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ackr\Downloads\"/>
    </mc:Choice>
  </mc:AlternateContent>
  <xr:revisionPtr revIDLastSave="0" documentId="10_ncr:8100000_{A6CAA92C-88B0-4D45-8A8E-A70261769D55}" xr6:coauthVersionLast="34" xr6:coauthVersionMax="34" xr10:uidLastSave="{00000000-0000-0000-0000-000000000000}"/>
  <bookViews>
    <workbookView xWindow="930" yWindow="0" windowWidth="18270" windowHeight="7550" activeTab="1" xr2:uid="{00000000-000D-0000-FFFF-FFFF00000000}"/>
  </bookViews>
  <sheets>
    <sheet name="GWRank" sheetId="1" r:id="rId1"/>
    <sheet name="Difficulties" sheetId="2" r:id="rId2"/>
    <sheet name="Calculation" sheetId="3" r:id="rId3"/>
    <sheet name="RankAllWeeks" sheetId="4" r:id="rId4"/>
    <sheet name="BestWorst" sheetId="5" r:id="rId5"/>
    <sheet name="Plots" sheetId="6" r:id="rId6"/>
    <sheet name="Fixtures" sheetId="7" r:id="rId7"/>
  </sheets>
  <calcPr calcId="162913"/>
</workbook>
</file>

<file path=xl/calcChain.xml><?xml version="1.0" encoding="utf-8"?>
<calcChain xmlns="http://schemas.openxmlformats.org/spreadsheetml/2006/main">
  <c r="N24" i="5" l="1"/>
  <c r="M24" i="5"/>
  <c r="L24" i="5"/>
  <c r="K24" i="5"/>
  <c r="J24" i="5"/>
  <c r="I24" i="5"/>
  <c r="H24" i="5"/>
  <c r="G24" i="5"/>
  <c r="F24" i="5"/>
  <c r="E24" i="5"/>
  <c r="N2" i="5"/>
  <c r="M2" i="5"/>
  <c r="L2" i="5"/>
  <c r="K2" i="5"/>
  <c r="J2" i="5"/>
  <c r="I2" i="5"/>
  <c r="H2" i="5"/>
  <c r="G2" i="5"/>
  <c r="F2" i="5"/>
  <c r="E2" i="5"/>
  <c r="AK88" i="3"/>
  <c r="AJ88" i="3"/>
  <c r="AK86" i="3"/>
  <c r="AJ86" i="3"/>
  <c r="AK84" i="3"/>
  <c r="AJ84" i="3"/>
  <c r="AM83" i="3"/>
  <c r="AK82" i="3"/>
  <c r="AJ82" i="3"/>
  <c r="AK80" i="3"/>
  <c r="AJ80" i="3"/>
  <c r="AM79" i="3"/>
  <c r="AK78" i="3"/>
  <c r="AJ78" i="3"/>
  <c r="AK76" i="3"/>
  <c r="AJ76" i="3"/>
  <c r="AM75" i="3"/>
  <c r="AK74" i="3"/>
  <c r="AJ74" i="3"/>
  <c r="AK72" i="3"/>
  <c r="AJ72" i="3"/>
  <c r="AM71" i="3"/>
  <c r="AK70" i="3"/>
  <c r="AK92" i="3" s="1"/>
  <c r="AJ70" i="3"/>
  <c r="AJ92" i="3" s="1"/>
  <c r="AM69" i="3"/>
  <c r="AL69" i="3"/>
  <c r="AL81" i="3" s="1"/>
  <c r="AK69" i="3"/>
  <c r="AJ69" i="3"/>
  <c r="AI69" i="3"/>
  <c r="AH69" i="3"/>
  <c r="AG69" i="3"/>
  <c r="AF69" i="3"/>
  <c r="AE69" i="3"/>
  <c r="AD69" i="3"/>
  <c r="AC69" i="3"/>
  <c r="AB69" i="3"/>
  <c r="AA69" i="3"/>
  <c r="Z69" i="3"/>
  <c r="Y69" i="3"/>
  <c r="X69" i="3"/>
  <c r="W69" i="3"/>
  <c r="V69" i="3"/>
  <c r="U69" i="3"/>
  <c r="T69" i="3"/>
  <c r="S69" i="3"/>
  <c r="R69" i="3"/>
  <c r="Q69" i="3"/>
  <c r="P69" i="3"/>
  <c r="O69" i="3"/>
  <c r="N69" i="3"/>
  <c r="M69" i="3"/>
  <c r="L69" i="3"/>
  <c r="K69" i="3"/>
  <c r="J69" i="3"/>
  <c r="I69" i="3"/>
  <c r="H69" i="3"/>
  <c r="G69" i="3"/>
  <c r="F69" i="3"/>
  <c r="E69" i="3"/>
  <c r="D69" i="3"/>
  <c r="C69" i="3"/>
  <c r="B69" i="3"/>
  <c r="AK66" i="3"/>
  <c r="M66" i="3"/>
  <c r="AI65" i="3"/>
  <c r="S65" i="3"/>
  <c r="C65" i="3"/>
  <c r="AG64" i="3"/>
  <c r="I64" i="3"/>
  <c r="AM63" i="3"/>
  <c r="AE63" i="3"/>
  <c r="W63" i="3"/>
  <c r="O63" i="3"/>
  <c r="AK62" i="3"/>
  <c r="AC62" i="3"/>
  <c r="U62" i="3"/>
  <c r="M62" i="3"/>
  <c r="S61" i="3"/>
  <c r="K61" i="3"/>
  <c r="AG60" i="3"/>
  <c r="Y60" i="3"/>
  <c r="Q60" i="3"/>
  <c r="I60" i="3"/>
  <c r="AE59" i="3"/>
  <c r="W59" i="3"/>
  <c r="O59" i="3"/>
  <c r="AK58" i="3"/>
  <c r="AC58" i="3"/>
  <c r="U58" i="3"/>
  <c r="M58" i="3"/>
  <c r="AI57" i="3"/>
  <c r="K57" i="3"/>
  <c r="C57" i="3"/>
  <c r="Y56" i="3"/>
  <c r="Q56" i="3"/>
  <c r="AM55" i="3"/>
  <c r="G55" i="3"/>
  <c r="E54" i="3"/>
  <c r="AI53" i="3"/>
  <c r="AA53" i="3"/>
  <c r="K53" i="3"/>
  <c r="C53" i="3"/>
  <c r="Q52" i="3"/>
  <c r="I52" i="3"/>
  <c r="AM51" i="3"/>
  <c r="AE51" i="3"/>
  <c r="W51" i="3"/>
  <c r="O51" i="3"/>
  <c r="G51" i="3"/>
  <c r="AK50" i="3"/>
  <c r="AC50" i="3"/>
  <c r="U50" i="3"/>
  <c r="E50" i="3"/>
  <c r="AI49" i="3"/>
  <c r="AA49" i="3"/>
  <c r="K49" i="3"/>
  <c r="C49" i="3"/>
  <c r="Y48" i="3"/>
  <c r="Q48" i="3"/>
  <c r="I48" i="3"/>
  <c r="AE47" i="3"/>
  <c r="O47" i="3"/>
  <c r="G47" i="3"/>
  <c r="AM44" i="3"/>
  <c r="AL44" i="3"/>
  <c r="AK44" i="3"/>
  <c r="AJ44" i="3"/>
  <c r="AI44" i="3"/>
  <c r="AH44" i="3"/>
  <c r="AG44" i="3"/>
  <c r="AF44" i="3"/>
  <c r="AE44" i="3"/>
  <c r="AD44" i="3"/>
  <c r="AC44" i="3"/>
  <c r="AB44" i="3"/>
  <c r="AA44" i="3"/>
  <c r="Z44" i="3"/>
  <c r="Y44" i="3"/>
  <c r="X44" i="3"/>
  <c r="W44" i="3"/>
  <c r="V44" i="3"/>
  <c r="U44" i="3"/>
  <c r="T44" i="3"/>
  <c r="S44" i="3"/>
  <c r="R44" i="3"/>
  <c r="Q44" i="3"/>
  <c r="P44" i="3"/>
  <c r="O44" i="3"/>
  <c r="N44" i="3"/>
  <c r="M44" i="3"/>
  <c r="L44" i="3"/>
  <c r="K44" i="3"/>
  <c r="J44" i="3"/>
  <c r="I44" i="3"/>
  <c r="H44" i="3"/>
  <c r="G44" i="3"/>
  <c r="F44" i="3"/>
  <c r="E44" i="3"/>
  <c r="D44" i="3"/>
  <c r="C44" i="3"/>
  <c r="B44" i="3"/>
  <c r="AM43" i="3"/>
  <c r="AL43" i="3"/>
  <c r="AK43" i="3"/>
  <c r="AJ43" i="3"/>
  <c r="AI43" i="3"/>
  <c r="AH43" i="3"/>
  <c r="AG43" i="3"/>
  <c r="AF43" i="3"/>
  <c r="AE43" i="3"/>
  <c r="AD43" i="3"/>
  <c r="AC43" i="3"/>
  <c r="AB43" i="3"/>
  <c r="AA43" i="3"/>
  <c r="Z43" i="3"/>
  <c r="Y43" i="3"/>
  <c r="X43" i="3"/>
  <c r="W43" i="3"/>
  <c r="V43" i="3"/>
  <c r="U43" i="3"/>
  <c r="T43" i="3"/>
  <c r="S43" i="3"/>
  <c r="R43" i="3"/>
  <c r="Q43" i="3"/>
  <c r="P43" i="3"/>
  <c r="O43" i="3"/>
  <c r="N43" i="3"/>
  <c r="M43" i="3"/>
  <c r="L43" i="3"/>
  <c r="K43" i="3"/>
  <c r="J43" i="3"/>
  <c r="I43" i="3"/>
  <c r="H43" i="3"/>
  <c r="G43" i="3"/>
  <c r="F43" i="3"/>
  <c r="E43" i="3"/>
  <c r="D43" i="3"/>
  <c r="C43" i="3"/>
  <c r="B43" i="3"/>
  <c r="AM42" i="3"/>
  <c r="AL42" i="3"/>
  <c r="AK42" i="3"/>
  <c r="AJ42" i="3"/>
  <c r="AI42" i="3"/>
  <c r="AH42" i="3"/>
  <c r="AG42" i="3"/>
  <c r="AF42" i="3"/>
  <c r="AE42" i="3"/>
  <c r="AD42" i="3"/>
  <c r="AC42" i="3"/>
  <c r="AB42" i="3"/>
  <c r="AA42" i="3"/>
  <c r="Z42" i="3"/>
  <c r="Y42" i="3"/>
  <c r="X42" i="3"/>
  <c r="W42" i="3"/>
  <c r="V42" i="3"/>
  <c r="U42" i="3"/>
  <c r="T42" i="3"/>
  <c r="S42" i="3"/>
  <c r="R42" i="3"/>
  <c r="Q42" i="3"/>
  <c r="P42" i="3"/>
  <c r="O42" i="3"/>
  <c r="N42" i="3"/>
  <c r="M42" i="3"/>
  <c r="L42" i="3"/>
  <c r="K42" i="3"/>
  <c r="J42" i="3"/>
  <c r="I42" i="3"/>
  <c r="H42" i="3"/>
  <c r="G42" i="3"/>
  <c r="F42" i="3"/>
  <c r="E42" i="3"/>
  <c r="D42" i="3"/>
  <c r="C42" i="3"/>
  <c r="B42" i="3"/>
  <c r="AM41" i="3"/>
  <c r="AL41" i="3"/>
  <c r="AK41" i="3"/>
  <c r="AJ41" i="3"/>
  <c r="AI41" i="3"/>
  <c r="AH41" i="3"/>
  <c r="AG41" i="3"/>
  <c r="AF41" i="3"/>
  <c r="AE41" i="3"/>
  <c r="AD41" i="3"/>
  <c r="AC41" i="3"/>
  <c r="AB41" i="3"/>
  <c r="AA41" i="3"/>
  <c r="Z41" i="3"/>
  <c r="Y41" i="3"/>
  <c r="X41" i="3"/>
  <c r="W41" i="3"/>
  <c r="V41" i="3"/>
  <c r="U41" i="3"/>
  <c r="T41" i="3"/>
  <c r="S41" i="3"/>
  <c r="R41" i="3"/>
  <c r="Q41" i="3"/>
  <c r="P41" i="3"/>
  <c r="O41" i="3"/>
  <c r="N41" i="3"/>
  <c r="M41" i="3"/>
  <c r="L41" i="3"/>
  <c r="K41" i="3"/>
  <c r="J41" i="3"/>
  <c r="I41" i="3"/>
  <c r="H41" i="3"/>
  <c r="G41" i="3"/>
  <c r="F41" i="3"/>
  <c r="E41" i="3"/>
  <c r="D41" i="3"/>
  <c r="C41" i="3"/>
  <c r="B41" i="3"/>
  <c r="AM40" i="3"/>
  <c r="AL40" i="3"/>
  <c r="AK40" i="3"/>
  <c r="AJ40" i="3"/>
  <c r="AI40" i="3"/>
  <c r="AH40" i="3"/>
  <c r="AG40" i="3"/>
  <c r="AF40" i="3"/>
  <c r="AE40" i="3"/>
  <c r="AD40" i="3"/>
  <c r="AC40" i="3"/>
  <c r="AB40" i="3"/>
  <c r="AA40" i="3"/>
  <c r="Z40" i="3"/>
  <c r="Y40" i="3"/>
  <c r="X40" i="3"/>
  <c r="W40" i="3"/>
  <c r="V40" i="3"/>
  <c r="U40" i="3"/>
  <c r="T40" i="3"/>
  <c r="S40" i="3"/>
  <c r="R40" i="3"/>
  <c r="Q40" i="3"/>
  <c r="P40" i="3"/>
  <c r="O40" i="3"/>
  <c r="N40" i="3"/>
  <c r="M40" i="3"/>
  <c r="L40" i="3"/>
  <c r="K40" i="3"/>
  <c r="J40" i="3"/>
  <c r="I40" i="3"/>
  <c r="H40" i="3"/>
  <c r="G40" i="3"/>
  <c r="F40" i="3"/>
  <c r="E40" i="3"/>
  <c r="D40" i="3"/>
  <c r="C40" i="3"/>
  <c r="B40" i="3"/>
  <c r="AM39" i="3"/>
  <c r="AL39" i="3"/>
  <c r="AK39" i="3"/>
  <c r="AJ39" i="3"/>
  <c r="AI39" i="3"/>
  <c r="AH39" i="3"/>
  <c r="AG39" i="3"/>
  <c r="AF39" i="3"/>
  <c r="AE39" i="3"/>
  <c r="AD39" i="3"/>
  <c r="AC39" i="3"/>
  <c r="AB39" i="3"/>
  <c r="AA39" i="3"/>
  <c r="Z39" i="3"/>
  <c r="Y39" i="3"/>
  <c r="X39" i="3"/>
  <c r="W39" i="3"/>
  <c r="V39" i="3"/>
  <c r="U39" i="3"/>
  <c r="T39" i="3"/>
  <c r="S39" i="3"/>
  <c r="R39" i="3"/>
  <c r="Q39" i="3"/>
  <c r="P39" i="3"/>
  <c r="O39" i="3"/>
  <c r="N39" i="3"/>
  <c r="M39" i="3"/>
  <c r="L39" i="3"/>
  <c r="K39" i="3"/>
  <c r="J39" i="3"/>
  <c r="I39" i="3"/>
  <c r="H39" i="3"/>
  <c r="G39" i="3"/>
  <c r="F39" i="3"/>
  <c r="E39" i="3"/>
  <c r="D39" i="3"/>
  <c r="C39" i="3"/>
  <c r="B39" i="3"/>
  <c r="AM38" i="3"/>
  <c r="AL38" i="3"/>
  <c r="AK38" i="3"/>
  <c r="AJ38" i="3"/>
  <c r="AI38" i="3"/>
  <c r="AH38" i="3"/>
  <c r="AG38" i="3"/>
  <c r="AF38" i="3"/>
  <c r="AE38" i="3"/>
  <c r="AD38" i="3"/>
  <c r="AC38" i="3"/>
  <c r="AB38" i="3"/>
  <c r="AA38" i="3"/>
  <c r="Z38" i="3"/>
  <c r="Y38" i="3"/>
  <c r="X38" i="3"/>
  <c r="W38" i="3"/>
  <c r="V38" i="3"/>
  <c r="U38" i="3"/>
  <c r="T38" i="3"/>
  <c r="S38" i="3"/>
  <c r="R38" i="3"/>
  <c r="Q38" i="3"/>
  <c r="P38" i="3"/>
  <c r="O38" i="3"/>
  <c r="N38" i="3"/>
  <c r="M38" i="3"/>
  <c r="L38" i="3"/>
  <c r="K38" i="3"/>
  <c r="J38" i="3"/>
  <c r="I38" i="3"/>
  <c r="H38" i="3"/>
  <c r="G38" i="3"/>
  <c r="F38" i="3"/>
  <c r="E38" i="3"/>
  <c r="D38" i="3"/>
  <c r="C38" i="3"/>
  <c r="B38" i="3"/>
  <c r="AM37" i="3"/>
  <c r="AL37" i="3"/>
  <c r="AK37" i="3"/>
  <c r="AJ37" i="3"/>
  <c r="AI37" i="3"/>
  <c r="AH37" i="3"/>
  <c r="AG37" i="3"/>
  <c r="AF37" i="3"/>
  <c r="AE37" i="3"/>
  <c r="AD37" i="3"/>
  <c r="AC37" i="3"/>
  <c r="AB37" i="3"/>
  <c r="AA37" i="3"/>
  <c r="Z37" i="3"/>
  <c r="Y37" i="3"/>
  <c r="X37" i="3"/>
  <c r="W37" i="3"/>
  <c r="V37" i="3"/>
  <c r="U37" i="3"/>
  <c r="T37" i="3"/>
  <c r="S37" i="3"/>
  <c r="R37" i="3"/>
  <c r="Q37" i="3"/>
  <c r="P37" i="3"/>
  <c r="O37" i="3"/>
  <c r="N37" i="3"/>
  <c r="M37" i="3"/>
  <c r="L37" i="3"/>
  <c r="K37" i="3"/>
  <c r="J37" i="3"/>
  <c r="I37" i="3"/>
  <c r="H37" i="3"/>
  <c r="G37" i="3"/>
  <c r="F37" i="3"/>
  <c r="E37" i="3"/>
  <c r="D37" i="3"/>
  <c r="C37" i="3"/>
  <c r="B37" i="3"/>
  <c r="AM36" i="3"/>
  <c r="AL36" i="3"/>
  <c r="AK36" i="3"/>
  <c r="AJ36" i="3"/>
  <c r="AI36" i="3"/>
  <c r="AH36" i="3"/>
  <c r="AG36" i="3"/>
  <c r="AF36" i="3"/>
  <c r="AE36" i="3"/>
  <c r="AD36" i="3"/>
  <c r="AC36" i="3"/>
  <c r="AB36" i="3"/>
  <c r="AA36" i="3"/>
  <c r="Z36" i="3"/>
  <c r="Y36" i="3"/>
  <c r="X36" i="3"/>
  <c r="W36" i="3"/>
  <c r="V36" i="3"/>
  <c r="U36" i="3"/>
  <c r="T36" i="3"/>
  <c r="S36" i="3"/>
  <c r="R36" i="3"/>
  <c r="Q36" i="3"/>
  <c r="P36" i="3"/>
  <c r="O36" i="3"/>
  <c r="N36" i="3"/>
  <c r="M36" i="3"/>
  <c r="L36" i="3"/>
  <c r="K36" i="3"/>
  <c r="J36" i="3"/>
  <c r="I36" i="3"/>
  <c r="H36" i="3"/>
  <c r="G36" i="3"/>
  <c r="F36" i="3"/>
  <c r="E36" i="3"/>
  <c r="D36" i="3"/>
  <c r="C36" i="3"/>
  <c r="B36" i="3"/>
  <c r="AM35" i="3"/>
  <c r="AL35" i="3"/>
  <c r="AK35" i="3"/>
  <c r="AJ35" i="3"/>
  <c r="AI35" i="3"/>
  <c r="AH35" i="3"/>
  <c r="AG35" i="3"/>
  <c r="AF35" i="3"/>
  <c r="AE35" i="3"/>
  <c r="AD35" i="3"/>
  <c r="AC35" i="3"/>
  <c r="AB35" i="3"/>
  <c r="AA35" i="3"/>
  <c r="Z35" i="3"/>
  <c r="Y35" i="3"/>
  <c r="X35" i="3"/>
  <c r="W35" i="3"/>
  <c r="V35" i="3"/>
  <c r="U35" i="3"/>
  <c r="T35" i="3"/>
  <c r="S35" i="3"/>
  <c r="R35" i="3"/>
  <c r="Q35" i="3"/>
  <c r="P35" i="3"/>
  <c r="O35" i="3"/>
  <c r="N35" i="3"/>
  <c r="M35" i="3"/>
  <c r="L35" i="3"/>
  <c r="K35" i="3"/>
  <c r="J35" i="3"/>
  <c r="I35" i="3"/>
  <c r="H35" i="3"/>
  <c r="G35" i="3"/>
  <c r="F35" i="3"/>
  <c r="E35" i="3"/>
  <c r="D35" i="3"/>
  <c r="C35" i="3"/>
  <c r="B35" i="3"/>
  <c r="AM34" i="3"/>
  <c r="AL34" i="3"/>
  <c r="AK34" i="3"/>
  <c r="AJ34" i="3"/>
  <c r="AI34" i="3"/>
  <c r="AH34" i="3"/>
  <c r="AG34" i="3"/>
  <c r="AF34" i="3"/>
  <c r="AE34" i="3"/>
  <c r="AD34" i="3"/>
  <c r="AC34" i="3"/>
  <c r="AB34" i="3"/>
  <c r="AA34" i="3"/>
  <c r="Z34" i="3"/>
  <c r="Y34" i="3"/>
  <c r="X34" i="3"/>
  <c r="W34" i="3"/>
  <c r="V34" i="3"/>
  <c r="U34" i="3"/>
  <c r="T34" i="3"/>
  <c r="S34" i="3"/>
  <c r="R34" i="3"/>
  <c r="Q34" i="3"/>
  <c r="P34" i="3"/>
  <c r="O34" i="3"/>
  <c r="N34" i="3"/>
  <c r="M34" i="3"/>
  <c r="L34" i="3"/>
  <c r="K34" i="3"/>
  <c r="J34" i="3"/>
  <c r="I34" i="3"/>
  <c r="H34" i="3"/>
  <c r="G34" i="3"/>
  <c r="F34" i="3"/>
  <c r="E34" i="3"/>
  <c r="D34" i="3"/>
  <c r="C34" i="3"/>
  <c r="B34" i="3"/>
  <c r="AM33" i="3"/>
  <c r="AL33" i="3"/>
  <c r="AK33" i="3"/>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C33" i="3"/>
  <c r="B33" i="3"/>
  <c r="AM32" i="3"/>
  <c r="AL32" i="3"/>
  <c r="AK32"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C32" i="3"/>
  <c r="B32" i="3"/>
  <c r="AM31" i="3"/>
  <c r="AL31" i="3"/>
  <c r="AK31"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C31" i="3"/>
  <c r="B31" i="3"/>
  <c r="AM30" i="3"/>
  <c r="AL30" i="3"/>
  <c r="AK30"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C30" i="3"/>
  <c r="B30" i="3"/>
  <c r="AM29" i="3"/>
  <c r="AL29" i="3"/>
  <c r="AK29"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C29" i="3"/>
  <c r="B29" i="3"/>
  <c r="AM28" i="3"/>
  <c r="AL28" i="3"/>
  <c r="AK28" i="3"/>
  <c r="AJ28" i="3"/>
  <c r="AI28" i="3"/>
  <c r="AH28" i="3"/>
  <c r="AG28" i="3"/>
  <c r="AF28" i="3"/>
  <c r="AE28" i="3"/>
  <c r="AD28" i="3"/>
  <c r="AC28" i="3"/>
  <c r="AB28" i="3"/>
  <c r="AA28" i="3"/>
  <c r="Z28" i="3"/>
  <c r="Y28" i="3"/>
  <c r="X28" i="3"/>
  <c r="W28" i="3"/>
  <c r="V28" i="3"/>
  <c r="U28" i="3"/>
  <c r="T28" i="3"/>
  <c r="S28" i="3"/>
  <c r="R28" i="3"/>
  <c r="Q28" i="3"/>
  <c r="P28" i="3"/>
  <c r="O28" i="3"/>
  <c r="N28" i="3"/>
  <c r="M28" i="3"/>
  <c r="L28" i="3"/>
  <c r="K28" i="3"/>
  <c r="J28" i="3"/>
  <c r="I28" i="3"/>
  <c r="H28" i="3"/>
  <c r="G28" i="3"/>
  <c r="F28" i="3"/>
  <c r="E28" i="3"/>
  <c r="D28" i="3"/>
  <c r="C28" i="3"/>
  <c r="B28" i="3"/>
  <c r="AM27" i="3"/>
  <c r="AL27" i="3"/>
  <c r="AK27" i="3"/>
  <c r="AJ27" i="3"/>
  <c r="AI27" i="3"/>
  <c r="AH27" i="3"/>
  <c r="AG27" i="3"/>
  <c r="AF27" i="3"/>
  <c r="AE27" i="3"/>
  <c r="AD27" i="3"/>
  <c r="AC27" i="3"/>
  <c r="AB27" i="3"/>
  <c r="AA27" i="3"/>
  <c r="Z27" i="3"/>
  <c r="Y27" i="3"/>
  <c r="X27" i="3"/>
  <c r="W27" i="3"/>
  <c r="V27" i="3"/>
  <c r="U27" i="3"/>
  <c r="T27" i="3"/>
  <c r="S27" i="3"/>
  <c r="R27" i="3"/>
  <c r="Q27" i="3"/>
  <c r="P27" i="3"/>
  <c r="O27" i="3"/>
  <c r="N27" i="3"/>
  <c r="M27" i="3"/>
  <c r="L27" i="3"/>
  <c r="K27" i="3"/>
  <c r="J27" i="3"/>
  <c r="I27" i="3"/>
  <c r="H27" i="3"/>
  <c r="G27" i="3"/>
  <c r="F27" i="3"/>
  <c r="E27" i="3"/>
  <c r="D27" i="3"/>
  <c r="C27" i="3"/>
  <c r="B27" i="3"/>
  <c r="AM26" i="3"/>
  <c r="AL26" i="3"/>
  <c r="AK26" i="3"/>
  <c r="AJ26" i="3"/>
  <c r="AI26" i="3"/>
  <c r="AH26" i="3"/>
  <c r="AG26" i="3"/>
  <c r="AF26" i="3"/>
  <c r="AE26" i="3"/>
  <c r="AD26" i="3"/>
  <c r="AC26" i="3"/>
  <c r="AB26" i="3"/>
  <c r="AA26" i="3"/>
  <c r="Z26" i="3"/>
  <c r="Y26" i="3"/>
  <c r="X26" i="3"/>
  <c r="W26" i="3"/>
  <c r="V26" i="3"/>
  <c r="U26" i="3"/>
  <c r="T26" i="3"/>
  <c r="S26" i="3"/>
  <c r="R26" i="3"/>
  <c r="Q26" i="3"/>
  <c r="P26" i="3"/>
  <c r="O26" i="3"/>
  <c r="N26" i="3"/>
  <c r="M26" i="3"/>
  <c r="L26" i="3"/>
  <c r="K26" i="3"/>
  <c r="J26" i="3"/>
  <c r="I26" i="3"/>
  <c r="H26" i="3"/>
  <c r="G26" i="3"/>
  <c r="F26" i="3"/>
  <c r="E26" i="3"/>
  <c r="D26" i="3"/>
  <c r="C26" i="3"/>
  <c r="B26" i="3"/>
  <c r="AM25" i="3"/>
  <c r="AL25" i="3"/>
  <c r="AK25" i="3"/>
  <c r="AJ25" i="3"/>
  <c r="AI25" i="3"/>
  <c r="AH25" i="3"/>
  <c r="AG25" i="3"/>
  <c r="AF25" i="3"/>
  <c r="AE25" i="3"/>
  <c r="AD25" i="3"/>
  <c r="AC25" i="3"/>
  <c r="AB25" i="3"/>
  <c r="AA25" i="3"/>
  <c r="Z25" i="3"/>
  <c r="Y25" i="3"/>
  <c r="X25" i="3"/>
  <c r="W25" i="3"/>
  <c r="V25" i="3"/>
  <c r="U25" i="3"/>
  <c r="T25" i="3"/>
  <c r="S25" i="3"/>
  <c r="R25" i="3"/>
  <c r="Q25" i="3"/>
  <c r="P25" i="3"/>
  <c r="O25" i="3"/>
  <c r="N25" i="3"/>
  <c r="M25" i="3"/>
  <c r="L25" i="3"/>
  <c r="K25" i="3"/>
  <c r="J25" i="3"/>
  <c r="I25" i="3"/>
  <c r="H25" i="3"/>
  <c r="G25" i="3"/>
  <c r="F25" i="3"/>
  <c r="E25" i="3"/>
  <c r="D25" i="3"/>
  <c r="C25" i="3"/>
  <c r="B25" i="3"/>
  <c r="AM22" i="3"/>
  <c r="AL22" i="3"/>
  <c r="AL66" i="3" s="1"/>
  <c r="AK22" i="3"/>
  <c r="AJ22" i="3"/>
  <c r="AJ66" i="3" s="1"/>
  <c r="AI22" i="3"/>
  <c r="AI66" i="3" s="1"/>
  <c r="AH22" i="3"/>
  <c r="AH66" i="3" s="1"/>
  <c r="AG22" i="3"/>
  <c r="AF22" i="3"/>
  <c r="AF66" i="3" s="1"/>
  <c r="AE22" i="3"/>
  <c r="AD22" i="3"/>
  <c r="AD66" i="3" s="1"/>
  <c r="AC22" i="3"/>
  <c r="AB22" i="3"/>
  <c r="AA22" i="3"/>
  <c r="AA66" i="3" s="1"/>
  <c r="Z22" i="3"/>
  <c r="Y22" i="3"/>
  <c r="Y66" i="3" s="1"/>
  <c r="X22" i="3"/>
  <c r="X66" i="3" s="1"/>
  <c r="W22" i="3"/>
  <c r="V22" i="3"/>
  <c r="V66" i="3" s="1"/>
  <c r="U22" i="3"/>
  <c r="T22" i="3"/>
  <c r="S22" i="3"/>
  <c r="S66" i="3" s="1"/>
  <c r="R22" i="3"/>
  <c r="R66" i="3" s="1"/>
  <c r="Q22" i="3"/>
  <c r="Q66" i="3" s="1"/>
  <c r="P22" i="3"/>
  <c r="P66" i="3" s="1"/>
  <c r="O22" i="3"/>
  <c r="N22" i="3"/>
  <c r="N66" i="3" s="1"/>
  <c r="M22" i="3"/>
  <c r="L22" i="3"/>
  <c r="L66" i="3" s="1"/>
  <c r="K22" i="3"/>
  <c r="J22" i="3"/>
  <c r="J66" i="3" s="1"/>
  <c r="I22" i="3"/>
  <c r="H22" i="3"/>
  <c r="H66" i="3" s="1"/>
  <c r="G22" i="3"/>
  <c r="G66" i="3" s="1"/>
  <c r="F22" i="3"/>
  <c r="F66" i="3" s="1"/>
  <c r="E22" i="3"/>
  <c r="D22" i="3"/>
  <c r="D66" i="3" s="1"/>
  <c r="C22" i="3"/>
  <c r="B22" i="3"/>
  <c r="B66" i="3" s="1"/>
  <c r="AM21" i="3"/>
  <c r="AM65" i="3" s="1"/>
  <c r="AL21" i="3"/>
  <c r="AL65" i="3" s="1"/>
  <c r="AK21" i="3"/>
  <c r="AJ21" i="3"/>
  <c r="AJ65" i="3" s="1"/>
  <c r="AI21" i="3"/>
  <c r="AH21" i="3"/>
  <c r="AG21" i="3"/>
  <c r="AG65" i="3" s="1"/>
  <c r="AF21" i="3"/>
  <c r="AF65" i="3" s="1"/>
  <c r="AE21" i="3"/>
  <c r="AD21" i="3"/>
  <c r="AD65" i="3" s="1"/>
  <c r="AC21" i="3"/>
  <c r="AB21" i="3"/>
  <c r="AB65" i="3" s="1"/>
  <c r="AA21" i="3"/>
  <c r="Z21" i="3"/>
  <c r="Z65" i="3" s="1"/>
  <c r="Y21" i="3"/>
  <c r="X21" i="3"/>
  <c r="W21" i="3"/>
  <c r="W65" i="3" s="1"/>
  <c r="V21" i="3"/>
  <c r="V65" i="3" s="1"/>
  <c r="U21" i="3"/>
  <c r="T21" i="3"/>
  <c r="S21" i="3"/>
  <c r="R21" i="3"/>
  <c r="Q21" i="3"/>
  <c r="Q65" i="3" s="1"/>
  <c r="P21" i="3"/>
  <c r="P65" i="3" s="1"/>
  <c r="O21" i="3"/>
  <c r="O65" i="3" s="1"/>
  <c r="N21" i="3"/>
  <c r="N65" i="3" s="1"/>
  <c r="M21" i="3"/>
  <c r="L21" i="3"/>
  <c r="L65" i="3" s="1"/>
  <c r="K21" i="3"/>
  <c r="J21" i="3"/>
  <c r="J65" i="3" s="1"/>
  <c r="I21" i="3"/>
  <c r="H21" i="3"/>
  <c r="H65" i="3" s="1"/>
  <c r="G21" i="3"/>
  <c r="G65" i="3" s="1"/>
  <c r="F21" i="3"/>
  <c r="E21" i="3"/>
  <c r="E65" i="3" s="1"/>
  <c r="D21" i="3"/>
  <c r="C21" i="3"/>
  <c r="B21" i="3"/>
  <c r="AM20" i="3"/>
  <c r="AM64" i="3" s="1"/>
  <c r="AL20" i="3"/>
  <c r="AK20" i="3"/>
  <c r="AK64" i="3" s="1"/>
  <c r="AJ20" i="3"/>
  <c r="AI20" i="3"/>
  <c r="AI64" i="3" s="1"/>
  <c r="AH20" i="3"/>
  <c r="AH64" i="3" s="1"/>
  <c r="AG20" i="3"/>
  <c r="AF20" i="3"/>
  <c r="AF64" i="3" s="1"/>
  <c r="AE20" i="3"/>
  <c r="AD20" i="3"/>
  <c r="AD64" i="3" s="1"/>
  <c r="AC20" i="3"/>
  <c r="AB20" i="3"/>
  <c r="AA20" i="3"/>
  <c r="AA64" i="3" s="1"/>
  <c r="Z20" i="3"/>
  <c r="Y20" i="3"/>
  <c r="X20" i="3"/>
  <c r="X64" i="3" s="1"/>
  <c r="W20" i="3"/>
  <c r="V20" i="3"/>
  <c r="U20" i="3"/>
  <c r="U64" i="3" s="1"/>
  <c r="T20" i="3"/>
  <c r="T64" i="3" s="1"/>
  <c r="S20" i="3"/>
  <c r="R20" i="3"/>
  <c r="R64" i="3" s="1"/>
  <c r="Q20" i="3"/>
  <c r="P20" i="3"/>
  <c r="P64" i="3" s="1"/>
  <c r="O20" i="3"/>
  <c r="N20" i="3"/>
  <c r="N64" i="3" s="1"/>
  <c r="M20" i="3"/>
  <c r="M64" i="3" s="1"/>
  <c r="L20" i="3"/>
  <c r="L64" i="3" s="1"/>
  <c r="K20" i="3"/>
  <c r="K64" i="3" s="1"/>
  <c r="J20" i="3"/>
  <c r="I20" i="3"/>
  <c r="H20" i="3"/>
  <c r="H64" i="3" s="1"/>
  <c r="G20" i="3"/>
  <c r="F20" i="3"/>
  <c r="F64" i="3" s="1"/>
  <c r="E20" i="3"/>
  <c r="E64" i="3" s="1"/>
  <c r="D20" i="3"/>
  <c r="D64" i="3" s="1"/>
  <c r="C20" i="3"/>
  <c r="B20" i="3"/>
  <c r="B64" i="3" s="1"/>
  <c r="AM19" i="3"/>
  <c r="AL19" i="3"/>
  <c r="AK19" i="3"/>
  <c r="AK63" i="3" s="1"/>
  <c r="AJ19" i="3"/>
  <c r="AI19" i="3"/>
  <c r="AI63" i="3" s="1"/>
  <c r="AH19" i="3"/>
  <c r="AH63" i="3" s="1"/>
  <c r="AG19" i="3"/>
  <c r="AF19" i="3"/>
  <c r="AF63" i="3" s="1"/>
  <c r="AE19" i="3"/>
  <c r="AD19" i="3"/>
  <c r="AD63" i="3" s="1"/>
  <c r="AC19" i="3"/>
  <c r="AB19" i="3"/>
  <c r="AA19" i="3"/>
  <c r="AA63" i="3" s="1"/>
  <c r="Z19" i="3"/>
  <c r="Z63" i="3" s="1"/>
  <c r="Y19" i="3"/>
  <c r="Y63" i="3" s="1"/>
  <c r="X19" i="3"/>
  <c r="W19" i="3"/>
  <c r="V19" i="3"/>
  <c r="U19" i="3"/>
  <c r="U63" i="3" s="1"/>
  <c r="T19" i="3"/>
  <c r="T63" i="3" s="1"/>
  <c r="S19" i="3"/>
  <c r="R19" i="3"/>
  <c r="R63" i="3" s="1"/>
  <c r="Q19" i="3"/>
  <c r="P19" i="3"/>
  <c r="P63" i="3" s="1"/>
  <c r="O19" i="3"/>
  <c r="N19" i="3"/>
  <c r="N63" i="3" s="1"/>
  <c r="M19" i="3"/>
  <c r="L19" i="3"/>
  <c r="K19" i="3"/>
  <c r="K63" i="3" s="1"/>
  <c r="J19" i="3"/>
  <c r="I19" i="3"/>
  <c r="I63" i="3" s="1"/>
  <c r="H19" i="3"/>
  <c r="G19" i="3"/>
  <c r="F19" i="3"/>
  <c r="F63" i="3" s="1"/>
  <c r="E19" i="3"/>
  <c r="E63" i="3" s="1"/>
  <c r="D19" i="3"/>
  <c r="D63" i="3" s="1"/>
  <c r="C19" i="3"/>
  <c r="C63" i="3" s="1"/>
  <c r="B19" i="3"/>
  <c r="B63" i="3" s="1"/>
  <c r="AM18" i="3"/>
  <c r="AM62" i="3" s="1"/>
  <c r="AL18" i="3"/>
  <c r="AK18" i="3"/>
  <c r="AJ18" i="3"/>
  <c r="AJ62" i="3" s="1"/>
  <c r="AI18" i="3"/>
  <c r="AI62" i="3" s="1"/>
  <c r="AH18" i="3"/>
  <c r="AH62" i="3" s="1"/>
  <c r="AG18" i="3"/>
  <c r="AF18" i="3"/>
  <c r="AF62" i="3" s="1"/>
  <c r="AE18" i="3"/>
  <c r="AE62" i="3" s="1"/>
  <c r="AD18" i="3"/>
  <c r="AD62" i="3" s="1"/>
  <c r="AC18" i="3"/>
  <c r="AB18" i="3"/>
  <c r="AB62" i="3" s="1"/>
  <c r="AA18" i="3"/>
  <c r="AA62" i="3" s="1"/>
  <c r="Z18" i="3"/>
  <c r="Y18" i="3"/>
  <c r="Y62" i="3" s="1"/>
  <c r="X18" i="3"/>
  <c r="X62" i="3" s="1"/>
  <c r="W18" i="3"/>
  <c r="V18" i="3"/>
  <c r="U18" i="3"/>
  <c r="T18" i="3"/>
  <c r="T62" i="3" s="1"/>
  <c r="S18" i="3"/>
  <c r="R18" i="3"/>
  <c r="R62" i="3" s="1"/>
  <c r="Q18" i="3"/>
  <c r="P18" i="3"/>
  <c r="O18" i="3"/>
  <c r="O62" i="3" s="1"/>
  <c r="N18" i="3"/>
  <c r="M18" i="3"/>
  <c r="L18" i="3"/>
  <c r="K18" i="3"/>
  <c r="K62" i="3" s="1"/>
  <c r="J18" i="3"/>
  <c r="I18" i="3"/>
  <c r="I62" i="3" s="1"/>
  <c r="H18" i="3"/>
  <c r="G18" i="3"/>
  <c r="F18" i="3"/>
  <c r="F62" i="3" s="1"/>
  <c r="E18" i="3"/>
  <c r="D18" i="3"/>
  <c r="D62" i="3" s="1"/>
  <c r="C18" i="3"/>
  <c r="B18" i="3"/>
  <c r="B62" i="3" s="1"/>
  <c r="AM17" i="3"/>
  <c r="AL17" i="3"/>
  <c r="AL61" i="3" s="1"/>
  <c r="AK17" i="3"/>
  <c r="AJ17" i="3"/>
  <c r="AJ61" i="3" s="1"/>
  <c r="AI17" i="3"/>
  <c r="AH17" i="3"/>
  <c r="AH61" i="3" s="1"/>
  <c r="AG17" i="3"/>
  <c r="AG61" i="3" s="1"/>
  <c r="AF17" i="3"/>
  <c r="AE17" i="3"/>
  <c r="AE61" i="3" s="1"/>
  <c r="AD17" i="3"/>
  <c r="AC17" i="3"/>
  <c r="AC61" i="3" s="1"/>
  <c r="AB17" i="3"/>
  <c r="AB61" i="3" s="1"/>
  <c r="AA17" i="3"/>
  <c r="Z17" i="3"/>
  <c r="Y17" i="3"/>
  <c r="Y61" i="3" s="1"/>
  <c r="X17" i="3"/>
  <c r="X61" i="3" s="1"/>
  <c r="W17" i="3"/>
  <c r="V17" i="3"/>
  <c r="V61" i="3" s="1"/>
  <c r="U17" i="3"/>
  <c r="U61" i="3" s="1"/>
  <c r="T17" i="3"/>
  <c r="S17" i="3"/>
  <c r="R17" i="3"/>
  <c r="Q17" i="3"/>
  <c r="P17" i="3"/>
  <c r="P61" i="3" s="1"/>
  <c r="O17" i="3"/>
  <c r="O61" i="3" s="1"/>
  <c r="N17" i="3"/>
  <c r="M17" i="3"/>
  <c r="M61" i="3" s="1"/>
  <c r="L17" i="3"/>
  <c r="L61" i="3" s="1"/>
  <c r="K17" i="3"/>
  <c r="J17" i="3"/>
  <c r="J61" i="3" s="1"/>
  <c r="I17" i="3"/>
  <c r="I61" i="3" s="1"/>
  <c r="I84" i="3" s="1"/>
  <c r="H17" i="3"/>
  <c r="H61" i="3" s="1"/>
  <c r="G17" i="3"/>
  <c r="F17" i="3"/>
  <c r="F61" i="3" s="1"/>
  <c r="E17" i="3"/>
  <c r="E61" i="3" s="1"/>
  <c r="D17" i="3"/>
  <c r="D61" i="3" s="1"/>
  <c r="C17" i="3"/>
  <c r="B17" i="3"/>
  <c r="B61" i="3" s="1"/>
  <c r="AM16" i="3"/>
  <c r="AM60" i="3" s="1"/>
  <c r="AL16" i="3"/>
  <c r="AK16" i="3"/>
  <c r="AK60" i="3" s="1"/>
  <c r="AJ16" i="3"/>
  <c r="AI16" i="3"/>
  <c r="AI60" i="3" s="1"/>
  <c r="AH16" i="3"/>
  <c r="AG16" i="3"/>
  <c r="AF16" i="3"/>
  <c r="AF60" i="3" s="1"/>
  <c r="AE16" i="3"/>
  <c r="AE60" i="3" s="1"/>
  <c r="AD16" i="3"/>
  <c r="AD60" i="3" s="1"/>
  <c r="AC16" i="3"/>
  <c r="AB16" i="3"/>
  <c r="AB60" i="3" s="1"/>
  <c r="AA16" i="3"/>
  <c r="Z16" i="3"/>
  <c r="Y16" i="3"/>
  <c r="X16" i="3"/>
  <c r="X60" i="3" s="1"/>
  <c r="W16" i="3"/>
  <c r="W60" i="3" s="1"/>
  <c r="V16" i="3"/>
  <c r="V60" i="3" s="1"/>
  <c r="U16" i="3"/>
  <c r="U60" i="3" s="1"/>
  <c r="T16" i="3"/>
  <c r="T60" i="3" s="1"/>
  <c r="S16" i="3"/>
  <c r="S60" i="3" s="1"/>
  <c r="R16" i="3"/>
  <c r="Q16" i="3"/>
  <c r="P16" i="3"/>
  <c r="P60" i="3" s="1"/>
  <c r="O16" i="3"/>
  <c r="O60" i="3" s="1"/>
  <c r="N16" i="3"/>
  <c r="N60" i="3" s="1"/>
  <c r="M16" i="3"/>
  <c r="L16" i="3"/>
  <c r="K16" i="3"/>
  <c r="K60" i="3" s="1"/>
  <c r="J16" i="3"/>
  <c r="I16" i="3"/>
  <c r="H16" i="3"/>
  <c r="G16" i="3"/>
  <c r="G60" i="3" s="1"/>
  <c r="F16" i="3"/>
  <c r="F60" i="3" s="1"/>
  <c r="E16" i="3"/>
  <c r="D16" i="3"/>
  <c r="D60" i="3" s="1"/>
  <c r="C16" i="3"/>
  <c r="C60" i="3" s="1"/>
  <c r="B16" i="3"/>
  <c r="B60" i="3" s="1"/>
  <c r="AM15" i="3"/>
  <c r="AL15" i="3"/>
  <c r="AL59" i="3" s="1"/>
  <c r="AK15" i="3"/>
  <c r="AK59" i="3" s="1"/>
  <c r="AJ15" i="3"/>
  <c r="AJ59" i="3" s="1"/>
  <c r="AI15" i="3"/>
  <c r="AH15" i="3"/>
  <c r="AH59" i="3" s="1"/>
  <c r="AG15" i="3"/>
  <c r="AF15" i="3"/>
  <c r="AF59" i="3" s="1"/>
  <c r="AE15" i="3"/>
  <c r="AD15" i="3"/>
  <c r="AC15" i="3"/>
  <c r="AC59" i="3" s="1"/>
  <c r="AB15" i="3"/>
  <c r="AA15" i="3"/>
  <c r="AA59" i="3" s="1"/>
  <c r="Z15" i="3"/>
  <c r="Z59" i="3" s="1"/>
  <c r="Y15" i="3"/>
  <c r="Y59" i="3" s="1"/>
  <c r="X15" i="3"/>
  <c r="W15" i="3"/>
  <c r="V15" i="3"/>
  <c r="V59" i="3" s="1"/>
  <c r="U15" i="3"/>
  <c r="U59" i="3" s="1"/>
  <c r="T15" i="3"/>
  <c r="S15" i="3"/>
  <c r="S59" i="3" s="1"/>
  <c r="R15" i="3"/>
  <c r="R59" i="3" s="1"/>
  <c r="Q15" i="3"/>
  <c r="Q59" i="3" s="1"/>
  <c r="P15" i="3"/>
  <c r="P59" i="3" s="1"/>
  <c r="O15" i="3"/>
  <c r="N15" i="3"/>
  <c r="M15" i="3"/>
  <c r="M59" i="3" s="1"/>
  <c r="L15" i="3"/>
  <c r="L59" i="3" s="1"/>
  <c r="K15" i="3"/>
  <c r="J15" i="3"/>
  <c r="J59" i="3" s="1"/>
  <c r="I15" i="3"/>
  <c r="H15" i="3"/>
  <c r="H59" i="3" s="1"/>
  <c r="G15" i="3"/>
  <c r="F15" i="3"/>
  <c r="F59" i="3" s="1"/>
  <c r="E15" i="3"/>
  <c r="E59" i="3" s="1"/>
  <c r="D15" i="3"/>
  <c r="C15" i="3"/>
  <c r="C59" i="3" s="1"/>
  <c r="B15" i="3"/>
  <c r="B59" i="3" s="1"/>
  <c r="AM14" i="3"/>
  <c r="AM58" i="3" s="1"/>
  <c r="AL14" i="3"/>
  <c r="AL58" i="3" s="1"/>
  <c r="AK14" i="3"/>
  <c r="AJ14" i="3"/>
  <c r="AI14" i="3"/>
  <c r="AI58" i="3" s="1"/>
  <c r="AH14" i="3"/>
  <c r="AH58" i="3" s="1"/>
  <c r="AG14" i="3"/>
  <c r="AG58" i="3" s="1"/>
  <c r="AF14" i="3"/>
  <c r="AE14" i="3"/>
  <c r="AE58" i="3" s="1"/>
  <c r="AD14" i="3"/>
  <c r="AC14" i="3"/>
  <c r="AB14" i="3"/>
  <c r="AB58" i="3" s="1"/>
  <c r="AA14" i="3"/>
  <c r="AA58" i="3" s="1"/>
  <c r="Z14" i="3"/>
  <c r="Y14" i="3"/>
  <c r="Y58" i="3" s="1"/>
  <c r="X14" i="3"/>
  <c r="X58" i="3" s="1"/>
  <c r="W14" i="3"/>
  <c r="W58" i="3" s="1"/>
  <c r="V14" i="3"/>
  <c r="U14" i="3"/>
  <c r="T14" i="3"/>
  <c r="T58" i="3" s="1"/>
  <c r="S14" i="3"/>
  <c r="R14" i="3"/>
  <c r="R58" i="3" s="1"/>
  <c r="Q14" i="3"/>
  <c r="P14" i="3"/>
  <c r="O14" i="3"/>
  <c r="O58" i="3" s="1"/>
  <c r="N14" i="3"/>
  <c r="N58" i="3" s="1"/>
  <c r="M14" i="3"/>
  <c r="L14" i="3"/>
  <c r="L58" i="3" s="1"/>
  <c r="K14" i="3"/>
  <c r="K58" i="3" s="1"/>
  <c r="K81" i="3" s="1"/>
  <c r="J14" i="3"/>
  <c r="I14" i="3"/>
  <c r="I58" i="3" s="1"/>
  <c r="H14" i="3"/>
  <c r="G14" i="3"/>
  <c r="G58" i="3" s="1"/>
  <c r="F14" i="3"/>
  <c r="E14" i="3"/>
  <c r="D14" i="3"/>
  <c r="D58" i="3" s="1"/>
  <c r="C14" i="3"/>
  <c r="C58" i="3" s="1"/>
  <c r="B14" i="3"/>
  <c r="B58" i="3" s="1"/>
  <c r="AM13" i="3"/>
  <c r="AM57" i="3" s="1"/>
  <c r="AL13" i="3"/>
  <c r="AK13" i="3"/>
  <c r="AK57" i="3" s="1"/>
  <c r="AJ13" i="3"/>
  <c r="AI13" i="3"/>
  <c r="AH13" i="3"/>
  <c r="AG13" i="3"/>
  <c r="AG57" i="3" s="1"/>
  <c r="AF13" i="3"/>
  <c r="AE13" i="3"/>
  <c r="AE57" i="3" s="1"/>
  <c r="AD13" i="3"/>
  <c r="AD57" i="3" s="1"/>
  <c r="AC13" i="3"/>
  <c r="AC57" i="3" s="1"/>
  <c r="AB13" i="3"/>
  <c r="AB57" i="3" s="1"/>
  <c r="AA13" i="3"/>
  <c r="Z13" i="3"/>
  <c r="Z57" i="3" s="1"/>
  <c r="Y13" i="3"/>
  <c r="X13" i="3"/>
  <c r="W13" i="3"/>
  <c r="W57" i="3" s="1"/>
  <c r="V13" i="3"/>
  <c r="U13" i="3"/>
  <c r="U57" i="3" s="1"/>
  <c r="T13" i="3"/>
  <c r="T57" i="3" s="1"/>
  <c r="S13" i="3"/>
  <c r="R13" i="3"/>
  <c r="Q13" i="3"/>
  <c r="Q57" i="3" s="1"/>
  <c r="P13" i="3"/>
  <c r="O13" i="3"/>
  <c r="O57" i="3" s="1"/>
  <c r="N13" i="3"/>
  <c r="M13" i="3"/>
  <c r="M57" i="3" s="1"/>
  <c r="L13" i="3"/>
  <c r="K13" i="3"/>
  <c r="J13" i="3"/>
  <c r="J57" i="3" s="1"/>
  <c r="I13" i="3"/>
  <c r="I57" i="3" s="1"/>
  <c r="H13" i="3"/>
  <c r="H57" i="3" s="1"/>
  <c r="G13" i="3"/>
  <c r="G57" i="3" s="1"/>
  <c r="F13" i="3"/>
  <c r="E13" i="3"/>
  <c r="E57" i="3" s="1"/>
  <c r="D13" i="3"/>
  <c r="D57" i="3" s="1"/>
  <c r="C13" i="3"/>
  <c r="B13" i="3"/>
  <c r="B57" i="3" s="1"/>
  <c r="AM12" i="3"/>
  <c r="AM56" i="3" s="1"/>
  <c r="AL12" i="3"/>
  <c r="AL56" i="3" s="1"/>
  <c r="AK12" i="3"/>
  <c r="AJ12" i="3"/>
  <c r="AJ56" i="3" s="1"/>
  <c r="AI12" i="3"/>
  <c r="AI56" i="3" s="1"/>
  <c r="AH12" i="3"/>
  <c r="AH56" i="3" s="1"/>
  <c r="AG12" i="3"/>
  <c r="AF12" i="3"/>
  <c r="AE12" i="3"/>
  <c r="AE56" i="3" s="1"/>
  <c r="AD12" i="3"/>
  <c r="AC12" i="3"/>
  <c r="AC56" i="3" s="1"/>
  <c r="AB12" i="3"/>
  <c r="AB56" i="3" s="1"/>
  <c r="AA12" i="3"/>
  <c r="AA56" i="3" s="1"/>
  <c r="Z12" i="3"/>
  <c r="Y12" i="3"/>
  <c r="X12" i="3"/>
  <c r="X56" i="3" s="1"/>
  <c r="W12" i="3"/>
  <c r="W56" i="3" s="1"/>
  <c r="V12" i="3"/>
  <c r="V56" i="3" s="1"/>
  <c r="U12" i="3"/>
  <c r="T12" i="3"/>
  <c r="T56" i="3" s="1"/>
  <c r="S12" i="3"/>
  <c r="S56" i="3" s="1"/>
  <c r="R12" i="3"/>
  <c r="R56" i="3" s="1"/>
  <c r="Q12" i="3"/>
  <c r="P12" i="3"/>
  <c r="O12" i="3"/>
  <c r="O56" i="3" s="1"/>
  <c r="N12" i="3"/>
  <c r="M12" i="3"/>
  <c r="M56" i="3" s="1"/>
  <c r="L12" i="3"/>
  <c r="L56" i="3" s="1"/>
  <c r="K12" i="3"/>
  <c r="K56" i="3" s="1"/>
  <c r="J12" i="3"/>
  <c r="J56" i="3" s="1"/>
  <c r="I12" i="3"/>
  <c r="H12" i="3"/>
  <c r="H56" i="3" s="1"/>
  <c r="G12" i="3"/>
  <c r="G56" i="3" s="1"/>
  <c r="F12" i="3"/>
  <c r="F56" i="3" s="1"/>
  <c r="E12" i="3"/>
  <c r="D12" i="3"/>
  <c r="D56" i="3" s="1"/>
  <c r="C12" i="3"/>
  <c r="C56" i="3" s="1"/>
  <c r="B12" i="3"/>
  <c r="B56" i="3" s="1"/>
  <c r="AM11" i="3"/>
  <c r="AL11" i="3"/>
  <c r="AK11" i="3"/>
  <c r="AK55" i="3" s="1"/>
  <c r="AJ11" i="3"/>
  <c r="AI11" i="3"/>
  <c r="AI55" i="3" s="1"/>
  <c r="AH11" i="3"/>
  <c r="AH55" i="3" s="1"/>
  <c r="AG11" i="3"/>
  <c r="AG55" i="3" s="1"/>
  <c r="AF11" i="3"/>
  <c r="AF55" i="3" s="1"/>
  <c r="AE11" i="3"/>
  <c r="AD11" i="3"/>
  <c r="AD55" i="3" s="1"/>
  <c r="AC11" i="3"/>
  <c r="AC55" i="3" s="1"/>
  <c r="AB11" i="3"/>
  <c r="AA11" i="3"/>
  <c r="AA55" i="3" s="1"/>
  <c r="Z11" i="3"/>
  <c r="Y11" i="3"/>
  <c r="Y55" i="3" s="1"/>
  <c r="X11" i="3"/>
  <c r="X55" i="3" s="1"/>
  <c r="W11" i="3"/>
  <c r="V11" i="3"/>
  <c r="V55" i="3" s="1"/>
  <c r="U11" i="3"/>
  <c r="U55" i="3" s="1"/>
  <c r="T11" i="3"/>
  <c r="T55" i="3" s="1"/>
  <c r="S11" i="3"/>
  <c r="S55" i="3" s="1"/>
  <c r="R11" i="3"/>
  <c r="R55" i="3" s="1"/>
  <c r="Q11" i="3"/>
  <c r="Q55" i="3" s="1"/>
  <c r="Q78" i="3" s="1"/>
  <c r="P11" i="3"/>
  <c r="P55" i="3" s="1"/>
  <c r="O11" i="3"/>
  <c r="N11" i="3"/>
  <c r="N55" i="3" s="1"/>
  <c r="M11" i="3"/>
  <c r="L11" i="3"/>
  <c r="K11" i="3"/>
  <c r="K55" i="3" s="1"/>
  <c r="J11" i="3"/>
  <c r="I11" i="3"/>
  <c r="I55" i="3" s="1"/>
  <c r="H11" i="3"/>
  <c r="G11" i="3"/>
  <c r="F11" i="3"/>
  <c r="E11" i="3"/>
  <c r="E55" i="3" s="1"/>
  <c r="D11" i="3"/>
  <c r="D55" i="3" s="1"/>
  <c r="C11" i="3"/>
  <c r="B11" i="3"/>
  <c r="B55" i="3" s="1"/>
  <c r="AM10" i="3"/>
  <c r="AM54" i="3" s="1"/>
  <c r="AL10" i="3"/>
  <c r="AL54" i="3" s="1"/>
  <c r="AK10" i="3"/>
  <c r="AJ10" i="3"/>
  <c r="AJ54" i="3" s="1"/>
  <c r="AI10" i="3"/>
  <c r="AH10" i="3"/>
  <c r="AH54" i="3" s="1"/>
  <c r="AG10" i="3"/>
  <c r="AF10" i="3"/>
  <c r="AF54" i="3" s="1"/>
  <c r="AE10" i="3"/>
  <c r="AE54" i="3" s="1"/>
  <c r="AD10" i="3"/>
  <c r="AD54" i="3" s="1"/>
  <c r="AC10" i="3"/>
  <c r="AB10" i="3"/>
  <c r="AB54" i="3" s="1"/>
  <c r="AA10" i="3"/>
  <c r="AA54" i="3" s="1"/>
  <c r="Z10" i="3"/>
  <c r="Z54" i="3" s="1"/>
  <c r="Y10" i="3"/>
  <c r="X10" i="3"/>
  <c r="X54" i="3" s="1"/>
  <c r="W10" i="3"/>
  <c r="W54" i="3" s="1"/>
  <c r="V10" i="3"/>
  <c r="V54" i="3" s="1"/>
  <c r="U10" i="3"/>
  <c r="T10" i="3"/>
  <c r="S10" i="3"/>
  <c r="S54" i="3" s="1"/>
  <c r="R10" i="3"/>
  <c r="Q10" i="3"/>
  <c r="Q54" i="3" s="1"/>
  <c r="P10" i="3"/>
  <c r="P54" i="3" s="1"/>
  <c r="O10" i="3"/>
  <c r="N10" i="3"/>
  <c r="N54" i="3" s="1"/>
  <c r="M10" i="3"/>
  <c r="L10" i="3"/>
  <c r="L54" i="3" s="1"/>
  <c r="K10" i="3"/>
  <c r="K54" i="3" s="1"/>
  <c r="J10" i="3"/>
  <c r="J54" i="3" s="1"/>
  <c r="I10" i="3"/>
  <c r="H10" i="3"/>
  <c r="H54" i="3" s="1"/>
  <c r="G10" i="3"/>
  <c r="G54" i="3" s="1"/>
  <c r="F10" i="3"/>
  <c r="F54" i="3" s="1"/>
  <c r="E10" i="3"/>
  <c r="D10" i="3"/>
  <c r="C10" i="3"/>
  <c r="C54" i="3" s="1"/>
  <c r="B10" i="3"/>
  <c r="AM9" i="3"/>
  <c r="AM53" i="3" s="1"/>
  <c r="AL9" i="3"/>
  <c r="AK9" i="3"/>
  <c r="AK53" i="3" s="1"/>
  <c r="AJ9" i="3"/>
  <c r="AJ53" i="3" s="1"/>
  <c r="AI9" i="3"/>
  <c r="AH9" i="3"/>
  <c r="AH53" i="3" s="1"/>
  <c r="AG9" i="3"/>
  <c r="AG53" i="3" s="1"/>
  <c r="AG76" i="3" s="1"/>
  <c r="AF9" i="3"/>
  <c r="AE9" i="3"/>
  <c r="AE53" i="3" s="1"/>
  <c r="AD9" i="3"/>
  <c r="AC9" i="3"/>
  <c r="AC53" i="3" s="1"/>
  <c r="AB9" i="3"/>
  <c r="AA9" i="3"/>
  <c r="Z9" i="3"/>
  <c r="Z53" i="3" s="1"/>
  <c r="Y9" i="3"/>
  <c r="Y53" i="3" s="1"/>
  <c r="X9" i="3"/>
  <c r="W9" i="3"/>
  <c r="W53" i="3" s="1"/>
  <c r="V9" i="3"/>
  <c r="U9" i="3"/>
  <c r="U53" i="3" s="1"/>
  <c r="T9" i="3"/>
  <c r="T53" i="3" s="1"/>
  <c r="S9" i="3"/>
  <c r="R9" i="3"/>
  <c r="R53" i="3" s="1"/>
  <c r="Q9" i="3"/>
  <c r="Q53" i="3" s="1"/>
  <c r="Q76" i="3" s="1"/>
  <c r="P9" i="3"/>
  <c r="O9" i="3"/>
  <c r="O53" i="3" s="1"/>
  <c r="N9" i="3"/>
  <c r="N53" i="3" s="1"/>
  <c r="M9" i="3"/>
  <c r="M53" i="3" s="1"/>
  <c r="L9" i="3"/>
  <c r="K9" i="3"/>
  <c r="J9" i="3"/>
  <c r="I9" i="3"/>
  <c r="I53" i="3" s="1"/>
  <c r="H9" i="3"/>
  <c r="G9" i="3"/>
  <c r="G53" i="3" s="1"/>
  <c r="F9" i="3"/>
  <c r="E9" i="3"/>
  <c r="E53" i="3" s="1"/>
  <c r="D9" i="3"/>
  <c r="D53" i="3" s="1"/>
  <c r="C9" i="3"/>
  <c r="B9" i="3"/>
  <c r="AM8" i="3"/>
  <c r="AM52" i="3" s="1"/>
  <c r="AL8" i="3"/>
  <c r="AL52" i="3" s="1"/>
  <c r="AK8" i="3"/>
  <c r="AK52" i="3" s="1"/>
  <c r="AJ8" i="3"/>
  <c r="AJ52" i="3" s="1"/>
  <c r="AI8" i="3"/>
  <c r="AH8" i="3"/>
  <c r="AH52" i="3" s="1"/>
  <c r="AG8" i="3"/>
  <c r="AF8" i="3"/>
  <c r="AE8" i="3"/>
  <c r="AE52" i="3" s="1"/>
  <c r="AD8" i="3"/>
  <c r="AC8" i="3"/>
  <c r="AC52" i="3" s="1"/>
  <c r="AB8" i="3"/>
  <c r="AB52" i="3" s="1"/>
  <c r="AA8" i="3"/>
  <c r="AA52" i="3" s="1"/>
  <c r="Z8" i="3"/>
  <c r="Z52" i="3" s="1"/>
  <c r="Y8" i="3"/>
  <c r="X8" i="3"/>
  <c r="X52" i="3" s="1"/>
  <c r="W8" i="3"/>
  <c r="W52" i="3" s="1"/>
  <c r="V8" i="3"/>
  <c r="V52" i="3" s="1"/>
  <c r="U8" i="3"/>
  <c r="T8" i="3"/>
  <c r="T52" i="3" s="1"/>
  <c r="S8" i="3"/>
  <c r="S52" i="3" s="1"/>
  <c r="R8" i="3"/>
  <c r="Q8" i="3"/>
  <c r="P8" i="3"/>
  <c r="O8" i="3"/>
  <c r="O52" i="3" s="1"/>
  <c r="N8" i="3"/>
  <c r="M8" i="3"/>
  <c r="M52" i="3" s="1"/>
  <c r="L8" i="3"/>
  <c r="L52" i="3" s="1"/>
  <c r="K8" i="3"/>
  <c r="K52" i="3" s="1"/>
  <c r="J8" i="3"/>
  <c r="J52" i="3" s="1"/>
  <c r="I8" i="3"/>
  <c r="H8" i="3"/>
  <c r="H52" i="3" s="1"/>
  <c r="G8" i="3"/>
  <c r="G52" i="3" s="1"/>
  <c r="G75" i="3" s="1"/>
  <c r="F8" i="3"/>
  <c r="F52" i="3" s="1"/>
  <c r="E8" i="3"/>
  <c r="E52" i="3" s="1"/>
  <c r="D8" i="3"/>
  <c r="D52" i="3" s="1"/>
  <c r="C8" i="3"/>
  <c r="C52" i="3" s="1"/>
  <c r="B8" i="3"/>
  <c r="AM7" i="3"/>
  <c r="AL7" i="3"/>
  <c r="AL51" i="3" s="1"/>
  <c r="AK7" i="3"/>
  <c r="AJ7" i="3"/>
  <c r="AJ51" i="3" s="1"/>
  <c r="AI7" i="3"/>
  <c r="AH7" i="3"/>
  <c r="AG7" i="3"/>
  <c r="AG51" i="3" s="1"/>
  <c r="AF7" i="3"/>
  <c r="AE7" i="3"/>
  <c r="AD7" i="3"/>
  <c r="AC7" i="3"/>
  <c r="AC51" i="3" s="1"/>
  <c r="AB7" i="3"/>
  <c r="AB51" i="3" s="1"/>
  <c r="AA7" i="3"/>
  <c r="AA51" i="3" s="1"/>
  <c r="Z7" i="3"/>
  <c r="Z51" i="3" s="1"/>
  <c r="Y7" i="3"/>
  <c r="Y51" i="3" s="1"/>
  <c r="Y74" i="3" s="1"/>
  <c r="X7" i="3"/>
  <c r="X51" i="3" s="1"/>
  <c r="W7" i="3"/>
  <c r="V7" i="3"/>
  <c r="V51" i="3" s="1"/>
  <c r="U7" i="3"/>
  <c r="U51" i="3" s="1"/>
  <c r="U74" i="3" s="1"/>
  <c r="T7" i="3"/>
  <c r="S7" i="3"/>
  <c r="S51" i="3" s="1"/>
  <c r="R7" i="3"/>
  <c r="R51" i="3" s="1"/>
  <c r="Q7" i="3"/>
  <c r="Q51" i="3" s="1"/>
  <c r="P7" i="3"/>
  <c r="O7" i="3"/>
  <c r="N7" i="3"/>
  <c r="M7" i="3"/>
  <c r="M51" i="3" s="1"/>
  <c r="L7" i="3"/>
  <c r="L51" i="3" s="1"/>
  <c r="K7" i="3"/>
  <c r="J7" i="3"/>
  <c r="J51" i="3" s="1"/>
  <c r="I7" i="3"/>
  <c r="I51" i="3" s="1"/>
  <c r="H7" i="3"/>
  <c r="H51" i="3" s="1"/>
  <c r="G7" i="3"/>
  <c r="F7" i="3"/>
  <c r="E7" i="3"/>
  <c r="E51" i="3" s="1"/>
  <c r="D7" i="3"/>
  <c r="C7" i="3"/>
  <c r="C51" i="3" s="1"/>
  <c r="B7" i="3"/>
  <c r="AM6" i="3"/>
  <c r="AM50" i="3" s="1"/>
  <c r="AL6" i="3"/>
  <c r="AK6" i="3"/>
  <c r="AJ6" i="3"/>
  <c r="AI6" i="3"/>
  <c r="AI50" i="3" s="1"/>
  <c r="AH6" i="3"/>
  <c r="AG6" i="3"/>
  <c r="AG50" i="3" s="1"/>
  <c r="AF6" i="3"/>
  <c r="AF50" i="3" s="1"/>
  <c r="AE6" i="3"/>
  <c r="AD6" i="3"/>
  <c r="AD50" i="3" s="1"/>
  <c r="AC6" i="3"/>
  <c r="AB6" i="3"/>
  <c r="AB50" i="3" s="1"/>
  <c r="AA6" i="3"/>
  <c r="AA50" i="3" s="1"/>
  <c r="Z6" i="3"/>
  <c r="Z50" i="3" s="1"/>
  <c r="Y6" i="3"/>
  <c r="Y50" i="3" s="1"/>
  <c r="X6" i="3"/>
  <c r="X50" i="3" s="1"/>
  <c r="W6" i="3"/>
  <c r="W50" i="3" s="1"/>
  <c r="V6" i="3"/>
  <c r="U6" i="3"/>
  <c r="T6" i="3"/>
  <c r="T50" i="3" s="1"/>
  <c r="S6" i="3"/>
  <c r="S50" i="3" s="1"/>
  <c r="R6" i="3"/>
  <c r="Q6" i="3"/>
  <c r="Q50" i="3" s="1"/>
  <c r="P6" i="3"/>
  <c r="P50" i="3" s="1"/>
  <c r="O6" i="3"/>
  <c r="O50" i="3" s="1"/>
  <c r="N6" i="3"/>
  <c r="N50" i="3" s="1"/>
  <c r="M6" i="3"/>
  <c r="L6" i="3"/>
  <c r="K6" i="3"/>
  <c r="K50" i="3" s="1"/>
  <c r="J6" i="3"/>
  <c r="I6" i="3"/>
  <c r="I50" i="3" s="1"/>
  <c r="H6" i="3"/>
  <c r="G6" i="3"/>
  <c r="G50" i="3" s="1"/>
  <c r="F6" i="3"/>
  <c r="E6" i="3"/>
  <c r="D6" i="3"/>
  <c r="C6" i="3"/>
  <c r="C50" i="3" s="1"/>
  <c r="B6" i="3"/>
  <c r="B50" i="3" s="1"/>
  <c r="AM5" i="3"/>
  <c r="AM49" i="3" s="1"/>
  <c r="AL5" i="3"/>
  <c r="AL49" i="3" s="1"/>
  <c r="AK5" i="3"/>
  <c r="AK49" i="3" s="1"/>
  <c r="AJ5" i="3"/>
  <c r="AI5" i="3"/>
  <c r="AH5" i="3"/>
  <c r="AG5" i="3"/>
  <c r="AG49" i="3" s="1"/>
  <c r="AF5" i="3"/>
  <c r="AF49" i="3" s="1"/>
  <c r="AE5" i="3"/>
  <c r="AD5" i="3"/>
  <c r="AD49" i="3" s="1"/>
  <c r="AC5" i="3"/>
  <c r="AC49" i="3" s="1"/>
  <c r="AB5" i="3"/>
  <c r="AA5" i="3"/>
  <c r="Z5" i="3"/>
  <c r="Z49" i="3" s="1"/>
  <c r="Y5" i="3"/>
  <c r="X5" i="3"/>
  <c r="X49" i="3" s="1"/>
  <c r="W5" i="3"/>
  <c r="W49" i="3" s="1"/>
  <c r="V5" i="3"/>
  <c r="U5" i="3"/>
  <c r="U49" i="3" s="1"/>
  <c r="T5" i="3"/>
  <c r="T49" i="3" s="1"/>
  <c r="S5" i="3"/>
  <c r="R5" i="3"/>
  <c r="R49" i="3" s="1"/>
  <c r="Q5" i="3"/>
  <c r="Q49" i="3" s="1"/>
  <c r="P5" i="3"/>
  <c r="P49" i="3" s="1"/>
  <c r="O5" i="3"/>
  <c r="N5" i="3"/>
  <c r="N49" i="3" s="1"/>
  <c r="M5" i="3"/>
  <c r="M49" i="3" s="1"/>
  <c r="L5" i="3"/>
  <c r="K5" i="3"/>
  <c r="J5" i="3"/>
  <c r="J49" i="3" s="1"/>
  <c r="I5" i="3"/>
  <c r="I49" i="3" s="1"/>
  <c r="H5" i="3"/>
  <c r="G5" i="3"/>
  <c r="G49" i="3" s="1"/>
  <c r="F5" i="3"/>
  <c r="F49" i="3" s="1"/>
  <c r="E5" i="3"/>
  <c r="E49" i="3" s="1"/>
  <c r="D5" i="3"/>
  <c r="C5" i="3"/>
  <c r="B5" i="3"/>
  <c r="B49" i="3" s="1"/>
  <c r="AM4" i="3"/>
  <c r="AM48" i="3" s="1"/>
  <c r="AL4" i="3"/>
  <c r="AL48" i="3" s="1"/>
  <c r="AK4" i="3"/>
  <c r="AK48" i="3" s="1"/>
  <c r="AJ4" i="3"/>
  <c r="AJ48" i="3" s="1"/>
  <c r="AI4" i="3"/>
  <c r="AI48" i="3" s="1"/>
  <c r="AH4" i="3"/>
  <c r="AH48" i="3" s="1"/>
  <c r="AG4" i="3"/>
  <c r="AF4" i="3"/>
  <c r="AF48" i="3" s="1"/>
  <c r="AE4" i="3"/>
  <c r="AE48" i="3" s="1"/>
  <c r="AD4" i="3"/>
  <c r="AD48" i="3" s="1"/>
  <c r="AC4" i="3"/>
  <c r="AC48" i="3" s="1"/>
  <c r="AB4" i="3"/>
  <c r="AB48" i="3" s="1"/>
  <c r="AA4" i="3"/>
  <c r="Z4" i="3"/>
  <c r="Y4" i="3"/>
  <c r="X4" i="3"/>
  <c r="X48" i="3" s="1"/>
  <c r="W4" i="3"/>
  <c r="V4" i="3"/>
  <c r="V48" i="3" s="1"/>
  <c r="U4" i="3"/>
  <c r="U48" i="3" s="1"/>
  <c r="T4" i="3"/>
  <c r="S4" i="3"/>
  <c r="S48" i="3" s="1"/>
  <c r="R4" i="3"/>
  <c r="Q4" i="3"/>
  <c r="P4" i="3"/>
  <c r="P48" i="3" s="1"/>
  <c r="O4" i="3"/>
  <c r="O48" i="3" s="1"/>
  <c r="N4" i="3"/>
  <c r="N48" i="3" s="1"/>
  <c r="M4" i="3"/>
  <c r="M48" i="3" s="1"/>
  <c r="L4" i="3"/>
  <c r="L48" i="3" s="1"/>
  <c r="K4" i="3"/>
  <c r="J4" i="3"/>
  <c r="J48" i="3" s="1"/>
  <c r="I4" i="3"/>
  <c r="H4" i="3"/>
  <c r="H48" i="3" s="1"/>
  <c r="G4" i="3"/>
  <c r="G48" i="3" s="1"/>
  <c r="F4" i="3"/>
  <c r="F48" i="3" s="1"/>
  <c r="E4" i="3"/>
  <c r="D4" i="3"/>
  <c r="D48" i="3" s="1"/>
  <c r="C4" i="3"/>
  <c r="C48" i="3" s="1"/>
  <c r="B4" i="3"/>
  <c r="B48" i="3" s="1"/>
  <c r="AM3" i="3"/>
  <c r="AL3" i="3"/>
  <c r="AL47" i="3" s="1"/>
  <c r="AK3" i="3"/>
  <c r="AK47" i="3" s="1"/>
  <c r="AJ3" i="3"/>
  <c r="AJ47" i="3" s="1"/>
  <c r="AI3" i="3"/>
  <c r="AI47" i="3" s="1"/>
  <c r="AH3" i="3"/>
  <c r="AG3" i="3"/>
  <c r="AG47" i="3" s="1"/>
  <c r="AF3" i="3"/>
  <c r="AE3" i="3"/>
  <c r="AD3" i="3"/>
  <c r="AC3" i="3"/>
  <c r="AC47" i="3" s="1"/>
  <c r="AB3" i="3"/>
  <c r="AB47" i="3" s="1"/>
  <c r="AA3" i="3"/>
  <c r="Z3" i="3"/>
  <c r="Y3" i="3"/>
  <c r="Y47" i="3" s="1"/>
  <c r="X3" i="3"/>
  <c r="X47" i="3" s="1"/>
  <c r="W3" i="3"/>
  <c r="V3" i="3"/>
  <c r="V47" i="3" s="1"/>
  <c r="U3" i="3"/>
  <c r="T3" i="3"/>
  <c r="S3" i="3"/>
  <c r="S47" i="3" s="1"/>
  <c r="R3" i="3"/>
  <c r="R47" i="3" s="1"/>
  <c r="Q3" i="3"/>
  <c r="Q47" i="3" s="1"/>
  <c r="P3" i="3"/>
  <c r="P47" i="3" s="1"/>
  <c r="O3" i="3"/>
  <c r="N3" i="3"/>
  <c r="M3" i="3"/>
  <c r="M47" i="3" s="1"/>
  <c r="L3" i="3"/>
  <c r="L47" i="3" s="1"/>
  <c r="K3" i="3"/>
  <c r="J3" i="3"/>
  <c r="J47" i="3" s="1"/>
  <c r="I3" i="3"/>
  <c r="I47" i="3" s="1"/>
  <c r="H3" i="3"/>
  <c r="H47" i="3" s="1"/>
  <c r="G3" i="3"/>
  <c r="F3" i="3"/>
  <c r="F47" i="3" s="1"/>
  <c r="E3" i="3"/>
  <c r="E47" i="3" s="1"/>
  <c r="E70" i="3" s="1"/>
  <c r="D3" i="3"/>
  <c r="D47" i="3" s="1"/>
  <c r="C3" i="3"/>
  <c r="B3" i="3"/>
  <c r="B47" i="3" s="1"/>
  <c r="E22" i="2"/>
  <c r="E21" i="2"/>
  <c r="E20" i="2"/>
  <c r="E19" i="2"/>
  <c r="AC66" i="3" s="1"/>
  <c r="E18" i="2"/>
  <c r="AA61" i="3" s="1"/>
  <c r="E17" i="2"/>
  <c r="E16" i="2"/>
  <c r="E15" i="2"/>
  <c r="E14" i="2"/>
  <c r="E13" i="2"/>
  <c r="E12" i="2"/>
  <c r="E11" i="2"/>
  <c r="E10" i="2"/>
  <c r="Q64" i="3" s="1"/>
  <c r="E9" i="2"/>
  <c r="E8" i="2"/>
  <c r="E7" i="2"/>
  <c r="E6" i="2"/>
  <c r="E5" i="2"/>
  <c r="E4" i="2"/>
  <c r="E3" i="2"/>
  <c r="S53" i="3" s="1"/>
  <c r="E25" i="1"/>
  <c r="E22" i="1" a="1"/>
  <c r="E22" i="1" s="1"/>
  <c r="E17" i="1" a="1"/>
  <c r="E17" i="1" s="1"/>
  <c r="E14" i="1" a="1"/>
  <c r="E14" i="1" s="1"/>
  <c r="E3" i="1"/>
  <c r="E19" i="1" s="1" a="1"/>
  <c r="E19" i="1" s="1"/>
  <c r="E2" i="1"/>
  <c r="AA48" i="3" l="1"/>
  <c r="AI52" i="3"/>
  <c r="Q61" i="3"/>
  <c r="AK61" i="3"/>
  <c r="C62" i="3"/>
  <c r="G62" i="3"/>
  <c r="S62" i="3"/>
  <c r="W62" i="3"/>
  <c r="M63" i="3"/>
  <c r="M86" i="3" s="1"/>
  <c r="Q63" i="3"/>
  <c r="AC63" i="3"/>
  <c r="AC86" i="3" s="1"/>
  <c r="AG63" i="3"/>
  <c r="C64" i="3"/>
  <c r="G64" i="3"/>
  <c r="O64" i="3"/>
  <c r="AE50" i="3"/>
  <c r="Y57" i="3"/>
  <c r="I59" i="3"/>
  <c r="AC82" i="3"/>
  <c r="AA60" i="3"/>
  <c r="E15" i="1" a="1"/>
  <c r="E15" i="1" s="1"/>
  <c r="E20" i="1" a="1"/>
  <c r="E20" i="1" s="1"/>
  <c r="Z47" i="3"/>
  <c r="Y70" i="3" s="1"/>
  <c r="AH47" i="3"/>
  <c r="AG70" i="3" s="1"/>
  <c r="T48" i="3"/>
  <c r="V49" i="3"/>
  <c r="U72" i="3" s="1"/>
  <c r="AH49" i="3"/>
  <c r="AG72" i="3" s="1"/>
  <c r="D50" i="3"/>
  <c r="C73" i="3" s="1"/>
  <c r="L50" i="3"/>
  <c r="AJ50" i="3"/>
  <c r="AI73" i="3" s="1"/>
  <c r="F51" i="3"/>
  <c r="N51" i="3"/>
  <c r="M74" i="3" s="1"/>
  <c r="AD51" i="3"/>
  <c r="AC74" i="3" s="1"/>
  <c r="P52" i="3"/>
  <c r="O75" i="3" s="1"/>
  <c r="AF52" i="3"/>
  <c r="AE75" i="3" s="1"/>
  <c r="B53" i="3"/>
  <c r="J53" i="3"/>
  <c r="D54" i="3"/>
  <c r="C77" i="3" s="1"/>
  <c r="J55" i="3"/>
  <c r="Z55" i="3"/>
  <c r="F57" i="3"/>
  <c r="N57" i="3"/>
  <c r="M80" i="3" s="1"/>
  <c r="V57" i="3"/>
  <c r="U80" i="3" s="1"/>
  <c r="AF58" i="3"/>
  <c r="AJ58" i="3"/>
  <c r="AI81" i="3" s="1"/>
  <c r="N59" i="3"/>
  <c r="M82" i="3" s="1"/>
  <c r="AD59" i="3"/>
  <c r="H60" i="3"/>
  <c r="L60" i="3"/>
  <c r="AJ60" i="3"/>
  <c r="N61" i="3"/>
  <c r="M84" i="3" s="1"/>
  <c r="AD61" i="3"/>
  <c r="AC84" i="3" s="1"/>
  <c r="H62" i="3"/>
  <c r="P62" i="3"/>
  <c r="J63" i="3"/>
  <c r="AB64" i="3"/>
  <c r="AJ64" i="3"/>
  <c r="F65" i="3"/>
  <c r="Y49" i="3"/>
  <c r="AA73" i="3"/>
  <c r="AK51" i="3"/>
  <c r="O54" i="3"/>
  <c r="K77" i="3" s="1"/>
  <c r="AI54" i="3"/>
  <c r="M55" i="3"/>
  <c r="E80" i="3"/>
  <c r="AG59" i="3"/>
  <c r="E23" i="1" a="1"/>
  <c r="E23" i="1" s="1"/>
  <c r="S57" i="3"/>
  <c r="Q80" i="3" s="1"/>
  <c r="O55" i="3"/>
  <c r="M54" i="3"/>
  <c r="AE55" i="3"/>
  <c r="AC78" i="3" s="1"/>
  <c r="M50" i="3"/>
  <c r="K65" i="3"/>
  <c r="AI61" i="3"/>
  <c r="AG84" i="3" s="1"/>
  <c r="E58" i="3"/>
  <c r="C81" i="3" s="1"/>
  <c r="AG48" i="3"/>
  <c r="AE71" i="3" s="1"/>
  <c r="E66" i="3"/>
  <c r="W47" i="3"/>
  <c r="N47" i="3"/>
  <c r="M70" i="3" s="1"/>
  <c r="AD47" i="3"/>
  <c r="AB70" i="3" s="1"/>
  <c r="H50" i="3"/>
  <c r="B51" i="3"/>
  <c r="AH51" i="3"/>
  <c r="F53" i="3"/>
  <c r="E76" i="3" s="1"/>
  <c r="V53" i="3"/>
  <c r="AD53" i="3"/>
  <c r="AL53" i="3"/>
  <c r="T54" i="3"/>
  <c r="S77" i="3" s="1"/>
  <c r="F55" i="3"/>
  <c r="AL55" i="3"/>
  <c r="P56" i="3"/>
  <c r="O79" i="3" s="1"/>
  <c r="AF56" i="3"/>
  <c r="AE79" i="3" s="1"/>
  <c r="R57" i="3"/>
  <c r="AH57" i="3"/>
  <c r="AL57" i="3"/>
  <c r="H58" i="3"/>
  <c r="P58" i="3"/>
  <c r="F2" i="1"/>
  <c r="E4" i="1" a="1"/>
  <c r="E4" i="1" s="1"/>
  <c r="E5" i="1" a="1"/>
  <c r="E5" i="1" s="1"/>
  <c r="E6" i="1" a="1"/>
  <c r="E6" i="1" s="1"/>
  <c r="E7" i="1" a="1"/>
  <c r="E7" i="1" s="1"/>
  <c r="E8" i="1" a="1"/>
  <c r="E8" i="1" s="1"/>
  <c r="E9" i="1" a="1"/>
  <c r="E9" i="1" s="1"/>
  <c r="E10" i="1" a="1"/>
  <c r="E10" i="1" s="1"/>
  <c r="E11" i="1" a="1"/>
  <c r="E11" i="1" s="1"/>
  <c r="E12" i="1" a="1"/>
  <c r="E12" i="1" s="1"/>
  <c r="E13" i="1" a="1"/>
  <c r="E13" i="1" s="1"/>
  <c r="E18" i="1" a="1"/>
  <c r="E18" i="1" s="1"/>
  <c r="E21" i="1" a="1"/>
  <c r="E21" i="1" s="1"/>
  <c r="S49" i="3"/>
  <c r="P72" i="3" s="1"/>
  <c r="Y52" i="3"/>
  <c r="U47" i="3"/>
  <c r="U70" i="3" s="1"/>
  <c r="K48" i="3"/>
  <c r="G71" i="3" s="1"/>
  <c r="W48" i="3"/>
  <c r="K73" i="3"/>
  <c r="E74" i="3"/>
  <c r="W75" i="3"/>
  <c r="S58" i="3"/>
  <c r="E16" i="1" a="1"/>
  <c r="E16" i="1" s="1"/>
  <c r="Y64" i="3"/>
  <c r="U66" i="3"/>
  <c r="AA57" i="3"/>
  <c r="I56" i="3"/>
  <c r="G79" i="3" s="1"/>
  <c r="W55" i="3"/>
  <c r="U78" i="3" s="1"/>
  <c r="AM47" i="3"/>
  <c r="E62" i="3"/>
  <c r="AK54" i="3"/>
  <c r="AA65" i="3"/>
  <c r="AG56" i="3"/>
  <c r="AM59" i="3"/>
  <c r="U54" i="3"/>
  <c r="G63" i="3"/>
  <c r="E86" i="3" s="1"/>
  <c r="G59" i="3"/>
  <c r="E82" i="3" s="1"/>
  <c r="AG52" i="3"/>
  <c r="C61" i="3"/>
  <c r="AC54" i="3"/>
  <c r="AA77" i="3" s="1"/>
  <c r="D70" i="3"/>
  <c r="L70" i="3"/>
  <c r="T47" i="3"/>
  <c r="T70" i="3" s="1"/>
  <c r="AF47" i="3"/>
  <c r="AF70" i="3" s="1"/>
  <c r="J71" i="3"/>
  <c r="R48" i="3"/>
  <c r="O71" i="3" s="1"/>
  <c r="Z48" i="3"/>
  <c r="Z71" i="3" s="1"/>
  <c r="D49" i="3"/>
  <c r="H49" i="3"/>
  <c r="H72" i="3" s="1"/>
  <c r="L49" i="3"/>
  <c r="I72" i="3" s="1"/>
  <c r="T72" i="3"/>
  <c r="X72" i="3"/>
  <c r="AB49" i="3"/>
  <c r="AJ49" i="3"/>
  <c r="AF72" i="3" s="1"/>
  <c r="F50" i="3"/>
  <c r="J50" i="3"/>
  <c r="R50" i="3"/>
  <c r="N73" i="3" s="1"/>
  <c r="V50" i="3"/>
  <c r="S73" i="3" s="1"/>
  <c r="X74" i="3"/>
  <c r="D76" i="3"/>
  <c r="P78" i="3"/>
  <c r="D80" i="3"/>
  <c r="C47" i="3"/>
  <c r="K47" i="3"/>
  <c r="I70" i="3" s="1"/>
  <c r="AA47" i="3"/>
  <c r="X70" i="3" s="1"/>
  <c r="E48" i="3"/>
  <c r="O49" i="3"/>
  <c r="M72" i="3" s="1"/>
  <c r="AE49" i="3"/>
  <c r="AC72" i="3" s="1"/>
  <c r="K51" i="3"/>
  <c r="H74" i="3" s="1"/>
  <c r="AI51" i="3"/>
  <c r="AG74" i="3" s="1"/>
  <c r="U52" i="3"/>
  <c r="I54" i="3"/>
  <c r="Y54" i="3"/>
  <c r="AG54" i="3"/>
  <c r="AD77" i="3" s="1"/>
  <c r="C55" i="3"/>
  <c r="E56" i="3"/>
  <c r="B79" i="3" s="1"/>
  <c r="U56" i="3"/>
  <c r="AK56" i="3"/>
  <c r="AH79" i="3" s="1"/>
  <c r="Q58" i="3"/>
  <c r="K59" i="3"/>
  <c r="H82" i="3" s="1"/>
  <c r="AI59" i="3"/>
  <c r="AF82" i="3" s="1"/>
  <c r="E60" i="3"/>
  <c r="M60" i="3"/>
  <c r="AC60" i="3"/>
  <c r="G61" i="3"/>
  <c r="D84" i="3" s="1"/>
  <c r="W61" i="3"/>
  <c r="U84" i="3" s="1"/>
  <c r="AM61" i="3"/>
  <c r="Q62" i="3"/>
  <c r="AG62" i="3"/>
  <c r="S63" i="3"/>
  <c r="AC64" i="3"/>
  <c r="AE65" i="3"/>
  <c r="I66" i="3"/>
  <c r="AG66" i="3"/>
  <c r="AK25" i="4"/>
  <c r="AH50" i="3"/>
  <c r="AD73" i="3" s="1"/>
  <c r="AL50" i="3"/>
  <c r="D51" i="3"/>
  <c r="D74" i="3" s="1"/>
  <c r="P51" i="3"/>
  <c r="T51" i="3"/>
  <c r="T74" i="3" s="1"/>
  <c r="AB74" i="3"/>
  <c r="AF51" i="3"/>
  <c r="AF74" i="3" s="1"/>
  <c r="B52" i="3"/>
  <c r="N52" i="3"/>
  <c r="R52" i="3"/>
  <c r="AD52" i="3"/>
  <c r="H53" i="3"/>
  <c r="L53" i="3"/>
  <c r="L76" i="3" s="1"/>
  <c r="P53" i="3"/>
  <c r="P76" i="3" s="1"/>
  <c r="X53" i="3"/>
  <c r="AB53" i="3"/>
  <c r="AF53" i="3"/>
  <c r="AF76" i="3" s="1"/>
  <c r="B54" i="3"/>
  <c r="R54" i="3"/>
  <c r="N77" i="3" s="1"/>
  <c r="H55" i="3"/>
  <c r="H78" i="3" s="1"/>
  <c r="L55" i="3"/>
  <c r="L78" i="3" s="1"/>
  <c r="T78" i="3"/>
  <c r="AB55" i="3"/>
  <c r="AB78" i="3" s="1"/>
  <c r="AJ55" i="3"/>
  <c r="AG78" i="3" s="1"/>
  <c r="N56" i="3"/>
  <c r="Z56" i="3"/>
  <c r="W79" i="3" s="1"/>
  <c r="AD56" i="3"/>
  <c r="H80" i="3"/>
  <c r="L57" i="3"/>
  <c r="L80" i="3" s="1"/>
  <c r="P57" i="3"/>
  <c r="P80" i="3" s="1"/>
  <c r="X57" i="3"/>
  <c r="X80" i="3" s="1"/>
  <c r="AF57" i="3"/>
  <c r="AF80" i="3" s="1"/>
  <c r="AJ57" i="3"/>
  <c r="AG80" i="3" s="1"/>
  <c r="F58" i="3"/>
  <c r="F81" i="3" s="1"/>
  <c r="J58" i="3"/>
  <c r="V58" i="3"/>
  <c r="Z58" i="3"/>
  <c r="AD58" i="3"/>
  <c r="AA81" i="3" s="1"/>
  <c r="D59" i="3"/>
  <c r="D82" i="3" s="1"/>
  <c r="L82" i="3"/>
  <c r="T59" i="3"/>
  <c r="T82" i="3" s="1"/>
  <c r="X59" i="3"/>
  <c r="U82" i="3" s="1"/>
  <c r="AB59" i="3"/>
  <c r="AB82" i="3" s="1"/>
  <c r="J60" i="3"/>
  <c r="G83" i="3" s="1"/>
  <c r="R60" i="3"/>
  <c r="O83" i="3" s="1"/>
  <c r="Z60" i="3"/>
  <c r="W83" i="3" s="1"/>
  <c r="H84" i="3"/>
  <c r="B86" i="3"/>
  <c r="B84" i="3"/>
  <c r="B82" i="3"/>
  <c r="B80" i="3"/>
  <c r="B78" i="3"/>
  <c r="B76" i="3"/>
  <c r="B74" i="3"/>
  <c r="B72" i="3"/>
  <c r="B70" i="3"/>
  <c r="B85" i="3"/>
  <c r="B81" i="3"/>
  <c r="B77" i="3"/>
  <c r="B73" i="3"/>
  <c r="F84" i="3"/>
  <c r="F82" i="3"/>
  <c r="F80" i="3"/>
  <c r="F76" i="3"/>
  <c r="F74" i="3"/>
  <c r="F72" i="3"/>
  <c r="F70" i="3"/>
  <c r="F89" i="3"/>
  <c r="F79" i="3"/>
  <c r="F75" i="3"/>
  <c r="F71" i="3"/>
  <c r="J84" i="3"/>
  <c r="J82" i="3"/>
  <c r="J80" i="3"/>
  <c r="J78" i="3"/>
  <c r="J74" i="3"/>
  <c r="J72" i="3"/>
  <c r="J70" i="3"/>
  <c r="J81" i="3"/>
  <c r="J77" i="3"/>
  <c r="J73" i="3"/>
  <c r="N86" i="3"/>
  <c r="N82" i="3"/>
  <c r="N80" i="3"/>
  <c r="N78" i="3"/>
  <c r="N76" i="3"/>
  <c r="N74" i="3"/>
  <c r="N72" i="3"/>
  <c r="N70" i="3"/>
  <c r="N87" i="3"/>
  <c r="N83" i="3"/>
  <c r="N79" i="3"/>
  <c r="N75" i="3"/>
  <c r="N71" i="3"/>
  <c r="R82" i="3"/>
  <c r="R80" i="3"/>
  <c r="R78" i="3"/>
  <c r="R76" i="3"/>
  <c r="R74" i="3"/>
  <c r="R72" i="3"/>
  <c r="R70" i="3"/>
  <c r="R81" i="3"/>
  <c r="R77" i="3"/>
  <c r="R73" i="3"/>
  <c r="V82" i="3"/>
  <c r="V80" i="3"/>
  <c r="V78" i="3"/>
  <c r="V76" i="3"/>
  <c r="V74" i="3"/>
  <c r="V72" i="3"/>
  <c r="V70" i="3"/>
  <c r="V83" i="3"/>
  <c r="V79" i="3"/>
  <c r="V75" i="3"/>
  <c r="V71" i="3"/>
  <c r="Z82" i="3"/>
  <c r="Z80" i="3"/>
  <c r="Z78" i="3"/>
  <c r="Z76" i="3"/>
  <c r="Z74" i="3"/>
  <c r="Z72" i="3"/>
  <c r="Z70" i="3"/>
  <c r="Z81" i="3"/>
  <c r="Z77" i="3"/>
  <c r="Z73" i="3"/>
  <c r="AD86" i="3"/>
  <c r="AD82" i="3"/>
  <c r="AD80" i="3"/>
  <c r="AD78" i="3"/>
  <c r="AD76" i="3"/>
  <c r="AD74" i="3"/>
  <c r="AD72" i="3"/>
  <c r="AD70" i="3"/>
  <c r="AD79" i="3"/>
  <c r="AD75" i="3"/>
  <c r="AD71" i="3"/>
  <c r="AH88" i="3"/>
  <c r="AH84" i="3"/>
  <c r="AH82" i="3"/>
  <c r="AH80" i="3"/>
  <c r="AH78" i="3"/>
  <c r="AH76" i="3"/>
  <c r="AH74" i="3"/>
  <c r="AH72" i="3"/>
  <c r="AH70" i="3"/>
  <c r="AH89" i="3"/>
  <c r="AH81" i="3"/>
  <c r="AH77" i="3"/>
  <c r="AH73" i="3"/>
  <c r="AL115" i="3"/>
  <c r="AL114" i="3"/>
  <c r="AL88" i="3"/>
  <c r="AL86" i="3"/>
  <c r="AL84" i="3"/>
  <c r="AL82" i="3"/>
  <c r="AL80" i="3"/>
  <c r="AL78" i="3"/>
  <c r="AL76" i="3"/>
  <c r="AL74" i="3"/>
  <c r="AL72" i="3"/>
  <c r="AL70" i="3"/>
  <c r="AL92" i="3" s="1"/>
  <c r="AL89" i="3"/>
  <c r="AL87" i="3"/>
  <c r="AL83" i="3"/>
  <c r="AL79" i="3"/>
  <c r="AL75" i="3"/>
  <c r="AL97" i="3" s="1"/>
  <c r="AL30" i="4" s="1"/>
  <c r="AL71" i="3"/>
  <c r="B71" i="3"/>
  <c r="R71" i="3"/>
  <c r="AH71" i="3"/>
  <c r="B75" i="3"/>
  <c r="R75" i="3"/>
  <c r="AH75" i="3"/>
  <c r="J79" i="3"/>
  <c r="N81" i="3"/>
  <c r="R83" i="3"/>
  <c r="S64" i="3"/>
  <c r="R87" i="3" s="1"/>
  <c r="W64" i="3"/>
  <c r="AE64" i="3"/>
  <c r="AD87" i="3" s="1"/>
  <c r="E88" i="3"/>
  <c r="I65" i="3"/>
  <c r="H88" i="3" s="1"/>
  <c r="M65" i="3"/>
  <c r="J88" i="3" s="1"/>
  <c r="U65" i="3"/>
  <c r="Y65" i="3"/>
  <c r="AC65" i="3"/>
  <c r="AG88" i="3"/>
  <c r="AK65" i="3"/>
  <c r="C66" i="3"/>
  <c r="B89" i="3" s="1"/>
  <c r="K66" i="3"/>
  <c r="J89" i="3" s="1"/>
  <c r="O66" i="3"/>
  <c r="O89" i="3" s="1"/>
  <c r="O111" i="3" s="1"/>
  <c r="O44" i="4" s="1"/>
  <c r="W66" i="3"/>
  <c r="V89" i="3" s="1"/>
  <c r="AE66" i="3"/>
  <c r="AD89" i="3" s="1"/>
  <c r="AM66" i="3"/>
  <c r="F73" i="3"/>
  <c r="V73" i="3"/>
  <c r="AL73" i="3"/>
  <c r="AL95" i="3" s="1"/>
  <c r="AL28" i="4" s="1"/>
  <c r="F77" i="3"/>
  <c r="V77" i="3"/>
  <c r="AL77" i="3"/>
  <c r="R79" i="3"/>
  <c r="V81" i="3"/>
  <c r="Z83" i="3"/>
  <c r="AD85" i="3"/>
  <c r="B87" i="3"/>
  <c r="R61" i="3"/>
  <c r="N84" i="3" s="1"/>
  <c r="Z61" i="3"/>
  <c r="X84" i="3" s="1"/>
  <c r="L62" i="3"/>
  <c r="V63" i="3"/>
  <c r="V86" i="3" s="1"/>
  <c r="AL63" i="3"/>
  <c r="B65" i="3"/>
  <c r="B88" i="3" s="1"/>
  <c r="R65" i="3"/>
  <c r="P88" i="3" s="1"/>
  <c r="AH65" i="3"/>
  <c r="AF88" i="3" s="1"/>
  <c r="T66" i="3"/>
  <c r="R89" i="3" s="1"/>
  <c r="AB66" i="3"/>
  <c r="AJ25" i="4"/>
  <c r="J75" i="3"/>
  <c r="Z75" i="3"/>
  <c r="Z79" i="3"/>
  <c r="AD81" i="3"/>
  <c r="B83" i="3"/>
  <c r="AL85" i="3"/>
  <c r="AL107" i="3" s="1"/>
  <c r="AL40" i="4" s="1"/>
  <c r="C86" i="3"/>
  <c r="C84" i="3"/>
  <c r="C82" i="3"/>
  <c r="C80" i="3"/>
  <c r="C78" i="3"/>
  <c r="C76" i="3"/>
  <c r="C74" i="3"/>
  <c r="C72" i="3"/>
  <c r="C70" i="3"/>
  <c r="C89" i="3"/>
  <c r="G88" i="3"/>
  <c r="G84" i="3"/>
  <c r="G82" i="3"/>
  <c r="G80" i="3"/>
  <c r="G78" i="3"/>
  <c r="G76" i="3"/>
  <c r="G74" i="3"/>
  <c r="G72" i="3"/>
  <c r="G70" i="3"/>
  <c r="G89" i="3"/>
  <c r="K88" i="3"/>
  <c r="K84" i="3"/>
  <c r="K82" i="3"/>
  <c r="K80" i="3"/>
  <c r="K78" i="3"/>
  <c r="K76" i="3"/>
  <c r="K74" i="3"/>
  <c r="K72" i="3"/>
  <c r="K70" i="3"/>
  <c r="K89" i="3"/>
  <c r="O88" i="3"/>
  <c r="O86" i="3"/>
  <c r="O84" i="3"/>
  <c r="O82" i="3"/>
  <c r="O80" i="3"/>
  <c r="O78" i="3"/>
  <c r="O76" i="3"/>
  <c r="O74" i="3"/>
  <c r="O72" i="3"/>
  <c r="O70" i="3"/>
  <c r="S86" i="3"/>
  <c r="S82" i="3"/>
  <c r="S80" i="3"/>
  <c r="S78" i="3"/>
  <c r="S76" i="3"/>
  <c r="S74" i="3"/>
  <c r="S72" i="3"/>
  <c r="S70" i="3"/>
  <c r="S89" i="3"/>
  <c r="W84" i="3"/>
  <c r="W82" i="3"/>
  <c r="W80" i="3"/>
  <c r="W78" i="3"/>
  <c r="W76" i="3"/>
  <c r="W74" i="3"/>
  <c r="W72" i="3"/>
  <c r="W70" i="3"/>
  <c r="AA88" i="3"/>
  <c r="AA84" i="3"/>
  <c r="AA82" i="3"/>
  <c r="AA80" i="3"/>
  <c r="AA78" i="3"/>
  <c r="AA76" i="3"/>
  <c r="AA74" i="3"/>
  <c r="AA72" i="3"/>
  <c r="AA70" i="3"/>
  <c r="AA89" i="3"/>
  <c r="AE88" i="3"/>
  <c r="AE86" i="3"/>
  <c r="AE82" i="3"/>
  <c r="AE80" i="3"/>
  <c r="AE78" i="3"/>
  <c r="AE76" i="3"/>
  <c r="AE74" i="3"/>
  <c r="AE72" i="3"/>
  <c r="AE70" i="3"/>
  <c r="AE89" i="3"/>
  <c r="AI88" i="3"/>
  <c r="AI84" i="3"/>
  <c r="AI82" i="3"/>
  <c r="AI80" i="3"/>
  <c r="AI78" i="3"/>
  <c r="AI76" i="3"/>
  <c r="AI74" i="3"/>
  <c r="AI72" i="3"/>
  <c r="AI70" i="3"/>
  <c r="AI89" i="3"/>
  <c r="AM114" i="3"/>
  <c r="AM88" i="3"/>
  <c r="AM86" i="3"/>
  <c r="AM84" i="3"/>
  <c r="AM82" i="3"/>
  <c r="AM80" i="3"/>
  <c r="AM78" i="3"/>
  <c r="AM76" i="3"/>
  <c r="AM74" i="3"/>
  <c r="AM96" i="3" s="1"/>
  <c r="AM29" i="4" s="1"/>
  <c r="AM72" i="3"/>
  <c r="AM94" i="3" s="1"/>
  <c r="AM27" i="4" s="1"/>
  <c r="AM70" i="3"/>
  <c r="AM92" i="3" s="1"/>
  <c r="AM115" i="3"/>
  <c r="AM89" i="3"/>
  <c r="C71" i="3"/>
  <c r="K71" i="3"/>
  <c r="S71" i="3"/>
  <c r="AA71" i="3"/>
  <c r="AI71" i="3"/>
  <c r="G73" i="3"/>
  <c r="O73" i="3"/>
  <c r="W73" i="3"/>
  <c r="AE73" i="3"/>
  <c r="AM73" i="3"/>
  <c r="AM95" i="3" s="1"/>
  <c r="AM28" i="4" s="1"/>
  <c r="C75" i="3"/>
  <c r="K75" i="3"/>
  <c r="S75" i="3"/>
  <c r="AA75" i="3"/>
  <c r="AI75" i="3"/>
  <c r="G77" i="3"/>
  <c r="O77" i="3"/>
  <c r="W77" i="3"/>
  <c r="AE77" i="3"/>
  <c r="AM77" i="3"/>
  <c r="C79" i="3"/>
  <c r="K79" i="3"/>
  <c r="S79" i="3"/>
  <c r="AA79" i="3"/>
  <c r="AI79" i="3"/>
  <c r="G81" i="3"/>
  <c r="O81" i="3"/>
  <c r="W81" i="3"/>
  <c r="AE81" i="3"/>
  <c r="AM81" i="3"/>
  <c r="C83" i="3"/>
  <c r="K83" i="3"/>
  <c r="S83" i="3"/>
  <c r="AA83" i="3"/>
  <c r="G85" i="3"/>
  <c r="O85" i="3"/>
  <c r="AE85" i="3"/>
  <c r="AM85" i="3"/>
  <c r="AM107" i="3" s="1"/>
  <c r="AM40" i="4" s="1"/>
  <c r="C87" i="3"/>
  <c r="K87" i="3"/>
  <c r="AA87" i="3"/>
  <c r="AH60" i="3"/>
  <c r="AE83" i="3" s="1"/>
  <c r="AL60" i="3"/>
  <c r="AI83" i="3" s="1"/>
  <c r="T61" i="3"/>
  <c r="T84" i="3" s="1"/>
  <c r="AF61" i="3"/>
  <c r="AF84" i="3" s="1"/>
  <c r="J62" i="3"/>
  <c r="J85" i="3" s="1"/>
  <c r="N62" i="3"/>
  <c r="N85" i="3" s="1"/>
  <c r="V62" i="3"/>
  <c r="S85" i="3" s="1"/>
  <c r="Z62" i="3"/>
  <c r="W85" i="3" s="1"/>
  <c r="AL62" i="3"/>
  <c r="AH85" i="3" s="1"/>
  <c r="H63" i="3"/>
  <c r="L63" i="3"/>
  <c r="L86" i="3" s="1"/>
  <c r="X63" i="3"/>
  <c r="X86" i="3" s="1"/>
  <c r="AB63" i="3"/>
  <c r="AB86" i="3" s="1"/>
  <c r="AJ63" i="3"/>
  <c r="AH86" i="3" s="1"/>
  <c r="J64" i="3"/>
  <c r="F87" i="3" s="1"/>
  <c r="V64" i="3"/>
  <c r="V87" i="3" s="1"/>
  <c r="Z64" i="3"/>
  <c r="Z87" i="3" s="1"/>
  <c r="AL64" i="3"/>
  <c r="AI87" i="3" s="1"/>
  <c r="D65" i="3"/>
  <c r="D88" i="3" s="1"/>
  <c r="T65" i="3"/>
  <c r="T88" i="3" s="1"/>
  <c r="X65" i="3"/>
  <c r="X88" i="3" s="1"/>
  <c r="Z66" i="3"/>
  <c r="Z89" i="3" s="1"/>
  <c r="AM101" i="3"/>
  <c r="AM34" i="4" s="1"/>
  <c r="C85" i="3"/>
  <c r="K85" i="3"/>
  <c r="AA85" i="3"/>
  <c r="AI85" i="3"/>
  <c r="O87" i="3"/>
  <c r="W87" i="3"/>
  <c r="AE87" i="3"/>
  <c r="AM87" i="3"/>
  <c r="AJ115" i="3"/>
  <c r="AJ114" i="3"/>
  <c r="D71" i="3"/>
  <c r="H71" i="3"/>
  <c r="L71" i="3"/>
  <c r="P71" i="3"/>
  <c r="T71" i="3"/>
  <c r="X71" i="3"/>
  <c r="AB71" i="3"/>
  <c r="AF71" i="3"/>
  <c r="AJ71" i="3"/>
  <c r="AJ93" i="3" s="1"/>
  <c r="AJ26" i="4" s="1"/>
  <c r="D73" i="3"/>
  <c r="H73" i="3"/>
  <c r="L73" i="3"/>
  <c r="P73" i="3"/>
  <c r="T73" i="3"/>
  <c r="X73" i="3"/>
  <c r="AB73" i="3"/>
  <c r="AF73" i="3"/>
  <c r="AJ73" i="3"/>
  <c r="D75" i="3"/>
  <c r="H75" i="3"/>
  <c r="L75" i="3"/>
  <c r="P75" i="3"/>
  <c r="T75" i="3"/>
  <c r="X75" i="3"/>
  <c r="AB75" i="3"/>
  <c r="AF75" i="3"/>
  <c r="AJ75" i="3"/>
  <c r="AJ97" i="3" s="1"/>
  <c r="AJ30" i="4" s="1"/>
  <c r="D77" i="3"/>
  <c r="H77" i="3"/>
  <c r="L77" i="3"/>
  <c r="P77" i="3"/>
  <c r="T77" i="3"/>
  <c r="X77" i="3"/>
  <c r="AB77" i="3"/>
  <c r="AF77" i="3"/>
  <c r="AJ77" i="3"/>
  <c r="AJ99" i="3" s="1"/>
  <c r="AJ32" i="4" s="1"/>
  <c r="D79" i="3"/>
  <c r="H79" i="3"/>
  <c r="L79" i="3"/>
  <c r="P79" i="3"/>
  <c r="T79" i="3"/>
  <c r="X79" i="3"/>
  <c r="AB79" i="3"/>
  <c r="AF79" i="3"/>
  <c r="AJ79" i="3"/>
  <c r="D81" i="3"/>
  <c r="H81" i="3"/>
  <c r="L81" i="3"/>
  <c r="P81" i="3"/>
  <c r="T81" i="3"/>
  <c r="X81" i="3"/>
  <c r="AB81" i="3"/>
  <c r="AF81" i="3"/>
  <c r="AJ81" i="3"/>
  <c r="D83" i="3"/>
  <c r="H83" i="3"/>
  <c r="L83" i="3"/>
  <c r="P83" i="3"/>
  <c r="T83" i="3"/>
  <c r="X83" i="3"/>
  <c r="AB83" i="3"/>
  <c r="AF83" i="3"/>
  <c r="AJ83" i="3"/>
  <c r="D85" i="3"/>
  <c r="H85" i="3"/>
  <c r="L85" i="3"/>
  <c r="P85" i="3"/>
  <c r="T85" i="3"/>
  <c r="X85" i="3"/>
  <c r="AB85" i="3"/>
  <c r="AF85" i="3"/>
  <c r="AJ85" i="3"/>
  <c r="AJ107" i="3" s="1"/>
  <c r="AJ40" i="4" s="1"/>
  <c r="D87" i="3"/>
  <c r="H87" i="3"/>
  <c r="L87" i="3"/>
  <c r="P87" i="3"/>
  <c r="T87" i="3"/>
  <c r="X87" i="3"/>
  <c r="AB87" i="3"/>
  <c r="AF87" i="3"/>
  <c r="AJ87" i="3"/>
  <c r="D89" i="3"/>
  <c r="H89" i="3"/>
  <c r="L89" i="3"/>
  <c r="P89" i="3"/>
  <c r="T89" i="3"/>
  <c r="X89" i="3"/>
  <c r="AB89" i="3"/>
  <c r="AF89" i="3"/>
  <c r="AJ89" i="3"/>
  <c r="AK115" i="3"/>
  <c r="AK114" i="3"/>
  <c r="E71" i="3"/>
  <c r="I71" i="3"/>
  <c r="M71" i="3"/>
  <c r="Q71" i="3"/>
  <c r="U71" i="3"/>
  <c r="Y71" i="3"/>
  <c r="AC71" i="3"/>
  <c r="AG71" i="3"/>
  <c r="AK71" i="3"/>
  <c r="AK93" i="3" s="1"/>
  <c r="AK26" i="4" s="1"/>
  <c r="E73" i="3"/>
  <c r="I73" i="3"/>
  <c r="M73" i="3"/>
  <c r="Q73" i="3"/>
  <c r="U73" i="3"/>
  <c r="Y73" i="3"/>
  <c r="AC73" i="3"/>
  <c r="AG73" i="3"/>
  <c r="AK73" i="3"/>
  <c r="AK95" i="3" s="1"/>
  <c r="AK28" i="4" s="1"/>
  <c r="E75" i="3"/>
  <c r="I75" i="3"/>
  <c r="M75" i="3"/>
  <c r="Q75" i="3"/>
  <c r="U75" i="3"/>
  <c r="Y75" i="3"/>
  <c r="AC75" i="3"/>
  <c r="AG75" i="3"/>
  <c r="AK75" i="3"/>
  <c r="E77" i="3"/>
  <c r="I77" i="3"/>
  <c r="M77" i="3"/>
  <c r="Q77" i="3"/>
  <c r="U77" i="3"/>
  <c r="Y77" i="3"/>
  <c r="AC77" i="3"/>
  <c r="AG77" i="3"/>
  <c r="AK77" i="3"/>
  <c r="E79" i="3"/>
  <c r="I79" i="3"/>
  <c r="M79" i="3"/>
  <c r="Q79" i="3"/>
  <c r="U79" i="3"/>
  <c r="Y79" i="3"/>
  <c r="AC79" i="3"/>
  <c r="AG79" i="3"/>
  <c r="AK79" i="3"/>
  <c r="E81" i="3"/>
  <c r="I81" i="3"/>
  <c r="M81" i="3"/>
  <c r="Q81" i="3"/>
  <c r="U81" i="3"/>
  <c r="Y81" i="3"/>
  <c r="AC81" i="3"/>
  <c r="AG81" i="3"/>
  <c r="AK81" i="3"/>
  <c r="AK103" i="3" s="1"/>
  <c r="AK36" i="4" s="1"/>
  <c r="E83" i="3"/>
  <c r="I83" i="3"/>
  <c r="M83" i="3"/>
  <c r="Q83" i="3"/>
  <c r="U83" i="3"/>
  <c r="Y83" i="3"/>
  <c r="AC83" i="3"/>
  <c r="AG83" i="3"/>
  <c r="AK83" i="3"/>
  <c r="E85" i="3"/>
  <c r="I85" i="3"/>
  <c r="M85" i="3"/>
  <c r="Q85" i="3"/>
  <c r="U85" i="3"/>
  <c r="Y85" i="3"/>
  <c r="AC85" i="3"/>
  <c r="AG85" i="3"/>
  <c r="AK85" i="3"/>
  <c r="E87" i="3"/>
  <c r="I87" i="3"/>
  <c r="M87" i="3"/>
  <c r="Q87" i="3"/>
  <c r="U87" i="3"/>
  <c r="Y87" i="3"/>
  <c r="AC87" i="3"/>
  <c r="AG87" i="3"/>
  <c r="AK87" i="3"/>
  <c r="E89" i="3"/>
  <c r="I89" i="3"/>
  <c r="M89" i="3"/>
  <c r="Q89" i="3"/>
  <c r="U89" i="3"/>
  <c r="Y89" i="3"/>
  <c r="AC89" i="3"/>
  <c r="AG89" i="3"/>
  <c r="AK89" i="3"/>
  <c r="AK111" i="3" s="1"/>
  <c r="AK44" i="4" s="1"/>
  <c r="B111" i="3" l="1"/>
  <c r="B44" i="4" s="1"/>
  <c r="C23" i="1" a="1"/>
  <c r="C23" i="1" s="1"/>
  <c r="B114" i="3"/>
  <c r="O93" i="3"/>
  <c r="O26" i="4" s="1"/>
  <c r="O101" i="3"/>
  <c r="O34" i="4" s="1"/>
  <c r="O97" i="3"/>
  <c r="O30" i="4" s="1"/>
  <c r="B110" i="3"/>
  <c r="B43" i="4" s="1"/>
  <c r="C22" i="1" a="1"/>
  <c r="C22" i="1" s="1"/>
  <c r="O115" i="3"/>
  <c r="O105" i="3"/>
  <c r="O38" i="4" s="1"/>
  <c r="D34" i="5"/>
  <c r="B34" i="5" s="1"/>
  <c r="D12" i="5"/>
  <c r="B12" i="5" s="1"/>
  <c r="B101" i="3"/>
  <c r="B34" i="4" s="1"/>
  <c r="C13" i="1" a="1"/>
  <c r="C13" i="1" s="1"/>
  <c r="AK108" i="3"/>
  <c r="AK41" i="4" s="1"/>
  <c r="AJ100" i="3"/>
  <c r="AJ33" i="4" s="1"/>
  <c r="AK102" i="3"/>
  <c r="AK35" i="4" s="1"/>
  <c r="O95" i="3"/>
  <c r="O28" i="4" s="1"/>
  <c r="AM111" i="3"/>
  <c r="AM44" i="4" s="1"/>
  <c r="AM104" i="3"/>
  <c r="AM37" i="4" s="1"/>
  <c r="AA86" i="3"/>
  <c r="AA108" i="3" s="1"/>
  <c r="AA41" i="4" s="1"/>
  <c r="W89" i="3"/>
  <c r="O94" i="3"/>
  <c r="O27" i="4" s="1"/>
  <c r="O102" i="3"/>
  <c r="O35" i="4" s="1"/>
  <c r="O110" i="3"/>
  <c r="O43" i="4" s="1"/>
  <c r="K86" i="3"/>
  <c r="K108" i="3" s="1"/>
  <c r="K41" i="4" s="1"/>
  <c r="AM97" i="3"/>
  <c r="AM30" i="4" s="1"/>
  <c r="AM93" i="3"/>
  <c r="AM26" i="4" s="1"/>
  <c r="Q88" i="3"/>
  <c r="V85" i="3"/>
  <c r="AL111" i="3"/>
  <c r="AL44" i="4" s="1"/>
  <c r="AL98" i="3"/>
  <c r="AL31" i="4" s="1"/>
  <c r="AL106" i="3"/>
  <c r="AL39" i="4" s="1"/>
  <c r="AD84" i="3"/>
  <c r="Z85" i="3"/>
  <c r="Z84" i="3"/>
  <c r="Z115" i="3" s="1"/>
  <c r="V88" i="3"/>
  <c r="R84" i="3"/>
  <c r="N89" i="3"/>
  <c r="D22" i="5" s="1"/>
  <c r="B22" i="5" s="1"/>
  <c r="N94" i="3"/>
  <c r="N27" i="4" s="1"/>
  <c r="N102" i="3"/>
  <c r="N35" i="4" s="1"/>
  <c r="N88" i="3"/>
  <c r="N110" i="3" s="1"/>
  <c r="N43" i="4" s="1"/>
  <c r="B107" i="3"/>
  <c r="B40" i="4" s="1"/>
  <c r="C19" i="1" a="1"/>
  <c r="C19" i="1" s="1"/>
  <c r="B94" i="3"/>
  <c r="B27" i="4" s="1"/>
  <c r="C6" i="1" a="1"/>
  <c r="C6" i="1" s="1"/>
  <c r="B102" i="3"/>
  <c r="B35" i="4" s="1"/>
  <c r="C14" i="1" a="1"/>
  <c r="C14" i="1" s="1"/>
  <c r="P84" i="3"/>
  <c r="AF78" i="3"/>
  <c r="AF109" i="3" s="1"/>
  <c r="AF42" i="4" s="1"/>
  <c r="S81" i="3"/>
  <c r="S105" i="3" s="1"/>
  <c r="S38" i="4" s="1"/>
  <c r="K95" i="3"/>
  <c r="K28" i="4" s="1"/>
  <c r="E78" i="3"/>
  <c r="AC76" i="3"/>
  <c r="Q72" i="3"/>
  <c r="E84" i="3"/>
  <c r="Y86" i="3"/>
  <c r="I86" i="3"/>
  <c r="AB84" i="3"/>
  <c r="Q84" i="3"/>
  <c r="AK109" i="3"/>
  <c r="AK42" i="4" s="1"/>
  <c r="AK101" i="3"/>
  <c r="AK34" i="4" s="1"/>
  <c r="AJ105" i="3"/>
  <c r="AJ38" i="4" s="1"/>
  <c r="AK100" i="3"/>
  <c r="AK33" i="4" s="1"/>
  <c r="H86" i="3"/>
  <c r="S87" i="3"/>
  <c r="AK106" i="3"/>
  <c r="AK39" i="4" s="1"/>
  <c r="K105" i="3"/>
  <c r="K38" i="4" s="1"/>
  <c r="O99" i="3"/>
  <c r="O32" i="4" s="1"/>
  <c r="AA97" i="3"/>
  <c r="AA30" i="4" s="1"/>
  <c r="AM98" i="3"/>
  <c r="AM31" i="4" s="1"/>
  <c r="AM106" i="3"/>
  <c r="AM39" i="4" s="1"/>
  <c r="AA94" i="3"/>
  <c r="AA27" i="4" s="1"/>
  <c r="AA102" i="3"/>
  <c r="AA35" i="4" s="1"/>
  <c r="AA110" i="3"/>
  <c r="AA43" i="4" s="1"/>
  <c r="W86" i="3"/>
  <c r="S84" i="3"/>
  <c r="O96" i="3"/>
  <c r="O29" i="4" s="1"/>
  <c r="O104" i="3"/>
  <c r="O37" i="4" s="1"/>
  <c r="O114" i="3"/>
  <c r="K94" i="3"/>
  <c r="K27" i="4" s="1"/>
  <c r="K102" i="3"/>
  <c r="K35" i="4" s="1"/>
  <c r="K110" i="3"/>
  <c r="K43" i="4" s="1"/>
  <c r="G86" i="3"/>
  <c r="G105" i="3" s="1"/>
  <c r="G38" i="4" s="1"/>
  <c r="F85" i="3"/>
  <c r="D18" i="5" s="1"/>
  <c r="B18" i="5" s="1"/>
  <c r="AJ96" i="3"/>
  <c r="AJ29" i="4" s="1"/>
  <c r="AL99" i="3"/>
  <c r="AL32" i="4" s="1"/>
  <c r="AC88" i="3"/>
  <c r="AB88" i="3"/>
  <c r="M88" i="3"/>
  <c r="L88" i="3"/>
  <c r="AJ106" i="3"/>
  <c r="AJ39" i="4" s="1"/>
  <c r="AL101" i="3"/>
  <c r="AL34" i="4" s="1"/>
  <c r="AL25" i="4"/>
  <c r="AL100" i="3"/>
  <c r="AL33" i="4" s="1"/>
  <c r="AL108" i="3"/>
  <c r="AL41" i="4" s="1"/>
  <c r="Z86" i="3"/>
  <c r="Z98" i="3" s="1"/>
  <c r="Z31" i="4" s="1"/>
  <c r="R86" i="3"/>
  <c r="N93" i="3"/>
  <c r="N26" i="4" s="1"/>
  <c r="N109" i="3"/>
  <c r="N42" i="4" s="1"/>
  <c r="N96" i="3"/>
  <c r="N29" i="4" s="1"/>
  <c r="N104" i="3"/>
  <c r="N37" i="4" s="1"/>
  <c r="N115" i="3"/>
  <c r="F78" i="3"/>
  <c r="F103" i="3" s="1"/>
  <c r="F36" i="4" s="1"/>
  <c r="F86" i="3"/>
  <c r="D28" i="5"/>
  <c r="B28" i="5" s="1"/>
  <c r="D6" i="5"/>
  <c r="B6" i="5" s="1"/>
  <c r="B95" i="3"/>
  <c r="B28" i="4" s="1"/>
  <c r="C7" i="1" a="1"/>
  <c r="C7" i="1" s="1"/>
  <c r="B96" i="3"/>
  <c r="B29" i="4" s="1"/>
  <c r="C8" i="1" a="1"/>
  <c r="C8" i="1" s="1"/>
  <c r="B104" i="3"/>
  <c r="B37" i="4" s="1"/>
  <c r="C16" i="1" a="1"/>
  <c r="C16" i="1" s="1"/>
  <c r="B115" i="3"/>
  <c r="T86" i="3"/>
  <c r="D78" i="3"/>
  <c r="AB76" i="3"/>
  <c r="H76" i="3"/>
  <c r="P74" i="3"/>
  <c r="AB80" i="3"/>
  <c r="X78" i="3"/>
  <c r="D72" i="3"/>
  <c r="P70" i="3"/>
  <c r="P107" i="3" s="1"/>
  <c r="P40" i="4" s="1"/>
  <c r="K103" i="3"/>
  <c r="K36" i="4" s="1"/>
  <c r="AL103" i="3"/>
  <c r="AL36" i="4" s="1"/>
  <c r="AG82" i="3"/>
  <c r="AG100" i="3" s="1"/>
  <c r="AG33" i="4" s="1"/>
  <c r="Y78" i="3"/>
  <c r="AI77" i="3"/>
  <c r="I74" i="3"/>
  <c r="I92" i="3" s="1"/>
  <c r="Y80" i="3"/>
  <c r="AC70" i="3"/>
  <c r="U86" i="3"/>
  <c r="L84" i="3"/>
  <c r="AK107" i="3"/>
  <c r="AK40" i="4" s="1"/>
  <c r="AK99" i="3"/>
  <c r="AK32" i="4" s="1"/>
  <c r="AJ111" i="3"/>
  <c r="AJ44" i="4" s="1"/>
  <c r="AJ103" i="3"/>
  <c r="AJ36" i="4" s="1"/>
  <c r="AJ95" i="3"/>
  <c r="AJ28" i="4" s="1"/>
  <c r="AK110" i="3"/>
  <c r="AK43" i="4" s="1"/>
  <c r="O109" i="3"/>
  <c r="O42" i="4" s="1"/>
  <c r="AA107" i="3"/>
  <c r="AA40" i="4" s="1"/>
  <c r="AM105" i="3"/>
  <c r="AM38" i="4" s="1"/>
  <c r="AJ108" i="3"/>
  <c r="AJ41" i="4" s="1"/>
  <c r="K109" i="3"/>
  <c r="K42" i="4" s="1"/>
  <c r="O103" i="3"/>
  <c r="O36" i="4" s="1"/>
  <c r="AA101" i="3"/>
  <c r="AA34" i="4" s="1"/>
  <c r="AM99" i="3"/>
  <c r="AM32" i="4" s="1"/>
  <c r="AK94" i="3"/>
  <c r="AK27" i="4" s="1"/>
  <c r="K93" i="3"/>
  <c r="K26" i="4" s="1"/>
  <c r="AM25" i="4"/>
  <c r="AM100" i="3"/>
  <c r="AM33" i="4" s="1"/>
  <c r="AM108" i="3"/>
  <c r="AM41" i="4" s="1"/>
  <c r="AI92" i="3"/>
  <c r="AI86" i="3"/>
  <c r="AI108" i="3" s="1"/>
  <c r="AI41" i="4" s="1"/>
  <c r="AE111" i="3"/>
  <c r="AE44" i="4" s="1"/>
  <c r="AE98" i="3"/>
  <c r="AE31" i="4" s="1"/>
  <c r="AE84" i="3"/>
  <c r="AE106" i="3" s="1"/>
  <c r="AE39" i="4" s="1"/>
  <c r="AA96" i="3"/>
  <c r="AA29" i="4" s="1"/>
  <c r="AA104" i="3"/>
  <c r="AA37" i="4" s="1"/>
  <c r="AA114" i="3"/>
  <c r="W88" i="3"/>
  <c r="O98" i="3"/>
  <c r="O31" i="4" s="1"/>
  <c r="O106" i="3"/>
  <c r="O39" i="4" s="1"/>
  <c r="K96" i="3"/>
  <c r="K29" i="4" s="1"/>
  <c r="K104" i="3"/>
  <c r="K37" i="4" s="1"/>
  <c r="K114" i="3"/>
  <c r="AJ110" i="3"/>
  <c r="AJ43" i="4" s="1"/>
  <c r="AH83" i="3"/>
  <c r="AJ98" i="3"/>
  <c r="AJ31" i="4" s="1"/>
  <c r="AJ94" i="3"/>
  <c r="AJ27" i="4" s="1"/>
  <c r="AH87" i="3"/>
  <c r="AH109" i="3" s="1"/>
  <c r="AH42" i="4" s="1"/>
  <c r="Y88" i="3"/>
  <c r="I88" i="3"/>
  <c r="B93" i="3"/>
  <c r="B26" i="4" s="1"/>
  <c r="C5" i="1" a="1"/>
  <c r="C5" i="1" s="1"/>
  <c r="AL105" i="3"/>
  <c r="AL38" i="4" s="1"/>
  <c r="AL94" i="3"/>
  <c r="AL27" i="4" s="1"/>
  <c r="AL102" i="3"/>
  <c r="AL35" i="4" s="1"/>
  <c r="AL110" i="3"/>
  <c r="AL43" i="4" s="1"/>
  <c r="AH99" i="3"/>
  <c r="AH32" i="4" s="1"/>
  <c r="AD83" i="3"/>
  <c r="AD105" i="3" s="1"/>
  <c r="AD38" i="4" s="1"/>
  <c r="AD94" i="3"/>
  <c r="AD27" i="4" s="1"/>
  <c r="AD102" i="3"/>
  <c r="AD35" i="4" s="1"/>
  <c r="AD88" i="3"/>
  <c r="Z99" i="3"/>
  <c r="Z32" i="4" s="1"/>
  <c r="Z94" i="3"/>
  <c r="Z27" i="4" s="1"/>
  <c r="Z102" i="3"/>
  <c r="Z35" i="4" s="1"/>
  <c r="Z88" i="3"/>
  <c r="Z110" i="3" s="1"/>
  <c r="Z43" i="4" s="1"/>
  <c r="V98" i="3"/>
  <c r="V31" i="4" s="1"/>
  <c r="V84" i="3"/>
  <c r="V106" i="3" s="1"/>
  <c r="V39" i="4" s="1"/>
  <c r="R85" i="3"/>
  <c r="R103" i="3" s="1"/>
  <c r="R36" i="4" s="1"/>
  <c r="R102" i="3"/>
  <c r="R35" i="4" s="1"/>
  <c r="R88" i="3"/>
  <c r="R110" i="3" s="1"/>
  <c r="R43" i="4" s="1"/>
  <c r="N97" i="3"/>
  <c r="N30" i="4" s="1"/>
  <c r="N98" i="3"/>
  <c r="N31" i="4" s="1"/>
  <c r="J76" i="3"/>
  <c r="F83" i="3"/>
  <c r="F94" i="3" s="1"/>
  <c r="F27" i="4" s="1"/>
  <c r="F102" i="3"/>
  <c r="F35" i="4" s="1"/>
  <c r="F88" i="3"/>
  <c r="F110" i="3" s="1"/>
  <c r="F43" i="4" s="1"/>
  <c r="D32" i="5"/>
  <c r="B32" i="5" s="1"/>
  <c r="D10" i="5"/>
  <c r="B10" i="5" s="1"/>
  <c r="B99" i="3"/>
  <c r="B32" i="4" s="1"/>
  <c r="C11" i="1" a="1"/>
  <c r="C11" i="1" s="1"/>
  <c r="B98" i="3"/>
  <c r="B31" i="4" s="1"/>
  <c r="C10" i="1" a="1"/>
  <c r="C10" i="1" s="1"/>
  <c r="B106" i="3"/>
  <c r="B39" i="4" s="1"/>
  <c r="C18" i="1" a="1"/>
  <c r="C18" i="1" s="1"/>
  <c r="D86" i="3"/>
  <c r="D108" i="3" s="1"/>
  <c r="D41" i="4" s="1"/>
  <c r="X82" i="3"/>
  <c r="X76" i="3"/>
  <c r="X98" i="3" s="1"/>
  <c r="X31" i="4" s="1"/>
  <c r="L74" i="3"/>
  <c r="T80" i="3"/>
  <c r="Z93" i="3"/>
  <c r="Z26" i="4" s="1"/>
  <c r="U76" i="3"/>
  <c r="U100" i="3" s="1"/>
  <c r="U33" i="4" s="1"/>
  <c r="Q74" i="3"/>
  <c r="Q70" i="3"/>
  <c r="Q105" i="3" s="1"/>
  <c r="Q38" i="4" s="1"/>
  <c r="J83" i="3"/>
  <c r="G2" i="1"/>
  <c r="F3" i="1"/>
  <c r="Y82" i="3"/>
  <c r="M78" i="3"/>
  <c r="AA95" i="3"/>
  <c r="AA28" i="4" s="1"/>
  <c r="G3" i="1"/>
  <c r="I82" i="3"/>
  <c r="D37" i="5" s="1"/>
  <c r="B37" i="5" s="1"/>
  <c r="Y76" i="3"/>
  <c r="AG86" i="3"/>
  <c r="AG108" i="3" s="1"/>
  <c r="AG41" i="4" s="1"/>
  <c r="AF86" i="3"/>
  <c r="AF108" i="3" s="1"/>
  <c r="AF41" i="4" s="1"/>
  <c r="Q86" i="3"/>
  <c r="P86" i="3"/>
  <c r="Y84" i="3"/>
  <c r="E72" i="3"/>
  <c r="AG107" i="3"/>
  <c r="AG40" i="4" s="1"/>
  <c r="AK105" i="3"/>
  <c r="AK38" i="4" s="1"/>
  <c r="AG99" i="3"/>
  <c r="AG32" i="4" s="1"/>
  <c r="AK97" i="3"/>
  <c r="AK30" i="4" s="1"/>
  <c r="E97" i="3"/>
  <c r="E30" i="4" s="1"/>
  <c r="AJ109" i="3"/>
  <c r="AJ42" i="4" s="1"/>
  <c r="D109" i="3"/>
  <c r="D42" i="4" s="1"/>
  <c r="X107" i="3"/>
  <c r="X40" i="4" s="1"/>
  <c r="AJ101" i="3"/>
  <c r="AJ34" i="4" s="1"/>
  <c r="D101" i="3"/>
  <c r="D34" i="4" s="1"/>
  <c r="X99" i="3"/>
  <c r="X32" i="4" s="1"/>
  <c r="D93" i="3"/>
  <c r="D26" i="4" s="1"/>
  <c r="AM109" i="3"/>
  <c r="AM42" i="4" s="1"/>
  <c r="G87" i="3"/>
  <c r="G109" i="3" s="1"/>
  <c r="G42" i="4" s="1"/>
  <c r="AK104" i="3"/>
  <c r="AK37" i="4" s="1"/>
  <c r="AJ104" i="3"/>
  <c r="AJ37" i="4" s="1"/>
  <c r="X108" i="3"/>
  <c r="X41" i="4" s="1"/>
  <c r="O107" i="3"/>
  <c r="O40" i="4" s="1"/>
  <c r="AA105" i="3"/>
  <c r="AA38" i="4" s="1"/>
  <c r="AM103" i="3"/>
  <c r="AM36" i="4" s="1"/>
  <c r="G103" i="3"/>
  <c r="G36" i="4" s="1"/>
  <c r="AE99" i="3"/>
  <c r="AE32" i="4" s="1"/>
  <c r="AK98" i="3"/>
  <c r="AK31" i="4" s="1"/>
  <c r="K97" i="3"/>
  <c r="K30" i="4" s="1"/>
  <c r="AI93" i="3"/>
  <c r="AI26" i="4" s="1"/>
  <c r="AM102" i="3"/>
  <c r="AM35" i="4" s="1"/>
  <c r="AM110" i="3"/>
  <c r="AM43" i="4" s="1"/>
  <c r="AI94" i="3"/>
  <c r="AI27" i="4" s="1"/>
  <c r="AI102" i="3"/>
  <c r="AI35" i="4" s="1"/>
  <c r="AI110" i="3"/>
  <c r="AI43" i="4" s="1"/>
  <c r="AE92" i="3"/>
  <c r="AE100" i="3"/>
  <c r="AE33" i="4" s="1"/>
  <c r="AE108" i="3"/>
  <c r="AE41" i="4" s="1"/>
  <c r="AA111" i="3"/>
  <c r="AA44" i="4" s="1"/>
  <c r="AA98" i="3"/>
  <c r="AA31" i="4" s="1"/>
  <c r="AA106" i="3"/>
  <c r="AA39" i="4" s="1"/>
  <c r="AA115" i="3"/>
  <c r="S102" i="3"/>
  <c r="S35" i="4" s="1"/>
  <c r="S88" i="3"/>
  <c r="S110" i="3" s="1"/>
  <c r="S43" i="4" s="1"/>
  <c r="O92" i="3"/>
  <c r="O100" i="3"/>
  <c r="O33" i="4" s="1"/>
  <c r="O108" i="3"/>
  <c r="O41" i="4" s="1"/>
  <c r="K111" i="3"/>
  <c r="K44" i="4" s="1"/>
  <c r="K98" i="3"/>
  <c r="K31" i="4" s="1"/>
  <c r="K106" i="3"/>
  <c r="K39" i="4" s="1"/>
  <c r="K115" i="3"/>
  <c r="G96" i="3"/>
  <c r="G29" i="4" s="1"/>
  <c r="G104" i="3"/>
  <c r="G37" i="4" s="1"/>
  <c r="G114" i="3"/>
  <c r="C94" i="3"/>
  <c r="C27" i="4" s="1"/>
  <c r="C88" i="3"/>
  <c r="C110" i="3" s="1"/>
  <c r="C43" i="4" s="1"/>
  <c r="J87" i="3"/>
  <c r="D38" i="5"/>
  <c r="B38" i="5" s="1"/>
  <c r="D16" i="5"/>
  <c r="B16" i="5" s="1"/>
  <c r="B105" i="3"/>
  <c r="B38" i="4" s="1"/>
  <c r="C17" i="1" a="1"/>
  <c r="C17" i="1" s="1"/>
  <c r="Z97" i="3"/>
  <c r="Z30" i="4" s="1"/>
  <c r="AK18" i="4" a="1"/>
  <c r="AK18" i="4" s="1"/>
  <c r="D42" i="5"/>
  <c r="B42" i="5" s="1"/>
  <c r="D20" i="5"/>
  <c r="B20" i="5" s="1"/>
  <c r="B109" i="3"/>
  <c r="B42" i="4" s="1"/>
  <c r="C21" i="1" a="1"/>
  <c r="C21" i="1" s="1"/>
  <c r="AJ102" i="3"/>
  <c r="AJ35" i="4" s="1"/>
  <c r="F99" i="3"/>
  <c r="F32" i="4" s="1"/>
  <c r="F95" i="3"/>
  <c r="F28" i="4" s="1"/>
  <c r="U88" i="3"/>
  <c r="U110" i="3" s="1"/>
  <c r="U43" i="4" s="1"/>
  <c r="E110" i="3"/>
  <c r="E43" i="4" s="1"/>
  <c r="N103" i="3"/>
  <c r="N36" i="4" s="1"/>
  <c r="D30" i="5"/>
  <c r="B30" i="5" s="1"/>
  <c r="D8" i="5"/>
  <c r="B8" i="5" s="1"/>
  <c r="B97" i="3"/>
  <c r="B30" i="4" s="1"/>
  <c r="C9" i="1" a="1"/>
  <c r="C9" i="1" s="1"/>
  <c r="AL93" i="3"/>
  <c r="AL26" i="4" s="1"/>
  <c r="AL109" i="3"/>
  <c r="AL42" i="4" s="1"/>
  <c r="AL96" i="3"/>
  <c r="AL29" i="4" s="1"/>
  <c r="AL104" i="3"/>
  <c r="AL37" i="4" s="1"/>
  <c r="AH103" i="3"/>
  <c r="AH36" i="4" s="1"/>
  <c r="AH92" i="3"/>
  <c r="AH100" i="3"/>
  <c r="AH33" i="4" s="1"/>
  <c r="AD93" i="3"/>
  <c r="AD26" i="4" s="1"/>
  <c r="AD96" i="3"/>
  <c r="AD29" i="4" s="1"/>
  <c r="AD104" i="3"/>
  <c r="AD37" i="4" s="1"/>
  <c r="AD115" i="3"/>
  <c r="Z103" i="3"/>
  <c r="Z36" i="4" s="1"/>
  <c r="Z96" i="3"/>
  <c r="Z29" i="4" s="1"/>
  <c r="Z104" i="3"/>
  <c r="Z37" i="4" s="1"/>
  <c r="Z114" i="3"/>
  <c r="V101" i="3"/>
  <c r="V34" i="4" s="1"/>
  <c r="V92" i="3"/>
  <c r="V100" i="3"/>
  <c r="V33" i="4" s="1"/>
  <c r="R95" i="3"/>
  <c r="R28" i="4" s="1"/>
  <c r="R96" i="3"/>
  <c r="R29" i="4" s="1"/>
  <c r="R104" i="3"/>
  <c r="R37" i="4" s="1"/>
  <c r="R115" i="3"/>
  <c r="N101" i="3"/>
  <c r="N34" i="4" s="1"/>
  <c r="N92" i="3"/>
  <c r="N100" i="3"/>
  <c r="N33" i="4" s="1"/>
  <c r="N108" i="3"/>
  <c r="N41" i="4" s="1"/>
  <c r="J95" i="3"/>
  <c r="J28" i="4" s="1"/>
  <c r="J100" i="3"/>
  <c r="J33" i="4" s="1"/>
  <c r="J86" i="3"/>
  <c r="J108" i="3" s="1"/>
  <c r="J41" i="4" s="1"/>
  <c r="F93" i="3"/>
  <c r="F26" i="4" s="1"/>
  <c r="F96" i="3"/>
  <c r="F29" i="4" s="1"/>
  <c r="F104" i="3"/>
  <c r="F37" i="4" s="1"/>
  <c r="F114" i="3"/>
  <c r="D36" i="5"/>
  <c r="B36" i="5" s="1"/>
  <c r="D14" i="5"/>
  <c r="B14" i="5" s="1"/>
  <c r="B103" i="3"/>
  <c r="B36" i="4" s="1"/>
  <c r="C15" i="1" a="1"/>
  <c r="C15" i="1" s="1"/>
  <c r="D25" i="5"/>
  <c r="B25" i="5" s="1"/>
  <c r="B92" i="3"/>
  <c r="C4" i="1" a="1"/>
  <c r="C4" i="1" s="1"/>
  <c r="B100" i="3"/>
  <c r="B33" i="4" s="1"/>
  <c r="C12" i="1" a="1"/>
  <c r="C12" i="1" s="1"/>
  <c r="D41" i="5"/>
  <c r="B41" i="5" s="1"/>
  <c r="B108" i="3"/>
  <c r="B41" i="4" s="1"/>
  <c r="C20" i="1" a="1"/>
  <c r="C20" i="1" s="1"/>
  <c r="D20" i="1" s="1"/>
  <c r="A20" i="1" s="1"/>
  <c r="D96" i="3"/>
  <c r="D29" i="4" s="1"/>
  <c r="AK96" i="3"/>
  <c r="AK29" i="4" s="1"/>
  <c r="AL21" i="4" a="1"/>
  <c r="AL21" i="4" s="1"/>
  <c r="P82" i="3"/>
  <c r="P104" i="3" s="1"/>
  <c r="P37" i="4" s="1"/>
  <c r="D102" i="3"/>
  <c r="D35" i="4" s="1"/>
  <c r="T76" i="3"/>
  <c r="T96" i="3" s="1"/>
  <c r="T29" i="4" s="1"/>
  <c r="AB72" i="3"/>
  <c r="AB94" i="3" s="1"/>
  <c r="AB27" i="4" s="1"/>
  <c r="L72" i="3"/>
  <c r="L98" i="3" s="1"/>
  <c r="L31" i="4" s="1"/>
  <c r="H70" i="3"/>
  <c r="H104" i="3" s="1"/>
  <c r="H37" i="4" s="1"/>
  <c r="I76" i="3"/>
  <c r="I98" i="3" s="1"/>
  <c r="I31" i="4" s="1"/>
  <c r="E96" i="3"/>
  <c r="E29" i="4" s="1"/>
  <c r="W71" i="3"/>
  <c r="W107" i="3" s="1"/>
  <c r="W40" i="4" s="1"/>
  <c r="Q82" i="3"/>
  <c r="Q104" i="3" s="1"/>
  <c r="Q37" i="4" s="1"/>
  <c r="AC80" i="3"/>
  <c r="AC102" i="3" s="1"/>
  <c r="AC35" i="4" s="1"/>
  <c r="I78" i="3"/>
  <c r="D33" i="5" s="1"/>
  <c r="B33" i="5" s="1"/>
  <c r="Y72" i="3"/>
  <c r="Y94" i="3" s="1"/>
  <c r="Y27" i="4" s="1"/>
  <c r="I80" i="3"/>
  <c r="M76" i="3"/>
  <c r="M98" i="3" s="1"/>
  <c r="M31" i="4" s="1"/>
  <c r="M22" i="5" l="1" a="1"/>
  <c r="M22" i="5" s="1"/>
  <c r="K22" i="5" a="1"/>
  <c r="K22" i="5" s="1"/>
  <c r="I22" i="5" a="1"/>
  <c r="I22" i="5" s="1"/>
  <c r="G22" i="5" a="1"/>
  <c r="G22" i="5" s="1"/>
  <c r="E22" i="5" a="1"/>
  <c r="E22" i="5" s="1"/>
  <c r="N22" i="5" a="1"/>
  <c r="N22" i="5" s="1"/>
  <c r="L22" i="5" a="1"/>
  <c r="L22" i="5" s="1"/>
  <c r="J22" i="5" a="1"/>
  <c r="J22" i="5" s="1"/>
  <c r="H22" i="5" a="1"/>
  <c r="H22" i="5" s="1"/>
  <c r="F22" i="5" a="1"/>
  <c r="F22" i="5" s="1"/>
  <c r="C22" i="5"/>
  <c r="N37" i="5" a="1"/>
  <c r="N37" i="5" s="1"/>
  <c r="L37" i="5" a="1"/>
  <c r="L37" i="5" s="1"/>
  <c r="J37" i="5" a="1"/>
  <c r="J37" i="5" s="1"/>
  <c r="H37" i="5" a="1"/>
  <c r="H37" i="5" s="1"/>
  <c r="F37" i="5" a="1"/>
  <c r="F37" i="5" s="1"/>
  <c r="G37" i="5" a="1"/>
  <c r="G37" i="5" s="1"/>
  <c r="I37" i="5" a="1"/>
  <c r="I37" i="5" s="1"/>
  <c r="C37" i="5"/>
  <c r="K37" i="5" a="1"/>
  <c r="K37" i="5" s="1"/>
  <c r="E37" i="5" a="1"/>
  <c r="E37" i="5" s="1"/>
  <c r="M37" i="5" a="1"/>
  <c r="M37" i="5" s="1"/>
  <c r="N33" i="5" a="1"/>
  <c r="N33" i="5" s="1"/>
  <c r="L33" i="5" a="1"/>
  <c r="L33" i="5" s="1"/>
  <c r="J33" i="5" a="1"/>
  <c r="J33" i="5" s="1"/>
  <c r="H33" i="5" a="1"/>
  <c r="H33" i="5" s="1"/>
  <c r="F33" i="5" a="1"/>
  <c r="F33" i="5" s="1"/>
  <c r="M33" i="5" a="1"/>
  <c r="M33" i="5" s="1"/>
  <c r="E33" i="5" a="1"/>
  <c r="E33" i="5" s="1"/>
  <c r="G33" i="5" a="1"/>
  <c r="G33" i="5" s="1"/>
  <c r="I33" i="5" a="1"/>
  <c r="I33" i="5" s="1"/>
  <c r="C33" i="5"/>
  <c r="K33" i="5" a="1"/>
  <c r="K33" i="5" s="1"/>
  <c r="I25" i="4"/>
  <c r="J5" i="4" a="1"/>
  <c r="J5" i="4" s="1"/>
  <c r="M18" i="5" a="1"/>
  <c r="M18" i="5" s="1"/>
  <c r="K18" i="5" a="1"/>
  <c r="K18" i="5" s="1"/>
  <c r="I18" i="5" a="1"/>
  <c r="I18" i="5" s="1"/>
  <c r="G18" i="5" a="1"/>
  <c r="G18" i="5" s="1"/>
  <c r="E18" i="5" a="1"/>
  <c r="E18" i="5" s="1"/>
  <c r="N18" i="5" a="1"/>
  <c r="N18" i="5" s="1"/>
  <c r="L18" i="5" a="1"/>
  <c r="L18" i="5" s="1"/>
  <c r="J18" i="5" a="1"/>
  <c r="J18" i="5" s="1"/>
  <c r="H18" i="5" a="1"/>
  <c r="H18" i="5" s="1"/>
  <c r="F18" i="5" a="1"/>
  <c r="F18" i="5" s="1"/>
  <c r="C18" i="5"/>
  <c r="M30" i="5" a="1"/>
  <c r="M30" i="5" s="1"/>
  <c r="J30" i="5" a="1"/>
  <c r="J30" i="5" s="1"/>
  <c r="E30" i="5" a="1"/>
  <c r="E30" i="5" s="1"/>
  <c r="L30" i="5" a="1"/>
  <c r="L30" i="5" s="1"/>
  <c r="G30" i="5" a="1"/>
  <c r="G30" i="5" s="1"/>
  <c r="N30" i="5" a="1"/>
  <c r="N30" i="5" s="1"/>
  <c r="I30" i="5" a="1"/>
  <c r="I30" i="5" s="1"/>
  <c r="F30" i="5" a="1"/>
  <c r="F30" i="5" s="1"/>
  <c r="K30" i="5" a="1"/>
  <c r="K30" i="5" s="1"/>
  <c r="H30" i="5" a="1"/>
  <c r="H30" i="5" s="1"/>
  <c r="C30" i="5"/>
  <c r="N38" i="5" a="1"/>
  <c r="N38" i="5" s="1"/>
  <c r="I38" i="5" a="1"/>
  <c r="I38" i="5" s="1"/>
  <c r="F38" i="5" a="1"/>
  <c r="F38" i="5" s="1"/>
  <c r="C38" i="5"/>
  <c r="K38" i="5" a="1"/>
  <c r="K38" i="5" s="1"/>
  <c r="H38" i="5" a="1"/>
  <c r="H38" i="5" s="1"/>
  <c r="M38" i="5" a="1"/>
  <c r="M38" i="5" s="1"/>
  <c r="J38" i="5" a="1"/>
  <c r="J38" i="5" s="1"/>
  <c r="E38" i="5" a="1"/>
  <c r="E38" i="5" s="1"/>
  <c r="L38" i="5" a="1"/>
  <c r="L38" i="5" s="1"/>
  <c r="G38" i="5" a="1"/>
  <c r="G38" i="5" s="1"/>
  <c r="W96" i="3"/>
  <c r="W29" i="4" s="1"/>
  <c r="C109" i="3"/>
  <c r="C42" i="4" s="1"/>
  <c r="T114" i="3"/>
  <c r="P95" i="3"/>
  <c r="P28" i="4" s="1"/>
  <c r="H99" i="3"/>
  <c r="H32" i="4" s="1"/>
  <c r="AB105" i="3"/>
  <c r="AB38" i="4" s="1"/>
  <c r="T109" i="3"/>
  <c r="T42" i="4" s="1"/>
  <c r="M93" i="3"/>
  <c r="M26" i="4" s="1"/>
  <c r="Y103" i="3"/>
  <c r="Y36" i="4" s="1"/>
  <c r="Q107" i="3"/>
  <c r="Q40" i="4" s="1"/>
  <c r="I111" i="3"/>
  <c r="I44" i="4" s="1"/>
  <c r="E94" i="3"/>
  <c r="E27" i="4" s="1"/>
  <c r="E115" i="3"/>
  <c r="Y98" i="3"/>
  <c r="Y31" i="4" s="1"/>
  <c r="M100" i="3"/>
  <c r="M33" i="4" s="1"/>
  <c r="Q96" i="3"/>
  <c r="Q29" i="4" s="1"/>
  <c r="AL18" i="4" a="1"/>
  <c r="AL18" i="4" s="1"/>
  <c r="L96" i="3"/>
  <c r="L29" i="4" s="1"/>
  <c r="P102" i="3"/>
  <c r="P35" i="4" s="1"/>
  <c r="J98" i="3"/>
  <c r="J31" i="4" s="1"/>
  <c r="D4" i="5"/>
  <c r="B4" i="5" s="1"/>
  <c r="Y110" i="3"/>
  <c r="Y43" i="4" s="1"/>
  <c r="AK4" i="4" a="1"/>
  <c r="AK4" i="4" s="1"/>
  <c r="AH105" i="3"/>
  <c r="AH38" i="4" s="1"/>
  <c r="C92" i="3"/>
  <c r="W110" i="3"/>
  <c r="W43" i="4" s="1"/>
  <c r="AN3" i="4" a="1"/>
  <c r="AN3" i="4" s="1"/>
  <c r="AN8" i="4" a="1"/>
  <c r="AN8" i="4" s="1"/>
  <c r="AN9" i="4" a="1"/>
  <c r="AN9" i="4" s="1"/>
  <c r="AN13" i="4" a="1"/>
  <c r="AN13" i="4" s="1"/>
  <c r="AN21" i="4" a="1"/>
  <c r="AN21" i="4" s="1"/>
  <c r="AF114" i="3"/>
  <c r="T95" i="3"/>
  <c r="T28" i="4" s="1"/>
  <c r="L99" i="3"/>
  <c r="L32" i="4" s="1"/>
  <c r="D103" i="3"/>
  <c r="D36" i="4" s="1"/>
  <c r="AF105" i="3"/>
  <c r="AF38" i="4" s="1"/>
  <c r="X109" i="3"/>
  <c r="X42" i="4" s="1"/>
  <c r="U115" i="3"/>
  <c r="AC95" i="3"/>
  <c r="AC28" i="4" s="1"/>
  <c r="U99" i="3"/>
  <c r="U32" i="4" s="1"/>
  <c r="M103" i="3"/>
  <c r="M36" i="4" s="1"/>
  <c r="E107" i="3"/>
  <c r="E40" i="4" s="1"/>
  <c r="AG109" i="3"/>
  <c r="AG42" i="4" s="1"/>
  <c r="U109" i="3"/>
  <c r="U42" i="4" s="1"/>
  <c r="M107" i="3"/>
  <c r="M40" i="4" s="1"/>
  <c r="AC92" i="3"/>
  <c r="AC114" i="3"/>
  <c r="AC115" i="3"/>
  <c r="AI99" i="3"/>
  <c r="AI32" i="4" s="1"/>
  <c r="U92" i="3"/>
  <c r="D94" i="3"/>
  <c r="D27" i="4" s="1"/>
  <c r="D115" i="3"/>
  <c r="AB102" i="3"/>
  <c r="AB35" i="4" s="1"/>
  <c r="AL3" i="4" a="1"/>
  <c r="AL3" i="4" s="1"/>
  <c r="AB98" i="3"/>
  <c r="AB31" i="4" s="1"/>
  <c r="D104" i="3"/>
  <c r="D37" i="4" s="1"/>
  <c r="D29" i="5"/>
  <c r="B29" i="5" s="1"/>
  <c r="N28" i="5" a="1"/>
  <c r="N28" i="5" s="1"/>
  <c r="L28" i="5" a="1"/>
  <c r="L28" i="5" s="1"/>
  <c r="J28" i="5" a="1"/>
  <c r="J28" i="5" s="1"/>
  <c r="H28" i="5" a="1"/>
  <c r="H28" i="5" s="1"/>
  <c r="F28" i="5" a="1"/>
  <c r="F28" i="5" s="1"/>
  <c r="C28" i="5"/>
  <c r="M28" i="5" a="1"/>
  <c r="M28" i="5" s="1"/>
  <c r="I28" i="5" a="1"/>
  <c r="I28" i="5" s="1"/>
  <c r="E28" i="5" a="1"/>
  <c r="E28" i="5" s="1"/>
  <c r="K28" i="5" a="1"/>
  <c r="K28" i="5" s="1"/>
  <c r="G28" i="5" a="1"/>
  <c r="G28" i="5" s="1"/>
  <c r="F101" i="3"/>
  <c r="F34" i="4" s="1"/>
  <c r="J103" i="3"/>
  <c r="J36" i="4" s="1"/>
  <c r="R92" i="3"/>
  <c r="V96" i="3"/>
  <c r="V29" i="4" s="1"/>
  <c r="Z92" i="3"/>
  <c r="AD92" i="3"/>
  <c r="AH96" i="3"/>
  <c r="AH29" i="4" s="1"/>
  <c r="AM4" i="4" a="1"/>
  <c r="AM4" i="4" s="1"/>
  <c r="AM5" i="4" a="1"/>
  <c r="AM5" i="4" s="1"/>
  <c r="AM10" i="4" a="1"/>
  <c r="AM10" i="4" s="1"/>
  <c r="AM20" i="4" a="1"/>
  <c r="AM20" i="4" s="1"/>
  <c r="AH97" i="3"/>
  <c r="AH30" i="4" s="1"/>
  <c r="AB110" i="3"/>
  <c r="AB43" i="4" s="1"/>
  <c r="AK17" i="4" a="1"/>
  <c r="AK17" i="4" s="1"/>
  <c r="AK3" i="4" a="1"/>
  <c r="AK3" i="4" s="1"/>
  <c r="C106" i="3"/>
  <c r="C39" i="4" s="1"/>
  <c r="G100" i="3"/>
  <c r="G33" i="4" s="1"/>
  <c r="S115" i="3"/>
  <c r="W108" i="3"/>
  <c r="W41" i="4" s="1"/>
  <c r="AE96" i="3"/>
  <c r="AE29" i="4" s="1"/>
  <c r="W103" i="3"/>
  <c r="W36" i="4" s="1"/>
  <c r="S109" i="3"/>
  <c r="S42" i="4" s="1"/>
  <c r="AI107" i="3"/>
  <c r="AI40" i="4" s="1"/>
  <c r="H95" i="3"/>
  <c r="H28" i="4" s="1"/>
  <c r="P99" i="3"/>
  <c r="P32" i="4" s="1"/>
  <c r="H103" i="3"/>
  <c r="H36" i="4" s="1"/>
  <c r="AB109" i="3"/>
  <c r="AB42" i="4" s="1"/>
  <c r="U114" i="3"/>
  <c r="AG95" i="3"/>
  <c r="AG28" i="4" s="1"/>
  <c r="Y99" i="3"/>
  <c r="Y32" i="4" s="1"/>
  <c r="Q103" i="3"/>
  <c r="Q36" i="4" s="1"/>
  <c r="I107" i="3"/>
  <c r="I40" i="4" s="1"/>
  <c r="M99" i="3"/>
  <c r="M32" i="4" s="1"/>
  <c r="Q106" i="3"/>
  <c r="Q39" i="4" s="1"/>
  <c r="AC104" i="3"/>
  <c r="AC37" i="4" s="1"/>
  <c r="E100" i="3"/>
  <c r="E33" i="4" s="1"/>
  <c r="D92" i="3"/>
  <c r="X94" i="3"/>
  <c r="X27" i="4" s="1"/>
  <c r="AL13" i="4" a="1"/>
  <c r="AL13" i="4" s="1"/>
  <c r="H102" i="3"/>
  <c r="H35" i="4" s="1"/>
  <c r="D14" i="1"/>
  <c r="A14" i="1" s="1"/>
  <c r="D6" i="1"/>
  <c r="A6" i="1" s="1"/>
  <c r="D19" i="1"/>
  <c r="A19" i="1" s="1"/>
  <c r="F106" i="3"/>
  <c r="F39" i="4" s="1"/>
  <c r="J102" i="3"/>
  <c r="J35" i="4" s="1"/>
  <c r="R106" i="3"/>
  <c r="R39" i="4" s="1"/>
  <c r="V102" i="3"/>
  <c r="V35" i="4" s="1"/>
  <c r="AD97" i="3"/>
  <c r="AD30" i="4" s="1"/>
  <c r="J101" i="3"/>
  <c r="J34" i="4" s="1"/>
  <c r="AK20" i="4" a="1"/>
  <c r="AK20" i="4" s="1"/>
  <c r="AK10" i="4" a="1"/>
  <c r="AK10" i="4" s="1"/>
  <c r="C104" i="3"/>
  <c r="C37" i="4" s="1"/>
  <c r="G111" i="3"/>
  <c r="G44" i="4" s="1"/>
  <c r="S96" i="3"/>
  <c r="S29" i="4" s="1"/>
  <c r="AE102" i="3"/>
  <c r="AE35" i="4" s="1"/>
  <c r="C97" i="3"/>
  <c r="C30" i="4" s="1"/>
  <c r="AA109" i="3"/>
  <c r="AA42" i="4" s="1"/>
  <c r="P93" i="3"/>
  <c r="P26" i="4" s="1"/>
  <c r="H97" i="3"/>
  <c r="H30" i="4" s="1"/>
  <c r="P101" i="3"/>
  <c r="P34" i="4" s="1"/>
  <c r="H105" i="3"/>
  <c r="H38" i="4" s="1"/>
  <c r="P109" i="3"/>
  <c r="P42" i="4" s="1"/>
  <c r="I93" i="3"/>
  <c r="I26" i="4" s="1"/>
  <c r="Q97" i="3"/>
  <c r="Q30" i="4" s="1"/>
  <c r="AG105" i="3"/>
  <c r="AG38" i="4" s="1"/>
  <c r="I114" i="3"/>
  <c r="D13" i="1"/>
  <c r="A13" i="1" s="1"/>
  <c r="R109" i="3"/>
  <c r="R42" i="4" s="1"/>
  <c r="R111" i="3"/>
  <c r="R44" i="4" s="1"/>
  <c r="S107" i="3"/>
  <c r="S40" i="4" s="1"/>
  <c r="D22" i="1"/>
  <c r="A22" i="1" s="1"/>
  <c r="C115" i="3"/>
  <c r="Z111" i="3"/>
  <c r="Z44" i="4" s="1"/>
  <c r="K99" i="3"/>
  <c r="K32" i="4" s="1"/>
  <c r="E104" i="3"/>
  <c r="E37" i="4" s="1"/>
  <c r="X92" i="3"/>
  <c r="W101" i="3"/>
  <c r="W34" i="4" s="1"/>
  <c r="W105" i="3"/>
  <c r="W38" i="4" s="1"/>
  <c r="Z109" i="3"/>
  <c r="Z42" i="4" s="1"/>
  <c r="Y92" i="3"/>
  <c r="M106" i="3"/>
  <c r="M39" i="4" s="1"/>
  <c r="M114" i="3"/>
  <c r="AG96" i="3"/>
  <c r="AG29" i="4" s="1"/>
  <c r="N99" i="3"/>
  <c r="N32" i="4" s="1"/>
  <c r="P110" i="3"/>
  <c r="P43" i="4" s="1"/>
  <c r="AG114" i="3"/>
  <c r="C95" i="3"/>
  <c r="C28" i="4" s="1"/>
  <c r="AE93" i="3"/>
  <c r="AE26" i="4" s="1"/>
  <c r="E98" i="3"/>
  <c r="E31" i="4" s="1"/>
  <c r="M94" i="3"/>
  <c r="M27" i="4" s="1"/>
  <c r="D23" i="1"/>
  <c r="A23" i="1" s="1"/>
  <c r="AD111" i="3"/>
  <c r="AD44" i="4" s="1"/>
  <c r="AI105" i="3"/>
  <c r="AI38" i="4" s="1"/>
  <c r="T98" i="3"/>
  <c r="T31" i="4" s="1"/>
  <c r="T115" i="3"/>
  <c r="L100" i="3"/>
  <c r="L33" i="4" s="1"/>
  <c r="C22" i="4" a="1"/>
  <c r="C22" i="4" s="1"/>
  <c r="C21" i="4" a="1"/>
  <c r="C21" i="4" s="1"/>
  <c r="C20" i="4" a="1"/>
  <c r="C20" i="4" s="1"/>
  <c r="C16" i="4" a="1"/>
  <c r="C16" i="4" s="1"/>
  <c r="C19" i="4" a="1"/>
  <c r="C19" i="4" s="1"/>
  <c r="B25" i="4"/>
  <c r="C18" i="4" a="1"/>
  <c r="C18" i="4" s="1"/>
  <c r="C15" i="4" a="1"/>
  <c r="C15" i="4" s="1"/>
  <c r="C12" i="4" a="1"/>
  <c r="C12" i="4" s="1"/>
  <c r="C8" i="4" a="1"/>
  <c r="C8" i="4" s="1"/>
  <c r="C4" i="4" a="1"/>
  <c r="C4" i="4" s="1"/>
  <c r="C11" i="4" a="1"/>
  <c r="C11" i="4" s="1"/>
  <c r="C7" i="4" a="1"/>
  <c r="C7" i="4" s="1"/>
  <c r="C3" i="4" a="1"/>
  <c r="C3" i="4" s="1"/>
  <c r="C14" i="4" a="1"/>
  <c r="C14" i="4" s="1"/>
  <c r="C10" i="4" a="1"/>
  <c r="C10" i="4" s="1"/>
  <c r="C6" i="4" a="1"/>
  <c r="C6" i="4" s="1"/>
  <c r="C5" i="4" a="1"/>
  <c r="C5" i="4" s="1"/>
  <c r="C13" i="4" a="1"/>
  <c r="C13" i="4" s="1"/>
  <c r="C17" i="4" a="1"/>
  <c r="C17" i="4" s="1"/>
  <c r="C9" i="4" a="1"/>
  <c r="C9" i="4" s="1"/>
  <c r="V25" i="4"/>
  <c r="W16" i="4" a="1"/>
  <c r="W16" i="4" s="1"/>
  <c r="I102" i="3"/>
  <c r="I35" i="4" s="1"/>
  <c r="H115" i="3"/>
  <c r="H92" i="3"/>
  <c r="H114" i="3"/>
  <c r="AL12" i="4" a="1"/>
  <c r="AL12" i="4" s="1"/>
  <c r="L102" i="3"/>
  <c r="L35" i="4" s="1"/>
  <c r="D19" i="5"/>
  <c r="B19" i="5" s="1"/>
  <c r="D11" i="5"/>
  <c r="B11" i="5" s="1"/>
  <c r="D3" i="5"/>
  <c r="B3" i="5" s="1"/>
  <c r="M14" i="5" a="1"/>
  <c r="M14" i="5" s="1"/>
  <c r="K14" i="5" a="1"/>
  <c r="K14" i="5" s="1"/>
  <c r="I14" i="5" a="1"/>
  <c r="I14" i="5" s="1"/>
  <c r="G14" i="5" a="1"/>
  <c r="G14" i="5" s="1"/>
  <c r="E14" i="5" a="1"/>
  <c r="E14" i="5" s="1"/>
  <c r="N14" i="5" a="1"/>
  <c r="N14" i="5" s="1"/>
  <c r="L14" i="5" a="1"/>
  <c r="L14" i="5" s="1"/>
  <c r="J14" i="5" a="1"/>
  <c r="J14" i="5" s="1"/>
  <c r="H14" i="5" a="1"/>
  <c r="H14" i="5" s="1"/>
  <c r="F14" i="5" a="1"/>
  <c r="F14" i="5" s="1"/>
  <c r="C14" i="5"/>
  <c r="J92" i="3"/>
  <c r="O22" i="4" a="1"/>
  <c r="O22" i="4" s="1"/>
  <c r="N25" i="4"/>
  <c r="O17" i="4" a="1"/>
  <c r="O17" i="4" s="1"/>
  <c r="O15" i="4" a="1"/>
  <c r="O15" i="4" s="1"/>
  <c r="O9" i="4" a="1"/>
  <c r="O9" i="4" s="1"/>
  <c r="O11" i="4" a="1"/>
  <c r="O11" i="4" s="1"/>
  <c r="D9" i="1"/>
  <c r="A9" i="1" s="1"/>
  <c r="N20" i="5" a="1"/>
  <c r="N20" i="5" s="1"/>
  <c r="L20" i="5" a="1"/>
  <c r="L20" i="5" s="1"/>
  <c r="J20" i="5" a="1"/>
  <c r="J20" i="5" s="1"/>
  <c r="H20" i="5" a="1"/>
  <c r="H20" i="5" s="1"/>
  <c r="F20" i="5" a="1"/>
  <c r="F20" i="5" s="1"/>
  <c r="C20" i="5"/>
  <c r="M20" i="5" a="1"/>
  <c r="M20" i="5" s="1"/>
  <c r="K20" i="5" a="1"/>
  <c r="K20" i="5" s="1"/>
  <c r="I20" i="5" a="1"/>
  <c r="I20" i="5" s="1"/>
  <c r="G20" i="5" a="1"/>
  <c r="G20" i="5" s="1"/>
  <c r="E20" i="5" a="1"/>
  <c r="E20" i="5" s="1"/>
  <c r="AK8" i="4" a="1"/>
  <c r="AK8" i="4" s="1"/>
  <c r="D17" i="1"/>
  <c r="A17" i="1" s="1"/>
  <c r="J109" i="3"/>
  <c r="J42" i="4" s="1"/>
  <c r="S94" i="3"/>
  <c r="S27" i="4" s="1"/>
  <c r="C93" i="3"/>
  <c r="C26" i="4" s="1"/>
  <c r="AF106" i="3"/>
  <c r="AF39" i="4" s="1"/>
  <c r="AF115" i="3"/>
  <c r="AF95" i="3"/>
  <c r="AF28" i="4" s="1"/>
  <c r="P103" i="3"/>
  <c r="P36" i="4" s="1"/>
  <c r="H107" i="3"/>
  <c r="H40" i="4" s="1"/>
  <c r="AC93" i="3"/>
  <c r="AC26" i="4" s="1"/>
  <c r="U97" i="3"/>
  <c r="U30" i="4" s="1"/>
  <c r="M101" i="3"/>
  <c r="M34" i="4" s="1"/>
  <c r="E105" i="3"/>
  <c r="E38" i="4" s="1"/>
  <c r="Y111" i="3"/>
  <c r="Y44" i="4" s="1"/>
  <c r="Y106" i="3"/>
  <c r="Y39" i="4" s="1"/>
  <c r="I104" i="3"/>
  <c r="I37" i="4" s="1"/>
  <c r="E102" i="3"/>
  <c r="E35" i="4" s="1"/>
  <c r="U98" i="3"/>
  <c r="U31" i="4" s="1"/>
  <c r="P100" i="3"/>
  <c r="P33" i="4" s="1"/>
  <c r="AL8" i="4" a="1"/>
  <c r="AL8" i="4" s="1"/>
  <c r="AF96" i="3"/>
  <c r="AF29" i="4" s="1"/>
  <c r="X104" i="3"/>
  <c r="X37" i="4" s="1"/>
  <c r="D17" i="5"/>
  <c r="B17" i="5" s="1"/>
  <c r="D9" i="5"/>
  <c r="B9" i="5" s="1"/>
  <c r="M10" i="5" a="1"/>
  <c r="M10" i="5" s="1"/>
  <c r="K10" i="5" a="1"/>
  <c r="K10" i="5" s="1"/>
  <c r="I10" i="5" a="1"/>
  <c r="I10" i="5" s="1"/>
  <c r="G10" i="5" a="1"/>
  <c r="G10" i="5" s="1"/>
  <c r="E10" i="5" a="1"/>
  <c r="E10" i="5" s="1"/>
  <c r="L10" i="5" a="1"/>
  <c r="L10" i="5" s="1"/>
  <c r="H10" i="5" a="1"/>
  <c r="H10" i="5" s="1"/>
  <c r="C10" i="5"/>
  <c r="N10" i="5" a="1"/>
  <c r="N10" i="5" s="1"/>
  <c r="F10" i="5" a="1"/>
  <c r="F10" i="5" s="1"/>
  <c r="J10" i="5" a="1"/>
  <c r="J10" i="5" s="1"/>
  <c r="R94" i="3"/>
  <c r="R27" i="4" s="1"/>
  <c r="V97" i="3"/>
  <c r="V30" i="4" s="1"/>
  <c r="D5" i="1"/>
  <c r="A5" i="1" s="1"/>
  <c r="R97" i="3"/>
  <c r="R30" i="4" s="1"/>
  <c r="V95" i="3"/>
  <c r="V28" i="4" s="1"/>
  <c r="AK21" i="4" a="1"/>
  <c r="AK21" i="4" s="1"/>
  <c r="AK7" i="4" a="1"/>
  <c r="AK7" i="4" s="1"/>
  <c r="G110" i="3"/>
  <c r="G43" i="4" s="1"/>
  <c r="S108" i="3"/>
  <c r="S41" i="4" s="1"/>
  <c r="W102" i="3"/>
  <c r="W35" i="4" s="1"/>
  <c r="AN7" i="4" a="1"/>
  <c r="AN7" i="4" s="1"/>
  <c r="AN12" i="4" a="1"/>
  <c r="AN12" i="4" s="1"/>
  <c r="AN18" i="4" a="1"/>
  <c r="AN18" i="4" s="1"/>
  <c r="AN14" i="4" a="1"/>
  <c r="AN14" i="4" s="1"/>
  <c r="AN22" i="4" a="1"/>
  <c r="AN22" i="4" s="1"/>
  <c r="AE95" i="3"/>
  <c r="AE28" i="4" s="1"/>
  <c r="AB108" i="3"/>
  <c r="AB41" i="4" s="1"/>
  <c r="H93" i="3"/>
  <c r="H26" i="4" s="1"/>
  <c r="AB99" i="3"/>
  <c r="AB32" i="4" s="1"/>
  <c r="T103" i="3"/>
  <c r="T36" i="4" s="1"/>
  <c r="L107" i="3"/>
  <c r="L40" i="4" s="1"/>
  <c r="D111" i="3"/>
  <c r="D44" i="4" s="1"/>
  <c r="Q93" i="3"/>
  <c r="Q26" i="4" s="1"/>
  <c r="I97" i="3"/>
  <c r="I30" i="4" s="1"/>
  <c r="AC103" i="3"/>
  <c r="AC36" i="4" s="1"/>
  <c r="U107" i="3"/>
  <c r="U40" i="4" s="1"/>
  <c r="M111" i="3"/>
  <c r="M44" i="4" s="1"/>
  <c r="AG111" i="3"/>
  <c r="AG44" i="4" s="1"/>
  <c r="E111" i="3"/>
  <c r="E44" i="4" s="1"/>
  <c r="G97" i="3"/>
  <c r="G30" i="4" s="1"/>
  <c r="Y100" i="3"/>
  <c r="Y33" i="4" s="1"/>
  <c r="T94" i="3"/>
  <c r="T27" i="4" s="1"/>
  <c r="AL14" i="4" a="1"/>
  <c r="AL14" i="4" s="1"/>
  <c r="AL9" i="4" a="1"/>
  <c r="AL9" i="4" s="1"/>
  <c r="D100" i="3"/>
  <c r="D33" i="4" s="1"/>
  <c r="AB104" i="3"/>
  <c r="AB37" i="4" s="1"/>
  <c r="D16" i="1"/>
  <c r="A16" i="1" s="1"/>
  <c r="D8" i="1"/>
  <c r="A8" i="1" s="1"/>
  <c r="D7" i="1"/>
  <c r="A7" i="1" s="1"/>
  <c r="F108" i="3"/>
  <c r="F41" i="4" s="1"/>
  <c r="J114" i="3"/>
  <c r="V93" i="3"/>
  <c r="V26" i="4" s="1"/>
  <c r="Z95" i="3"/>
  <c r="Z28" i="4" s="1"/>
  <c r="AD101" i="3"/>
  <c r="AD34" i="4" s="1"/>
  <c r="AH111" i="3"/>
  <c r="AH44" i="4" s="1"/>
  <c r="AM3" i="4" a="1"/>
  <c r="AM3" i="4" s="1"/>
  <c r="AM8" i="4" a="1"/>
  <c r="AM8" i="4" s="1"/>
  <c r="AM9" i="4" a="1"/>
  <c r="AM9" i="4" s="1"/>
  <c r="AM13" i="4" a="1"/>
  <c r="AM13" i="4" s="1"/>
  <c r="AM17" i="4" a="1"/>
  <c r="AM17" i="4" s="1"/>
  <c r="AM22" i="4" a="1"/>
  <c r="AM22" i="4" s="1"/>
  <c r="AC110" i="3"/>
  <c r="AC43" i="4" s="1"/>
  <c r="AK15" i="4" a="1"/>
  <c r="AK15" i="4" s="1"/>
  <c r="C98" i="3"/>
  <c r="C31" i="4" s="1"/>
  <c r="G92" i="3"/>
  <c r="S106" i="3"/>
  <c r="S39" i="4" s="1"/>
  <c r="W100" i="3"/>
  <c r="W33" i="4" s="1"/>
  <c r="AI106" i="3"/>
  <c r="AI39" i="4" s="1"/>
  <c r="H108" i="3"/>
  <c r="H41" i="4" s="1"/>
  <c r="W109" i="3"/>
  <c r="W42" i="4" s="1"/>
  <c r="X95" i="3"/>
  <c r="X28" i="4" s="1"/>
  <c r="AF99" i="3"/>
  <c r="AF32" i="4" s="1"/>
  <c r="X103" i="3"/>
  <c r="X36" i="4" s="1"/>
  <c r="H111" i="3"/>
  <c r="H44" i="4" s="1"/>
  <c r="E93" i="3"/>
  <c r="E26" i="4" s="1"/>
  <c r="M97" i="3"/>
  <c r="M30" i="4" s="1"/>
  <c r="E101" i="3"/>
  <c r="E34" i="4" s="1"/>
  <c r="AG103" i="3"/>
  <c r="AG36" i="4" s="1"/>
  <c r="E109" i="3"/>
  <c r="E42" i="4" s="1"/>
  <c r="Y101" i="3"/>
  <c r="Y34" i="4" s="1"/>
  <c r="AB106" i="3"/>
  <c r="AB39" i="4" s="1"/>
  <c r="E106" i="3"/>
  <c r="E39" i="4" s="1"/>
  <c r="T92" i="3"/>
  <c r="D98" i="3"/>
  <c r="D31" i="4" s="1"/>
  <c r="AL16" i="4" a="1"/>
  <c r="AL16" i="4" s="1"/>
  <c r="AF102" i="3"/>
  <c r="AF35" i="4" s="1"/>
  <c r="F98" i="3"/>
  <c r="F31" i="4" s="1"/>
  <c r="J94" i="3"/>
  <c r="J27" i="4" s="1"/>
  <c r="R98" i="3"/>
  <c r="R31" i="4" s="1"/>
  <c r="V94" i="3"/>
  <c r="V27" i="4" s="1"/>
  <c r="Z107" i="3"/>
  <c r="Z40" i="4" s="1"/>
  <c r="AH110" i="3"/>
  <c r="AH43" i="4" s="1"/>
  <c r="V107" i="3"/>
  <c r="V40" i="4" s="1"/>
  <c r="AK14" i="4" a="1"/>
  <c r="AK14" i="4" s="1"/>
  <c r="J97" i="3"/>
  <c r="J30" i="4" s="1"/>
  <c r="C96" i="3"/>
  <c r="C29" i="4" s="1"/>
  <c r="W106" i="3"/>
  <c r="W39" i="4" s="1"/>
  <c r="AA100" i="3"/>
  <c r="AA33" i="4" s="1"/>
  <c r="AE94" i="3"/>
  <c r="AE27" i="4" s="1"/>
  <c r="AI97" i="3"/>
  <c r="AI30" i="4" s="1"/>
  <c r="AE103" i="3"/>
  <c r="AE36" i="4" s="1"/>
  <c r="T106" i="3"/>
  <c r="T39" i="4" s="1"/>
  <c r="K107" i="3"/>
  <c r="K40" i="4" s="1"/>
  <c r="AF93" i="3"/>
  <c r="AF26" i="4" s="1"/>
  <c r="X97" i="3"/>
  <c r="X30" i="4" s="1"/>
  <c r="AF101" i="3"/>
  <c r="AF34" i="4" s="1"/>
  <c r="X105" i="3"/>
  <c r="X38" i="4" s="1"/>
  <c r="Y93" i="3"/>
  <c r="Y26" i="4" s="1"/>
  <c r="AG97" i="3"/>
  <c r="AG30" i="4" s="1"/>
  <c r="Y109" i="3"/>
  <c r="Y42" i="4" s="1"/>
  <c r="E108" i="3"/>
  <c r="E41" i="4" s="1"/>
  <c r="I106" i="3"/>
  <c r="I39" i="4" s="1"/>
  <c r="AD114" i="3"/>
  <c r="N114" i="3"/>
  <c r="H110" i="3"/>
  <c r="H43" i="4" s="1"/>
  <c r="F109" i="3"/>
  <c r="F42" i="4" s="1"/>
  <c r="AI115" i="3"/>
  <c r="U94" i="3"/>
  <c r="U27" i="4" s="1"/>
  <c r="C99" i="3"/>
  <c r="C32" i="4" s="1"/>
  <c r="AG106" i="3"/>
  <c r="AG39" i="4" s="1"/>
  <c r="N95" i="3"/>
  <c r="N28" i="4" s="1"/>
  <c r="H96" i="3"/>
  <c r="H29" i="4" s="1"/>
  <c r="J115" i="3"/>
  <c r="Y114" i="3"/>
  <c r="AG94" i="3"/>
  <c r="AG27" i="4" s="1"/>
  <c r="AC100" i="3"/>
  <c r="AC33" i="4" s="1"/>
  <c r="M92" i="3"/>
  <c r="I94" i="3"/>
  <c r="I27" i="4" s="1"/>
  <c r="AD99" i="3"/>
  <c r="AD32" i="4" s="1"/>
  <c r="V115" i="3"/>
  <c r="AE105" i="3"/>
  <c r="AE38" i="4" s="1"/>
  <c r="AG98" i="3"/>
  <c r="AG31" i="4" s="1"/>
  <c r="M96" i="3"/>
  <c r="M29" i="4" s="1"/>
  <c r="AB114" i="3"/>
  <c r="S99" i="3"/>
  <c r="S32" i="4" s="1"/>
  <c r="V108" i="3"/>
  <c r="V41" i="4" s="1"/>
  <c r="N107" i="3"/>
  <c r="N40" i="4" s="1"/>
  <c r="L94" i="3"/>
  <c r="L27" i="4" s="1"/>
  <c r="L114" i="3"/>
  <c r="AL11" i="4" a="1"/>
  <c r="AL11" i="4" s="1"/>
  <c r="AB96" i="3"/>
  <c r="AB29" i="4" s="1"/>
  <c r="T104" i="3"/>
  <c r="T37" i="4" s="1"/>
  <c r="N41" i="5" a="1"/>
  <c r="N41" i="5" s="1"/>
  <c r="L41" i="5" a="1"/>
  <c r="L41" i="5" s="1"/>
  <c r="J41" i="5" a="1"/>
  <c r="J41" i="5" s="1"/>
  <c r="H41" i="5" a="1"/>
  <c r="H41" i="5" s="1"/>
  <c r="F41" i="5" a="1"/>
  <c r="F41" i="5" s="1"/>
  <c r="I41" i="5" a="1"/>
  <c r="I41" i="5" s="1"/>
  <c r="C41" i="5"/>
  <c r="K41" i="5" a="1"/>
  <c r="K41" i="5" s="1"/>
  <c r="M41" i="5" a="1"/>
  <c r="M41" i="5" s="1"/>
  <c r="E41" i="5" a="1"/>
  <c r="E41" i="5" s="1"/>
  <c r="G41" i="5" a="1"/>
  <c r="G41" i="5" s="1"/>
  <c r="N25" i="5" a="1"/>
  <c r="N25" i="5" s="1"/>
  <c r="L25" i="5" a="1"/>
  <c r="L25" i="5" s="1"/>
  <c r="J25" i="5" a="1"/>
  <c r="J25" i="5" s="1"/>
  <c r="H25" i="5" a="1"/>
  <c r="H25" i="5" s="1"/>
  <c r="F25" i="5" a="1"/>
  <c r="F25" i="5" s="1"/>
  <c r="C25" i="5"/>
  <c r="M25" i="5" a="1"/>
  <c r="M25" i="5" s="1"/>
  <c r="K25" i="5" a="1"/>
  <c r="K25" i="5" s="1"/>
  <c r="I25" i="5" a="1"/>
  <c r="I25" i="5" s="1"/>
  <c r="G25" i="5" a="1"/>
  <c r="G25" i="5" s="1"/>
  <c r="E25" i="5" a="1"/>
  <c r="E25" i="5" s="1"/>
  <c r="C36" i="5"/>
  <c r="M36" i="5" a="1"/>
  <c r="M36" i="5" s="1"/>
  <c r="H36" i="5" a="1"/>
  <c r="H36" i="5" s="1"/>
  <c r="E36" i="5" a="1"/>
  <c r="E36" i="5" s="1"/>
  <c r="J36" i="5" a="1"/>
  <c r="J36" i="5" s="1"/>
  <c r="G36" i="5" a="1"/>
  <c r="G36" i="5" s="1"/>
  <c r="L36" i="5" a="1"/>
  <c r="L36" i="5" s="1"/>
  <c r="I36" i="5" a="1"/>
  <c r="I36" i="5" s="1"/>
  <c r="F36" i="5" a="1"/>
  <c r="F36" i="5" s="1"/>
  <c r="N36" i="5" a="1"/>
  <c r="N36" i="5" s="1"/>
  <c r="K36" i="5" a="1"/>
  <c r="K36" i="5" s="1"/>
  <c r="K42" i="5" a="1"/>
  <c r="K42" i="5" s="1"/>
  <c r="H42" i="5" a="1"/>
  <c r="H42" i="5" s="1"/>
  <c r="M42" i="5" a="1"/>
  <c r="M42" i="5" s="1"/>
  <c r="J42" i="5" a="1"/>
  <c r="J42" i="5" s="1"/>
  <c r="E42" i="5" a="1"/>
  <c r="E42" i="5" s="1"/>
  <c r="L42" i="5" a="1"/>
  <c r="L42" i="5" s="1"/>
  <c r="G42" i="5" a="1"/>
  <c r="G42" i="5" s="1"/>
  <c r="I42" i="5" a="1"/>
  <c r="I42" i="5" s="1"/>
  <c r="F42" i="5" a="1"/>
  <c r="F42" i="5" s="1"/>
  <c r="N42" i="5" a="1"/>
  <c r="N42" i="5" s="1"/>
  <c r="C42" i="5"/>
  <c r="AK11" i="4" a="1"/>
  <c r="AK11" i="4" s="1"/>
  <c r="O25" i="4"/>
  <c r="P21" i="4" a="1"/>
  <c r="P21" i="4" s="1"/>
  <c r="P20" i="4" a="1"/>
  <c r="P20" i="4" s="1"/>
  <c r="P16" i="4" a="1"/>
  <c r="P16" i="4" s="1"/>
  <c r="P15" i="4" a="1"/>
  <c r="P15" i="4" s="1"/>
  <c r="P14" i="4" a="1"/>
  <c r="P14" i="4" s="1"/>
  <c r="P19" i="4" a="1"/>
  <c r="P19" i="4" s="1"/>
  <c r="P18" i="4" a="1"/>
  <c r="P18" i="4" s="1"/>
  <c r="P22" i="4" a="1"/>
  <c r="P22" i="4" s="1"/>
  <c r="P13" i="4" a="1"/>
  <c r="P13" i="4" s="1"/>
  <c r="P9" i="4" a="1"/>
  <c r="P9" i="4" s="1"/>
  <c r="P5" i="4" a="1"/>
  <c r="P5" i="4" s="1"/>
  <c r="P12" i="4" a="1"/>
  <c r="P12" i="4" s="1"/>
  <c r="P8" i="4" a="1"/>
  <c r="P8" i="4" s="1"/>
  <c r="P4" i="4" a="1"/>
  <c r="P4" i="4" s="1"/>
  <c r="P17" i="4" a="1"/>
  <c r="P17" i="4" s="1"/>
  <c r="P11" i="4" a="1"/>
  <c r="P11" i="4" s="1"/>
  <c r="P7" i="4" a="1"/>
  <c r="P7" i="4" s="1"/>
  <c r="P3" i="4" a="1"/>
  <c r="P3" i="4" s="1"/>
  <c r="P10" i="4" a="1"/>
  <c r="P10" i="4" s="1"/>
  <c r="P6" i="4" a="1"/>
  <c r="P6" i="4" s="1"/>
  <c r="W115" i="3"/>
  <c r="L97" i="3"/>
  <c r="L30" i="4" s="1"/>
  <c r="AF103" i="3"/>
  <c r="AF36" i="4" s="1"/>
  <c r="P111" i="3"/>
  <c r="P44" i="4" s="1"/>
  <c r="I95" i="3"/>
  <c r="I28" i="4" s="1"/>
  <c r="AC101" i="3"/>
  <c r="AC34" i="4" s="1"/>
  <c r="U105" i="3"/>
  <c r="U38" i="4" s="1"/>
  <c r="M109" i="3"/>
  <c r="M42" i="4" s="1"/>
  <c r="I109" i="3"/>
  <c r="I42" i="4" s="1"/>
  <c r="P108" i="3"/>
  <c r="P41" i="4" s="1"/>
  <c r="E92" i="3"/>
  <c r="G23" i="1" a="1"/>
  <c r="G23" i="1" s="1"/>
  <c r="G21" i="1" a="1"/>
  <c r="G21" i="1" s="1"/>
  <c r="G19" i="1" a="1"/>
  <c r="G19" i="1" s="1"/>
  <c r="G17" i="1" a="1"/>
  <c r="G17" i="1" s="1"/>
  <c r="G15" i="1" a="1"/>
  <c r="G15" i="1" s="1"/>
  <c r="G20" i="1" a="1"/>
  <c r="G20" i="1" s="1"/>
  <c r="G14" i="1" a="1"/>
  <c r="G14" i="1" s="1"/>
  <c r="G18" i="1" a="1"/>
  <c r="G18" i="1" s="1"/>
  <c r="G22" i="1" a="1"/>
  <c r="G22" i="1" s="1"/>
  <c r="G12" i="1" a="1"/>
  <c r="G12" i="1" s="1"/>
  <c r="G11" i="1" a="1"/>
  <c r="G11" i="1" s="1"/>
  <c r="G10" i="1" a="1"/>
  <c r="G10" i="1" s="1"/>
  <c r="G9" i="1" a="1"/>
  <c r="G9" i="1" s="1"/>
  <c r="G8" i="1" a="1"/>
  <c r="G8" i="1" s="1"/>
  <c r="G7" i="1" a="1"/>
  <c r="G7" i="1" s="1"/>
  <c r="G6" i="1" a="1"/>
  <c r="G6" i="1" s="1"/>
  <c r="G5" i="1" a="1"/>
  <c r="G5" i="1" s="1"/>
  <c r="G4" i="1" a="1"/>
  <c r="G4" i="1" s="1"/>
  <c r="G13" i="1" a="1"/>
  <c r="G13" i="1" s="1"/>
  <c r="G25" i="1"/>
  <c r="G16" i="1" a="1"/>
  <c r="G16" i="1" s="1"/>
  <c r="Y104" i="3"/>
  <c r="Y37" i="4"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25" i="1"/>
  <c r="F5" i="1" a="1"/>
  <c r="F5" i="1" s="1"/>
  <c r="F12" i="1" a="1"/>
  <c r="F12" i="1" s="1"/>
  <c r="F11" i="1" a="1"/>
  <c r="F11" i="1" s="1"/>
  <c r="F10" i="1" a="1"/>
  <c r="F10" i="1" s="1"/>
  <c r="F9" i="1" a="1"/>
  <c r="F9" i="1" s="1"/>
  <c r="F8" i="1" a="1"/>
  <c r="F8" i="1" s="1"/>
  <c r="F7" i="1" a="1"/>
  <c r="F7" i="1" s="1"/>
  <c r="F4" i="1" a="1"/>
  <c r="F4" i="1" s="1"/>
  <c r="F6" i="1" a="1"/>
  <c r="F6" i="1" s="1"/>
  <c r="J105" i="3"/>
  <c r="J38" i="4" s="1"/>
  <c r="L92" i="3"/>
  <c r="T102" i="3"/>
  <c r="T35" i="4" s="1"/>
  <c r="AL7" i="4" a="1"/>
  <c r="AL7" i="4" s="1"/>
  <c r="D39" i="5"/>
  <c r="B39" i="5" s="1"/>
  <c r="D31" i="5"/>
  <c r="B31" i="5" s="1"/>
  <c r="C32" i="5"/>
  <c r="N32" i="5" a="1"/>
  <c r="N32" i="5" s="1"/>
  <c r="K32" i="5" a="1"/>
  <c r="K32" i="5" s="1"/>
  <c r="F32" i="5" a="1"/>
  <c r="F32" i="5" s="1"/>
  <c r="M32" i="5" a="1"/>
  <c r="M32" i="5" s="1"/>
  <c r="H32" i="5" a="1"/>
  <c r="H32" i="5" s="1"/>
  <c r="E32" i="5" a="1"/>
  <c r="E32" i="5" s="1"/>
  <c r="J32" i="5" a="1"/>
  <c r="J32" i="5" s="1"/>
  <c r="G32" i="5" a="1"/>
  <c r="G32" i="5" s="1"/>
  <c r="I32" i="5" a="1"/>
  <c r="I32" i="5" s="1"/>
  <c r="L32" i="5" a="1"/>
  <c r="L32" i="5" s="1"/>
  <c r="F105" i="3"/>
  <c r="F38" i="4" s="1"/>
  <c r="R107" i="3"/>
  <c r="R40" i="4" s="1"/>
  <c r="AD110" i="3"/>
  <c r="AD43" i="4" s="1"/>
  <c r="AH106" i="3"/>
  <c r="AH39" i="4" s="1"/>
  <c r="R105" i="3"/>
  <c r="R38" i="4" s="1"/>
  <c r="V99" i="3"/>
  <c r="V32" i="4" s="1"/>
  <c r="AK19" i="4" a="1"/>
  <c r="AK19" i="4" s="1"/>
  <c r="C108" i="3"/>
  <c r="C41" i="4" s="1"/>
  <c r="G102" i="3"/>
  <c r="G35" i="4" s="1"/>
  <c r="S100" i="3"/>
  <c r="S33" i="4" s="1"/>
  <c r="W94" i="3"/>
  <c r="W27" i="4" s="1"/>
  <c r="AI100" i="3"/>
  <c r="AI33" i="4" s="1"/>
  <c r="AN10" i="4" a="1"/>
  <c r="AN10" i="4" s="1"/>
  <c r="AN11" i="4" a="1"/>
  <c r="AN11" i="4" s="1"/>
  <c r="AN17" i="4" a="1"/>
  <c r="AN17" i="4" s="1"/>
  <c r="AN15" i="4" a="1"/>
  <c r="AN15" i="4" s="1"/>
  <c r="AN16" i="4" a="1"/>
  <c r="AN16" i="4" s="1"/>
  <c r="S97" i="3"/>
  <c r="S30" i="4" s="1"/>
  <c r="X110" i="3"/>
  <c r="X43" i="4" s="1"/>
  <c r="X93" i="3"/>
  <c r="X26" i="4" s="1"/>
  <c r="P97" i="3"/>
  <c r="P30" i="4" s="1"/>
  <c r="H101" i="3"/>
  <c r="H34" i="4" s="1"/>
  <c r="AB107" i="3"/>
  <c r="AB40" i="4" s="1"/>
  <c r="T111" i="3"/>
  <c r="T44" i="4" s="1"/>
  <c r="AG93" i="3"/>
  <c r="AG26" i="4" s="1"/>
  <c r="Y97" i="3"/>
  <c r="Y30" i="4" s="1"/>
  <c r="Q101" i="3"/>
  <c r="Q34" i="4" s="1"/>
  <c r="I105" i="3"/>
  <c r="I38" i="4" s="1"/>
  <c r="AC111" i="3"/>
  <c r="AC44" i="4" s="1"/>
  <c r="AC99" i="3"/>
  <c r="AC32" i="4" s="1"/>
  <c r="L106" i="3"/>
  <c r="L39" i="4" s="1"/>
  <c r="Y102" i="3"/>
  <c r="Y35" i="4" s="1"/>
  <c r="AG104" i="3"/>
  <c r="AG37" i="4" s="1"/>
  <c r="P92" i="3"/>
  <c r="P115" i="3"/>
  <c r="P114" i="3"/>
  <c r="X96" i="3"/>
  <c r="X29" i="4" s="1"/>
  <c r="AL17" i="4" a="1"/>
  <c r="AL17" i="4" s="1"/>
  <c r="P96" i="3"/>
  <c r="P29" i="4" s="1"/>
  <c r="AB100" i="3"/>
  <c r="AB33" i="4" s="1"/>
  <c r="H106" i="3"/>
  <c r="H39" i="4" s="1"/>
  <c r="F100" i="3"/>
  <c r="F33" i="4" s="1"/>
  <c r="J104" i="3"/>
  <c r="J37" i="4" s="1"/>
  <c r="R108" i="3"/>
  <c r="R41" i="4" s="1"/>
  <c r="V114" i="3"/>
  <c r="Z108" i="3"/>
  <c r="Z41" i="4" s="1"/>
  <c r="AD108" i="3"/>
  <c r="AD41" i="4" s="1"/>
  <c r="AH115" i="3"/>
  <c r="AH95" i="3"/>
  <c r="AH28" i="4" s="1"/>
  <c r="AM7" i="4" a="1"/>
  <c r="AM7" i="4" s="1"/>
  <c r="AM12" i="4" a="1"/>
  <c r="AM12" i="4" s="1"/>
  <c r="AM19" i="4" a="1"/>
  <c r="AM19" i="4" s="1"/>
  <c r="AM14" i="4" a="1"/>
  <c r="AM14" i="4" s="1"/>
  <c r="AM18" i="4" a="1"/>
  <c r="AM18" i="4" s="1"/>
  <c r="L110" i="3"/>
  <c r="L43" i="4" s="1"/>
  <c r="AK5" i="4" a="1"/>
  <c r="AK5" i="4" s="1"/>
  <c r="Z101" i="3"/>
  <c r="Z34" i="4" s="1"/>
  <c r="C111" i="3"/>
  <c r="C44" i="4" s="1"/>
  <c r="S98" i="3"/>
  <c r="S31" i="4" s="1"/>
  <c r="W92" i="3"/>
  <c r="AE114" i="3"/>
  <c r="AI98" i="3"/>
  <c r="AI31" i="4" s="1"/>
  <c r="S93" i="3"/>
  <c r="S26" i="4" s="1"/>
  <c r="C101" i="3"/>
  <c r="C34" i="4" s="1"/>
  <c r="L93" i="3"/>
  <c r="L26" i="4" s="1"/>
  <c r="D97" i="3"/>
  <c r="D30" i="4" s="1"/>
  <c r="L101" i="3"/>
  <c r="L34" i="4" s="1"/>
  <c r="D105" i="3"/>
  <c r="D38" i="4" s="1"/>
  <c r="AF107" i="3"/>
  <c r="AF40" i="4" s="1"/>
  <c r="X111" i="3"/>
  <c r="X44" i="4" s="1"/>
  <c r="U93" i="3"/>
  <c r="U26" i="4" s="1"/>
  <c r="AC97" i="3"/>
  <c r="AC30" i="4" s="1"/>
  <c r="U101" i="3"/>
  <c r="U34" i="4" s="1"/>
  <c r="M105" i="3"/>
  <c r="M38" i="4" s="1"/>
  <c r="I108" i="3"/>
  <c r="I41" i="4" s="1"/>
  <c r="Q94" i="3"/>
  <c r="Q27" i="4" s="1"/>
  <c r="W97" i="3"/>
  <c r="W30" i="4" s="1"/>
  <c r="J93" i="3"/>
  <c r="J26" i="4" s="1"/>
  <c r="AF100" i="3"/>
  <c r="AF33" i="4" s="1"/>
  <c r="AL10" i="4" a="1"/>
  <c r="AL10" i="4" s="1"/>
  <c r="AF98" i="3"/>
  <c r="AF31" i="4" s="1"/>
  <c r="L104" i="3"/>
  <c r="L37" i="4" s="1"/>
  <c r="D13" i="5"/>
  <c r="B13" i="5" s="1"/>
  <c r="D27" i="5"/>
  <c r="B27" i="5" s="1"/>
  <c r="F111" i="3"/>
  <c r="F44" i="4" s="1"/>
  <c r="J99" i="3"/>
  <c r="J32" i="4" s="1"/>
  <c r="N105" i="3"/>
  <c r="N38" i="4" s="1"/>
  <c r="R99" i="3"/>
  <c r="R32" i="4" s="1"/>
  <c r="V105" i="3"/>
  <c r="V38" i="4" s="1"/>
  <c r="AD106" i="3"/>
  <c r="AD39" i="4" s="1"/>
  <c r="AH102" i="3"/>
  <c r="AH35" i="4" s="1"/>
  <c r="Q110" i="3"/>
  <c r="Q43" i="4" s="1"/>
  <c r="R101" i="3"/>
  <c r="R34" i="4" s="1"/>
  <c r="AK12" i="4" a="1"/>
  <c r="AK12" i="4" s="1"/>
  <c r="AD103" i="3"/>
  <c r="AD36" i="4" s="1"/>
  <c r="G106" i="3"/>
  <c r="G39" i="4" s="1"/>
  <c r="K100" i="3"/>
  <c r="K33" i="4" s="1"/>
  <c r="W98" i="3"/>
  <c r="W31" i="4" s="1"/>
  <c r="AA92" i="3"/>
  <c r="AI104" i="3"/>
  <c r="AI37" i="4" s="1"/>
  <c r="AA93" i="3"/>
  <c r="AA26" i="4" s="1"/>
  <c r="W99" i="3"/>
  <c r="W32" i="4" s="1"/>
  <c r="L108" i="3"/>
  <c r="L41" i="4" s="1"/>
  <c r="L95" i="3"/>
  <c r="L28" i="4" s="1"/>
  <c r="D99" i="3"/>
  <c r="D32" i="4" s="1"/>
  <c r="L103" i="3"/>
  <c r="L36" i="4" s="1"/>
  <c r="D107" i="3"/>
  <c r="D40" i="4" s="1"/>
  <c r="L111" i="3"/>
  <c r="L44" i="4" s="1"/>
  <c r="E95" i="3"/>
  <c r="E28" i="4" s="1"/>
  <c r="I101" i="3"/>
  <c r="I34" i="4" s="1"/>
  <c r="AC96" i="3"/>
  <c r="AC29" i="4" s="1"/>
  <c r="AA99" i="3"/>
  <c r="AA32" i="4" s="1"/>
  <c r="N12" i="5" a="1"/>
  <c r="N12" i="5" s="1"/>
  <c r="L12" i="5" a="1"/>
  <c r="L12" i="5" s="1"/>
  <c r="J12" i="5" a="1"/>
  <c r="J12" i="5" s="1"/>
  <c r="H12" i="5" a="1"/>
  <c r="H12" i="5" s="1"/>
  <c r="F12" i="5" a="1"/>
  <c r="F12" i="5" s="1"/>
  <c r="C12" i="5"/>
  <c r="M12" i="5" a="1"/>
  <c r="M12" i="5" s="1"/>
  <c r="I12" i="5" a="1"/>
  <c r="I12" i="5" s="1"/>
  <c r="E12" i="5" a="1"/>
  <c r="E12" i="5" s="1"/>
  <c r="G12" i="5" a="1"/>
  <c r="G12" i="5" s="1"/>
  <c r="K12" i="5" a="1"/>
  <c r="K12" i="5" s="1"/>
  <c r="AD95" i="3"/>
  <c r="AD28" i="4" s="1"/>
  <c r="AH114" i="3"/>
  <c r="J111" i="3"/>
  <c r="J44" i="4" s="1"/>
  <c r="F115" i="3"/>
  <c r="D21" i="5"/>
  <c r="B21" i="5" s="1"/>
  <c r="AI114" i="3"/>
  <c r="M102" i="3"/>
  <c r="M35" i="4" s="1"/>
  <c r="G115" i="3"/>
  <c r="X115" i="3"/>
  <c r="AF104" i="3"/>
  <c r="AF37" i="4" s="1"/>
  <c r="AA103" i="3"/>
  <c r="AA36" i="4" s="1"/>
  <c r="J110" i="3"/>
  <c r="J43" i="4" s="1"/>
  <c r="Y96" i="3"/>
  <c r="Y29" i="4" s="1"/>
  <c r="AE97" i="3"/>
  <c r="AE30" i="4" s="1"/>
  <c r="C103" i="3"/>
  <c r="C36" i="4" s="1"/>
  <c r="AF94" i="3"/>
  <c r="AF27" i="4" s="1"/>
  <c r="AH101" i="3"/>
  <c r="AH34" i="4" s="1"/>
  <c r="AD109" i="3"/>
  <c r="AD42" i="4" s="1"/>
  <c r="AH107" i="3"/>
  <c r="AH40" i="4" s="1"/>
  <c r="AG92" i="3"/>
  <c r="AC106" i="3"/>
  <c r="AC39" i="4" s="1"/>
  <c r="AB92" i="3"/>
  <c r="AE101" i="3"/>
  <c r="AE34" i="4" s="1"/>
  <c r="AF110" i="3"/>
  <c r="AF43" i="4" s="1"/>
  <c r="AH108" i="3"/>
  <c r="AH41" i="4" s="1"/>
  <c r="M108" i="3"/>
  <c r="M41" i="4" s="1"/>
  <c r="W93" i="3"/>
  <c r="W26" i="4" s="1"/>
  <c r="W114" i="3"/>
  <c r="AC108" i="3"/>
  <c r="AC41" i="4" s="1"/>
  <c r="I100" i="3"/>
  <c r="I33" i="4" s="1"/>
  <c r="AL19" i="4" a="1"/>
  <c r="AL19" i="4" s="1"/>
  <c r="AL6" i="4" a="1"/>
  <c r="AL6" i="4" s="1"/>
  <c r="P98" i="3"/>
  <c r="P31" i="4" s="1"/>
  <c r="D12" i="1"/>
  <c r="A12" i="1" s="1"/>
  <c r="D4" i="1"/>
  <c r="A4" i="1" s="1"/>
  <c r="D15" i="1"/>
  <c r="A15" i="1" s="1"/>
  <c r="AH25" i="4"/>
  <c r="AI6" i="4" a="1"/>
  <c r="AI6" i="4" s="1"/>
  <c r="N8" i="5" a="1"/>
  <c r="N8" i="5" s="1"/>
  <c r="L8" i="5" a="1"/>
  <c r="L8" i="5" s="1"/>
  <c r="J8" i="5" a="1"/>
  <c r="J8" i="5" s="1"/>
  <c r="H8" i="5" a="1"/>
  <c r="H8" i="5" s="1"/>
  <c r="F8" i="5" a="1"/>
  <c r="F8" i="5" s="1"/>
  <c r="C8" i="5"/>
  <c r="K8" i="5" a="1"/>
  <c r="K8" i="5" s="1"/>
  <c r="G8" i="5" a="1"/>
  <c r="G8" i="5" s="1"/>
  <c r="M8" i="5" a="1"/>
  <c r="M8" i="5" s="1"/>
  <c r="E8" i="5" a="1"/>
  <c r="E8" i="5" s="1"/>
  <c r="I8" i="5" a="1"/>
  <c r="I8" i="5" s="1"/>
  <c r="D21" i="1"/>
  <c r="A21" i="1" s="1"/>
  <c r="AK16" i="4" a="1"/>
  <c r="AK16" i="4" s="1"/>
  <c r="AK6" i="4" a="1"/>
  <c r="AK6" i="4" s="1"/>
  <c r="N16" i="5" a="1"/>
  <c r="N16" i="5" s="1"/>
  <c r="L16" i="5" a="1"/>
  <c r="L16" i="5" s="1"/>
  <c r="J16" i="5" a="1"/>
  <c r="J16" i="5" s="1"/>
  <c r="H16" i="5" a="1"/>
  <c r="H16" i="5" s="1"/>
  <c r="F16" i="5" a="1"/>
  <c r="F16" i="5" s="1"/>
  <c r="C16" i="5"/>
  <c r="M16" i="5" a="1"/>
  <c r="M16" i="5" s="1"/>
  <c r="K16" i="5" a="1"/>
  <c r="K16" i="5" s="1"/>
  <c r="I16" i="5" a="1"/>
  <c r="I16" i="5" s="1"/>
  <c r="G16" i="5" a="1"/>
  <c r="G16" i="5" s="1"/>
  <c r="E16" i="5" a="1"/>
  <c r="E16" i="5" s="1"/>
  <c r="C102" i="3"/>
  <c r="C35" i="4" s="1"/>
  <c r="W104" i="3"/>
  <c r="W37" i="4" s="1"/>
  <c r="AE25" i="4"/>
  <c r="AF21" i="4" a="1"/>
  <c r="AF21" i="4" s="1"/>
  <c r="AF13" i="4" a="1"/>
  <c r="AF13" i="4" s="1"/>
  <c r="AF18" i="4" a="1"/>
  <c r="AF18" i="4" s="1"/>
  <c r="AF12" i="4" a="1"/>
  <c r="AF12" i="4" s="1"/>
  <c r="AF8" i="4" a="1"/>
  <c r="AF8" i="4" s="1"/>
  <c r="AF4" i="4" a="1"/>
  <c r="AF4" i="4" s="1"/>
  <c r="AF7" i="4" a="1"/>
  <c r="AF7" i="4" s="1"/>
  <c r="AF6" i="4" a="1"/>
  <c r="AF6" i="4" s="1"/>
  <c r="W95" i="3"/>
  <c r="W28" i="4" s="1"/>
  <c r="S101" i="3"/>
  <c r="S34" i="4" s="1"/>
  <c r="T110" i="3"/>
  <c r="T43" i="4" s="1"/>
  <c r="T93" i="3"/>
  <c r="T26" i="4" s="1"/>
  <c r="AB97" i="3"/>
  <c r="AB30" i="4" s="1"/>
  <c r="T101" i="3"/>
  <c r="T34" i="4" s="1"/>
  <c r="L105" i="3"/>
  <c r="L38" i="4" s="1"/>
  <c r="AF111" i="3"/>
  <c r="AF44" i="4" s="1"/>
  <c r="Y95" i="3"/>
  <c r="Y28" i="4" s="1"/>
  <c r="Q99" i="3"/>
  <c r="Q32" i="4" s="1"/>
  <c r="I103" i="3"/>
  <c r="I36" i="4" s="1"/>
  <c r="AC109" i="3"/>
  <c r="AC42" i="4" s="1"/>
  <c r="U111" i="3"/>
  <c r="U44" i="4" s="1"/>
  <c r="Q108" i="3"/>
  <c r="Q41" i="4" s="1"/>
  <c r="U96" i="3"/>
  <c r="U29" i="4" s="1"/>
  <c r="H2" i="1"/>
  <c r="H3" i="1"/>
  <c r="Q92" i="3"/>
  <c r="Q114" i="3"/>
  <c r="Q100" i="3"/>
  <c r="Q33" i="4" s="1"/>
  <c r="Q98" i="3"/>
  <c r="Q31" i="4" s="1"/>
  <c r="Q115" i="3"/>
  <c r="L115" i="3"/>
  <c r="AL15" i="4" a="1"/>
  <c r="AL15" i="4" s="1"/>
  <c r="AL20" i="4" a="1"/>
  <c r="AL20" i="4" s="1"/>
  <c r="T100" i="3"/>
  <c r="T33" i="4" s="1"/>
  <c r="D18" i="1"/>
  <c r="A18" i="1" s="1"/>
  <c r="D10" i="1"/>
  <c r="A10" i="1" s="1"/>
  <c r="D11" i="1"/>
  <c r="A11" i="1" s="1"/>
  <c r="J106" i="3"/>
  <c r="J39" i="4" s="1"/>
  <c r="AH98" i="3"/>
  <c r="AH31" i="4" s="1"/>
  <c r="D26" i="5"/>
  <c r="B26" i="5" s="1"/>
  <c r="I110" i="3"/>
  <c r="I43" i="4" s="1"/>
  <c r="V103" i="3"/>
  <c r="V36" i="4" s="1"/>
  <c r="AK9" i="4" a="1"/>
  <c r="AK9" i="4" s="1"/>
  <c r="C100" i="3"/>
  <c r="C33" i="4" s="1"/>
  <c r="G94" i="3"/>
  <c r="G27" i="4" s="1"/>
  <c r="S92" i="3"/>
  <c r="AI25" i="4"/>
  <c r="AJ21" i="4" a="1"/>
  <c r="AJ21" i="4" s="1"/>
  <c r="AJ17" i="4" a="1"/>
  <c r="AJ17" i="4" s="1"/>
  <c r="AJ7" i="4" a="1"/>
  <c r="AJ7" i="4" s="1"/>
  <c r="AJ10" i="4" a="1"/>
  <c r="AJ10" i="4" s="1"/>
  <c r="AJ19" i="4" a="1"/>
  <c r="AJ19" i="4" s="1"/>
  <c r="AJ8" i="4" a="1"/>
  <c r="AJ8" i="4" s="1"/>
  <c r="AJ15" i="4" a="1"/>
  <c r="AJ15" i="4" s="1"/>
  <c r="AN6" i="4" a="1"/>
  <c r="AN6" i="4" s="1"/>
  <c r="AN4" i="4" a="1"/>
  <c r="AN4" i="4" s="1"/>
  <c r="AN5" i="4" a="1"/>
  <c r="AN5" i="4" s="1"/>
  <c r="AN19" i="4" a="1"/>
  <c r="AN19" i="4" s="1"/>
  <c r="AN20" i="4" a="1"/>
  <c r="AN20" i="4" s="1"/>
  <c r="G99" i="3"/>
  <c r="G32" i="4" s="1"/>
  <c r="C105" i="3"/>
  <c r="C38" i="4" s="1"/>
  <c r="D95" i="3"/>
  <c r="D28" i="4" s="1"/>
  <c r="AF97" i="3"/>
  <c r="AF30" i="4" s="1"/>
  <c r="X101" i="3"/>
  <c r="X34" i="4" s="1"/>
  <c r="P105" i="3"/>
  <c r="P38" i="4" s="1"/>
  <c r="H109" i="3"/>
  <c r="H42" i="4" s="1"/>
  <c r="M95" i="3"/>
  <c r="M28" i="4" s="1"/>
  <c r="E99" i="3"/>
  <c r="E32" i="4" s="1"/>
  <c r="AG101" i="3"/>
  <c r="AG34" i="4" s="1"/>
  <c r="Y105" i="3"/>
  <c r="Y38" i="4" s="1"/>
  <c r="Q109" i="3"/>
  <c r="Q42" i="4" s="1"/>
  <c r="Y107" i="3"/>
  <c r="Y40" i="4" s="1"/>
  <c r="U103" i="3"/>
  <c r="U36" i="4" s="1"/>
  <c r="U108" i="3"/>
  <c r="U41" i="4" s="1"/>
  <c r="I96" i="3"/>
  <c r="I29" i="4" s="1"/>
  <c r="AF92" i="3"/>
  <c r="X100" i="3"/>
  <c r="X33" i="4" s="1"/>
  <c r="AL4" i="4" a="1"/>
  <c r="AL4" i="4" s="1"/>
  <c r="H98" i="3"/>
  <c r="H31" i="4" s="1"/>
  <c r="X102" i="3"/>
  <c r="X35" i="4" s="1"/>
  <c r="T108" i="3"/>
  <c r="T41" i="4" s="1"/>
  <c r="D15" i="5"/>
  <c r="B15" i="5" s="1"/>
  <c r="D7" i="5"/>
  <c r="B7" i="5" s="1"/>
  <c r="M6" i="5" a="1"/>
  <c r="M6" i="5" s="1"/>
  <c r="K6" i="5" a="1"/>
  <c r="K6" i="5" s="1"/>
  <c r="I6" i="5" a="1"/>
  <c r="I6" i="5" s="1"/>
  <c r="G6" i="5" a="1"/>
  <c r="G6" i="5" s="1"/>
  <c r="E6" i="5" a="1"/>
  <c r="E6" i="5" s="1"/>
  <c r="N6" i="5" a="1"/>
  <c r="N6" i="5" s="1"/>
  <c r="J6" i="5" a="1"/>
  <c r="J6" i="5" s="1"/>
  <c r="F6" i="5" a="1"/>
  <c r="F6" i="5" s="1"/>
  <c r="L6" i="5" a="1"/>
  <c r="L6" i="5" s="1"/>
  <c r="C6" i="5"/>
  <c r="H6" i="5" a="1"/>
  <c r="H6" i="5" s="1"/>
  <c r="F92" i="3"/>
  <c r="J96" i="3"/>
  <c r="J29" i="4" s="1"/>
  <c r="R100" i="3"/>
  <c r="R33" i="4" s="1"/>
  <c r="V104" i="3"/>
  <c r="V37" i="4" s="1"/>
  <c r="Z100" i="3"/>
  <c r="Z33" i="4" s="1"/>
  <c r="AD100" i="3"/>
  <c r="AD33" i="4" s="1"/>
  <c r="AH104" i="3"/>
  <c r="AH37" i="4" s="1"/>
  <c r="AM11" i="4" a="1"/>
  <c r="AM11" i="4" s="1"/>
  <c r="AM15" i="4" a="1"/>
  <c r="AM15" i="4" s="1"/>
  <c r="AM6" i="4" a="1"/>
  <c r="AM6" i="4" s="1"/>
  <c r="AM16" i="4" a="1"/>
  <c r="AM16" i="4" s="1"/>
  <c r="AM21" i="4" a="1"/>
  <c r="AM21" i="4" s="1"/>
  <c r="R93" i="3"/>
  <c r="R26" i="4" s="1"/>
  <c r="M110" i="3"/>
  <c r="M43" i="4" s="1"/>
  <c r="Z105" i="3"/>
  <c r="Z38" i="4" s="1"/>
  <c r="AK22" i="4" a="1"/>
  <c r="AK22" i="4" s="1"/>
  <c r="F107" i="3"/>
  <c r="F40" i="4" s="1"/>
  <c r="G108" i="3"/>
  <c r="G41" i="4" s="1"/>
  <c r="S111" i="3"/>
  <c r="S44" i="4" s="1"/>
  <c r="AE104" i="3"/>
  <c r="AE37" i="4" s="1"/>
  <c r="AI111" i="3"/>
  <c r="AI44" i="4" s="1"/>
  <c r="G95" i="3"/>
  <c r="G28" i="4" s="1"/>
  <c r="AI101" i="3"/>
  <c r="AI34" i="4" s="1"/>
  <c r="AE107" i="3"/>
  <c r="AE40" i="4" s="1"/>
  <c r="C107" i="3"/>
  <c r="C40" i="4" s="1"/>
  <c r="AB93" i="3"/>
  <c r="AB26" i="4" s="1"/>
  <c r="T97" i="3"/>
  <c r="T30" i="4" s="1"/>
  <c r="AB101" i="3"/>
  <c r="AB34" i="4" s="1"/>
  <c r="T105" i="3"/>
  <c r="T38" i="4" s="1"/>
  <c r="L109" i="3"/>
  <c r="L42" i="4" s="1"/>
  <c r="E114" i="3"/>
  <c r="Q95" i="3"/>
  <c r="Q28" i="4" s="1"/>
  <c r="I99" i="3"/>
  <c r="I32" i="4" s="1"/>
  <c r="AC105" i="3"/>
  <c r="AC38" i="4" s="1"/>
  <c r="Q111" i="3"/>
  <c r="Q44" i="4" s="1"/>
  <c r="AC107" i="3"/>
  <c r="AC40" i="4" s="1"/>
  <c r="Y108" i="3"/>
  <c r="Y41" i="4" s="1"/>
  <c r="AC98" i="3"/>
  <c r="AC31" i="4" s="1"/>
  <c r="S103" i="3"/>
  <c r="S36" i="4" s="1"/>
  <c r="H94" i="3"/>
  <c r="H27" i="4" s="1"/>
  <c r="AL22" i="4" a="1"/>
  <c r="AL22" i="4" s="1"/>
  <c r="AL5" i="4" a="1"/>
  <c r="AL5" i="4" s="1"/>
  <c r="H100" i="3"/>
  <c r="H33" i="4" s="1"/>
  <c r="P106" i="3"/>
  <c r="P39" i="4" s="1"/>
  <c r="D35" i="5"/>
  <c r="B35" i="5" s="1"/>
  <c r="D5" i="5"/>
  <c r="B5" i="5" s="1"/>
  <c r="D40" i="5"/>
  <c r="B40" i="5" s="1"/>
  <c r="F97" i="3"/>
  <c r="F30" i="4" s="1"/>
  <c r="N111" i="3"/>
  <c r="N44" i="4" s="1"/>
  <c r="V110" i="3"/>
  <c r="V43" i="4" s="1"/>
  <c r="Z106" i="3"/>
  <c r="Z39" i="4" s="1"/>
  <c r="AD98" i="3"/>
  <c r="AD31" i="4" s="1"/>
  <c r="AH94" i="3"/>
  <c r="AH27" i="4" s="1"/>
  <c r="AH93" i="3"/>
  <c r="AH26" i="4" s="1"/>
  <c r="AG110" i="3"/>
  <c r="AG43" i="4" s="1"/>
  <c r="AD107" i="3"/>
  <c r="AD40" i="4" s="1"/>
  <c r="AK13" i="4" a="1"/>
  <c r="AK13" i="4" s="1"/>
  <c r="C114" i="3"/>
  <c r="G98" i="3"/>
  <c r="G31" i="4" s="1"/>
  <c r="K92" i="3"/>
  <c r="S104" i="3"/>
  <c r="S37" i="4" s="1"/>
  <c r="W111" i="3"/>
  <c r="W44" i="4" s="1"/>
  <c r="AE110" i="3"/>
  <c r="AE43" i="4" s="1"/>
  <c r="AI96" i="3"/>
  <c r="AI29" i="4" s="1"/>
  <c r="K101" i="3"/>
  <c r="K34" i="4" s="1"/>
  <c r="G107" i="3"/>
  <c r="G40" i="4" s="1"/>
  <c r="D110" i="3"/>
  <c r="D43" i="4" s="1"/>
  <c r="AE109" i="3"/>
  <c r="AE42" i="4" s="1"/>
  <c r="AB95" i="3"/>
  <c r="AB28" i="4" s="1"/>
  <c r="T99" i="3"/>
  <c r="T32" i="4" s="1"/>
  <c r="AB103" i="3"/>
  <c r="AB36" i="4" s="1"/>
  <c r="T107" i="3"/>
  <c r="T40" i="4" s="1"/>
  <c r="AB111" i="3"/>
  <c r="AB44" i="4" s="1"/>
  <c r="U95" i="3"/>
  <c r="U28" i="4" s="1"/>
  <c r="E103" i="3"/>
  <c r="E36" i="4" s="1"/>
  <c r="AI103" i="3"/>
  <c r="AI36" i="4" s="1"/>
  <c r="I115" i="3"/>
  <c r="AC94" i="3"/>
  <c r="AC27" i="4" s="1"/>
  <c r="L34" i="5" a="1"/>
  <c r="L34" i="5" s="1"/>
  <c r="G34" i="5" a="1"/>
  <c r="G34" i="5" s="1"/>
  <c r="N34" i="5" a="1"/>
  <c r="N34" i="5" s="1"/>
  <c r="I34" i="5" a="1"/>
  <c r="I34" i="5" s="1"/>
  <c r="F34" i="5" a="1"/>
  <c r="F34" i="5" s="1"/>
  <c r="C34" i="5"/>
  <c r="K34" i="5" a="1"/>
  <c r="K34" i="5" s="1"/>
  <c r="H34" i="5" a="1"/>
  <c r="H34" i="5" s="1"/>
  <c r="E34" i="5" a="1"/>
  <c r="E34" i="5" s="1"/>
  <c r="M34" i="5" a="1"/>
  <c r="M34" i="5" s="1"/>
  <c r="J34" i="5" a="1"/>
  <c r="J34" i="5" s="1"/>
  <c r="AG102" i="3"/>
  <c r="AG35" i="4" s="1"/>
  <c r="R114" i="3"/>
  <c r="N106" i="3"/>
  <c r="N39" i="4" s="1"/>
  <c r="AE115" i="3"/>
  <c r="X106" i="3"/>
  <c r="X39" i="4" s="1"/>
  <c r="D43" i="5"/>
  <c r="B43" i="5" s="1"/>
  <c r="J107" i="3"/>
  <c r="J40" i="4" s="1"/>
  <c r="AI95" i="3"/>
  <c r="AI28" i="4" s="1"/>
  <c r="M104" i="3"/>
  <c r="M37" i="4" s="1"/>
  <c r="G93" i="3"/>
  <c r="G26" i="4" s="1"/>
  <c r="X114" i="3"/>
  <c r="D106" i="3"/>
  <c r="D39" i="4" s="1"/>
  <c r="U104" i="3"/>
  <c r="U37" i="4" s="1"/>
  <c r="V109" i="3"/>
  <c r="V42" i="4" s="1"/>
  <c r="Y115" i="3"/>
  <c r="U102" i="3"/>
  <c r="U35" i="4" s="1"/>
  <c r="M115" i="3"/>
  <c r="P94" i="3"/>
  <c r="P27" i="4" s="1"/>
  <c r="S95" i="3"/>
  <c r="S28" i="4" s="1"/>
  <c r="U106" i="3"/>
  <c r="U39" i="4" s="1"/>
  <c r="V111" i="3"/>
  <c r="V44" i="4" s="1"/>
  <c r="D114" i="3"/>
  <c r="AG115" i="3"/>
  <c r="Q102" i="3"/>
  <c r="Q35" i="4" s="1"/>
  <c r="AB115" i="3"/>
  <c r="G101" i="3"/>
  <c r="G34" i="4" s="1"/>
  <c r="D44" i="5"/>
  <c r="B44" i="5" s="1"/>
  <c r="S114" i="3"/>
  <c r="AI109" i="3"/>
  <c r="AI42" i="4" s="1"/>
  <c r="AF25" i="4" l="1"/>
  <c r="AG21" i="4" a="1"/>
  <c r="AG21" i="4" s="1"/>
  <c r="AG22" i="4" a="1"/>
  <c r="AG22" i="4" s="1"/>
  <c r="AG19" i="4" a="1"/>
  <c r="AG19" i="4" s="1"/>
  <c r="AG15" i="4" a="1"/>
  <c r="AG15" i="4" s="1"/>
  <c r="AG18" i="4" a="1"/>
  <c r="AG18" i="4" s="1"/>
  <c r="AG17" i="4" a="1"/>
  <c r="AG17" i="4" s="1"/>
  <c r="AG14" i="4" a="1"/>
  <c r="AG14" i="4" s="1"/>
  <c r="AG11" i="4" a="1"/>
  <c r="AG11" i="4" s="1"/>
  <c r="AG7" i="4" a="1"/>
  <c r="AG7" i="4" s="1"/>
  <c r="AG3" i="4" a="1"/>
  <c r="AG3" i="4" s="1"/>
  <c r="AG20" i="4" a="1"/>
  <c r="AG20" i="4" s="1"/>
  <c r="AG10" i="4" a="1"/>
  <c r="AG10" i="4" s="1"/>
  <c r="AG6" i="4" a="1"/>
  <c r="AG6" i="4" s="1"/>
  <c r="AG16" i="4" a="1"/>
  <c r="AG16" i="4" s="1"/>
  <c r="AG13" i="4" a="1"/>
  <c r="AG13" i="4" s="1"/>
  <c r="AG9" i="4" a="1"/>
  <c r="AG9" i="4" s="1"/>
  <c r="AG5" i="4" a="1"/>
  <c r="AG5" i="4" s="1"/>
  <c r="AG12" i="4" a="1"/>
  <c r="AG12" i="4" s="1"/>
  <c r="AG8" i="4" a="1"/>
  <c r="AG8" i="4" s="1"/>
  <c r="AG4" i="4" a="1"/>
  <c r="AG4" i="4" s="1"/>
  <c r="AB25" i="4"/>
  <c r="AC21" i="4" a="1"/>
  <c r="AC21" i="4" s="1"/>
  <c r="AC17" i="4" a="1"/>
  <c r="AC17" i="4" s="1"/>
  <c r="AC20" i="4" a="1"/>
  <c r="AC20" i="4" s="1"/>
  <c r="AC16" i="4" a="1"/>
  <c r="AC16" i="4" s="1"/>
  <c r="AC22" i="4" a="1"/>
  <c r="AC22" i="4" s="1"/>
  <c r="AC19" i="4" a="1"/>
  <c r="AC19" i="4" s="1"/>
  <c r="AC15" i="4" a="1"/>
  <c r="AC15" i="4" s="1"/>
  <c r="AC14" i="4" a="1"/>
  <c r="AC14" i="4" s="1"/>
  <c r="AC9" i="4" a="1"/>
  <c r="AC9" i="4" s="1"/>
  <c r="AC5" i="4" a="1"/>
  <c r="AC5" i="4" s="1"/>
  <c r="AC12" i="4" a="1"/>
  <c r="AC12" i="4" s="1"/>
  <c r="AC8" i="4" a="1"/>
  <c r="AC8" i="4" s="1"/>
  <c r="AC4" i="4" a="1"/>
  <c r="AC4" i="4" s="1"/>
  <c r="AC13" i="4" a="1"/>
  <c r="AC13" i="4" s="1"/>
  <c r="AC11" i="4" a="1"/>
  <c r="AC11" i="4" s="1"/>
  <c r="AC7" i="4" a="1"/>
  <c r="AC7" i="4" s="1"/>
  <c r="AC3" i="4" a="1"/>
  <c r="AC3" i="4" s="1"/>
  <c r="AC6" i="4" a="1"/>
  <c r="AC6" i="4" s="1"/>
  <c r="AC18" i="4" a="1"/>
  <c r="AC18" i="4" s="1"/>
  <c r="AC10" i="4" a="1"/>
  <c r="AC10" i="4" s="1"/>
  <c r="M31" i="5" a="1"/>
  <c r="M31" i="5" s="1"/>
  <c r="K31" i="5" a="1"/>
  <c r="K31" i="5" s="1"/>
  <c r="I31" i="5" a="1"/>
  <c r="I31" i="5" s="1"/>
  <c r="G31" i="5" a="1"/>
  <c r="G31" i="5" s="1"/>
  <c r="E31" i="5" a="1"/>
  <c r="E31" i="5" s="1"/>
  <c r="L31" i="5" a="1"/>
  <c r="L31" i="5" s="1"/>
  <c r="N31" i="5" a="1"/>
  <c r="N31" i="5" s="1"/>
  <c r="F31" i="5" a="1"/>
  <c r="F31" i="5" s="1"/>
  <c r="C31" i="5"/>
  <c r="H31" i="5" a="1"/>
  <c r="H31" i="5" s="1"/>
  <c r="J31" i="5" a="1"/>
  <c r="J31" i="5" s="1"/>
  <c r="M43" i="5" a="1"/>
  <c r="M43" i="5" s="1"/>
  <c r="K43" i="5" a="1"/>
  <c r="K43" i="5" s="1"/>
  <c r="I43" i="5" a="1"/>
  <c r="I43" i="5" s="1"/>
  <c r="G43" i="5" a="1"/>
  <c r="G43" i="5" s="1"/>
  <c r="E43" i="5" a="1"/>
  <c r="E43" i="5" s="1"/>
  <c r="J43" i="5" a="1"/>
  <c r="J43" i="5" s="1"/>
  <c r="L43" i="5" a="1"/>
  <c r="L43" i="5" s="1"/>
  <c r="N43" i="5" a="1"/>
  <c r="N43" i="5" s="1"/>
  <c r="F43" i="5" a="1"/>
  <c r="F43" i="5" s="1"/>
  <c r="C43" i="5"/>
  <c r="H43" i="5" a="1"/>
  <c r="H43" i="5" s="1"/>
  <c r="C40" i="5"/>
  <c r="J40" i="5" a="1"/>
  <c r="J40" i="5" s="1"/>
  <c r="G40" i="5" a="1"/>
  <c r="G40" i="5" s="1"/>
  <c r="L40" i="5" a="1"/>
  <c r="L40" i="5" s="1"/>
  <c r="I40" i="5" a="1"/>
  <c r="I40" i="5" s="1"/>
  <c r="N40" i="5" a="1"/>
  <c r="N40" i="5" s="1"/>
  <c r="K40" i="5" a="1"/>
  <c r="K40" i="5" s="1"/>
  <c r="F40" i="5" a="1"/>
  <c r="F40" i="5" s="1"/>
  <c r="M40" i="5" a="1"/>
  <c r="M40" i="5" s="1"/>
  <c r="H40" i="5" a="1"/>
  <c r="H40" i="5" s="1"/>
  <c r="E40" i="5" a="1"/>
  <c r="E40" i="5" s="1"/>
  <c r="AJ4" i="4" a="1"/>
  <c r="AJ4" i="4" s="1"/>
  <c r="AJ9" i="4" a="1"/>
  <c r="AJ9" i="4" s="1"/>
  <c r="AJ3" i="4" a="1"/>
  <c r="AJ3" i="4" s="1"/>
  <c r="AJ20" i="4" a="1"/>
  <c r="AJ20" i="4" s="1"/>
  <c r="AJ18" i="4" a="1"/>
  <c r="AJ18" i="4" s="1"/>
  <c r="S25" i="4"/>
  <c r="T22" i="4" a="1"/>
  <c r="T22" i="4" s="1"/>
  <c r="T21" i="4" a="1"/>
  <c r="T21" i="4" s="1"/>
  <c r="T18" i="4" a="1"/>
  <c r="T18" i="4" s="1"/>
  <c r="T15" i="4" a="1"/>
  <c r="T15" i="4" s="1"/>
  <c r="T14" i="4" a="1"/>
  <c r="T14" i="4" s="1"/>
  <c r="T13" i="4" a="1"/>
  <c r="T13" i="4" s="1"/>
  <c r="T17" i="4" a="1"/>
  <c r="T17" i="4" s="1"/>
  <c r="T20" i="4" a="1"/>
  <c r="T20" i="4" s="1"/>
  <c r="T16" i="4" a="1"/>
  <c r="T16" i="4" s="1"/>
  <c r="T19" i="4" a="1"/>
  <c r="T19" i="4" s="1"/>
  <c r="T11" i="4" a="1"/>
  <c r="T11" i="4" s="1"/>
  <c r="T7" i="4" a="1"/>
  <c r="T7" i="4" s="1"/>
  <c r="T3" i="4" a="1"/>
  <c r="T3" i="4" s="1"/>
  <c r="T10" i="4" a="1"/>
  <c r="T10" i="4" s="1"/>
  <c r="T6" i="4" a="1"/>
  <c r="T6" i="4" s="1"/>
  <c r="T9" i="4" a="1"/>
  <c r="T9" i="4" s="1"/>
  <c r="T5" i="4" a="1"/>
  <c r="T5" i="4" s="1"/>
  <c r="T4" i="4" a="1"/>
  <c r="T4" i="4" s="1"/>
  <c r="T12" i="4" a="1"/>
  <c r="T12" i="4" s="1"/>
  <c r="T8" i="4" a="1"/>
  <c r="T8" i="4" s="1"/>
  <c r="Q25" i="4"/>
  <c r="R22" i="4" a="1"/>
  <c r="R22" i="4" s="1"/>
  <c r="R21" i="4" a="1"/>
  <c r="R21" i="4" s="1"/>
  <c r="R17" i="4" a="1"/>
  <c r="R17" i="4" s="1"/>
  <c r="R15" i="4" a="1"/>
  <c r="R15" i="4" s="1"/>
  <c r="R14" i="4" a="1"/>
  <c r="R14" i="4" s="1"/>
  <c r="R13" i="4" a="1"/>
  <c r="R13" i="4" s="1"/>
  <c r="R20" i="4" a="1"/>
  <c r="R20" i="4" s="1"/>
  <c r="R16" i="4" a="1"/>
  <c r="R16" i="4" s="1"/>
  <c r="R19" i="4" a="1"/>
  <c r="R19" i="4" s="1"/>
  <c r="R10" i="4" a="1"/>
  <c r="R10" i="4" s="1"/>
  <c r="R6" i="4" a="1"/>
  <c r="R6" i="4" s="1"/>
  <c r="R9" i="4" a="1"/>
  <c r="R9" i="4" s="1"/>
  <c r="R5" i="4" a="1"/>
  <c r="R5" i="4" s="1"/>
  <c r="R12" i="4" a="1"/>
  <c r="R12" i="4" s="1"/>
  <c r="R8" i="4" a="1"/>
  <c r="R8" i="4" s="1"/>
  <c r="R4" i="4" a="1"/>
  <c r="R4" i="4" s="1"/>
  <c r="R11" i="4" a="1"/>
  <c r="R11" i="4" s="1"/>
  <c r="R18" i="4" a="1"/>
  <c r="R18" i="4" s="1"/>
  <c r="R7" i="4" a="1"/>
  <c r="R7" i="4" s="1"/>
  <c r="R3" i="4" a="1"/>
  <c r="R3" i="4" s="1"/>
  <c r="AF3" i="4" a="1"/>
  <c r="AF3" i="4" s="1"/>
  <c r="AF17" i="4" a="1"/>
  <c r="AF17" i="4" s="1"/>
  <c r="AF22" i="4" a="1"/>
  <c r="AF22" i="4" s="1"/>
  <c r="AF20" i="4" a="1"/>
  <c r="AF20" i="4" s="1"/>
  <c r="AI17" i="4" a="1"/>
  <c r="AI17" i="4" s="1"/>
  <c r="AI7" i="4" a="1"/>
  <c r="AI7" i="4" s="1"/>
  <c r="AI12" i="4" a="1"/>
  <c r="AI12" i="4" s="1"/>
  <c r="AI15" i="4" a="1"/>
  <c r="AI15" i="4" s="1"/>
  <c r="AI22" i="4" a="1"/>
  <c r="AI22" i="4" s="1"/>
  <c r="D45" i="1"/>
  <c r="D44" i="1"/>
  <c r="D43" i="1"/>
  <c r="D42" i="1"/>
  <c r="D41" i="1"/>
  <c r="D40" i="1"/>
  <c r="D39" i="1"/>
  <c r="D38" i="1"/>
  <c r="D37" i="1"/>
  <c r="D36" i="1"/>
  <c r="D35" i="1"/>
  <c r="D34" i="1"/>
  <c r="D33" i="1"/>
  <c r="D32" i="1"/>
  <c r="D31" i="1"/>
  <c r="D30" i="1"/>
  <c r="D29" i="1"/>
  <c r="D28" i="1"/>
  <c r="D27" i="1"/>
  <c r="D26" i="1"/>
  <c r="F45" i="1"/>
  <c r="G44" i="1"/>
  <c r="C43" i="1"/>
  <c r="E42" i="1"/>
  <c r="F41" i="1"/>
  <c r="G40" i="1"/>
  <c r="C39" i="1"/>
  <c r="E38" i="1"/>
  <c r="F37" i="1"/>
  <c r="G36" i="1"/>
  <c r="C35" i="1"/>
  <c r="E34" i="1"/>
  <c r="F33" i="1"/>
  <c r="G32" i="1"/>
  <c r="C31" i="1"/>
  <c r="E30" i="1"/>
  <c r="F29" i="1"/>
  <c r="G28" i="1"/>
  <c r="C27" i="1"/>
  <c r="E26" i="1"/>
  <c r="E45" i="1"/>
  <c r="C44" i="1"/>
  <c r="G43" i="1"/>
  <c r="F42" i="1"/>
  <c r="C41" i="1"/>
  <c r="F39" i="1"/>
  <c r="C38" i="1"/>
  <c r="F36" i="1"/>
  <c r="E35" i="1"/>
  <c r="G33" i="1"/>
  <c r="E32" i="1"/>
  <c r="G30" i="1"/>
  <c r="E29" i="1"/>
  <c r="C28" i="1"/>
  <c r="G27" i="1"/>
  <c r="F26" i="1"/>
  <c r="E44" i="1"/>
  <c r="E41" i="1"/>
  <c r="G39" i="1"/>
  <c r="E31" i="1"/>
  <c r="G29" i="1"/>
  <c r="G26" i="1"/>
  <c r="C45" i="1"/>
  <c r="F43" i="1"/>
  <c r="C42" i="1"/>
  <c r="F40" i="1"/>
  <c r="E39" i="1"/>
  <c r="G37" i="1"/>
  <c r="E36" i="1"/>
  <c r="G34" i="1"/>
  <c r="E33" i="1"/>
  <c r="C32" i="1"/>
  <c r="G31" i="1"/>
  <c r="F30" i="1"/>
  <c r="C29" i="1"/>
  <c r="F27" i="1"/>
  <c r="C26" i="1"/>
  <c r="G41" i="1"/>
  <c r="E40" i="1"/>
  <c r="G35" i="1"/>
  <c r="F34" i="1"/>
  <c r="F31" i="1"/>
  <c r="C30" i="1"/>
  <c r="C40" i="1"/>
  <c r="F38" i="1"/>
  <c r="C34" i="1"/>
  <c r="E28" i="1"/>
  <c r="F44" i="1"/>
  <c r="E43" i="1"/>
  <c r="G38" i="1"/>
  <c r="E37" i="1"/>
  <c r="C36" i="1"/>
  <c r="C33" i="1"/>
  <c r="F28" i="1"/>
  <c r="E27" i="1"/>
  <c r="G45" i="1"/>
  <c r="G42" i="1"/>
  <c r="C37" i="1"/>
  <c r="F35" i="1"/>
  <c r="F32" i="1"/>
  <c r="P25" i="4"/>
  <c r="Q21" i="4" a="1"/>
  <c r="Q21" i="4" s="1"/>
  <c r="Q22" i="4" a="1"/>
  <c r="Q22" i="4" s="1"/>
  <c r="Q19" i="4" a="1"/>
  <c r="Q19" i="4" s="1"/>
  <c r="Q18" i="4" a="1"/>
  <c r="Q18" i="4" s="1"/>
  <c r="Q17" i="4" a="1"/>
  <c r="Q17" i="4" s="1"/>
  <c r="Q15" i="4" a="1"/>
  <c r="Q15" i="4" s="1"/>
  <c r="Q16" i="4" a="1"/>
  <c r="Q16" i="4" s="1"/>
  <c r="Q14" i="4" a="1"/>
  <c r="Q14" i="4" s="1"/>
  <c r="Q11" i="4" a="1"/>
  <c r="Q11" i="4" s="1"/>
  <c r="Q7" i="4" a="1"/>
  <c r="Q7" i="4" s="1"/>
  <c r="Q3" i="4" a="1"/>
  <c r="Q3" i="4" s="1"/>
  <c r="Q10" i="4" a="1"/>
  <c r="Q10" i="4" s="1"/>
  <c r="Q6" i="4" a="1"/>
  <c r="Q6" i="4" s="1"/>
  <c r="Q13" i="4" a="1"/>
  <c r="Q13" i="4" s="1"/>
  <c r="Q9" i="4" a="1"/>
  <c r="Q9" i="4" s="1"/>
  <c r="Q5" i="4" a="1"/>
  <c r="Q5" i="4" s="1"/>
  <c r="Q8" i="4" a="1"/>
  <c r="Q8" i="4" s="1"/>
  <c r="Q4" i="4" a="1"/>
  <c r="Q4" i="4" s="1"/>
  <c r="Q20" i="4" a="1"/>
  <c r="Q20" i="4" s="1"/>
  <c r="Q12" i="4" a="1"/>
  <c r="Q12" i="4" s="1"/>
  <c r="G25" i="4"/>
  <c r="H21" i="4" a="1"/>
  <c r="H21" i="4" s="1"/>
  <c r="H20" i="4" a="1"/>
  <c r="H20" i="4" s="1"/>
  <c r="H16" i="4" a="1"/>
  <c r="H16" i="4" s="1"/>
  <c r="H15" i="4" a="1"/>
  <c r="H15" i="4" s="1"/>
  <c r="H14" i="4" a="1"/>
  <c r="H14" i="4" s="1"/>
  <c r="H19" i="4" a="1"/>
  <c r="H19" i="4" s="1"/>
  <c r="H22" i="4" a="1"/>
  <c r="H22" i="4" s="1"/>
  <c r="H18" i="4" a="1"/>
  <c r="H18" i="4" s="1"/>
  <c r="H13" i="4" a="1"/>
  <c r="H13" i="4" s="1"/>
  <c r="H9" i="4" a="1"/>
  <c r="H9" i="4" s="1"/>
  <c r="H5" i="4" a="1"/>
  <c r="H5" i="4" s="1"/>
  <c r="H17" i="4" a="1"/>
  <c r="H17" i="4" s="1"/>
  <c r="H12" i="4" a="1"/>
  <c r="H12" i="4" s="1"/>
  <c r="H8" i="4" a="1"/>
  <c r="H8" i="4" s="1"/>
  <c r="H4" i="4" a="1"/>
  <c r="H4" i="4" s="1"/>
  <c r="H11" i="4" a="1"/>
  <c r="H11" i="4" s="1"/>
  <c r="H7" i="4" a="1"/>
  <c r="H7" i="4" s="1"/>
  <c r="H3" i="4" a="1"/>
  <c r="H3" i="4" s="1"/>
  <c r="H6" i="4" a="1"/>
  <c r="H6" i="4" s="1"/>
  <c r="H10" i="4" a="1"/>
  <c r="H10" i="4" s="1"/>
  <c r="O7" i="4" a="1"/>
  <c r="O7" i="4" s="1"/>
  <c r="O8" i="4" a="1"/>
  <c r="O8" i="4" s="1"/>
  <c r="O5" i="4" a="1"/>
  <c r="O5" i="4" s="1"/>
  <c r="O10" i="4" a="1"/>
  <c r="O10" i="4" s="1"/>
  <c r="W3" i="4" a="1"/>
  <c r="W3" i="4" s="1"/>
  <c r="W12" i="4" a="1"/>
  <c r="W12" i="4" s="1"/>
  <c r="W6" i="4" a="1"/>
  <c r="W6" i="4" s="1"/>
  <c r="W21" i="4" a="1"/>
  <c r="W21" i="4" s="1"/>
  <c r="Z22" i="4" a="1"/>
  <c r="Z22" i="4" s="1"/>
  <c r="Y25" i="4"/>
  <c r="Z21" i="4" a="1"/>
  <c r="Z21" i="4" s="1"/>
  <c r="Z17" i="4" a="1"/>
  <c r="Z17" i="4" s="1"/>
  <c r="Z15" i="4" a="1"/>
  <c r="Z15" i="4" s="1"/>
  <c r="Z14" i="4" a="1"/>
  <c r="Z14" i="4" s="1"/>
  <c r="Z13" i="4" a="1"/>
  <c r="Z13" i="4" s="1"/>
  <c r="Z20" i="4" a="1"/>
  <c r="Z20" i="4" s="1"/>
  <c r="Z16" i="4" a="1"/>
  <c r="Z16" i="4" s="1"/>
  <c r="Z19" i="4" a="1"/>
  <c r="Z19" i="4" s="1"/>
  <c r="Z18" i="4" a="1"/>
  <c r="Z18" i="4" s="1"/>
  <c r="Z10" i="4" a="1"/>
  <c r="Z10" i="4" s="1"/>
  <c r="Z6" i="4" a="1"/>
  <c r="Z6" i="4" s="1"/>
  <c r="Z9" i="4" a="1"/>
  <c r="Z9" i="4" s="1"/>
  <c r="Z5" i="4" a="1"/>
  <c r="Z5" i="4" s="1"/>
  <c r="Z12" i="4" a="1"/>
  <c r="Z12" i="4" s="1"/>
  <c r="Z8" i="4" a="1"/>
  <c r="Z8" i="4" s="1"/>
  <c r="Z4" i="4" a="1"/>
  <c r="Z4" i="4" s="1"/>
  <c r="Z3" i="4" a="1"/>
  <c r="Z3" i="4" s="1"/>
  <c r="Z11" i="4" a="1"/>
  <c r="Z11" i="4" s="1"/>
  <c r="Z7" i="4" a="1"/>
  <c r="Z7" i="4" s="1"/>
  <c r="X25" i="4"/>
  <c r="Y21" i="4" a="1"/>
  <c r="Y21" i="4" s="1"/>
  <c r="Y22" i="4" a="1"/>
  <c r="Y22" i="4" s="1"/>
  <c r="Y19" i="4" a="1"/>
  <c r="Y19" i="4" s="1"/>
  <c r="Y18" i="4" a="1"/>
  <c r="Y18" i="4" s="1"/>
  <c r="Y17" i="4" a="1"/>
  <c r="Y17" i="4" s="1"/>
  <c r="Y15" i="4" a="1"/>
  <c r="Y15" i="4" s="1"/>
  <c r="Y20" i="4" a="1"/>
  <c r="Y20" i="4" s="1"/>
  <c r="Y14" i="4" a="1"/>
  <c r="Y14" i="4" s="1"/>
  <c r="Y11" i="4" a="1"/>
  <c r="Y11" i="4" s="1"/>
  <c r="Y7" i="4" a="1"/>
  <c r="Y7" i="4" s="1"/>
  <c r="Y3" i="4" a="1"/>
  <c r="Y3" i="4" s="1"/>
  <c r="Y16" i="4" a="1"/>
  <c r="Y16" i="4" s="1"/>
  <c r="Y10" i="4" a="1"/>
  <c r="Y10" i="4" s="1"/>
  <c r="Y6" i="4" a="1"/>
  <c r="Y6" i="4" s="1"/>
  <c r="Y13" i="4" a="1"/>
  <c r="Y13" i="4" s="1"/>
  <c r="Y9" i="4" a="1"/>
  <c r="Y9" i="4" s="1"/>
  <c r="Y5" i="4" a="1"/>
  <c r="Y5" i="4" s="1"/>
  <c r="Y12" i="4" a="1"/>
  <c r="Y12" i="4" s="1"/>
  <c r="Y8" i="4" a="1"/>
  <c r="Y8" i="4" s="1"/>
  <c r="Y4" i="4" a="1"/>
  <c r="Y4" i="4" s="1"/>
  <c r="J4" i="4" a="1"/>
  <c r="J4" i="4" s="1"/>
  <c r="J10" i="4" a="1"/>
  <c r="J10" i="4" s="1"/>
  <c r="J14" i="4" a="1"/>
  <c r="J14" i="4" s="1"/>
  <c r="J22" i="4" a="1"/>
  <c r="J22" i="4" s="1"/>
  <c r="N5" i="5" a="1"/>
  <c r="N5" i="5" s="1"/>
  <c r="L5" i="5" a="1"/>
  <c r="L5" i="5" s="1"/>
  <c r="J5" i="5" a="1"/>
  <c r="J5" i="5" s="1"/>
  <c r="H5" i="5" a="1"/>
  <c r="H5" i="5" s="1"/>
  <c r="F5" i="5" a="1"/>
  <c r="F5" i="5" s="1"/>
  <c r="M5" i="5" a="1"/>
  <c r="M5" i="5" s="1"/>
  <c r="I5" i="5" a="1"/>
  <c r="I5" i="5" s="1"/>
  <c r="E5" i="5" a="1"/>
  <c r="E5" i="5" s="1"/>
  <c r="G5" i="5" a="1"/>
  <c r="G5" i="5" s="1"/>
  <c r="C5" i="5"/>
  <c r="K5" i="5" a="1"/>
  <c r="K5" i="5" s="1"/>
  <c r="H25" i="1"/>
  <c r="H23" i="1" a="1"/>
  <c r="H23" i="1" s="1"/>
  <c r="H41" i="1" s="1"/>
  <c r="H22" i="1" a="1"/>
  <c r="H22" i="1" s="1"/>
  <c r="H40" i="1" s="1"/>
  <c r="H21" i="1" a="1"/>
  <c r="H21" i="1" s="1"/>
  <c r="H38" i="1" s="1"/>
  <c r="H20" i="1" a="1"/>
  <c r="H20" i="1" s="1"/>
  <c r="H37" i="1" s="1"/>
  <c r="H19" i="1" a="1"/>
  <c r="H19" i="1" s="1"/>
  <c r="H31" i="1" s="1"/>
  <c r="H18" i="1" a="1"/>
  <c r="H18" i="1" s="1"/>
  <c r="H45" i="1" s="1"/>
  <c r="H17" i="1" a="1"/>
  <c r="H17" i="1" s="1"/>
  <c r="H34" i="1" s="1"/>
  <c r="H16" i="1" a="1"/>
  <c r="H16" i="1" s="1"/>
  <c r="H27" i="1" s="1"/>
  <c r="H15" i="1" a="1"/>
  <c r="H15" i="1" s="1"/>
  <c r="H33" i="1" s="1"/>
  <c r="H14" i="1" a="1"/>
  <c r="H14" i="1" s="1"/>
  <c r="H39" i="1" s="1"/>
  <c r="H13" i="1" a="1"/>
  <c r="H13" i="1" s="1"/>
  <c r="H43" i="1" s="1"/>
  <c r="H12" i="1" a="1"/>
  <c r="H12" i="1" s="1"/>
  <c r="H44" i="1" s="1"/>
  <c r="H11" i="1" a="1"/>
  <c r="H11" i="1" s="1"/>
  <c r="H26" i="1" s="1"/>
  <c r="H10" i="1" a="1"/>
  <c r="H10" i="1" s="1"/>
  <c r="H29" i="1" s="1"/>
  <c r="H9" i="1" a="1"/>
  <c r="H9" i="1" s="1"/>
  <c r="H28" i="1" s="1"/>
  <c r="H8" i="1" a="1"/>
  <c r="H8" i="1" s="1"/>
  <c r="H35" i="1" s="1"/>
  <c r="H7" i="1" a="1"/>
  <c r="H7" i="1" s="1"/>
  <c r="H30" i="1" s="1"/>
  <c r="H6" i="1" a="1"/>
  <c r="H6" i="1" s="1"/>
  <c r="H36" i="1" s="1"/>
  <c r="H5" i="1" a="1"/>
  <c r="H5" i="1" s="1"/>
  <c r="H32" i="1" s="1"/>
  <c r="H4" i="1" a="1"/>
  <c r="H4" i="1" s="1"/>
  <c r="H42" i="1" s="1"/>
  <c r="AI11" i="4" a="1"/>
  <c r="AI11" i="4" s="1"/>
  <c r="AI19" i="4" a="1"/>
  <c r="AI19" i="4" s="1"/>
  <c r="AI21" i="4" a="1"/>
  <c r="AI21" i="4" s="1"/>
  <c r="R25" i="4"/>
  <c r="S21" i="4" a="1"/>
  <c r="S21" i="4" s="1"/>
  <c r="S22" i="4" a="1"/>
  <c r="S22" i="4" s="1"/>
  <c r="S20" i="4" a="1"/>
  <c r="S20" i="4" s="1"/>
  <c r="S16" i="4" a="1"/>
  <c r="S16" i="4" s="1"/>
  <c r="S19" i="4" a="1"/>
  <c r="S19" i="4" s="1"/>
  <c r="S18" i="4" a="1"/>
  <c r="S18" i="4" s="1"/>
  <c r="S15" i="4" a="1"/>
  <c r="S15" i="4" s="1"/>
  <c r="S13" i="4" a="1"/>
  <c r="S13" i="4" s="1"/>
  <c r="S12" i="4" a="1"/>
  <c r="S12" i="4" s="1"/>
  <c r="S8" i="4" a="1"/>
  <c r="S8" i="4" s="1"/>
  <c r="S4" i="4" a="1"/>
  <c r="S4" i="4" s="1"/>
  <c r="S17" i="4" a="1"/>
  <c r="S17" i="4" s="1"/>
  <c r="S11" i="4" a="1"/>
  <c r="S11" i="4" s="1"/>
  <c r="S7" i="4" a="1"/>
  <c r="S7" i="4" s="1"/>
  <c r="S3" i="4" a="1"/>
  <c r="S3" i="4" s="1"/>
  <c r="S14" i="4" a="1"/>
  <c r="S14" i="4" s="1"/>
  <c r="S10" i="4" a="1"/>
  <c r="S10" i="4" s="1"/>
  <c r="S6" i="4" a="1"/>
  <c r="S6" i="4" s="1"/>
  <c r="S9" i="4" a="1"/>
  <c r="S9" i="4" s="1"/>
  <c r="S5" i="4" a="1"/>
  <c r="S5" i="4" s="1"/>
  <c r="J3" i="4" a="1"/>
  <c r="J3" i="4" s="1"/>
  <c r="J8" i="4" a="1"/>
  <c r="J8" i="4" s="1"/>
  <c r="J9" i="4" a="1"/>
  <c r="J9" i="4" s="1"/>
  <c r="J19" i="4" a="1"/>
  <c r="J19" i="4" s="1"/>
  <c r="J15" i="4" a="1"/>
  <c r="J15" i="4" s="1"/>
  <c r="L25" i="4"/>
  <c r="M21" i="4" a="1"/>
  <c r="M21" i="4" s="1"/>
  <c r="M22" i="4" a="1"/>
  <c r="M22" i="4" s="1"/>
  <c r="M17" i="4" a="1"/>
  <c r="M17" i="4" s="1"/>
  <c r="M20" i="4" a="1"/>
  <c r="M20" i="4" s="1"/>
  <c r="M16" i="4" a="1"/>
  <c r="M16" i="4" s="1"/>
  <c r="M19" i="4" a="1"/>
  <c r="M19" i="4" s="1"/>
  <c r="M15" i="4" a="1"/>
  <c r="M15" i="4" s="1"/>
  <c r="M14" i="4" a="1"/>
  <c r="M14" i="4" s="1"/>
  <c r="M13" i="4" a="1"/>
  <c r="M13" i="4" s="1"/>
  <c r="M9" i="4" a="1"/>
  <c r="M9" i="4" s="1"/>
  <c r="M5" i="4" a="1"/>
  <c r="M5" i="4" s="1"/>
  <c r="M18" i="4" a="1"/>
  <c r="M18" i="4" s="1"/>
  <c r="M12" i="4" a="1"/>
  <c r="M12" i="4" s="1"/>
  <c r="M8" i="4" a="1"/>
  <c r="M8" i="4" s="1"/>
  <c r="M4" i="4" a="1"/>
  <c r="M4" i="4" s="1"/>
  <c r="M11" i="4" a="1"/>
  <c r="M11" i="4" s="1"/>
  <c r="M7" i="4" a="1"/>
  <c r="M7" i="4" s="1"/>
  <c r="M3" i="4" a="1"/>
  <c r="M3" i="4" s="1"/>
  <c r="M10" i="4" a="1"/>
  <c r="M10" i="4" s="1"/>
  <c r="M6" i="4" a="1"/>
  <c r="M6" i="4" s="1"/>
  <c r="O12" i="4" a="1"/>
  <c r="O12" i="4" s="1"/>
  <c r="O18" i="4" a="1"/>
  <c r="O18" i="4" s="1"/>
  <c r="K21" i="4" a="1"/>
  <c r="K21" i="4" s="1"/>
  <c r="K22" i="4" a="1"/>
  <c r="K22" i="4" s="1"/>
  <c r="K20" i="4" a="1"/>
  <c r="K20" i="4" s="1"/>
  <c r="K16" i="4" a="1"/>
  <c r="K16" i="4" s="1"/>
  <c r="J25" i="4"/>
  <c r="K19" i="4" a="1"/>
  <c r="K19" i="4" s="1"/>
  <c r="K18" i="4" a="1"/>
  <c r="K18" i="4" s="1"/>
  <c r="K15" i="4" a="1"/>
  <c r="K15" i="4" s="1"/>
  <c r="K17" i="4" a="1"/>
  <c r="K17" i="4" s="1"/>
  <c r="K12" i="4" a="1"/>
  <c r="K12" i="4" s="1"/>
  <c r="K8" i="4" a="1"/>
  <c r="K8" i="4" s="1"/>
  <c r="K4" i="4" a="1"/>
  <c r="K4" i="4" s="1"/>
  <c r="K11" i="4" a="1"/>
  <c r="K11" i="4" s="1"/>
  <c r="K7" i="4" a="1"/>
  <c r="K7" i="4" s="1"/>
  <c r="K3" i="4" a="1"/>
  <c r="K3" i="4" s="1"/>
  <c r="K14" i="4" a="1"/>
  <c r="K14" i="4" s="1"/>
  <c r="K10" i="4" a="1"/>
  <c r="K10" i="4" s="1"/>
  <c r="K6" i="4" a="1"/>
  <c r="K6" i="4" s="1"/>
  <c r="K9" i="4" a="1"/>
  <c r="K9" i="4" s="1"/>
  <c r="K5" i="4" a="1"/>
  <c r="K5" i="4" s="1"/>
  <c r="K13" i="4" a="1"/>
  <c r="K13" i="4" s="1"/>
  <c r="C3" i="5"/>
  <c r="M3" i="5" a="1"/>
  <c r="M3" i="5" s="1"/>
  <c r="K3" i="5" a="1"/>
  <c r="K3" i="5" s="1"/>
  <c r="I3" i="5" a="1"/>
  <c r="I3" i="5" s="1"/>
  <c r="G3" i="5" a="1"/>
  <c r="G3" i="5" s="1"/>
  <c r="E3" i="5" a="1"/>
  <c r="E3" i="5" s="1"/>
  <c r="L3" i="5" a="1"/>
  <c r="L3" i="5" s="1"/>
  <c r="H3" i="5" a="1"/>
  <c r="H3" i="5" s="1"/>
  <c r="N3" i="5" a="1"/>
  <c r="N3" i="5" s="1"/>
  <c r="F3" i="5" a="1"/>
  <c r="F3" i="5" s="1"/>
  <c r="J3" i="5" a="1"/>
  <c r="J3" i="5" s="1"/>
  <c r="W7" i="4" a="1"/>
  <c r="W7" i="4" s="1"/>
  <c r="W14" i="4" a="1"/>
  <c r="W14" i="4" s="1"/>
  <c r="W10" i="4" a="1"/>
  <c r="W10" i="4" s="1"/>
  <c r="W20" i="4" a="1"/>
  <c r="W20" i="4" s="1"/>
  <c r="W22" i="4" a="1"/>
  <c r="W22" i="4" s="1"/>
  <c r="M35" i="5" a="1"/>
  <c r="M35" i="5" s="1"/>
  <c r="K35" i="5" a="1"/>
  <c r="K35" i="5" s="1"/>
  <c r="I35" i="5" a="1"/>
  <c r="I35" i="5" s="1"/>
  <c r="G35" i="5" a="1"/>
  <c r="G35" i="5" s="1"/>
  <c r="E35" i="5" a="1"/>
  <c r="E35" i="5" s="1"/>
  <c r="N35" i="5" a="1"/>
  <c r="N35" i="5" s="1"/>
  <c r="F35" i="5" a="1"/>
  <c r="F35" i="5" s="1"/>
  <c r="C35" i="5"/>
  <c r="H35" i="5" a="1"/>
  <c r="H35" i="5" s="1"/>
  <c r="J35" i="5" a="1"/>
  <c r="J35" i="5" s="1"/>
  <c r="L35" i="5" a="1"/>
  <c r="L35" i="5" s="1"/>
  <c r="G22" i="4" a="1"/>
  <c r="G22" i="4" s="1"/>
  <c r="G21" i="4" a="1"/>
  <c r="G21" i="4" s="1"/>
  <c r="F25" i="4"/>
  <c r="G18" i="4" a="1"/>
  <c r="G18" i="4" s="1"/>
  <c r="G17" i="4" a="1"/>
  <c r="G17" i="4" s="1"/>
  <c r="G20" i="4" a="1"/>
  <c r="G20" i="4" s="1"/>
  <c r="G16" i="4" a="1"/>
  <c r="G16" i="4" s="1"/>
  <c r="G15" i="4" a="1"/>
  <c r="G15" i="4" s="1"/>
  <c r="G10" i="4" a="1"/>
  <c r="G10" i="4" s="1"/>
  <c r="G6" i="4" a="1"/>
  <c r="G6" i="4" s="1"/>
  <c r="G19" i="4" a="1"/>
  <c r="G19" i="4" s="1"/>
  <c r="G13" i="4" a="1"/>
  <c r="G13" i="4" s="1"/>
  <c r="G9" i="4" a="1"/>
  <c r="G9" i="4" s="1"/>
  <c r="G5" i="4" a="1"/>
  <c r="G5" i="4" s="1"/>
  <c r="G14" i="4" a="1"/>
  <c r="G14" i="4" s="1"/>
  <c r="G12" i="4" a="1"/>
  <c r="G12" i="4" s="1"/>
  <c r="G8" i="4" a="1"/>
  <c r="G8" i="4" s="1"/>
  <c r="G4" i="4" a="1"/>
  <c r="G4" i="4" s="1"/>
  <c r="G11" i="4" a="1"/>
  <c r="G11" i="4" s="1"/>
  <c r="G7" i="4" a="1"/>
  <c r="G7" i="4" s="1"/>
  <c r="G3" i="4" a="1"/>
  <c r="G3" i="4" s="1"/>
  <c r="C7" i="5"/>
  <c r="M7" i="5" a="1"/>
  <c r="M7" i="5" s="1"/>
  <c r="K7" i="5" a="1"/>
  <c r="K7" i="5" s="1"/>
  <c r="I7" i="5" a="1"/>
  <c r="I7" i="5" s="1"/>
  <c r="G7" i="5" a="1"/>
  <c r="G7" i="5" s="1"/>
  <c r="E7" i="5" a="1"/>
  <c r="E7" i="5" s="1"/>
  <c r="N7" i="5" a="1"/>
  <c r="N7" i="5" s="1"/>
  <c r="J7" i="5" a="1"/>
  <c r="J7" i="5" s="1"/>
  <c r="F7" i="5" a="1"/>
  <c r="F7" i="5" s="1"/>
  <c r="H7" i="5" a="1"/>
  <c r="H7" i="5" s="1"/>
  <c r="L7" i="5" a="1"/>
  <c r="L7" i="5" s="1"/>
  <c r="AJ12" i="4" a="1"/>
  <c r="AJ12" i="4" s="1"/>
  <c r="AJ6" i="4" a="1"/>
  <c r="AJ6" i="4" s="1"/>
  <c r="AJ11" i="4" a="1"/>
  <c r="AJ11" i="4" s="1"/>
  <c r="AJ13" i="4" a="1"/>
  <c r="AJ13" i="4" s="1"/>
  <c r="AJ22" i="4" a="1"/>
  <c r="AJ22" i="4" s="1"/>
  <c r="M26" i="5" a="1"/>
  <c r="M26" i="5" s="1"/>
  <c r="K26" i="5" a="1"/>
  <c r="K26" i="5" s="1"/>
  <c r="I26" i="5" a="1"/>
  <c r="I26" i="5" s="1"/>
  <c r="F26" i="5" a="1"/>
  <c r="F26" i="5" s="1"/>
  <c r="C26" i="5"/>
  <c r="L26" i="5" a="1"/>
  <c r="L26" i="5" s="1"/>
  <c r="H26" i="5" a="1"/>
  <c r="H26" i="5" s="1"/>
  <c r="E26" i="5" a="1"/>
  <c r="E26" i="5" s="1"/>
  <c r="N26" i="5" a="1"/>
  <c r="N26" i="5" s="1"/>
  <c r="J26" i="5" a="1"/>
  <c r="J26" i="5" s="1"/>
  <c r="G26" i="5" a="1"/>
  <c r="G26" i="5" s="1"/>
  <c r="I2" i="1"/>
  <c r="AF11" i="4" a="1"/>
  <c r="AF11" i="4" s="1"/>
  <c r="AF5" i="4" a="1"/>
  <c r="AF5" i="4" s="1"/>
  <c r="AF15" i="4" a="1"/>
  <c r="AF15" i="4" s="1"/>
  <c r="AF14" i="4" a="1"/>
  <c r="AF14" i="4" s="1"/>
  <c r="AI9" i="4" a="1"/>
  <c r="AI9" i="4" s="1"/>
  <c r="AI10" i="4" a="1"/>
  <c r="AI10" i="4" s="1"/>
  <c r="AI4" i="4" a="1"/>
  <c r="AI4" i="4" s="1"/>
  <c r="AI14" i="4" a="1"/>
  <c r="AI14" i="4" s="1"/>
  <c r="AI16" i="4" a="1"/>
  <c r="AI16" i="4" s="1"/>
  <c r="N21" i="5" a="1"/>
  <c r="N21" i="5" s="1"/>
  <c r="L21" i="5" a="1"/>
  <c r="L21" i="5" s="1"/>
  <c r="J21" i="5" a="1"/>
  <c r="J21" i="5" s="1"/>
  <c r="H21" i="5" a="1"/>
  <c r="H21" i="5" s="1"/>
  <c r="F21" i="5" a="1"/>
  <c r="F21" i="5" s="1"/>
  <c r="C21" i="5"/>
  <c r="K21" i="5" a="1"/>
  <c r="K21" i="5" s="1"/>
  <c r="I21" i="5" a="1"/>
  <c r="I21" i="5" s="1"/>
  <c r="M21" i="5" a="1"/>
  <c r="M21" i="5" s="1"/>
  <c r="G21" i="5" a="1"/>
  <c r="G21" i="5" s="1"/>
  <c r="E21" i="5" a="1"/>
  <c r="E21" i="5" s="1"/>
  <c r="C27" i="5"/>
  <c r="M27" i="5" a="1"/>
  <c r="M27" i="5" s="1"/>
  <c r="K27" i="5" a="1"/>
  <c r="K27" i="5" s="1"/>
  <c r="I27" i="5" a="1"/>
  <c r="I27" i="5" s="1"/>
  <c r="G27" i="5" a="1"/>
  <c r="G27" i="5" s="1"/>
  <c r="E27" i="5" a="1"/>
  <c r="E27" i="5" s="1"/>
  <c r="N27" i="5" a="1"/>
  <c r="N27" i="5" s="1"/>
  <c r="J27" i="5" a="1"/>
  <c r="J27" i="5" s="1"/>
  <c r="F27" i="5" a="1"/>
  <c r="F27" i="5" s="1"/>
  <c r="L27" i="5" a="1"/>
  <c r="L27" i="5" s="1"/>
  <c r="H27" i="5" a="1"/>
  <c r="H27" i="5" s="1"/>
  <c r="W25" i="4"/>
  <c r="X21" i="4" a="1"/>
  <c r="X21" i="4" s="1"/>
  <c r="X22" i="4" a="1"/>
  <c r="X22" i="4" s="1"/>
  <c r="X20" i="4" a="1"/>
  <c r="X20" i="4" s="1"/>
  <c r="X16" i="4" a="1"/>
  <c r="X16" i="4" s="1"/>
  <c r="X15" i="4" a="1"/>
  <c r="X15" i="4" s="1"/>
  <c r="X14" i="4" a="1"/>
  <c r="X14" i="4" s="1"/>
  <c r="X13" i="4" a="1"/>
  <c r="X13" i="4" s="1"/>
  <c r="X19" i="4" a="1"/>
  <c r="X19" i="4" s="1"/>
  <c r="X18" i="4" a="1"/>
  <c r="X18" i="4" s="1"/>
  <c r="X9" i="4" a="1"/>
  <c r="X9" i="4" s="1"/>
  <c r="X5" i="4" a="1"/>
  <c r="X5" i="4" s="1"/>
  <c r="X12" i="4" a="1"/>
  <c r="X12" i="4" s="1"/>
  <c r="X8" i="4" a="1"/>
  <c r="X8" i="4" s="1"/>
  <c r="X4" i="4" a="1"/>
  <c r="X4" i="4" s="1"/>
  <c r="X11" i="4" a="1"/>
  <c r="X11" i="4" s="1"/>
  <c r="X7" i="4" a="1"/>
  <c r="X7" i="4" s="1"/>
  <c r="X3" i="4" a="1"/>
  <c r="X3" i="4" s="1"/>
  <c r="X17" i="4" a="1"/>
  <c r="X17" i="4" s="1"/>
  <c r="X10" i="4" a="1"/>
  <c r="X10" i="4" s="1"/>
  <c r="X6" i="4" a="1"/>
  <c r="X6" i="4" s="1"/>
  <c r="M39" i="5" a="1"/>
  <c r="M39" i="5" s="1"/>
  <c r="K39" i="5" a="1"/>
  <c r="K39" i="5" s="1"/>
  <c r="I39" i="5" a="1"/>
  <c r="I39" i="5" s="1"/>
  <c r="G39" i="5" a="1"/>
  <c r="G39" i="5" s="1"/>
  <c r="E39" i="5" a="1"/>
  <c r="E39" i="5" s="1"/>
  <c r="H39" i="5" a="1"/>
  <c r="H39" i="5" s="1"/>
  <c r="J39" i="5" a="1"/>
  <c r="J39" i="5" s="1"/>
  <c r="L39" i="5" a="1"/>
  <c r="L39" i="5" s="1"/>
  <c r="N39" i="5" a="1"/>
  <c r="N39" i="5" s="1"/>
  <c r="C39" i="5"/>
  <c r="F39" i="5" a="1"/>
  <c r="F39" i="5" s="1"/>
  <c r="E25" i="4"/>
  <c r="F22" i="4" a="1"/>
  <c r="F22" i="4" s="1"/>
  <c r="F21" i="4" a="1"/>
  <c r="F21" i="4" s="1"/>
  <c r="F19" i="4" a="1"/>
  <c r="F19" i="4" s="1"/>
  <c r="F15" i="4" a="1"/>
  <c r="F15" i="4" s="1"/>
  <c r="F14" i="4" a="1"/>
  <c r="F14" i="4" s="1"/>
  <c r="F18" i="4" a="1"/>
  <c r="F18" i="4" s="1"/>
  <c r="F17" i="4" a="1"/>
  <c r="F17" i="4" s="1"/>
  <c r="F16" i="4" a="1"/>
  <c r="F16" i="4" s="1"/>
  <c r="F12" i="4" a="1"/>
  <c r="F12" i="4" s="1"/>
  <c r="F8" i="4" a="1"/>
  <c r="F8" i="4" s="1"/>
  <c r="F4" i="4" a="1"/>
  <c r="F4" i="4" s="1"/>
  <c r="F11" i="4" a="1"/>
  <c r="F11" i="4" s="1"/>
  <c r="F7" i="4" a="1"/>
  <c r="F7" i="4" s="1"/>
  <c r="F3" i="4" a="1"/>
  <c r="F3" i="4" s="1"/>
  <c r="F10" i="4" a="1"/>
  <c r="F10" i="4" s="1"/>
  <c r="F6" i="4" a="1"/>
  <c r="F6" i="4" s="1"/>
  <c r="F20" i="4" a="1"/>
  <c r="F20" i="4" s="1"/>
  <c r="F13" i="4" a="1"/>
  <c r="F13" i="4" s="1"/>
  <c r="F9" i="4" a="1"/>
  <c r="F9" i="4" s="1"/>
  <c r="F5" i="4" a="1"/>
  <c r="F5" i="4" s="1"/>
  <c r="M25" i="4"/>
  <c r="N22" i="4" a="1"/>
  <c r="N22" i="4" s="1"/>
  <c r="N21" i="4" a="1"/>
  <c r="N21" i="4" s="1"/>
  <c r="N19" i="4" a="1"/>
  <c r="N19" i="4" s="1"/>
  <c r="N15" i="4" a="1"/>
  <c r="N15" i="4" s="1"/>
  <c r="N14" i="4" a="1"/>
  <c r="N14" i="4" s="1"/>
  <c r="N18" i="4" a="1"/>
  <c r="N18" i="4" s="1"/>
  <c r="N17" i="4" a="1"/>
  <c r="N17" i="4" s="1"/>
  <c r="N20" i="4" a="1"/>
  <c r="N20" i="4" s="1"/>
  <c r="N12" i="4" a="1"/>
  <c r="N12" i="4" s="1"/>
  <c r="N8" i="4" a="1"/>
  <c r="N8" i="4" s="1"/>
  <c r="N4" i="4" a="1"/>
  <c r="N4" i="4" s="1"/>
  <c r="N16" i="4" a="1"/>
  <c r="N16" i="4" s="1"/>
  <c r="N11" i="4" a="1"/>
  <c r="N11" i="4" s="1"/>
  <c r="N7" i="4" a="1"/>
  <c r="N7" i="4" s="1"/>
  <c r="N3" i="4" a="1"/>
  <c r="N3" i="4" s="1"/>
  <c r="N10" i="4" a="1"/>
  <c r="N10" i="4" s="1"/>
  <c r="N6" i="4" a="1"/>
  <c r="N6" i="4" s="1"/>
  <c r="N5" i="4" a="1"/>
  <c r="N5" i="4" s="1"/>
  <c r="N13" i="4" a="1"/>
  <c r="N13" i="4" s="1"/>
  <c r="N9" i="4" a="1"/>
  <c r="N9" i="4" s="1"/>
  <c r="T25" i="4"/>
  <c r="U21" i="4" a="1"/>
  <c r="U21" i="4" s="1"/>
  <c r="U17" i="4" a="1"/>
  <c r="U17" i="4" s="1"/>
  <c r="U22" i="4" a="1"/>
  <c r="U22" i="4" s="1"/>
  <c r="U20" i="4" a="1"/>
  <c r="U20" i="4" s="1"/>
  <c r="U16" i="4" a="1"/>
  <c r="U16" i="4" s="1"/>
  <c r="U19" i="4" a="1"/>
  <c r="U19" i="4" s="1"/>
  <c r="U15" i="4" a="1"/>
  <c r="U15" i="4" s="1"/>
  <c r="U14" i="4" a="1"/>
  <c r="U14" i="4" s="1"/>
  <c r="U9" i="4" a="1"/>
  <c r="U9" i="4" s="1"/>
  <c r="U5" i="4" a="1"/>
  <c r="U5" i="4" s="1"/>
  <c r="U12" i="4" a="1"/>
  <c r="U12" i="4" s="1"/>
  <c r="U8" i="4" a="1"/>
  <c r="U8" i="4" s="1"/>
  <c r="U4" i="4" a="1"/>
  <c r="U4" i="4" s="1"/>
  <c r="U18" i="4" a="1"/>
  <c r="U18" i="4" s="1"/>
  <c r="U13" i="4" a="1"/>
  <c r="U13" i="4" s="1"/>
  <c r="U11" i="4" a="1"/>
  <c r="U11" i="4" s="1"/>
  <c r="U7" i="4" a="1"/>
  <c r="U7" i="4" s="1"/>
  <c r="U3" i="4" a="1"/>
  <c r="U3" i="4" s="1"/>
  <c r="U10" i="4" a="1"/>
  <c r="U10" i="4" s="1"/>
  <c r="U6" i="4" a="1"/>
  <c r="U6" i="4" s="1"/>
  <c r="N9" i="5" a="1"/>
  <c r="N9" i="5" s="1"/>
  <c r="L9" i="5" a="1"/>
  <c r="L9" i="5" s="1"/>
  <c r="J9" i="5" a="1"/>
  <c r="J9" i="5" s="1"/>
  <c r="H9" i="5" a="1"/>
  <c r="H9" i="5" s="1"/>
  <c r="F9" i="5" a="1"/>
  <c r="F9" i="5" s="1"/>
  <c r="C9" i="5"/>
  <c r="K9" i="5" a="1"/>
  <c r="K9" i="5" s="1"/>
  <c r="G9" i="5" a="1"/>
  <c r="G9" i="5" s="1"/>
  <c r="I9" i="5" a="1"/>
  <c r="I9" i="5" s="1"/>
  <c r="M9" i="5" a="1"/>
  <c r="M9" i="5" s="1"/>
  <c r="E9" i="5" a="1"/>
  <c r="E9" i="5" s="1"/>
  <c r="O3" i="4" a="1"/>
  <c r="O3" i="4" s="1"/>
  <c r="O14" i="4" a="1"/>
  <c r="O14" i="4" s="1"/>
  <c r="O13" i="4" a="1"/>
  <c r="O13" i="4" s="1"/>
  <c r="O16" i="4" a="1"/>
  <c r="O16" i="4" s="1"/>
  <c r="C11" i="5"/>
  <c r="M11" i="5" a="1"/>
  <c r="M11" i="5" s="1"/>
  <c r="K11" i="5" a="1"/>
  <c r="K11" i="5" s="1"/>
  <c r="I11" i="5" a="1"/>
  <c r="I11" i="5" s="1"/>
  <c r="G11" i="5" a="1"/>
  <c r="G11" i="5" s="1"/>
  <c r="E11" i="5" a="1"/>
  <c r="E11" i="5" s="1"/>
  <c r="L11" i="5" a="1"/>
  <c r="L11" i="5" s="1"/>
  <c r="H11" i="5" a="1"/>
  <c r="H11" i="5" s="1"/>
  <c r="J11" i="5" a="1"/>
  <c r="J11" i="5" s="1"/>
  <c r="F11" i="5" a="1"/>
  <c r="F11" i="5" s="1"/>
  <c r="N11" i="5" a="1"/>
  <c r="N11" i="5" s="1"/>
  <c r="W11" i="4" a="1"/>
  <c r="W11" i="4" s="1"/>
  <c r="W4" i="4" a="1"/>
  <c r="W4" i="4" s="1"/>
  <c r="W5" i="4" a="1"/>
  <c r="W5" i="4" s="1"/>
  <c r="W13" i="4" a="1"/>
  <c r="W13" i="4" s="1"/>
  <c r="W17" i="4" a="1"/>
  <c r="W17" i="4" s="1"/>
  <c r="AD25" i="4"/>
  <c r="AE22" i="4" a="1"/>
  <c r="AE22" i="4" s="1"/>
  <c r="AE21" i="4" a="1"/>
  <c r="AE21" i="4" s="1"/>
  <c r="AE18" i="4" a="1"/>
  <c r="AE18" i="4" s="1"/>
  <c r="AE17" i="4" a="1"/>
  <c r="AE17" i="4" s="1"/>
  <c r="AE20" i="4" a="1"/>
  <c r="AE20" i="4" s="1"/>
  <c r="AE16" i="4" a="1"/>
  <c r="AE16" i="4" s="1"/>
  <c r="AE14" i="4" a="1"/>
  <c r="AE14" i="4" s="1"/>
  <c r="AE19" i="4" a="1"/>
  <c r="AE19" i="4" s="1"/>
  <c r="AE13" i="4" a="1"/>
  <c r="AE13" i="4" s="1"/>
  <c r="AE10" i="4" a="1"/>
  <c r="AE10" i="4" s="1"/>
  <c r="AE6" i="4" a="1"/>
  <c r="AE6" i="4" s="1"/>
  <c r="AE15" i="4" a="1"/>
  <c r="AE15" i="4" s="1"/>
  <c r="AE9" i="4" a="1"/>
  <c r="AE9" i="4" s="1"/>
  <c r="AE5" i="4" a="1"/>
  <c r="AE5" i="4" s="1"/>
  <c r="AE12" i="4" a="1"/>
  <c r="AE12" i="4" s="1"/>
  <c r="AE8" i="4" a="1"/>
  <c r="AE8" i="4" s="1"/>
  <c r="AE4" i="4" a="1"/>
  <c r="AE4" i="4" s="1"/>
  <c r="AE11" i="4" a="1"/>
  <c r="AE11" i="4" s="1"/>
  <c r="AE7" i="4" a="1"/>
  <c r="AE7" i="4" s="1"/>
  <c r="AE3" i="4" a="1"/>
  <c r="AE3" i="4" s="1"/>
  <c r="V22" i="4" a="1"/>
  <c r="V22" i="4" s="1"/>
  <c r="V21" i="4" a="1"/>
  <c r="V21" i="4" s="1"/>
  <c r="U25" i="4"/>
  <c r="V19" i="4" a="1"/>
  <c r="V19" i="4" s="1"/>
  <c r="V15" i="4" a="1"/>
  <c r="V15" i="4" s="1"/>
  <c r="V14" i="4" a="1"/>
  <c r="V14" i="4" s="1"/>
  <c r="V13" i="4" a="1"/>
  <c r="V13" i="4" s="1"/>
  <c r="V18" i="4" a="1"/>
  <c r="V18" i="4" s="1"/>
  <c r="V17" i="4" a="1"/>
  <c r="V17" i="4" s="1"/>
  <c r="V12" i="4" a="1"/>
  <c r="V12" i="4" s="1"/>
  <c r="V8" i="4" a="1"/>
  <c r="V8" i="4" s="1"/>
  <c r="V4" i="4" a="1"/>
  <c r="V4" i="4" s="1"/>
  <c r="V20" i="4" a="1"/>
  <c r="V20" i="4" s="1"/>
  <c r="V11" i="4" a="1"/>
  <c r="V11" i="4" s="1"/>
  <c r="V7" i="4" a="1"/>
  <c r="V7" i="4" s="1"/>
  <c r="V3" i="4" a="1"/>
  <c r="V3" i="4" s="1"/>
  <c r="V16" i="4" a="1"/>
  <c r="V16" i="4" s="1"/>
  <c r="V10" i="4" a="1"/>
  <c r="V10" i="4" s="1"/>
  <c r="V6" i="4" a="1"/>
  <c r="V6" i="4" s="1"/>
  <c r="V9" i="4" a="1"/>
  <c r="V9" i="4" s="1"/>
  <c r="V5" i="4" a="1"/>
  <c r="V5" i="4" s="1"/>
  <c r="AC25" i="4"/>
  <c r="AD22" i="4" a="1"/>
  <c r="AD22" i="4" s="1"/>
  <c r="AD21" i="4" a="1"/>
  <c r="AD21" i="4" s="1"/>
  <c r="AD19" i="4" a="1"/>
  <c r="AD19" i="4" s="1"/>
  <c r="AD15" i="4" a="1"/>
  <c r="AD15" i="4" s="1"/>
  <c r="AD14" i="4" a="1"/>
  <c r="AD14" i="4" s="1"/>
  <c r="AD13" i="4" a="1"/>
  <c r="AD13" i="4" s="1"/>
  <c r="AD18" i="4" a="1"/>
  <c r="AD18" i="4" s="1"/>
  <c r="AD17" i="4" a="1"/>
  <c r="AD17" i="4" s="1"/>
  <c r="AD12" i="4" a="1"/>
  <c r="AD12" i="4" s="1"/>
  <c r="AD8" i="4" a="1"/>
  <c r="AD8" i="4" s="1"/>
  <c r="AD4" i="4" a="1"/>
  <c r="AD4" i="4" s="1"/>
  <c r="AD11" i="4" a="1"/>
  <c r="AD11" i="4" s="1"/>
  <c r="AD7" i="4" a="1"/>
  <c r="AD7" i="4" s="1"/>
  <c r="AD3" i="4" a="1"/>
  <c r="AD3" i="4" s="1"/>
  <c r="AD20" i="4" a="1"/>
  <c r="AD20" i="4" s="1"/>
  <c r="AD10" i="4" a="1"/>
  <c r="AD10" i="4" s="1"/>
  <c r="AD6" i="4" a="1"/>
  <c r="AD6" i="4" s="1"/>
  <c r="AD16" i="4" a="1"/>
  <c r="AD16" i="4" s="1"/>
  <c r="AD9" i="4" a="1"/>
  <c r="AD9" i="4" s="1"/>
  <c r="AD5" i="4" a="1"/>
  <c r="AD5" i="4" s="1"/>
  <c r="J7" i="4" a="1"/>
  <c r="J7" i="4" s="1"/>
  <c r="J12" i="4" a="1"/>
  <c r="J12" i="4" s="1"/>
  <c r="J13" i="4" a="1"/>
  <c r="J13" i="4" s="1"/>
  <c r="J16" i="4" a="1"/>
  <c r="J16" i="4" s="1"/>
  <c r="J17" i="4" a="1"/>
  <c r="J17" i="4" s="1"/>
  <c r="AI13" i="4" a="1"/>
  <c r="AI13" i="4" s="1"/>
  <c r="N44" i="5" a="1"/>
  <c r="N44" i="5" s="1"/>
  <c r="C44" i="5"/>
  <c r="M44" i="5" a="1"/>
  <c r="M44" i="5" s="1"/>
  <c r="L44" i="5" a="1"/>
  <c r="L44" i="5" s="1"/>
  <c r="I44" i="5" a="1"/>
  <c r="I44" i="5" s="1"/>
  <c r="K44" i="5" a="1"/>
  <c r="K44" i="5" s="1"/>
  <c r="F44" i="5" a="1"/>
  <c r="F44" i="5" s="1"/>
  <c r="H44" i="5" a="1"/>
  <c r="H44" i="5" s="1"/>
  <c r="E44" i="5" a="1"/>
  <c r="E44" i="5" s="1"/>
  <c r="J44" i="5" a="1"/>
  <c r="J44" i="5" s="1"/>
  <c r="G44" i="5" a="1"/>
  <c r="G44" i="5" s="1"/>
  <c r="K25" i="4"/>
  <c r="L22" i="4" a="1"/>
  <c r="L22" i="4" s="1"/>
  <c r="L21" i="4" a="1"/>
  <c r="L21" i="4" s="1"/>
  <c r="L18" i="4" a="1"/>
  <c r="L18" i="4" s="1"/>
  <c r="L15" i="4" a="1"/>
  <c r="L15" i="4" s="1"/>
  <c r="L14" i="4" a="1"/>
  <c r="L14" i="4" s="1"/>
  <c r="L17" i="4" a="1"/>
  <c r="L17" i="4" s="1"/>
  <c r="L20" i="4" a="1"/>
  <c r="L20" i="4" s="1"/>
  <c r="L16" i="4" a="1"/>
  <c r="L16" i="4" s="1"/>
  <c r="L11" i="4" a="1"/>
  <c r="L11" i="4" s="1"/>
  <c r="L7" i="4" a="1"/>
  <c r="L7" i="4" s="1"/>
  <c r="L3" i="4" a="1"/>
  <c r="L3" i="4" s="1"/>
  <c r="L10" i="4" a="1"/>
  <c r="L10" i="4" s="1"/>
  <c r="L6" i="4" a="1"/>
  <c r="L6" i="4" s="1"/>
  <c r="L13" i="4" a="1"/>
  <c r="L13" i="4" s="1"/>
  <c r="L9" i="4" a="1"/>
  <c r="L9" i="4" s="1"/>
  <c r="L5" i="4" a="1"/>
  <c r="L5" i="4" s="1"/>
  <c r="L12" i="4" a="1"/>
  <c r="L12" i="4" s="1"/>
  <c r="L8" i="4" a="1"/>
  <c r="L8" i="4" s="1"/>
  <c r="L19" i="4" a="1"/>
  <c r="L19" i="4" s="1"/>
  <c r="L4" i="4" a="1"/>
  <c r="L4" i="4" s="1"/>
  <c r="C15" i="5"/>
  <c r="M15" i="5" a="1"/>
  <c r="M15" i="5" s="1"/>
  <c r="K15" i="5" a="1"/>
  <c r="K15" i="5" s="1"/>
  <c r="I15" i="5" a="1"/>
  <c r="I15" i="5" s="1"/>
  <c r="G15" i="5" a="1"/>
  <c r="G15" i="5" s="1"/>
  <c r="E15" i="5" a="1"/>
  <c r="E15" i="5" s="1"/>
  <c r="H15" i="5" a="1"/>
  <c r="H15" i="5" s="1"/>
  <c r="N15" i="5" a="1"/>
  <c r="N15" i="5" s="1"/>
  <c r="F15" i="5" a="1"/>
  <c r="F15" i="5" s="1"/>
  <c r="L15" i="5" a="1"/>
  <c r="L15" i="5" s="1"/>
  <c r="J15" i="5" a="1"/>
  <c r="J15" i="5" s="1"/>
  <c r="AJ5" i="4" a="1"/>
  <c r="AJ5" i="4" s="1"/>
  <c r="AJ16" i="4" a="1"/>
  <c r="AJ16" i="4" s="1"/>
  <c r="AJ14" i="4" a="1"/>
  <c r="AJ14" i="4" s="1"/>
  <c r="AF10" i="4" a="1"/>
  <c r="AF10" i="4" s="1"/>
  <c r="AF9" i="4" a="1"/>
  <c r="AF9" i="4" s="1"/>
  <c r="AF19" i="4" a="1"/>
  <c r="AF19" i="4" s="1"/>
  <c r="AF16" i="4" a="1"/>
  <c r="AF16" i="4" s="1"/>
  <c r="AI5" i="4" a="1"/>
  <c r="AI5" i="4" s="1"/>
  <c r="AI3" i="4" a="1"/>
  <c r="AI3" i="4" s="1"/>
  <c r="AI8" i="4" a="1"/>
  <c r="AI8" i="4" s="1"/>
  <c r="AI18" i="4" a="1"/>
  <c r="AI18" i="4" s="1"/>
  <c r="AI20" i="4" a="1"/>
  <c r="AI20" i="4" s="1"/>
  <c r="AG25" i="4"/>
  <c r="AH22" i="4" a="1"/>
  <c r="AH22" i="4" s="1"/>
  <c r="AH21" i="4" a="1"/>
  <c r="AH21" i="4" s="1"/>
  <c r="AH17" i="4" a="1"/>
  <c r="AH17" i="4" s="1"/>
  <c r="AH14" i="4" a="1"/>
  <c r="AH14" i="4" s="1"/>
  <c r="AH13" i="4" a="1"/>
  <c r="AH13" i="4" s="1"/>
  <c r="AH20" i="4" a="1"/>
  <c r="AH20" i="4" s="1"/>
  <c r="AH16" i="4" a="1"/>
  <c r="AH16" i="4" s="1"/>
  <c r="AH19" i="4" a="1"/>
  <c r="AH19" i="4" s="1"/>
  <c r="AH15" i="4" a="1"/>
  <c r="AH15" i="4" s="1"/>
  <c r="AH10" i="4" a="1"/>
  <c r="AH10" i="4" s="1"/>
  <c r="AH6" i="4" a="1"/>
  <c r="AH6" i="4" s="1"/>
  <c r="AH18" i="4" a="1"/>
  <c r="AH18" i="4" s="1"/>
  <c r="AH9" i="4" a="1"/>
  <c r="AH9" i="4" s="1"/>
  <c r="AH5" i="4" a="1"/>
  <c r="AH5" i="4" s="1"/>
  <c r="AH12" i="4" a="1"/>
  <c r="AH12" i="4" s="1"/>
  <c r="AH8" i="4" a="1"/>
  <c r="AH8" i="4" s="1"/>
  <c r="AH4" i="4" a="1"/>
  <c r="AH4" i="4" s="1"/>
  <c r="AH7" i="4" a="1"/>
  <c r="AH7" i="4" s="1"/>
  <c r="AH3" i="4" a="1"/>
  <c r="AH3" i="4" s="1"/>
  <c r="AH11" i="4" a="1"/>
  <c r="AH11" i="4" s="1"/>
  <c r="AA25" i="4"/>
  <c r="AB22" i="4" a="1"/>
  <c r="AB22" i="4" s="1"/>
  <c r="AB21" i="4" a="1"/>
  <c r="AB21" i="4" s="1"/>
  <c r="AB18" i="4" a="1"/>
  <c r="AB18" i="4" s="1"/>
  <c r="AB15" i="4" a="1"/>
  <c r="AB15" i="4" s="1"/>
  <c r="AB14" i="4" a="1"/>
  <c r="AB14" i="4" s="1"/>
  <c r="AB13" i="4" a="1"/>
  <c r="AB13" i="4" s="1"/>
  <c r="AB17" i="4" a="1"/>
  <c r="AB17" i="4" s="1"/>
  <c r="AB20" i="4" a="1"/>
  <c r="AB20" i="4" s="1"/>
  <c r="AB16" i="4" a="1"/>
  <c r="AB16" i="4" s="1"/>
  <c r="AB11" i="4" a="1"/>
  <c r="AB11" i="4" s="1"/>
  <c r="AB7" i="4" a="1"/>
  <c r="AB7" i="4" s="1"/>
  <c r="AB3" i="4" a="1"/>
  <c r="AB3" i="4" s="1"/>
  <c r="AB19" i="4" a="1"/>
  <c r="AB19" i="4" s="1"/>
  <c r="AB10" i="4" a="1"/>
  <c r="AB10" i="4" s="1"/>
  <c r="AB6" i="4" a="1"/>
  <c r="AB6" i="4" s="1"/>
  <c r="AB9" i="4" a="1"/>
  <c r="AB9" i="4" s="1"/>
  <c r="AB5" i="4" a="1"/>
  <c r="AB5" i="4" s="1"/>
  <c r="AB8" i="4" a="1"/>
  <c r="AB8" i="4" s="1"/>
  <c r="AB4" i="4" a="1"/>
  <c r="AB4" i="4" s="1"/>
  <c r="AB12" i="4" a="1"/>
  <c r="AB12" i="4" s="1"/>
  <c r="N13" i="5" a="1"/>
  <c r="N13" i="5" s="1"/>
  <c r="L13" i="5" a="1"/>
  <c r="L13" i="5" s="1"/>
  <c r="J13" i="5" a="1"/>
  <c r="J13" i="5" s="1"/>
  <c r="H13" i="5" a="1"/>
  <c r="H13" i="5" s="1"/>
  <c r="F13" i="5" a="1"/>
  <c r="F13" i="5" s="1"/>
  <c r="M13" i="5" a="1"/>
  <c r="M13" i="5" s="1"/>
  <c r="I13" i="5" a="1"/>
  <c r="I13" i="5" s="1"/>
  <c r="E13" i="5" a="1"/>
  <c r="E13" i="5" s="1"/>
  <c r="C13" i="5"/>
  <c r="K13" i="5" a="1"/>
  <c r="K13" i="5" s="1"/>
  <c r="G13" i="5" a="1"/>
  <c r="G13" i="5" s="1"/>
  <c r="N17" i="5" a="1"/>
  <c r="N17" i="5" s="1"/>
  <c r="L17" i="5" a="1"/>
  <c r="L17" i="5" s="1"/>
  <c r="J17" i="5" a="1"/>
  <c r="J17" i="5" s="1"/>
  <c r="H17" i="5" a="1"/>
  <c r="H17" i="5" s="1"/>
  <c r="F17" i="5" a="1"/>
  <c r="F17" i="5" s="1"/>
  <c r="C17" i="5"/>
  <c r="I17" i="5" a="1"/>
  <c r="I17" i="5" s="1"/>
  <c r="G17" i="5" a="1"/>
  <c r="G17" i="5" s="1"/>
  <c r="M17" i="5" a="1"/>
  <c r="M17" i="5" s="1"/>
  <c r="K17" i="5" a="1"/>
  <c r="K17" i="5" s="1"/>
  <c r="E17" i="5" a="1"/>
  <c r="E17" i="5" s="1"/>
  <c r="O4" i="4" a="1"/>
  <c r="O4" i="4" s="1"/>
  <c r="O19" i="4" a="1"/>
  <c r="O19" i="4" s="1"/>
  <c r="O6" i="4" a="1"/>
  <c r="O6" i="4" s="1"/>
  <c r="O20" i="4" a="1"/>
  <c r="O20" i="4" s="1"/>
  <c r="O21" i="4" a="1"/>
  <c r="O21" i="4" s="1"/>
  <c r="C19" i="5"/>
  <c r="M19" i="5" a="1"/>
  <c r="M19" i="5" s="1"/>
  <c r="K19" i="5" a="1"/>
  <c r="K19" i="5" s="1"/>
  <c r="I19" i="5" a="1"/>
  <c r="I19" i="5" s="1"/>
  <c r="G19" i="5" a="1"/>
  <c r="G19" i="5" s="1"/>
  <c r="E19" i="5" a="1"/>
  <c r="E19" i="5" s="1"/>
  <c r="J19" i="5" a="1"/>
  <c r="J19" i="5" s="1"/>
  <c r="H19" i="5" a="1"/>
  <c r="H19" i="5" s="1"/>
  <c r="F19" i="5" a="1"/>
  <c r="F19" i="5" s="1"/>
  <c r="N19" i="5" a="1"/>
  <c r="N19" i="5" s="1"/>
  <c r="L19" i="5" a="1"/>
  <c r="L19" i="5" s="1"/>
  <c r="H25" i="4"/>
  <c r="I21" i="4" a="1"/>
  <c r="I21" i="4" s="1"/>
  <c r="I22" i="4" a="1"/>
  <c r="I22" i="4" s="1"/>
  <c r="I19" i="4" a="1"/>
  <c r="I19" i="4" s="1"/>
  <c r="I18" i="4" a="1"/>
  <c r="I18" i="4" s="1"/>
  <c r="I17" i="4" a="1"/>
  <c r="I17" i="4" s="1"/>
  <c r="I15" i="4" a="1"/>
  <c r="I15" i="4" s="1"/>
  <c r="I14" i="4" a="1"/>
  <c r="I14" i="4" s="1"/>
  <c r="I11" i="4" a="1"/>
  <c r="I11" i="4" s="1"/>
  <c r="I7" i="4" a="1"/>
  <c r="I7" i="4" s="1"/>
  <c r="I3" i="4" a="1"/>
  <c r="I3" i="4" s="1"/>
  <c r="I10" i="4" a="1"/>
  <c r="I10" i="4" s="1"/>
  <c r="I6" i="4" a="1"/>
  <c r="I6" i="4" s="1"/>
  <c r="I20" i="4" a="1"/>
  <c r="I20" i="4" s="1"/>
  <c r="I13" i="4" a="1"/>
  <c r="I13" i="4" s="1"/>
  <c r="I9" i="4" a="1"/>
  <c r="I9" i="4" s="1"/>
  <c r="I5" i="4" a="1"/>
  <c r="I5" i="4" s="1"/>
  <c r="I4" i="4" a="1"/>
  <c r="I4" i="4" s="1"/>
  <c r="I16" i="4" a="1"/>
  <c r="I16" i="4" s="1"/>
  <c r="I12" i="4" a="1"/>
  <c r="I12" i="4" s="1"/>
  <c r="I8" i="4" a="1"/>
  <c r="I8" i="4" s="1"/>
  <c r="W19" i="4" a="1"/>
  <c r="W19" i="4" s="1"/>
  <c r="W8" i="4" a="1"/>
  <c r="W8" i="4" s="1"/>
  <c r="W9" i="4" a="1"/>
  <c r="W9" i="4" s="1"/>
  <c r="W15" i="4" a="1"/>
  <c r="W15" i="4" s="1"/>
  <c r="W18" i="4" a="1"/>
  <c r="W18" i="4" s="1"/>
  <c r="D25" i="4"/>
  <c r="E17" i="4" a="1"/>
  <c r="E17" i="4" s="1"/>
  <c r="E20" i="4" a="1"/>
  <c r="E20" i="4" s="1"/>
  <c r="E16" i="4" a="1"/>
  <c r="E16" i="4" s="1"/>
  <c r="E21" i="4" a="1"/>
  <c r="E21" i="4" s="1"/>
  <c r="E19" i="4" a="1"/>
  <c r="E19" i="4" s="1"/>
  <c r="E15" i="4" a="1"/>
  <c r="E15" i="4" s="1"/>
  <c r="E18" i="4" a="1"/>
  <c r="E18" i="4" s="1"/>
  <c r="E14" i="4" a="1"/>
  <c r="E14" i="4" s="1"/>
  <c r="E13" i="4" a="1"/>
  <c r="E13" i="4" s="1"/>
  <c r="E9" i="4" a="1"/>
  <c r="E9" i="4" s="1"/>
  <c r="E5" i="4" a="1"/>
  <c r="E5" i="4" s="1"/>
  <c r="E22" i="4" a="1"/>
  <c r="E22" i="4" s="1"/>
  <c r="E12" i="4" a="1"/>
  <c r="E12" i="4" s="1"/>
  <c r="E8" i="4" a="1"/>
  <c r="E8" i="4" s="1"/>
  <c r="E4" i="4" a="1"/>
  <c r="E4" i="4" s="1"/>
  <c r="E11" i="4" a="1"/>
  <c r="E11" i="4" s="1"/>
  <c r="E7" i="4" a="1"/>
  <c r="E7" i="4" s="1"/>
  <c r="E3" i="4" a="1"/>
  <c r="E3" i="4" s="1"/>
  <c r="E10" i="4" a="1"/>
  <c r="E10" i="4" s="1"/>
  <c r="E6" i="4" a="1"/>
  <c r="E6" i="4" s="1"/>
  <c r="Z25" i="4"/>
  <c r="AA21" i="4" a="1"/>
  <c r="AA21" i="4" s="1"/>
  <c r="AA22" i="4" a="1"/>
  <c r="AA22" i="4" s="1"/>
  <c r="AA20" i="4" a="1"/>
  <c r="AA20" i="4" s="1"/>
  <c r="AA16" i="4" a="1"/>
  <c r="AA16" i="4" s="1"/>
  <c r="AA19" i="4" a="1"/>
  <c r="AA19" i="4" s="1"/>
  <c r="AA18" i="4" a="1"/>
  <c r="AA18" i="4" s="1"/>
  <c r="AA15" i="4" a="1"/>
  <c r="AA15" i="4" s="1"/>
  <c r="AA13" i="4" a="1"/>
  <c r="AA13" i="4" s="1"/>
  <c r="AA12" i="4" a="1"/>
  <c r="AA12" i="4" s="1"/>
  <c r="AA8" i="4" a="1"/>
  <c r="AA8" i="4" s="1"/>
  <c r="AA4" i="4" a="1"/>
  <c r="AA4" i="4" s="1"/>
  <c r="AA11" i="4" a="1"/>
  <c r="AA11" i="4" s="1"/>
  <c r="AA7" i="4" a="1"/>
  <c r="AA7" i="4" s="1"/>
  <c r="AA3" i="4" a="1"/>
  <c r="AA3" i="4" s="1"/>
  <c r="AA17" i="4" a="1"/>
  <c r="AA17" i="4" s="1"/>
  <c r="AA14" i="4" a="1"/>
  <c r="AA14" i="4" s="1"/>
  <c r="AA10" i="4" a="1"/>
  <c r="AA10" i="4" s="1"/>
  <c r="AA6" i="4" a="1"/>
  <c r="AA6" i="4" s="1"/>
  <c r="AA9" i="4" a="1"/>
  <c r="AA9" i="4" s="1"/>
  <c r="AA5" i="4" a="1"/>
  <c r="AA5" i="4" s="1"/>
  <c r="N29" i="5" a="1"/>
  <c r="N29" i="5" s="1"/>
  <c r="L29" i="5" a="1"/>
  <c r="L29" i="5" s="1"/>
  <c r="J29" i="5" a="1"/>
  <c r="J29" i="5" s="1"/>
  <c r="H29" i="5" a="1"/>
  <c r="H29" i="5" s="1"/>
  <c r="F29" i="5" a="1"/>
  <c r="F29" i="5" s="1"/>
  <c r="C29" i="5"/>
  <c r="M29" i="5" a="1"/>
  <c r="M29" i="5" s="1"/>
  <c r="E29" i="5" a="1"/>
  <c r="E29" i="5" s="1"/>
  <c r="K29" i="5" a="1"/>
  <c r="K29" i="5" s="1"/>
  <c r="I29" i="5" a="1"/>
  <c r="I29" i="5" s="1"/>
  <c r="G29" i="5" a="1"/>
  <c r="G29" i="5" s="1"/>
  <c r="C25" i="4"/>
  <c r="D22" i="4" a="1"/>
  <c r="D22" i="4" s="1"/>
  <c r="D21" i="4" a="1"/>
  <c r="D21" i="4" s="1"/>
  <c r="D18" i="4" a="1"/>
  <c r="D18" i="4" s="1"/>
  <c r="D15" i="4" a="1"/>
  <c r="D15" i="4" s="1"/>
  <c r="D14" i="4" a="1"/>
  <c r="D14" i="4" s="1"/>
  <c r="D17" i="4" a="1"/>
  <c r="D17" i="4" s="1"/>
  <c r="D20" i="4" a="1"/>
  <c r="D20" i="4" s="1"/>
  <c r="D16" i="4" a="1"/>
  <c r="D16" i="4" s="1"/>
  <c r="D11" i="4" a="1"/>
  <c r="D11" i="4" s="1"/>
  <c r="D7" i="4" a="1"/>
  <c r="D7" i="4" s="1"/>
  <c r="D3" i="4" a="1"/>
  <c r="D3" i="4" s="1"/>
  <c r="D10" i="4" a="1"/>
  <c r="D10" i="4" s="1"/>
  <c r="D6" i="4" a="1"/>
  <c r="D6" i="4" s="1"/>
  <c r="D19" i="4" a="1"/>
  <c r="D19" i="4" s="1"/>
  <c r="D13" i="4" a="1"/>
  <c r="D13" i="4" s="1"/>
  <c r="D9" i="4" a="1"/>
  <c r="D9" i="4" s="1"/>
  <c r="D5" i="4" a="1"/>
  <c r="D5" i="4" s="1"/>
  <c r="D12" i="4" a="1"/>
  <c r="D12" i="4" s="1"/>
  <c r="D8" i="4" a="1"/>
  <c r="D8" i="4" s="1"/>
  <c r="D4" i="4" a="1"/>
  <c r="D4" i="4" s="1"/>
  <c r="N4" i="5" a="1"/>
  <c r="N4" i="5" s="1"/>
  <c r="L4" i="5" a="1"/>
  <c r="L4" i="5" s="1"/>
  <c r="J4" i="5" a="1"/>
  <c r="J4" i="5" s="1"/>
  <c r="H4" i="5" a="1"/>
  <c r="H4" i="5" s="1"/>
  <c r="F4" i="5" a="1"/>
  <c r="F4" i="5" s="1"/>
  <c r="C4" i="5"/>
  <c r="M4" i="5" a="1"/>
  <c r="M4" i="5" s="1"/>
  <c r="I4" i="5" a="1"/>
  <c r="I4" i="5" s="1"/>
  <c r="E4" i="5" a="1"/>
  <c r="E4" i="5" s="1"/>
  <c r="K4" i="5" a="1"/>
  <c r="K4" i="5" s="1"/>
  <c r="G4" i="5" a="1"/>
  <c r="G4" i="5" s="1"/>
  <c r="J11" i="4" a="1"/>
  <c r="J11" i="4" s="1"/>
  <c r="J18" i="4" a="1"/>
  <c r="J18" i="4" s="1"/>
  <c r="J6" i="4" a="1"/>
  <c r="J6" i="4" s="1"/>
  <c r="J20" i="4" a="1"/>
  <c r="J20" i="4" s="1"/>
  <c r="J21" i="4" a="1"/>
  <c r="J21" i="4" s="1"/>
  <c r="J2" i="1" l="1"/>
  <c r="I3" i="1"/>
  <c r="I21" i="1" l="1" a="1"/>
  <c r="I21" i="1" s="1"/>
  <c r="I38" i="1" s="1"/>
  <c r="I16" i="1" a="1"/>
  <c r="I16" i="1" s="1"/>
  <c r="I27" i="1" s="1"/>
  <c r="I19" i="1" a="1"/>
  <c r="I19" i="1" s="1"/>
  <c r="I31" i="1" s="1"/>
  <c r="I25" i="1"/>
  <c r="I23" i="1" a="1"/>
  <c r="I23" i="1" s="1"/>
  <c r="I41" i="1" s="1"/>
  <c r="I18" i="1" a="1"/>
  <c r="I18" i="1" s="1"/>
  <c r="I45" i="1" s="1"/>
  <c r="I15" i="1" a="1"/>
  <c r="I15" i="1" s="1"/>
  <c r="I33" i="1" s="1"/>
  <c r="I14" i="1" a="1"/>
  <c r="I14" i="1" s="1"/>
  <c r="I39" i="1" s="1"/>
  <c r="I12" i="1" a="1"/>
  <c r="I12" i="1" s="1"/>
  <c r="I44" i="1" s="1"/>
  <c r="I11" i="1" a="1"/>
  <c r="I11" i="1" s="1"/>
  <c r="I26" i="1" s="1"/>
  <c r="I10" i="1" a="1"/>
  <c r="I10" i="1" s="1"/>
  <c r="I29" i="1" s="1"/>
  <c r="I9" i="1" a="1"/>
  <c r="I9" i="1" s="1"/>
  <c r="I28" i="1" s="1"/>
  <c r="I8" i="1" a="1"/>
  <c r="I8" i="1" s="1"/>
  <c r="I35" i="1" s="1"/>
  <c r="I7" i="1" a="1"/>
  <c r="I7" i="1" s="1"/>
  <c r="I30" i="1" s="1"/>
  <c r="I6" i="1" a="1"/>
  <c r="I6" i="1" s="1"/>
  <c r="I36" i="1" s="1"/>
  <c r="I5" i="1" a="1"/>
  <c r="I5" i="1" s="1"/>
  <c r="I32" i="1" s="1"/>
  <c r="I4" i="1" a="1"/>
  <c r="I4" i="1" s="1"/>
  <c r="I42" i="1" s="1"/>
  <c r="I17" i="1" a="1"/>
  <c r="I17" i="1" s="1"/>
  <c r="I34" i="1" s="1"/>
  <c r="I22" i="1" a="1"/>
  <c r="I22" i="1" s="1"/>
  <c r="I40" i="1" s="1"/>
  <c r="I20" i="1" a="1"/>
  <c r="I20" i="1" s="1"/>
  <c r="I37" i="1" s="1"/>
  <c r="I13" i="1" a="1"/>
  <c r="I13" i="1" s="1"/>
  <c r="I43" i="1" s="1"/>
  <c r="K2" i="1"/>
  <c r="J3" i="1"/>
  <c r="L2" i="1" l="1"/>
  <c r="K3" i="1"/>
  <c r="J23" i="1" a="1"/>
  <c r="J23" i="1" s="1"/>
  <c r="J41" i="1" s="1"/>
  <c r="J22" i="1" a="1"/>
  <c r="J22" i="1" s="1"/>
  <c r="J40" i="1" s="1"/>
  <c r="J21" i="1" a="1"/>
  <c r="J21" i="1" s="1"/>
  <c r="J38" i="1" s="1"/>
  <c r="J20" i="1" a="1"/>
  <c r="J20" i="1" s="1"/>
  <c r="J37" i="1" s="1"/>
  <c r="J19" i="1" a="1"/>
  <c r="J19" i="1" s="1"/>
  <c r="J31" i="1" s="1"/>
  <c r="J18" i="1" a="1"/>
  <c r="J18" i="1" s="1"/>
  <c r="J45" i="1" s="1"/>
  <c r="J17" i="1" a="1"/>
  <c r="J17" i="1" s="1"/>
  <c r="J34" i="1" s="1"/>
  <c r="J16" i="1" a="1"/>
  <c r="J16" i="1" s="1"/>
  <c r="J27" i="1" s="1"/>
  <c r="J15" i="1" a="1"/>
  <c r="J15" i="1" s="1"/>
  <c r="J33" i="1" s="1"/>
  <c r="J14" i="1" a="1"/>
  <c r="J14" i="1" s="1"/>
  <c r="J39" i="1" s="1"/>
  <c r="J13" i="1" a="1"/>
  <c r="J13" i="1" s="1"/>
  <c r="J43" i="1" s="1"/>
  <c r="J12" i="1" a="1"/>
  <c r="J12" i="1" s="1"/>
  <c r="J44" i="1" s="1"/>
  <c r="J25" i="1"/>
  <c r="J6" i="1" a="1"/>
  <c r="J6" i="1" s="1"/>
  <c r="J36" i="1" s="1"/>
  <c r="J5" i="1" a="1"/>
  <c r="J5" i="1" s="1"/>
  <c r="J32" i="1" s="1"/>
  <c r="J4" i="1" a="1"/>
  <c r="J4" i="1" s="1"/>
  <c r="J42" i="1" s="1"/>
  <c r="J11" i="1" a="1"/>
  <c r="J11" i="1" s="1"/>
  <c r="J26" i="1" s="1"/>
  <c r="J10" i="1" a="1"/>
  <c r="J10" i="1" s="1"/>
  <c r="J29" i="1" s="1"/>
  <c r="J9" i="1" a="1"/>
  <c r="J9" i="1" s="1"/>
  <c r="J28" i="1" s="1"/>
  <c r="J8" i="1" a="1"/>
  <c r="J8" i="1" s="1"/>
  <c r="J35" i="1" s="1"/>
  <c r="J7" i="1" a="1"/>
  <c r="J7" i="1" s="1"/>
  <c r="J30" i="1" s="1"/>
  <c r="K25" i="1" l="1"/>
  <c r="K22" i="1" a="1"/>
  <c r="K22" i="1" s="1"/>
  <c r="K40" i="1" s="1"/>
  <c r="K20" i="1" a="1"/>
  <c r="K20" i="1" s="1"/>
  <c r="K37" i="1" s="1"/>
  <c r="K18" i="1" a="1"/>
  <c r="K18" i="1" s="1"/>
  <c r="K45" i="1" s="1"/>
  <c r="K16" i="1" a="1"/>
  <c r="K16" i="1" s="1"/>
  <c r="K27" i="1" s="1"/>
  <c r="K17" i="1" a="1"/>
  <c r="K17" i="1" s="1"/>
  <c r="K34" i="1" s="1"/>
  <c r="K13" i="1" a="1"/>
  <c r="K13" i="1" s="1"/>
  <c r="K43" i="1" s="1"/>
  <c r="K19" i="1" a="1"/>
  <c r="K19" i="1" s="1"/>
  <c r="K31" i="1" s="1"/>
  <c r="K11" i="1" a="1"/>
  <c r="K11" i="1" s="1"/>
  <c r="K26" i="1" s="1"/>
  <c r="K10" i="1" a="1"/>
  <c r="K10" i="1" s="1"/>
  <c r="K29" i="1" s="1"/>
  <c r="K9" i="1" a="1"/>
  <c r="K9" i="1" s="1"/>
  <c r="K28" i="1" s="1"/>
  <c r="K8" i="1" a="1"/>
  <c r="K8" i="1" s="1"/>
  <c r="K35" i="1" s="1"/>
  <c r="K7" i="1" a="1"/>
  <c r="K7" i="1" s="1"/>
  <c r="K30" i="1" s="1"/>
  <c r="K6" i="1" a="1"/>
  <c r="K6" i="1" s="1"/>
  <c r="K36" i="1" s="1"/>
  <c r="K5" i="1" a="1"/>
  <c r="K5" i="1" s="1"/>
  <c r="K32" i="1" s="1"/>
  <c r="K4" i="1" a="1"/>
  <c r="K4" i="1" s="1"/>
  <c r="K42" i="1" s="1"/>
  <c r="K14" i="1" a="1"/>
  <c r="K14" i="1" s="1"/>
  <c r="K39" i="1" s="1"/>
  <c r="K15" i="1" a="1"/>
  <c r="K15" i="1" s="1"/>
  <c r="K33" i="1" s="1"/>
  <c r="K21" i="1" a="1"/>
  <c r="K21" i="1" s="1"/>
  <c r="K38" i="1" s="1"/>
  <c r="K12" i="1" a="1"/>
  <c r="K12" i="1" s="1"/>
  <c r="K44" i="1" s="1"/>
  <c r="K23" i="1" a="1"/>
  <c r="K23" i="1" s="1"/>
  <c r="K41" i="1" s="1"/>
  <c r="M2" i="1"/>
  <c r="L3" i="1"/>
  <c r="L25" i="1" l="1"/>
  <c r="L23" i="1" a="1"/>
  <c r="L23" i="1" s="1"/>
  <c r="L41" i="1" s="1"/>
  <c r="L22" i="1" a="1"/>
  <c r="L22" i="1" s="1"/>
  <c r="L40" i="1" s="1"/>
  <c r="L21" i="1" a="1"/>
  <c r="L21" i="1" s="1"/>
  <c r="L38" i="1" s="1"/>
  <c r="L20" i="1" a="1"/>
  <c r="L20" i="1" s="1"/>
  <c r="L37" i="1" s="1"/>
  <c r="L19" i="1" a="1"/>
  <c r="L19" i="1" s="1"/>
  <c r="L31" i="1" s="1"/>
  <c r="L18" i="1" a="1"/>
  <c r="L18" i="1" s="1"/>
  <c r="L45" i="1" s="1"/>
  <c r="L17" i="1" a="1"/>
  <c r="L17" i="1" s="1"/>
  <c r="L34" i="1" s="1"/>
  <c r="L16" i="1" a="1"/>
  <c r="L16" i="1" s="1"/>
  <c r="L27" i="1" s="1"/>
  <c r="L15" i="1" a="1"/>
  <c r="L15" i="1" s="1"/>
  <c r="L33" i="1" s="1"/>
  <c r="L14" i="1" a="1"/>
  <c r="L14" i="1" s="1"/>
  <c r="L39" i="1" s="1"/>
  <c r="L13" i="1" a="1"/>
  <c r="L13" i="1" s="1"/>
  <c r="L43" i="1" s="1"/>
  <c r="L12" i="1" a="1"/>
  <c r="L12" i="1" s="1"/>
  <c r="L44" i="1" s="1"/>
  <c r="L11" i="1" a="1"/>
  <c r="L11" i="1" s="1"/>
  <c r="L26" i="1" s="1"/>
  <c r="L10" i="1" a="1"/>
  <c r="L10" i="1" s="1"/>
  <c r="L29" i="1" s="1"/>
  <c r="L9" i="1" a="1"/>
  <c r="L9" i="1" s="1"/>
  <c r="L28" i="1" s="1"/>
  <c r="L8" i="1" a="1"/>
  <c r="L8" i="1" s="1"/>
  <c r="L35" i="1" s="1"/>
  <c r="L7" i="1" a="1"/>
  <c r="L7" i="1" s="1"/>
  <c r="L30" i="1" s="1"/>
  <c r="L6" i="1" a="1"/>
  <c r="L6" i="1" s="1"/>
  <c r="L36" i="1" s="1"/>
  <c r="L5" i="1" a="1"/>
  <c r="L5" i="1" s="1"/>
  <c r="L32" i="1" s="1"/>
  <c r="L4" i="1" a="1"/>
  <c r="L4" i="1" s="1"/>
  <c r="L42" i="1" s="1"/>
  <c r="N2" i="1"/>
  <c r="M3" i="1"/>
  <c r="N3" i="1"/>
  <c r="M21" i="1" l="1" a="1"/>
  <c r="M21" i="1" s="1"/>
  <c r="M38" i="1" s="1"/>
  <c r="M18" i="1" a="1"/>
  <c r="M18" i="1" s="1"/>
  <c r="M45" i="1" s="1"/>
  <c r="M23" i="1" a="1"/>
  <c r="M23" i="1" s="1"/>
  <c r="M41" i="1" s="1"/>
  <c r="M20" i="1" a="1"/>
  <c r="M20" i="1" s="1"/>
  <c r="M37" i="1" s="1"/>
  <c r="M15" i="1" a="1"/>
  <c r="M15" i="1" s="1"/>
  <c r="M33" i="1" s="1"/>
  <c r="M13" i="1" a="1"/>
  <c r="M13" i="1" s="1"/>
  <c r="M43" i="1" s="1"/>
  <c r="M11" i="1" a="1"/>
  <c r="M11" i="1" s="1"/>
  <c r="M26" i="1" s="1"/>
  <c r="M10" i="1" a="1"/>
  <c r="M10" i="1" s="1"/>
  <c r="M29" i="1" s="1"/>
  <c r="M9" i="1" a="1"/>
  <c r="M9" i="1" s="1"/>
  <c r="M28" i="1" s="1"/>
  <c r="M8" i="1" a="1"/>
  <c r="M8" i="1" s="1"/>
  <c r="M35" i="1" s="1"/>
  <c r="M7" i="1" a="1"/>
  <c r="M7" i="1" s="1"/>
  <c r="M30" i="1" s="1"/>
  <c r="M6" i="1" a="1"/>
  <c r="M6" i="1" s="1"/>
  <c r="M36" i="1" s="1"/>
  <c r="M5" i="1" a="1"/>
  <c r="M5" i="1" s="1"/>
  <c r="M32" i="1" s="1"/>
  <c r="M4" i="1" a="1"/>
  <c r="M4" i="1" s="1"/>
  <c r="M42" i="1" s="1"/>
  <c r="M19" i="1" a="1"/>
  <c r="M19" i="1" s="1"/>
  <c r="M31" i="1" s="1"/>
  <c r="M16" i="1" a="1"/>
  <c r="M16" i="1" s="1"/>
  <c r="M27" i="1" s="1"/>
  <c r="M14" i="1" a="1"/>
  <c r="M14" i="1" s="1"/>
  <c r="M39" i="1" s="1"/>
  <c r="M22" i="1" a="1"/>
  <c r="M22" i="1" s="1"/>
  <c r="M40" i="1" s="1"/>
  <c r="M17" i="1" a="1"/>
  <c r="M17" i="1" s="1"/>
  <c r="M34" i="1" s="1"/>
  <c r="M12" i="1" a="1"/>
  <c r="M12" i="1" s="1"/>
  <c r="M44" i="1" s="1"/>
  <c r="M25" i="1"/>
  <c r="N23" i="1" a="1"/>
  <c r="N23" i="1" s="1"/>
  <c r="N41" i="1" s="1"/>
  <c r="N22" i="1" a="1"/>
  <c r="N22" i="1" s="1"/>
  <c r="N40" i="1" s="1"/>
  <c r="N21" i="1" a="1"/>
  <c r="N21" i="1" s="1"/>
  <c r="N38" i="1" s="1"/>
  <c r="N20" i="1" a="1"/>
  <c r="N20" i="1" s="1"/>
  <c r="N37" i="1" s="1"/>
  <c r="N19" i="1" a="1"/>
  <c r="N19" i="1" s="1"/>
  <c r="N31" i="1" s="1"/>
  <c r="N18" i="1" a="1"/>
  <c r="N18" i="1" s="1"/>
  <c r="N45" i="1" s="1"/>
  <c r="N17" i="1" a="1"/>
  <c r="N17" i="1" s="1"/>
  <c r="N34" i="1" s="1"/>
  <c r="N16" i="1" a="1"/>
  <c r="N16" i="1" s="1"/>
  <c r="N27" i="1" s="1"/>
  <c r="N15" i="1" a="1"/>
  <c r="N15" i="1" s="1"/>
  <c r="N33" i="1" s="1"/>
  <c r="N14" i="1" a="1"/>
  <c r="N14" i="1" s="1"/>
  <c r="N39" i="1" s="1"/>
  <c r="N13" i="1" a="1"/>
  <c r="N13" i="1" s="1"/>
  <c r="N43" i="1" s="1"/>
  <c r="N12" i="1" a="1"/>
  <c r="N12" i="1" s="1"/>
  <c r="N44" i="1" s="1"/>
  <c r="N4" i="1" a="1"/>
  <c r="N4" i="1" s="1"/>
  <c r="N42" i="1" s="1"/>
  <c r="N25" i="1"/>
  <c r="N11" i="1" a="1"/>
  <c r="N11" i="1" s="1"/>
  <c r="N26" i="1" s="1"/>
  <c r="N10" i="1" a="1"/>
  <c r="N10" i="1" s="1"/>
  <c r="N29" i="1" s="1"/>
  <c r="N9" i="1" a="1"/>
  <c r="N9" i="1" s="1"/>
  <c r="N28" i="1" s="1"/>
  <c r="N8" i="1" a="1"/>
  <c r="N8" i="1" s="1"/>
  <c r="N35" i="1" s="1"/>
  <c r="N7" i="1" a="1"/>
  <c r="N7" i="1" s="1"/>
  <c r="N30" i="1" s="1"/>
  <c r="N6" i="1" a="1"/>
  <c r="N6" i="1" s="1"/>
  <c r="N36" i="1" s="1"/>
  <c r="N5" i="1" a="1"/>
  <c r="N5" i="1" s="1"/>
  <c r="N32" i="1" s="1"/>
</calcChain>
</file>

<file path=xl/sharedStrings.xml><?xml version="1.0" encoding="utf-8"?>
<sst xmlns="http://schemas.openxmlformats.org/spreadsheetml/2006/main" count="1410" uniqueCount="157">
  <si>
    <t>TEAM</t>
  </si>
  <si>
    <t>FIXTURES STARTING FROM GW:</t>
  </si>
  <si>
    <t>Team</t>
  </si>
  <si>
    <t>&lt;&lt;&lt;&lt;&lt;&lt;&lt;&lt;&lt;&lt;&lt;&lt;&lt;&lt;</t>
  </si>
  <si>
    <t>Difficulty</t>
  </si>
  <si>
    <t>Rank</t>
  </si>
  <si>
    <t>Arsenal</t>
  </si>
  <si>
    <t>Bournemouth</t>
  </si>
  <si>
    <t>Brighton</t>
  </si>
  <si>
    <t>Burnley</t>
  </si>
  <si>
    <t>v</t>
  </si>
  <si>
    <t>GW1</t>
  </si>
  <si>
    <t>GW2</t>
  </si>
  <si>
    <t>GW3</t>
  </si>
  <si>
    <t>GW4</t>
  </si>
  <si>
    <t>GW5</t>
  </si>
  <si>
    <t>GW6</t>
  </si>
  <si>
    <t>GW7</t>
  </si>
  <si>
    <t>GW8</t>
  </si>
  <si>
    <t>GW9</t>
  </si>
  <si>
    <t>GW10</t>
  </si>
  <si>
    <t>GW11</t>
  </si>
  <si>
    <t>GW12</t>
  </si>
  <si>
    <t>GW13</t>
  </si>
  <si>
    <t>GW14</t>
  </si>
  <si>
    <t>GW15</t>
  </si>
  <si>
    <t>GW16</t>
  </si>
  <si>
    <t>GW17</t>
  </si>
  <si>
    <t>GW18</t>
  </si>
  <si>
    <t>GW19</t>
  </si>
  <si>
    <t>GW20</t>
  </si>
  <si>
    <t>GW21</t>
  </si>
  <si>
    <t>GW22</t>
  </si>
  <si>
    <t>GW23</t>
  </si>
  <si>
    <t>GW24</t>
  </si>
  <si>
    <t>GW25</t>
  </si>
  <si>
    <t>GW26</t>
  </si>
  <si>
    <t>GW27</t>
  </si>
  <si>
    <t>GW28</t>
  </si>
  <si>
    <t>GW29</t>
  </si>
  <si>
    <t>GW30</t>
  </si>
  <si>
    <t>GW31</t>
  </si>
  <si>
    <t>GW32</t>
  </si>
  <si>
    <t>GW33</t>
  </si>
  <si>
    <t>GW34</t>
  </si>
  <si>
    <t>GW35</t>
  </si>
  <si>
    <t>GW36</t>
  </si>
  <si>
    <t>GW37</t>
  </si>
  <si>
    <t>GW38</t>
  </si>
  <si>
    <t>Cardiff City</t>
  </si>
  <si>
    <t>H Difficulty</t>
  </si>
  <si>
    <t>A Difficulty</t>
  </si>
  <si>
    <t>MCI</t>
  </si>
  <si>
    <t>Chelsea</t>
  </si>
  <si>
    <t>HOME/AWAY RATIO</t>
  </si>
  <si>
    <t>MNU</t>
  </si>
  <si>
    <t>&gt;&gt;&gt;&gt;&gt;&gt;&gt;&gt;</t>
  </si>
  <si>
    <t>&lt;&lt;&lt;&lt;&lt;&lt;&lt;</t>
  </si>
  <si>
    <t>TOT</t>
  </si>
  <si>
    <t>Crystal Palace</t>
  </si>
  <si>
    <t>LIV</t>
  </si>
  <si>
    <t>CHE</t>
  </si>
  <si>
    <t>CALCULATE DIFFICULTY WITH THIS MANY GWs:</t>
  </si>
  <si>
    <t>ARS</t>
  </si>
  <si>
    <t>BUR</t>
  </si>
  <si>
    <t>EVE</t>
  </si>
  <si>
    <t>LEI</t>
  </si>
  <si>
    <t>NEW</t>
  </si>
  <si>
    <t xml:space="preserve">Alter the red cells on the left/above to change the difficulty rating of each team, and the number of GWs to calculate fixture difficulties across. Sensible values are stored in the table bottom right for reference so that you can copy them in if needed.
</t>
  </si>
  <si>
    <t>Everton</t>
  </si>
  <si>
    <t>CRY</t>
  </si>
  <si>
    <t>BOU</t>
  </si>
  <si>
    <t>WHU</t>
  </si>
  <si>
    <t>WAT</t>
  </si>
  <si>
    <t>BHA</t>
  </si>
  <si>
    <t>WOL</t>
  </si>
  <si>
    <t>HUD</t>
  </si>
  <si>
    <t>SOU</t>
  </si>
  <si>
    <t>CAR</t>
  </si>
  <si>
    <t>Fulham</t>
  </si>
  <si>
    <t>FUL</t>
  </si>
  <si>
    <t>^</t>
  </si>
  <si>
    <t>SORTED A-&gt;Z</t>
  </si>
  <si>
    <t>EXAMPLES FOR DIFFICULTIES:</t>
  </si>
  <si>
    <t>Based on GOAL DIFFERENCE</t>
  </si>
  <si>
    <t>Huddersfield</t>
  </si>
  <si>
    <t>Leicester</t>
  </si>
  <si>
    <t>Based on POINTS</t>
  </si>
  <si>
    <t>Liverpool</t>
  </si>
  <si>
    <t>Man City</t>
  </si>
  <si>
    <t>Man Utd</t>
  </si>
  <si>
    <t>Newcastle</t>
  </si>
  <si>
    <t>Southampton</t>
  </si>
  <si>
    <t>Tottenham</t>
  </si>
  <si>
    <t>Watford</t>
  </si>
  <si>
    <t>West Ham</t>
  </si>
  <si>
    <t>Wolves</t>
  </si>
  <si>
    <t>Sorted by difficulty:</t>
  </si>
  <si>
    <t>Pos</t>
  </si>
  <si>
    <t>TEAMS RANKED BY MULTI-WEEK FIXTURE DIFFICULTY DURING WHOLE SEASON</t>
  </si>
  <si>
    <t>RANK</t>
  </si>
  <si>
    <t>BEST FIXTURES</t>
  </si>
  <si>
    <t>BEST STREAK</t>
  </si>
  <si>
    <t>Start GW</t>
  </si>
  <si>
    <t>End GW</t>
  </si>
  <si>
    <t>STADIUM</t>
  </si>
  <si>
    <t>WORST STREAK</t>
  </si>
  <si>
    <t>1 WEEK DIFFICULTY</t>
  </si>
  <si>
    <t>WORST FIXTURES</t>
  </si>
  <si>
    <t>MULTI-WEEK FIXTURE RANKINGS - SORTED BY TEAM</t>
  </si>
  <si>
    <t>MCI (H)</t>
  </si>
  <si>
    <t>CHE (A)</t>
  </si>
  <si>
    <t>WHU (H)</t>
  </si>
  <si>
    <t>CAR (A)</t>
  </si>
  <si>
    <t>NEW (A)</t>
  </si>
  <si>
    <t>EVE (H)</t>
  </si>
  <si>
    <t>WAT (H)</t>
  </si>
  <si>
    <t>FUL (A)</t>
  </si>
  <si>
    <t>LEI (H)</t>
  </si>
  <si>
    <t>CRY (A)</t>
  </si>
  <si>
    <t>LIV (H)</t>
  </si>
  <si>
    <t>WOL (H)</t>
  </si>
  <si>
    <t>BOU (A)</t>
  </si>
  <si>
    <t>TOT (H)</t>
  </si>
  <si>
    <t>MNU (A)</t>
  </si>
  <si>
    <t>HUD (H)</t>
  </si>
  <si>
    <t>SOU (A)</t>
  </si>
  <si>
    <t>BUR (H)</t>
  </si>
  <si>
    <t>BHA (A)</t>
  </si>
  <si>
    <t>LIV (A)</t>
  </si>
  <si>
    <t>FUL (H)</t>
  </si>
  <si>
    <t>WHU (A)</t>
  </si>
  <si>
    <t>CHE (H)</t>
  </si>
  <si>
    <t>CAR (H)</t>
  </si>
  <si>
    <t>MCI (A)</t>
  </si>
  <si>
    <t>HUD (A)</t>
  </si>
  <si>
    <t>SOU (H)</t>
  </si>
  <si>
    <t>BOU (H)</t>
  </si>
  <si>
    <t>TOT (A)</t>
  </si>
  <si>
    <t>MNU (H)</t>
  </si>
  <si>
    <t>WOL (A)</t>
  </si>
  <si>
    <t>NEW (H)</t>
  </si>
  <si>
    <t>EVE (A)</t>
  </si>
  <si>
    <t>WAT (A)</t>
  </si>
  <si>
    <t>CRY (H)</t>
  </si>
  <si>
    <t>LEI (A)</t>
  </si>
  <si>
    <t>BHA (H)</t>
  </si>
  <si>
    <t>BUR (A)</t>
  </si>
  <si>
    <t>ARS (H)</t>
  </si>
  <si>
    <t>ARS (A)</t>
  </si>
  <si>
    <t>MULTI WEEK DIFFICULTY</t>
  </si>
  <si>
    <t>START GW</t>
  </si>
  <si>
    <t>Team / END GW</t>
  </si>
  <si>
    <t>MULTI WEEK RANK (no duplicate ranks)</t>
  </si>
  <si>
    <t>MULTI WEEK max min</t>
  </si>
  <si>
    <t>MAX</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</si>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</sst>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rgb="FF000000"/>
      <name val="Arial"/>
    </font>
    <font>
      <b/>
      <sz val="10"/>
      <color rgb="FFFFFFFF"/>
      <name val="Times New Roman"/>
    </font>
    <font>
      <sz val="10"/>
      <color rgb="FFFFFFFF"/>
      <name val="Arial"/>
    </font>
    <font>
      <b/>
      <sz val="10"/>
      <color rgb="FFFFFFFF"/>
      <name val="Arial"/>
    </font>
    <font>
      <b/>
      <sz val="11"/>
      <color rgb="FFFFFFFF"/>
      <name val="Calibri"/>
    </font>
    <font>
      <b/>
      <sz val="11"/>
      <color rgb="FFFFFFFF"/>
      <name val="Arial"/>
    </font>
    <font>
      <sz val="11"/>
      <color rgb="FF000000"/>
      <name val="Calibri"/>
    </font>
    <font>
      <sz val="10"/>
      <color rgb="FFFFFFFF"/>
      <name val="Arial"/>
    </font>
    <font>
      <sz val="10"/>
      <name val="Arial"/>
    </font>
    <font>
      <sz val="10"/>
      <name val="Arial"/>
    </font>
    <font>
      <b/>
      <sz val="10"/>
      <name val="Arial"/>
    </font>
    <font>
      <b/>
      <u/>
      <sz val="10"/>
      <name val="Arial"/>
    </font>
    <font>
      <b/>
      <sz val="11"/>
      <color rgb="FF000000"/>
      <name val="Calibri"/>
    </font>
    <font>
      <sz val="10"/>
      <color rgb="FFFFFF00"/>
      <name val="Arial"/>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757070"/>
        <bgColor rgb="FF757070"/>
      </patternFill>
    </fill>
    <fill>
      <patternFill patternType="solid">
        <fgColor rgb="FF666666"/>
        <bgColor rgb="FF666666"/>
      </patternFill>
    </fill>
  </fills>
  <borders count="37">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right/>
      <top/>
      <bottom/>
      <diagonal/>
    </border>
    <border>
      <left/>
      <right style="medium">
        <color rgb="FF000000"/>
      </right>
      <top/>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98">
    <xf numFmtId="0" fontId="0" fillId="0" borderId="0" xfId="0" applyFont="1" applyAlignment="1"/>
    <xf numFmtId="0" fontId="0" fillId="0" borderId="0" xfId="0" applyFont="1" applyAlignment="1"/>
    <xf numFmtId="0" fontId="1" fillId="2" borderId="1" xfId="0" applyFont="1" applyFill="1" applyBorder="1" applyAlignment="1"/>
    <xf numFmtId="0" fontId="0" fillId="2" borderId="1" xfId="0" applyFont="1" applyFill="1" applyBorder="1" applyAlignment="1"/>
    <xf numFmtId="0" fontId="1" fillId="3" borderId="2" xfId="0" applyFont="1" applyFill="1" applyBorder="1" applyAlignment="1"/>
    <xf numFmtId="0" fontId="0" fillId="3" borderId="3" xfId="0" applyFont="1" applyFill="1" applyBorder="1" applyAlignment="1"/>
    <xf numFmtId="0" fontId="2" fillId="4" borderId="4" xfId="0" applyFont="1" applyFill="1" applyBorder="1" applyAlignment="1">
      <alignment horizontal="center"/>
    </xf>
    <xf numFmtId="0" fontId="1" fillId="3" borderId="1" xfId="0" applyFont="1" applyFill="1" applyBorder="1" applyAlignment="1"/>
    <xf numFmtId="0" fontId="0" fillId="3" borderId="1" xfId="0" applyFont="1" applyFill="1" applyBorder="1" applyAlignment="1"/>
    <xf numFmtId="0" fontId="3" fillId="0" borderId="0" xfId="0" applyFont="1" applyAlignment="1"/>
    <xf numFmtId="0" fontId="4" fillId="5" borderId="1" xfId="0" applyFont="1" applyFill="1" applyBorder="1" applyAlignment="1"/>
    <xf numFmtId="0" fontId="3" fillId="5" borderId="1" xfId="0" applyFont="1" applyFill="1" applyBorder="1" applyAlignment="1"/>
    <xf numFmtId="0" fontId="0" fillId="0" borderId="0" xfId="0" applyFont="1" applyAlignment="1"/>
    <xf numFmtId="0" fontId="5" fillId="6" borderId="5" xfId="0" applyFont="1" applyFill="1" applyBorder="1" applyAlignment="1">
      <alignment horizontal="center"/>
    </xf>
    <xf numFmtId="0" fontId="5" fillId="6" borderId="6" xfId="0" applyFont="1" applyFill="1" applyBorder="1" applyAlignment="1">
      <alignment horizontal="center"/>
    </xf>
    <xf numFmtId="0" fontId="5" fillId="6" borderId="3" xfId="0" applyFont="1" applyFill="1" applyBorder="1" applyAlignment="1">
      <alignment horizontal="center"/>
    </xf>
    <xf numFmtId="0" fontId="6" fillId="6" borderId="0" xfId="0" applyFont="1" applyFill="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0" fontId="0" fillId="3" borderId="10" xfId="0" applyFont="1" applyFill="1" applyBorder="1" applyAlignment="1">
      <alignment horizontal="center"/>
    </xf>
    <xf numFmtId="0" fontId="6" fillId="6" borderId="11" xfId="0" applyFont="1" applyFill="1" applyBorder="1" applyAlignment="1">
      <alignment horizontal="center"/>
    </xf>
    <xf numFmtId="0" fontId="1" fillId="3" borderId="10" xfId="0" applyFont="1" applyFill="1" applyBorder="1" applyAlignment="1">
      <alignment horizontal="center"/>
    </xf>
    <xf numFmtId="0" fontId="0" fillId="3" borderId="1" xfId="0" applyFont="1" applyFill="1" applyBorder="1" applyAlignment="1">
      <alignment horizontal="center"/>
    </xf>
    <xf numFmtId="0" fontId="0" fillId="3" borderId="12" xfId="0" applyFont="1" applyFill="1" applyBorder="1" applyAlignment="1"/>
    <xf numFmtId="0" fontId="1" fillId="3" borderId="13" xfId="0" applyFont="1" applyFill="1" applyBorder="1" applyAlignment="1">
      <alignment horizontal="center"/>
    </xf>
    <xf numFmtId="0" fontId="7" fillId="0" borderId="11" xfId="0" applyFont="1" applyBorder="1" applyAlignment="1">
      <alignment horizontal="center"/>
    </xf>
    <xf numFmtId="0" fontId="1" fillId="3" borderId="13" xfId="0" applyFont="1" applyFill="1" applyBorder="1" applyAlignment="1">
      <alignment horizontal="center"/>
    </xf>
    <xf numFmtId="0" fontId="0" fillId="3" borderId="14" xfId="0" applyFont="1" applyFill="1" applyBorder="1" applyAlignment="1">
      <alignment horizontal="center"/>
    </xf>
    <xf numFmtId="0" fontId="0" fillId="3" borderId="15" xfId="0" applyFont="1" applyFill="1" applyBorder="1" applyAlignment="1"/>
    <xf numFmtId="0" fontId="0" fillId="3" borderId="16" xfId="0" applyFont="1" applyFill="1" applyBorder="1" applyAlignment="1"/>
    <xf numFmtId="0" fontId="0" fillId="3" borderId="17" xfId="0" applyFont="1" applyFill="1" applyBorder="1" applyAlignment="1">
      <alignment horizontal="center"/>
    </xf>
    <xf numFmtId="0" fontId="1" fillId="3" borderId="17" xfId="0" applyFont="1" applyFill="1" applyBorder="1" applyAlignment="1">
      <alignment horizontal="center"/>
    </xf>
    <xf numFmtId="4" fontId="8" fillId="4" borderId="0" xfId="0" applyNumberFormat="1" applyFont="1" applyFill="1" applyAlignment="1">
      <alignment horizontal="center"/>
    </xf>
    <xf numFmtId="4" fontId="9" fillId="0" borderId="18" xfId="0" applyNumberFormat="1" applyFont="1" applyBorder="1" applyAlignment="1">
      <alignment horizontal="center"/>
    </xf>
    <xf numFmtId="0" fontId="0" fillId="3" borderId="19" xfId="0" applyFont="1" applyFill="1" applyBorder="1" applyAlignment="1">
      <alignment horizontal="center"/>
    </xf>
    <xf numFmtId="0" fontId="1" fillId="3" borderId="1" xfId="0" applyFont="1" applyFill="1" applyBorder="1" applyAlignment="1">
      <alignment horizontal="center"/>
    </xf>
    <xf numFmtId="0" fontId="0" fillId="3" borderId="20" xfId="0" applyFont="1" applyFill="1" applyBorder="1" applyAlignment="1"/>
    <xf numFmtId="0" fontId="0" fillId="3" borderId="11" xfId="0" applyFont="1" applyFill="1" applyBorder="1" applyAlignment="1">
      <alignment horizontal="center"/>
    </xf>
    <xf numFmtId="0" fontId="1" fillId="3" borderId="11" xfId="0" applyFont="1" applyFill="1" applyBorder="1" applyAlignment="1">
      <alignment horizontal="center"/>
    </xf>
    <xf numFmtId="0" fontId="1" fillId="3" borderId="19" xfId="0" applyFont="1" applyFill="1" applyBorder="1" applyAlignment="1">
      <alignment horizontal="center"/>
    </xf>
    <xf numFmtId="0" fontId="4" fillId="4" borderId="1" xfId="0" applyFont="1" applyFill="1" applyBorder="1" applyAlignment="1">
      <alignment horizontal="center"/>
    </xf>
    <xf numFmtId="0" fontId="1" fillId="3" borderId="20" xfId="0" applyFont="1" applyFill="1" applyBorder="1" applyAlignment="1"/>
    <xf numFmtId="0" fontId="0" fillId="3" borderId="21" xfId="0" applyFont="1" applyFill="1" applyBorder="1" applyAlignment="1">
      <alignment horizontal="center"/>
    </xf>
    <xf numFmtId="0" fontId="0" fillId="3" borderId="22" xfId="0" applyFont="1" applyFill="1" applyBorder="1" applyAlignment="1"/>
    <xf numFmtId="0" fontId="0" fillId="3" borderId="23" xfId="0" applyFont="1" applyFill="1" applyBorder="1" applyAlignment="1"/>
    <xf numFmtId="0" fontId="1" fillId="3" borderId="11" xfId="0" applyFont="1" applyFill="1" applyBorder="1" applyAlignment="1">
      <alignment horizontal="center"/>
    </xf>
    <xf numFmtId="0" fontId="1" fillId="3" borderId="1" xfId="0" applyFont="1" applyFill="1" applyBorder="1" applyAlignment="1">
      <alignment horizontal="center"/>
    </xf>
    <xf numFmtId="0" fontId="0" fillId="3" borderId="0" xfId="0" applyFont="1" applyFill="1" applyAlignment="1"/>
    <xf numFmtId="4" fontId="9" fillId="0" borderId="26" xfId="0" applyNumberFormat="1" applyFont="1" applyBorder="1" applyAlignment="1">
      <alignment horizontal="center"/>
    </xf>
    <xf numFmtId="0" fontId="0" fillId="3" borderId="25" xfId="0" applyFont="1" applyFill="1" applyBorder="1" applyAlignment="1">
      <alignment horizontal="center"/>
    </xf>
    <xf numFmtId="0" fontId="1" fillId="3" borderId="25" xfId="0" applyFont="1" applyFill="1" applyBorder="1" applyAlignment="1">
      <alignment horizontal="center"/>
    </xf>
    <xf numFmtId="0" fontId="0" fillId="0" borderId="0" xfId="0" applyFont="1" applyAlignment="1">
      <alignment horizontal="center"/>
    </xf>
    <xf numFmtId="0" fontId="0" fillId="3" borderId="0" xfId="0" applyFont="1" applyFill="1" applyAlignment="1"/>
    <xf numFmtId="0" fontId="0" fillId="3" borderId="1" xfId="0" applyFont="1" applyFill="1" applyBorder="1" applyAlignment="1">
      <alignment horizontal="center"/>
    </xf>
    <xf numFmtId="0" fontId="0" fillId="0" borderId="0" xfId="0" applyFont="1" applyAlignment="1">
      <alignment horizontal="center"/>
    </xf>
    <xf numFmtId="0" fontId="1" fillId="0" borderId="0" xfId="0" applyFont="1" applyAlignment="1"/>
    <xf numFmtId="0" fontId="10" fillId="0" borderId="0" xfId="0" applyFont="1" applyAlignment="1">
      <alignment horizontal="center"/>
    </xf>
    <xf numFmtId="0" fontId="11" fillId="0" borderId="0" xfId="0" applyFont="1" applyAlignment="1"/>
    <xf numFmtId="0" fontId="12" fillId="0" borderId="0" xfId="0" applyFont="1" applyAlignment="1"/>
    <xf numFmtId="0" fontId="9" fillId="0" borderId="0" xfId="0" applyFont="1"/>
    <xf numFmtId="0" fontId="1" fillId="3" borderId="17" xfId="0" applyFont="1" applyFill="1" applyBorder="1" applyAlignment="1">
      <alignment horizontal="center"/>
    </xf>
    <xf numFmtId="0" fontId="13" fillId="2" borderId="1" xfId="0" applyFont="1" applyFill="1" applyBorder="1" applyAlignment="1">
      <alignment horizontal="center"/>
    </xf>
    <xf numFmtId="0" fontId="5" fillId="6" borderId="11" xfId="0" applyFont="1" applyFill="1" applyBorder="1" applyAlignment="1">
      <alignment horizontal="center"/>
    </xf>
    <xf numFmtId="0" fontId="0" fillId="0" borderId="11" xfId="0" applyFont="1" applyBorder="1" applyAlignment="1">
      <alignment horizontal="center"/>
    </xf>
    <xf numFmtId="0" fontId="9" fillId="2" borderId="0" xfId="0" applyFont="1" applyFill="1"/>
    <xf numFmtId="0" fontId="1" fillId="2" borderId="1" xfId="0" applyFont="1" applyFill="1" applyBorder="1" applyAlignment="1">
      <alignment horizontal="left" vertical="center"/>
    </xf>
    <xf numFmtId="0" fontId="0" fillId="2" borderId="1" xfId="0" applyFont="1" applyFill="1" applyBorder="1" applyAlignment="1">
      <alignment horizontal="center" vertical="center"/>
    </xf>
    <xf numFmtId="0" fontId="5" fillId="6" borderId="27" xfId="0" applyFont="1" applyFill="1" applyBorder="1" applyAlignment="1">
      <alignment horizontal="center"/>
    </xf>
    <xf numFmtId="0" fontId="0" fillId="3" borderId="11" xfId="0" applyFont="1" applyFill="1" applyBorder="1" applyAlignment="1">
      <alignment horizontal="center" vertical="center"/>
    </xf>
    <xf numFmtId="0" fontId="14" fillId="2" borderId="1" xfId="0" applyFont="1" applyFill="1" applyBorder="1" applyAlignment="1"/>
    <xf numFmtId="0" fontId="5" fillId="6" borderId="29" xfId="0" applyFont="1" applyFill="1" applyBorder="1" applyAlignment="1">
      <alignment horizontal="center"/>
    </xf>
    <xf numFmtId="0" fontId="7" fillId="0" borderId="31" xfId="0" applyFont="1" applyBorder="1" applyAlignment="1">
      <alignment horizontal="center"/>
    </xf>
    <xf numFmtId="0" fontId="7" fillId="0" borderId="32" xfId="0" applyFont="1" applyBorder="1" applyAlignment="1">
      <alignment horizontal="center"/>
    </xf>
    <xf numFmtId="0" fontId="7" fillId="0" borderId="33" xfId="0" applyFont="1" applyBorder="1" applyAlignment="1">
      <alignment horizontal="center"/>
    </xf>
    <xf numFmtId="0" fontId="7" fillId="0" borderId="13" xfId="0" applyFont="1" applyBorder="1" applyAlignment="1">
      <alignment horizontal="center"/>
    </xf>
    <xf numFmtId="0" fontId="7" fillId="0" borderId="34" xfId="0" applyFont="1" applyBorder="1" applyAlignment="1">
      <alignment horizontal="center"/>
    </xf>
    <xf numFmtId="0" fontId="7" fillId="0" borderId="35" xfId="0" applyFont="1" applyBorder="1" applyAlignment="1">
      <alignment horizontal="center"/>
    </xf>
    <xf numFmtId="0" fontId="5" fillId="6" borderId="2" xfId="0" applyFont="1" applyFill="1" applyBorder="1" applyAlignment="1">
      <alignment horizontal="center"/>
    </xf>
    <xf numFmtId="0" fontId="5" fillId="0" borderId="0" xfId="0" applyFont="1" applyAlignment="1">
      <alignment horizontal="center"/>
    </xf>
    <xf numFmtId="4" fontId="7" fillId="0" borderId="11" xfId="0" applyNumberFormat="1" applyFont="1" applyBorder="1" applyAlignment="1">
      <alignment horizontal="center"/>
    </xf>
    <xf numFmtId="0" fontId="1" fillId="2" borderId="1" xfId="0" applyFont="1" applyFill="1" applyBorder="1" applyAlignment="1"/>
    <xf numFmtId="0" fontId="5" fillId="6" borderId="11" xfId="0" applyFont="1" applyFill="1" applyBorder="1" applyAlignment="1">
      <alignment horizontal="center"/>
    </xf>
    <xf numFmtId="0" fontId="7" fillId="3" borderId="31" xfId="0" applyFont="1" applyFill="1" applyBorder="1" applyAlignment="1">
      <alignment horizontal="center"/>
    </xf>
    <xf numFmtId="0" fontId="7" fillId="3" borderId="26" xfId="0" applyFont="1" applyFill="1" applyBorder="1" applyAlignment="1">
      <alignment horizontal="center"/>
    </xf>
    <xf numFmtId="0" fontId="7" fillId="3" borderId="26" xfId="0" applyFont="1" applyFill="1" applyBorder="1" applyAlignment="1">
      <alignment horizontal="center"/>
    </xf>
    <xf numFmtId="0" fontId="7" fillId="0" borderId="11" xfId="0" applyFont="1" applyBorder="1" applyAlignment="1">
      <alignment horizontal="center"/>
    </xf>
    <xf numFmtId="0" fontId="5" fillId="6" borderId="36" xfId="0" applyFont="1" applyFill="1" applyBorder="1" applyAlignment="1">
      <alignment horizontal="center"/>
    </xf>
    <xf numFmtId="0" fontId="7" fillId="3" borderId="11" xfId="0" applyFont="1" applyFill="1" applyBorder="1" applyAlignment="1">
      <alignment horizontal="center"/>
    </xf>
    <xf numFmtId="0" fontId="1" fillId="2" borderId="1" xfId="0" applyFont="1" applyFill="1" applyBorder="1" applyAlignment="1">
      <alignment horizontal="left"/>
    </xf>
    <xf numFmtId="0" fontId="1" fillId="3" borderId="10" xfId="0" applyFont="1" applyFill="1" applyBorder="1" applyAlignment="1">
      <alignment horizontal="center" vertical="center" wrapText="1"/>
    </xf>
    <xf numFmtId="0" fontId="9" fillId="0" borderId="24" xfId="0" applyFont="1" applyBorder="1"/>
    <xf numFmtId="0" fontId="9" fillId="0" borderId="25" xfId="0" applyFont="1" applyBorder="1"/>
    <xf numFmtId="0" fontId="0" fillId="3" borderId="10"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9" fillId="0" borderId="30" xfId="0" applyFont="1" applyBorder="1"/>
    <xf numFmtId="0" fontId="9" fillId="0" borderId="31" xfId="0" applyFont="1" applyBorder="1"/>
    <xf numFmtId="0" fontId="0" fillId="3" borderId="2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Arsenal</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3669-4A2B-84D5-6ACC5C7CDA90}"/>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3669-4A2B-84D5-6ACC5C7CDA90}"/>
            </c:ext>
          </c:extLst>
        </c:ser>
        <c:ser>
          <c:idx val="2"/>
          <c:order val="2"/>
          <c:tx>
            <c:strRef>
              <c:f>Calculation!$A$70</c:f>
              <c:strCache>
                <c:ptCount val="1"/>
                <c:pt idx="0">
                  <c:v>Arsenal</c:v>
                </c:pt>
              </c:strCache>
            </c:strRef>
          </c:tx>
          <c:spPr>
            <a:ln w="19050" cmpd="sng">
              <a:solidFill>
                <a:srgbClr val="000000"/>
              </a:solidFill>
            </a:ln>
          </c:spPr>
          <c:marker>
            <c:symbol val="none"/>
          </c:marker>
          <c:val>
            <c:numRef>
              <c:f>Calculation!$B$70:$AM$70</c:f>
              <c:numCache>
                <c:formatCode>General</c:formatCode>
                <c:ptCount val="38"/>
                <c:pt idx="0">
                  <c:v>317.2</c:v>
                </c:pt>
                <c:pt idx="1">
                  <c:v>266.2</c:v>
                </c:pt>
                <c:pt idx="2">
                  <c:v>223.2</c:v>
                </c:pt>
                <c:pt idx="3">
                  <c:v>217.2</c:v>
                </c:pt>
                <c:pt idx="4">
                  <c:v>225.8</c:v>
                </c:pt>
                <c:pt idx="5">
                  <c:v>225.8</c:v>
                </c:pt>
                <c:pt idx="6">
                  <c:v>251.8</c:v>
                </c:pt>
                <c:pt idx="7">
                  <c:v>250.8</c:v>
                </c:pt>
                <c:pt idx="8">
                  <c:v>267.60000000000002</c:v>
                </c:pt>
                <c:pt idx="9">
                  <c:v>297.60000000000002</c:v>
                </c:pt>
                <c:pt idx="10">
                  <c:v>342</c:v>
                </c:pt>
                <c:pt idx="11">
                  <c:v>304</c:v>
                </c:pt>
                <c:pt idx="12">
                  <c:v>307.2</c:v>
                </c:pt>
                <c:pt idx="13">
                  <c:v>308.39999999999998</c:v>
                </c:pt>
                <c:pt idx="14">
                  <c:v>279.39999999999998</c:v>
                </c:pt>
                <c:pt idx="15">
                  <c:v>272.2</c:v>
                </c:pt>
                <c:pt idx="16">
                  <c:v>265.2</c:v>
                </c:pt>
                <c:pt idx="17">
                  <c:v>272.39999999999998</c:v>
                </c:pt>
                <c:pt idx="18">
                  <c:v>288.39999999999998</c:v>
                </c:pt>
                <c:pt idx="19">
                  <c:v>272.39999999999998</c:v>
                </c:pt>
                <c:pt idx="20">
                  <c:v>302.39999999999998</c:v>
                </c:pt>
                <c:pt idx="21">
                  <c:v>316.8</c:v>
                </c:pt>
                <c:pt idx="22">
                  <c:v>302.39999999999998</c:v>
                </c:pt>
                <c:pt idx="23">
                  <c:v>276.39999999999998</c:v>
                </c:pt>
                <c:pt idx="24">
                  <c:v>336.8</c:v>
                </c:pt>
                <c:pt idx="25">
                  <c:v>297.8</c:v>
                </c:pt>
                <c:pt idx="26">
                  <c:v>301.39999999999998</c:v>
                </c:pt>
                <c:pt idx="27">
                  <c:v>309.39999999999998</c:v>
                </c:pt>
                <c:pt idx="28">
                  <c:v>324.2</c:v>
                </c:pt>
                <c:pt idx="29">
                  <c:v>281</c:v>
                </c:pt>
                <c:pt idx="30">
                  <c:v>244</c:v>
                </c:pt>
                <c:pt idx="31">
                  <c:v>252.4</c:v>
                </c:pt>
                <c:pt idx="32">
                  <c:v>248.4</c:v>
                </c:pt>
                <c:pt idx="33">
                  <c:v>254.4</c:v>
                </c:pt>
                <c:pt idx="34">
                  <c:v>0</c:v>
                </c:pt>
                <c:pt idx="35">
                  <c:v>0</c:v>
                </c:pt>
                <c:pt idx="36">
                  <c:v>0</c:v>
                </c:pt>
                <c:pt idx="37">
                  <c:v>0</c:v>
                </c:pt>
              </c:numCache>
            </c:numRef>
          </c:val>
          <c:smooth val="0"/>
          <c:extLst>
            <c:ext xmlns:c16="http://schemas.microsoft.com/office/drawing/2014/chart" uri="{C3380CC4-5D6E-409C-BE32-E72D297353CC}">
              <c16:uniqueId val="{00000002-3669-4A2B-84D5-6ACC5C7CDA90}"/>
            </c:ext>
          </c:extLst>
        </c:ser>
        <c:dLbls>
          <c:showLegendKey val="0"/>
          <c:showVal val="0"/>
          <c:showCatName val="0"/>
          <c:showSerName val="0"/>
          <c:showPercent val="0"/>
          <c:showBubbleSize val="0"/>
        </c:dLbls>
        <c:smooth val="0"/>
        <c:axId val="157014483"/>
        <c:axId val="375535940"/>
      </c:lineChart>
      <c:catAx>
        <c:axId val="157014483"/>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375535940"/>
        <c:crosses val="autoZero"/>
        <c:auto val="1"/>
        <c:lblAlgn val="ctr"/>
        <c:lblOffset val="100"/>
        <c:noMultiLvlLbl val="1"/>
      </c:catAx>
      <c:valAx>
        <c:axId val="375535940"/>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57014483"/>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Burnley</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4CE1-4DD5-894D-6554C52A410C}"/>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4CE1-4DD5-894D-6554C52A410C}"/>
            </c:ext>
          </c:extLst>
        </c:ser>
        <c:ser>
          <c:idx val="2"/>
          <c:order val="2"/>
          <c:tx>
            <c:strRef>
              <c:f>Calculation!$A$73</c:f>
              <c:strCache>
                <c:ptCount val="1"/>
                <c:pt idx="0">
                  <c:v>Burnley</c:v>
                </c:pt>
              </c:strCache>
            </c:strRef>
          </c:tx>
          <c:spPr>
            <a:ln w="19050" cmpd="sng">
              <a:solidFill>
                <a:srgbClr val="000000"/>
              </a:solidFill>
            </a:ln>
          </c:spPr>
          <c:marker>
            <c:symbol val="none"/>
          </c:marker>
          <c:val>
            <c:numRef>
              <c:f>Calculation!$B$73:$AI$73</c:f>
              <c:numCache>
                <c:formatCode>General</c:formatCode>
                <c:ptCount val="34"/>
                <c:pt idx="0">
                  <c:v>249.2</c:v>
                </c:pt>
                <c:pt idx="1">
                  <c:v>250</c:v>
                </c:pt>
                <c:pt idx="2">
                  <c:v>247.4</c:v>
                </c:pt>
                <c:pt idx="3">
                  <c:v>248.4</c:v>
                </c:pt>
                <c:pt idx="4">
                  <c:v>287.39999999999998</c:v>
                </c:pt>
                <c:pt idx="5">
                  <c:v>309.39999999999998</c:v>
                </c:pt>
                <c:pt idx="6">
                  <c:v>315.8</c:v>
                </c:pt>
                <c:pt idx="7">
                  <c:v>333.8</c:v>
                </c:pt>
                <c:pt idx="8">
                  <c:v>340.8</c:v>
                </c:pt>
                <c:pt idx="9">
                  <c:v>273.60000000000002</c:v>
                </c:pt>
                <c:pt idx="10">
                  <c:v>278.60000000000002</c:v>
                </c:pt>
                <c:pt idx="11">
                  <c:v>268.2</c:v>
                </c:pt>
                <c:pt idx="12">
                  <c:v>304.2</c:v>
                </c:pt>
                <c:pt idx="13">
                  <c:v>335.8</c:v>
                </c:pt>
                <c:pt idx="14">
                  <c:v>332</c:v>
                </c:pt>
                <c:pt idx="15">
                  <c:v>299</c:v>
                </c:pt>
                <c:pt idx="16">
                  <c:v>303.39999999999998</c:v>
                </c:pt>
                <c:pt idx="17">
                  <c:v>241</c:v>
                </c:pt>
                <c:pt idx="18">
                  <c:v>214.6</c:v>
                </c:pt>
                <c:pt idx="19">
                  <c:v>262.8</c:v>
                </c:pt>
                <c:pt idx="20">
                  <c:v>256.8</c:v>
                </c:pt>
                <c:pt idx="21">
                  <c:v>260.39999999999998</c:v>
                </c:pt>
                <c:pt idx="22">
                  <c:v>307.39999999999998</c:v>
                </c:pt>
                <c:pt idx="23">
                  <c:v>311</c:v>
                </c:pt>
                <c:pt idx="24">
                  <c:v>257.8</c:v>
                </c:pt>
                <c:pt idx="25">
                  <c:v>311.8</c:v>
                </c:pt>
                <c:pt idx="26">
                  <c:v>310.8</c:v>
                </c:pt>
                <c:pt idx="27">
                  <c:v>273.8</c:v>
                </c:pt>
                <c:pt idx="28">
                  <c:v>273.8</c:v>
                </c:pt>
                <c:pt idx="29">
                  <c:v>261.8</c:v>
                </c:pt>
                <c:pt idx="30">
                  <c:v>255.8</c:v>
                </c:pt>
                <c:pt idx="31">
                  <c:v>308.8</c:v>
                </c:pt>
                <c:pt idx="32">
                  <c:v>327.60000000000002</c:v>
                </c:pt>
                <c:pt idx="33">
                  <c:v>337.8</c:v>
                </c:pt>
              </c:numCache>
            </c:numRef>
          </c:val>
          <c:smooth val="0"/>
          <c:extLst>
            <c:ext xmlns:c16="http://schemas.microsoft.com/office/drawing/2014/chart" uri="{C3380CC4-5D6E-409C-BE32-E72D297353CC}">
              <c16:uniqueId val="{00000002-4CE1-4DD5-894D-6554C52A410C}"/>
            </c:ext>
          </c:extLst>
        </c:ser>
        <c:dLbls>
          <c:showLegendKey val="0"/>
          <c:showVal val="0"/>
          <c:showCatName val="0"/>
          <c:showSerName val="0"/>
          <c:showPercent val="0"/>
          <c:showBubbleSize val="0"/>
        </c:dLbls>
        <c:smooth val="0"/>
        <c:axId val="1152248174"/>
        <c:axId val="743605679"/>
      </c:lineChart>
      <c:catAx>
        <c:axId val="1152248174"/>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743605679"/>
        <c:crosses val="autoZero"/>
        <c:auto val="1"/>
        <c:lblAlgn val="ctr"/>
        <c:lblOffset val="100"/>
        <c:noMultiLvlLbl val="1"/>
      </c:catAx>
      <c:valAx>
        <c:axId val="743605679"/>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152248174"/>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Bournemouth</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45B2-476D-8FA5-B2D3CAFDD02B}"/>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45B2-476D-8FA5-B2D3CAFDD02B}"/>
            </c:ext>
          </c:extLst>
        </c:ser>
        <c:ser>
          <c:idx val="2"/>
          <c:order val="2"/>
          <c:tx>
            <c:strRef>
              <c:f>Calculation!$A$71</c:f>
              <c:strCache>
                <c:ptCount val="1"/>
                <c:pt idx="0">
                  <c:v>Bournemouth</c:v>
                </c:pt>
              </c:strCache>
            </c:strRef>
          </c:tx>
          <c:spPr>
            <a:ln w="19050" cmpd="sng">
              <a:solidFill>
                <a:srgbClr val="000000"/>
              </a:solidFill>
            </a:ln>
          </c:spPr>
          <c:marker>
            <c:symbol val="none"/>
          </c:marker>
          <c:val>
            <c:numRef>
              <c:f>Calculation!$B$71:$AI$71</c:f>
              <c:numCache>
                <c:formatCode>General</c:formatCode>
                <c:ptCount val="34"/>
                <c:pt idx="0">
                  <c:v>262.39999999999998</c:v>
                </c:pt>
                <c:pt idx="1">
                  <c:v>295.2</c:v>
                </c:pt>
                <c:pt idx="2">
                  <c:v>288.8</c:v>
                </c:pt>
                <c:pt idx="3">
                  <c:v>289</c:v>
                </c:pt>
                <c:pt idx="4">
                  <c:v>241</c:v>
                </c:pt>
                <c:pt idx="5">
                  <c:v>230</c:v>
                </c:pt>
                <c:pt idx="6">
                  <c:v>246.2</c:v>
                </c:pt>
                <c:pt idx="7">
                  <c:v>255</c:v>
                </c:pt>
                <c:pt idx="8">
                  <c:v>268.8</c:v>
                </c:pt>
                <c:pt idx="9">
                  <c:v>352.8</c:v>
                </c:pt>
                <c:pt idx="10">
                  <c:v>353.8</c:v>
                </c:pt>
                <c:pt idx="11">
                  <c:v>347.8</c:v>
                </c:pt>
                <c:pt idx="12">
                  <c:v>343</c:v>
                </c:pt>
                <c:pt idx="13">
                  <c:v>320</c:v>
                </c:pt>
                <c:pt idx="14">
                  <c:v>292.39999999999998</c:v>
                </c:pt>
                <c:pt idx="15">
                  <c:v>352.6</c:v>
                </c:pt>
                <c:pt idx="16">
                  <c:v>318.60000000000002</c:v>
                </c:pt>
                <c:pt idx="17">
                  <c:v>329.4</c:v>
                </c:pt>
                <c:pt idx="18">
                  <c:v>331.4</c:v>
                </c:pt>
                <c:pt idx="19">
                  <c:v>309</c:v>
                </c:pt>
                <c:pt idx="20">
                  <c:v>250.2</c:v>
                </c:pt>
                <c:pt idx="21">
                  <c:v>299.2</c:v>
                </c:pt>
                <c:pt idx="22">
                  <c:v>280.39999999999998</c:v>
                </c:pt>
                <c:pt idx="23">
                  <c:v>314</c:v>
                </c:pt>
                <c:pt idx="24">
                  <c:v>344</c:v>
                </c:pt>
                <c:pt idx="25">
                  <c:v>350</c:v>
                </c:pt>
                <c:pt idx="26">
                  <c:v>304</c:v>
                </c:pt>
                <c:pt idx="27">
                  <c:v>320.39999999999998</c:v>
                </c:pt>
                <c:pt idx="28">
                  <c:v>298.8</c:v>
                </c:pt>
                <c:pt idx="29">
                  <c:v>246.8</c:v>
                </c:pt>
                <c:pt idx="30">
                  <c:v>232.4</c:v>
                </c:pt>
                <c:pt idx="31">
                  <c:v>231.6</c:v>
                </c:pt>
                <c:pt idx="32">
                  <c:v>252.2</c:v>
                </c:pt>
                <c:pt idx="33">
                  <c:v>251</c:v>
                </c:pt>
              </c:numCache>
            </c:numRef>
          </c:val>
          <c:smooth val="0"/>
          <c:extLst>
            <c:ext xmlns:c16="http://schemas.microsoft.com/office/drawing/2014/chart" uri="{C3380CC4-5D6E-409C-BE32-E72D297353CC}">
              <c16:uniqueId val="{00000002-45B2-476D-8FA5-B2D3CAFDD02B}"/>
            </c:ext>
          </c:extLst>
        </c:ser>
        <c:dLbls>
          <c:showLegendKey val="0"/>
          <c:showVal val="0"/>
          <c:showCatName val="0"/>
          <c:showSerName val="0"/>
          <c:showPercent val="0"/>
          <c:showBubbleSize val="0"/>
        </c:dLbls>
        <c:smooth val="0"/>
        <c:axId val="367371188"/>
        <c:axId val="1008808120"/>
      </c:lineChart>
      <c:catAx>
        <c:axId val="367371188"/>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008808120"/>
        <c:crosses val="autoZero"/>
        <c:auto val="1"/>
        <c:lblAlgn val="ctr"/>
        <c:lblOffset val="100"/>
        <c:noMultiLvlLbl val="1"/>
      </c:catAx>
      <c:valAx>
        <c:axId val="1008808120"/>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367371188"/>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Brighton</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50D4-4B2F-A1A8-D9770A0ABE7B}"/>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50D4-4B2F-A1A8-D9770A0ABE7B}"/>
            </c:ext>
          </c:extLst>
        </c:ser>
        <c:ser>
          <c:idx val="2"/>
          <c:order val="2"/>
          <c:tx>
            <c:strRef>
              <c:f>Calculation!$A$72</c:f>
              <c:strCache>
                <c:ptCount val="1"/>
                <c:pt idx="0">
                  <c:v>Brighton</c:v>
                </c:pt>
              </c:strCache>
            </c:strRef>
          </c:tx>
          <c:spPr>
            <a:ln w="19050" cmpd="sng">
              <a:solidFill>
                <a:srgbClr val="000000"/>
              </a:solidFill>
            </a:ln>
          </c:spPr>
          <c:marker>
            <c:symbol val="none"/>
          </c:marker>
          <c:val>
            <c:numRef>
              <c:f>Calculation!$B$72:$AI$72</c:f>
              <c:numCache>
                <c:formatCode>General</c:formatCode>
                <c:ptCount val="34"/>
                <c:pt idx="0">
                  <c:v>293.39999999999998</c:v>
                </c:pt>
                <c:pt idx="1">
                  <c:v>321.2</c:v>
                </c:pt>
                <c:pt idx="2">
                  <c:v>360.2</c:v>
                </c:pt>
                <c:pt idx="3">
                  <c:v>312.2</c:v>
                </c:pt>
                <c:pt idx="4">
                  <c:v>335</c:v>
                </c:pt>
                <c:pt idx="5">
                  <c:v>331.8</c:v>
                </c:pt>
                <c:pt idx="6">
                  <c:v>313.60000000000002</c:v>
                </c:pt>
                <c:pt idx="7">
                  <c:v>232</c:v>
                </c:pt>
                <c:pt idx="8">
                  <c:v>237</c:v>
                </c:pt>
                <c:pt idx="9">
                  <c:v>228.6</c:v>
                </c:pt>
                <c:pt idx="10">
                  <c:v>232.6</c:v>
                </c:pt>
                <c:pt idx="11">
                  <c:v>238.6</c:v>
                </c:pt>
                <c:pt idx="12">
                  <c:v>270.2</c:v>
                </c:pt>
                <c:pt idx="13">
                  <c:v>276</c:v>
                </c:pt>
                <c:pt idx="14">
                  <c:v>294.60000000000002</c:v>
                </c:pt>
                <c:pt idx="15">
                  <c:v>299.60000000000002</c:v>
                </c:pt>
                <c:pt idx="16">
                  <c:v>285.2</c:v>
                </c:pt>
                <c:pt idx="17">
                  <c:v>290.2</c:v>
                </c:pt>
                <c:pt idx="18">
                  <c:v>334.6</c:v>
                </c:pt>
                <c:pt idx="19">
                  <c:v>307.60000000000002</c:v>
                </c:pt>
                <c:pt idx="20">
                  <c:v>299.60000000000002</c:v>
                </c:pt>
                <c:pt idx="21">
                  <c:v>303.2</c:v>
                </c:pt>
                <c:pt idx="22">
                  <c:v>312.2</c:v>
                </c:pt>
                <c:pt idx="23">
                  <c:v>271.39999999999998</c:v>
                </c:pt>
                <c:pt idx="24">
                  <c:v>272.39999999999998</c:v>
                </c:pt>
                <c:pt idx="25">
                  <c:v>284.2</c:v>
                </c:pt>
                <c:pt idx="26">
                  <c:v>262.2</c:v>
                </c:pt>
                <c:pt idx="27">
                  <c:v>214.2</c:v>
                </c:pt>
                <c:pt idx="28">
                  <c:v>250.2</c:v>
                </c:pt>
                <c:pt idx="29">
                  <c:v>257.2</c:v>
                </c:pt>
                <c:pt idx="30">
                  <c:v>252.4</c:v>
                </c:pt>
                <c:pt idx="31">
                  <c:v>264.39999999999998</c:v>
                </c:pt>
                <c:pt idx="32">
                  <c:v>304</c:v>
                </c:pt>
                <c:pt idx="33">
                  <c:v>311.60000000000002</c:v>
                </c:pt>
              </c:numCache>
            </c:numRef>
          </c:val>
          <c:smooth val="0"/>
          <c:extLst>
            <c:ext xmlns:c16="http://schemas.microsoft.com/office/drawing/2014/chart" uri="{C3380CC4-5D6E-409C-BE32-E72D297353CC}">
              <c16:uniqueId val="{00000002-50D4-4B2F-A1A8-D9770A0ABE7B}"/>
            </c:ext>
          </c:extLst>
        </c:ser>
        <c:dLbls>
          <c:showLegendKey val="0"/>
          <c:showVal val="0"/>
          <c:showCatName val="0"/>
          <c:showSerName val="0"/>
          <c:showPercent val="0"/>
          <c:showBubbleSize val="0"/>
        </c:dLbls>
        <c:smooth val="0"/>
        <c:axId val="1228358411"/>
        <c:axId val="824749839"/>
      </c:lineChart>
      <c:catAx>
        <c:axId val="1228358411"/>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824749839"/>
        <c:crosses val="autoZero"/>
        <c:auto val="1"/>
        <c:lblAlgn val="ctr"/>
        <c:lblOffset val="100"/>
        <c:noMultiLvlLbl val="1"/>
      </c:catAx>
      <c:valAx>
        <c:axId val="824749839"/>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228358411"/>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Cardiff City</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1EA3-4EC6-AB02-58AFA484E632}"/>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1EA3-4EC6-AB02-58AFA484E632}"/>
            </c:ext>
          </c:extLst>
        </c:ser>
        <c:ser>
          <c:idx val="2"/>
          <c:order val="2"/>
          <c:tx>
            <c:strRef>
              <c:f>Calculation!$A$74</c:f>
              <c:strCache>
                <c:ptCount val="1"/>
                <c:pt idx="0">
                  <c:v>Cardiff City</c:v>
                </c:pt>
              </c:strCache>
            </c:strRef>
          </c:tx>
          <c:spPr>
            <a:ln w="19050" cmpd="sng">
              <a:solidFill>
                <a:srgbClr val="000000"/>
              </a:solidFill>
            </a:ln>
          </c:spPr>
          <c:marker>
            <c:symbol val="none"/>
          </c:marker>
          <c:val>
            <c:numRef>
              <c:f>Calculation!$B$74:$AI$74</c:f>
              <c:numCache>
                <c:formatCode>General</c:formatCode>
                <c:ptCount val="34"/>
                <c:pt idx="0">
                  <c:v>288.2</c:v>
                </c:pt>
                <c:pt idx="1">
                  <c:v>335.4</c:v>
                </c:pt>
                <c:pt idx="2">
                  <c:v>345.4</c:v>
                </c:pt>
                <c:pt idx="3">
                  <c:v>393.4</c:v>
                </c:pt>
                <c:pt idx="4">
                  <c:v>360.4</c:v>
                </c:pt>
                <c:pt idx="5">
                  <c:v>366.4</c:v>
                </c:pt>
                <c:pt idx="6">
                  <c:v>313.39999999999998</c:v>
                </c:pt>
                <c:pt idx="7">
                  <c:v>299.39999999999998</c:v>
                </c:pt>
                <c:pt idx="8">
                  <c:v>265.8</c:v>
                </c:pt>
                <c:pt idx="9">
                  <c:v>275.8</c:v>
                </c:pt>
                <c:pt idx="10">
                  <c:v>236.2</c:v>
                </c:pt>
                <c:pt idx="11">
                  <c:v>225.2</c:v>
                </c:pt>
                <c:pt idx="12">
                  <c:v>234.4</c:v>
                </c:pt>
                <c:pt idx="13">
                  <c:v>256.60000000000002</c:v>
                </c:pt>
                <c:pt idx="14">
                  <c:v>269.39999999999998</c:v>
                </c:pt>
                <c:pt idx="15">
                  <c:v>275.39999999999998</c:v>
                </c:pt>
                <c:pt idx="16">
                  <c:v>316.39999999999998</c:v>
                </c:pt>
                <c:pt idx="17">
                  <c:v>304.2</c:v>
                </c:pt>
                <c:pt idx="18">
                  <c:v>276</c:v>
                </c:pt>
                <c:pt idx="19">
                  <c:v>298.8</c:v>
                </c:pt>
                <c:pt idx="20">
                  <c:v>286.39999999999998</c:v>
                </c:pt>
                <c:pt idx="21">
                  <c:v>252.6</c:v>
                </c:pt>
                <c:pt idx="22">
                  <c:v>256.60000000000002</c:v>
                </c:pt>
                <c:pt idx="23">
                  <c:v>252.8</c:v>
                </c:pt>
                <c:pt idx="24">
                  <c:v>225.2</c:v>
                </c:pt>
                <c:pt idx="25">
                  <c:v>223.2</c:v>
                </c:pt>
                <c:pt idx="26">
                  <c:v>228</c:v>
                </c:pt>
                <c:pt idx="27">
                  <c:v>257</c:v>
                </c:pt>
                <c:pt idx="28">
                  <c:v>328</c:v>
                </c:pt>
                <c:pt idx="29">
                  <c:v>344.8</c:v>
                </c:pt>
                <c:pt idx="30">
                  <c:v>377.8</c:v>
                </c:pt>
                <c:pt idx="31">
                  <c:v>365.8</c:v>
                </c:pt>
                <c:pt idx="32">
                  <c:v>339.8</c:v>
                </c:pt>
                <c:pt idx="33">
                  <c:v>317</c:v>
                </c:pt>
              </c:numCache>
            </c:numRef>
          </c:val>
          <c:smooth val="0"/>
          <c:extLst>
            <c:ext xmlns:c16="http://schemas.microsoft.com/office/drawing/2014/chart" uri="{C3380CC4-5D6E-409C-BE32-E72D297353CC}">
              <c16:uniqueId val="{00000002-1EA3-4EC6-AB02-58AFA484E632}"/>
            </c:ext>
          </c:extLst>
        </c:ser>
        <c:dLbls>
          <c:showLegendKey val="0"/>
          <c:showVal val="0"/>
          <c:showCatName val="0"/>
          <c:showSerName val="0"/>
          <c:showPercent val="0"/>
          <c:showBubbleSize val="0"/>
        </c:dLbls>
        <c:smooth val="0"/>
        <c:axId val="1104427084"/>
        <c:axId val="1273866594"/>
      </c:lineChart>
      <c:catAx>
        <c:axId val="1104427084"/>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273866594"/>
        <c:crosses val="autoZero"/>
        <c:auto val="1"/>
        <c:lblAlgn val="ctr"/>
        <c:lblOffset val="100"/>
        <c:noMultiLvlLbl val="1"/>
      </c:catAx>
      <c:valAx>
        <c:axId val="1273866594"/>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104427084"/>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Chelsea</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E734-4B88-9A86-11C6231CA158}"/>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E734-4B88-9A86-11C6231CA158}"/>
            </c:ext>
          </c:extLst>
        </c:ser>
        <c:ser>
          <c:idx val="2"/>
          <c:order val="2"/>
          <c:tx>
            <c:strRef>
              <c:f>Calculation!$A$75</c:f>
              <c:strCache>
                <c:ptCount val="1"/>
                <c:pt idx="0">
                  <c:v>Chelsea</c:v>
                </c:pt>
              </c:strCache>
            </c:strRef>
          </c:tx>
          <c:spPr>
            <a:ln w="19050" cmpd="sng">
              <a:solidFill>
                <a:srgbClr val="000000"/>
              </a:solidFill>
            </a:ln>
          </c:spPr>
          <c:marker>
            <c:symbol val="none"/>
          </c:marker>
          <c:val>
            <c:numRef>
              <c:f>Calculation!$B$75:$AI$75</c:f>
              <c:numCache>
                <c:formatCode>General</c:formatCode>
                <c:ptCount val="34"/>
                <c:pt idx="0">
                  <c:v>236.2</c:v>
                </c:pt>
                <c:pt idx="1">
                  <c:v>242.2</c:v>
                </c:pt>
                <c:pt idx="2">
                  <c:v>254.2</c:v>
                </c:pt>
                <c:pt idx="3">
                  <c:v>244.6</c:v>
                </c:pt>
                <c:pt idx="4">
                  <c:v>281.60000000000002</c:v>
                </c:pt>
                <c:pt idx="5">
                  <c:v>314.39999999999998</c:v>
                </c:pt>
                <c:pt idx="6">
                  <c:v>308</c:v>
                </c:pt>
                <c:pt idx="7">
                  <c:v>282</c:v>
                </c:pt>
                <c:pt idx="8">
                  <c:v>331.2</c:v>
                </c:pt>
                <c:pt idx="9">
                  <c:v>280.2</c:v>
                </c:pt>
                <c:pt idx="10">
                  <c:v>263.39999999999998</c:v>
                </c:pt>
                <c:pt idx="11">
                  <c:v>319.39999999999998</c:v>
                </c:pt>
                <c:pt idx="12">
                  <c:v>318.39999999999998</c:v>
                </c:pt>
                <c:pt idx="13">
                  <c:v>273</c:v>
                </c:pt>
                <c:pt idx="14">
                  <c:v>292.2</c:v>
                </c:pt>
                <c:pt idx="15">
                  <c:v>297</c:v>
                </c:pt>
                <c:pt idx="16">
                  <c:v>233</c:v>
                </c:pt>
                <c:pt idx="17">
                  <c:v>229</c:v>
                </c:pt>
                <c:pt idx="18">
                  <c:v>257.60000000000002</c:v>
                </c:pt>
                <c:pt idx="19">
                  <c:v>261.2</c:v>
                </c:pt>
                <c:pt idx="20">
                  <c:v>245.4</c:v>
                </c:pt>
                <c:pt idx="21">
                  <c:v>329.4</c:v>
                </c:pt>
                <c:pt idx="22">
                  <c:v>325.39999999999998</c:v>
                </c:pt>
                <c:pt idx="23">
                  <c:v>326.8</c:v>
                </c:pt>
                <c:pt idx="24">
                  <c:v>310</c:v>
                </c:pt>
                <c:pt idx="25">
                  <c:v>313</c:v>
                </c:pt>
                <c:pt idx="26">
                  <c:v>251.8</c:v>
                </c:pt>
                <c:pt idx="27">
                  <c:v>250.2</c:v>
                </c:pt>
                <c:pt idx="28">
                  <c:v>215.2</c:v>
                </c:pt>
                <c:pt idx="29">
                  <c:v>269.2</c:v>
                </c:pt>
                <c:pt idx="30">
                  <c:v>283.2</c:v>
                </c:pt>
                <c:pt idx="31">
                  <c:v>321.60000000000002</c:v>
                </c:pt>
                <c:pt idx="32">
                  <c:v>324.2</c:v>
                </c:pt>
                <c:pt idx="33">
                  <c:v>338.6</c:v>
                </c:pt>
              </c:numCache>
            </c:numRef>
          </c:val>
          <c:smooth val="0"/>
          <c:extLst>
            <c:ext xmlns:c16="http://schemas.microsoft.com/office/drawing/2014/chart" uri="{C3380CC4-5D6E-409C-BE32-E72D297353CC}">
              <c16:uniqueId val="{00000002-E734-4B88-9A86-11C6231CA158}"/>
            </c:ext>
          </c:extLst>
        </c:ser>
        <c:dLbls>
          <c:showLegendKey val="0"/>
          <c:showVal val="0"/>
          <c:showCatName val="0"/>
          <c:showSerName val="0"/>
          <c:showPercent val="0"/>
          <c:showBubbleSize val="0"/>
        </c:dLbls>
        <c:smooth val="0"/>
        <c:axId val="732121270"/>
        <c:axId val="1295372215"/>
      </c:lineChart>
      <c:catAx>
        <c:axId val="732121270"/>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295372215"/>
        <c:crosses val="autoZero"/>
        <c:auto val="1"/>
        <c:lblAlgn val="ctr"/>
        <c:lblOffset val="100"/>
        <c:noMultiLvlLbl val="1"/>
      </c:catAx>
      <c:valAx>
        <c:axId val="1295372215"/>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732121270"/>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Crystal Palace</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82CE-452F-B819-08D3F8308296}"/>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82CE-452F-B819-08D3F8308296}"/>
            </c:ext>
          </c:extLst>
        </c:ser>
        <c:ser>
          <c:idx val="2"/>
          <c:order val="2"/>
          <c:tx>
            <c:strRef>
              <c:f>Calculation!$A$76</c:f>
              <c:strCache>
                <c:ptCount val="1"/>
                <c:pt idx="0">
                  <c:v>Crystal Palace</c:v>
                </c:pt>
              </c:strCache>
            </c:strRef>
          </c:tx>
          <c:spPr>
            <a:ln w="19050" cmpd="sng">
              <a:solidFill>
                <a:srgbClr val="000000"/>
              </a:solidFill>
            </a:ln>
          </c:spPr>
          <c:marker>
            <c:symbol val="none"/>
          </c:marker>
          <c:val>
            <c:numRef>
              <c:f>Calculation!$B$76:$AI$76</c:f>
              <c:numCache>
                <c:formatCode>General</c:formatCode>
                <c:ptCount val="34"/>
                <c:pt idx="0">
                  <c:v>240.6</c:v>
                </c:pt>
                <c:pt idx="1">
                  <c:v>248.6</c:v>
                </c:pt>
                <c:pt idx="2">
                  <c:v>226.4</c:v>
                </c:pt>
                <c:pt idx="3">
                  <c:v>217.2</c:v>
                </c:pt>
                <c:pt idx="4">
                  <c:v>240</c:v>
                </c:pt>
                <c:pt idx="5">
                  <c:v>258.60000000000002</c:v>
                </c:pt>
                <c:pt idx="6">
                  <c:v>298.60000000000002</c:v>
                </c:pt>
                <c:pt idx="7">
                  <c:v>322.8</c:v>
                </c:pt>
                <c:pt idx="8">
                  <c:v>380</c:v>
                </c:pt>
                <c:pt idx="9">
                  <c:v>375.2</c:v>
                </c:pt>
                <c:pt idx="10">
                  <c:v>360.2</c:v>
                </c:pt>
                <c:pt idx="11">
                  <c:v>326.60000000000002</c:v>
                </c:pt>
                <c:pt idx="12">
                  <c:v>296.60000000000002</c:v>
                </c:pt>
                <c:pt idx="13">
                  <c:v>319.39999999999998</c:v>
                </c:pt>
                <c:pt idx="14">
                  <c:v>297.39999999999998</c:v>
                </c:pt>
                <c:pt idx="15">
                  <c:v>319.39999999999998</c:v>
                </c:pt>
                <c:pt idx="16">
                  <c:v>317</c:v>
                </c:pt>
                <c:pt idx="17">
                  <c:v>311</c:v>
                </c:pt>
                <c:pt idx="18">
                  <c:v>281</c:v>
                </c:pt>
                <c:pt idx="19">
                  <c:v>292.2</c:v>
                </c:pt>
                <c:pt idx="20">
                  <c:v>252.2</c:v>
                </c:pt>
                <c:pt idx="21">
                  <c:v>246.2</c:v>
                </c:pt>
                <c:pt idx="22">
                  <c:v>261.60000000000002</c:v>
                </c:pt>
                <c:pt idx="23">
                  <c:v>252.6</c:v>
                </c:pt>
                <c:pt idx="24">
                  <c:v>274.2</c:v>
                </c:pt>
                <c:pt idx="25">
                  <c:v>284.2</c:v>
                </c:pt>
                <c:pt idx="26">
                  <c:v>334.6</c:v>
                </c:pt>
                <c:pt idx="27">
                  <c:v>315.2</c:v>
                </c:pt>
                <c:pt idx="28">
                  <c:v>287</c:v>
                </c:pt>
                <c:pt idx="29">
                  <c:v>322.2</c:v>
                </c:pt>
                <c:pt idx="30">
                  <c:v>357.8</c:v>
                </c:pt>
                <c:pt idx="31">
                  <c:v>314.39999999999998</c:v>
                </c:pt>
                <c:pt idx="32">
                  <c:v>315.8</c:v>
                </c:pt>
                <c:pt idx="33">
                  <c:v>307</c:v>
                </c:pt>
              </c:numCache>
            </c:numRef>
          </c:val>
          <c:smooth val="0"/>
          <c:extLst>
            <c:ext xmlns:c16="http://schemas.microsoft.com/office/drawing/2014/chart" uri="{C3380CC4-5D6E-409C-BE32-E72D297353CC}">
              <c16:uniqueId val="{00000002-82CE-452F-B819-08D3F8308296}"/>
            </c:ext>
          </c:extLst>
        </c:ser>
        <c:dLbls>
          <c:showLegendKey val="0"/>
          <c:showVal val="0"/>
          <c:showCatName val="0"/>
          <c:showSerName val="0"/>
          <c:showPercent val="0"/>
          <c:showBubbleSize val="0"/>
        </c:dLbls>
        <c:smooth val="0"/>
        <c:axId val="384788840"/>
        <c:axId val="375907190"/>
      </c:lineChart>
      <c:catAx>
        <c:axId val="384788840"/>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375907190"/>
        <c:crosses val="autoZero"/>
        <c:auto val="1"/>
        <c:lblAlgn val="ctr"/>
        <c:lblOffset val="100"/>
        <c:noMultiLvlLbl val="1"/>
      </c:catAx>
      <c:valAx>
        <c:axId val="375907190"/>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384788840"/>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Everton</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478F-4956-B56D-21EBEF0C3007}"/>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478F-4956-B56D-21EBEF0C3007}"/>
            </c:ext>
          </c:extLst>
        </c:ser>
        <c:ser>
          <c:idx val="2"/>
          <c:order val="2"/>
          <c:tx>
            <c:strRef>
              <c:f>Calculation!$A$77</c:f>
              <c:strCache>
                <c:ptCount val="1"/>
                <c:pt idx="0">
                  <c:v>Everton</c:v>
                </c:pt>
              </c:strCache>
            </c:strRef>
          </c:tx>
          <c:spPr>
            <a:ln w="19050" cmpd="sng">
              <a:solidFill>
                <a:srgbClr val="000000"/>
              </a:solidFill>
            </a:ln>
          </c:spPr>
          <c:marker>
            <c:symbol val="none"/>
          </c:marker>
          <c:val>
            <c:numRef>
              <c:f>Calculation!$B$77:$AI$77</c:f>
              <c:numCache>
                <c:formatCode>General</c:formatCode>
                <c:ptCount val="34"/>
                <c:pt idx="0">
                  <c:v>215.8</c:v>
                </c:pt>
                <c:pt idx="1">
                  <c:v>243.4</c:v>
                </c:pt>
                <c:pt idx="2">
                  <c:v>237.4</c:v>
                </c:pt>
                <c:pt idx="3">
                  <c:v>241</c:v>
                </c:pt>
                <c:pt idx="4">
                  <c:v>248</c:v>
                </c:pt>
                <c:pt idx="5">
                  <c:v>303.2</c:v>
                </c:pt>
                <c:pt idx="6">
                  <c:v>267.60000000000002</c:v>
                </c:pt>
                <c:pt idx="7">
                  <c:v>321.60000000000002</c:v>
                </c:pt>
                <c:pt idx="8">
                  <c:v>297.2</c:v>
                </c:pt>
                <c:pt idx="9">
                  <c:v>343.2</c:v>
                </c:pt>
                <c:pt idx="10">
                  <c:v>290</c:v>
                </c:pt>
                <c:pt idx="11">
                  <c:v>291</c:v>
                </c:pt>
                <c:pt idx="12">
                  <c:v>327</c:v>
                </c:pt>
                <c:pt idx="13">
                  <c:v>372</c:v>
                </c:pt>
                <c:pt idx="14">
                  <c:v>346.8</c:v>
                </c:pt>
                <c:pt idx="15">
                  <c:v>350.8</c:v>
                </c:pt>
                <c:pt idx="16">
                  <c:v>356.8</c:v>
                </c:pt>
                <c:pt idx="17">
                  <c:v>280.8</c:v>
                </c:pt>
                <c:pt idx="18">
                  <c:v>247</c:v>
                </c:pt>
                <c:pt idx="19">
                  <c:v>226.6</c:v>
                </c:pt>
                <c:pt idx="20">
                  <c:v>218.6</c:v>
                </c:pt>
                <c:pt idx="21">
                  <c:v>220.8</c:v>
                </c:pt>
                <c:pt idx="22">
                  <c:v>276.8</c:v>
                </c:pt>
                <c:pt idx="23">
                  <c:v>272</c:v>
                </c:pt>
                <c:pt idx="24">
                  <c:v>302.60000000000002</c:v>
                </c:pt>
                <c:pt idx="25">
                  <c:v>315.39999999999998</c:v>
                </c:pt>
                <c:pt idx="26">
                  <c:v>336.2</c:v>
                </c:pt>
                <c:pt idx="27">
                  <c:v>286.60000000000002</c:v>
                </c:pt>
                <c:pt idx="28">
                  <c:v>311.2</c:v>
                </c:pt>
                <c:pt idx="29">
                  <c:v>272.2</c:v>
                </c:pt>
                <c:pt idx="30">
                  <c:v>300.39999999999998</c:v>
                </c:pt>
                <c:pt idx="31">
                  <c:v>283.2</c:v>
                </c:pt>
                <c:pt idx="32">
                  <c:v>286.8</c:v>
                </c:pt>
                <c:pt idx="33">
                  <c:v>316.2</c:v>
                </c:pt>
              </c:numCache>
            </c:numRef>
          </c:val>
          <c:smooth val="0"/>
          <c:extLst>
            <c:ext xmlns:c16="http://schemas.microsoft.com/office/drawing/2014/chart" uri="{C3380CC4-5D6E-409C-BE32-E72D297353CC}">
              <c16:uniqueId val="{00000002-478F-4956-B56D-21EBEF0C3007}"/>
            </c:ext>
          </c:extLst>
        </c:ser>
        <c:dLbls>
          <c:showLegendKey val="0"/>
          <c:showVal val="0"/>
          <c:showCatName val="0"/>
          <c:showSerName val="0"/>
          <c:showPercent val="0"/>
          <c:showBubbleSize val="0"/>
        </c:dLbls>
        <c:smooth val="0"/>
        <c:axId val="1921379472"/>
        <c:axId val="1768990571"/>
      </c:lineChart>
      <c:catAx>
        <c:axId val="1921379472"/>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768990571"/>
        <c:crosses val="autoZero"/>
        <c:auto val="1"/>
        <c:lblAlgn val="ctr"/>
        <c:lblOffset val="100"/>
        <c:noMultiLvlLbl val="1"/>
      </c:catAx>
      <c:valAx>
        <c:axId val="1768990571"/>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921379472"/>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Fulham</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A8ED-4757-A1A3-BB7DB273ED20}"/>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A8ED-4757-A1A3-BB7DB273ED20}"/>
            </c:ext>
          </c:extLst>
        </c:ser>
        <c:ser>
          <c:idx val="2"/>
          <c:order val="2"/>
          <c:tx>
            <c:strRef>
              <c:f>Calculation!$A$78</c:f>
              <c:strCache>
                <c:ptCount val="1"/>
                <c:pt idx="0">
                  <c:v>Fulham</c:v>
                </c:pt>
              </c:strCache>
            </c:strRef>
          </c:tx>
          <c:spPr>
            <a:ln w="19050" cmpd="sng">
              <a:solidFill>
                <a:srgbClr val="000000"/>
              </a:solidFill>
            </a:ln>
          </c:spPr>
          <c:marker>
            <c:symbol val="none"/>
          </c:marker>
          <c:val>
            <c:numRef>
              <c:f>Calculation!$B$78:$AI$78</c:f>
              <c:numCache>
                <c:formatCode>General</c:formatCode>
                <c:ptCount val="34"/>
                <c:pt idx="0">
                  <c:v>358.4</c:v>
                </c:pt>
                <c:pt idx="1">
                  <c:v>355.4</c:v>
                </c:pt>
                <c:pt idx="2">
                  <c:v>321.8</c:v>
                </c:pt>
                <c:pt idx="3">
                  <c:v>330.8</c:v>
                </c:pt>
                <c:pt idx="4">
                  <c:v>321.2</c:v>
                </c:pt>
                <c:pt idx="5">
                  <c:v>245.2</c:v>
                </c:pt>
                <c:pt idx="6">
                  <c:v>248.6</c:v>
                </c:pt>
                <c:pt idx="7">
                  <c:v>279.8</c:v>
                </c:pt>
                <c:pt idx="8">
                  <c:v>252.8</c:v>
                </c:pt>
                <c:pt idx="9">
                  <c:v>298.39999999999998</c:v>
                </c:pt>
                <c:pt idx="10">
                  <c:v>301.39999999999998</c:v>
                </c:pt>
                <c:pt idx="11">
                  <c:v>354.2</c:v>
                </c:pt>
                <c:pt idx="12">
                  <c:v>306.2</c:v>
                </c:pt>
                <c:pt idx="13">
                  <c:v>323</c:v>
                </c:pt>
                <c:pt idx="14">
                  <c:v>279</c:v>
                </c:pt>
                <c:pt idx="15">
                  <c:v>269</c:v>
                </c:pt>
                <c:pt idx="16">
                  <c:v>247.4</c:v>
                </c:pt>
                <c:pt idx="17">
                  <c:v>270.2</c:v>
                </c:pt>
                <c:pt idx="18">
                  <c:v>294.39999999999998</c:v>
                </c:pt>
                <c:pt idx="19">
                  <c:v>294.39999999999998</c:v>
                </c:pt>
                <c:pt idx="20">
                  <c:v>310.2</c:v>
                </c:pt>
                <c:pt idx="21">
                  <c:v>315.60000000000002</c:v>
                </c:pt>
                <c:pt idx="22">
                  <c:v>301.2</c:v>
                </c:pt>
                <c:pt idx="23">
                  <c:v>267.39999999999998</c:v>
                </c:pt>
                <c:pt idx="24">
                  <c:v>297.39999999999998</c:v>
                </c:pt>
                <c:pt idx="25">
                  <c:v>301</c:v>
                </c:pt>
                <c:pt idx="26">
                  <c:v>295</c:v>
                </c:pt>
                <c:pt idx="27">
                  <c:v>344.6</c:v>
                </c:pt>
                <c:pt idx="28">
                  <c:v>350.6</c:v>
                </c:pt>
                <c:pt idx="29">
                  <c:v>329.6</c:v>
                </c:pt>
                <c:pt idx="30">
                  <c:v>326</c:v>
                </c:pt>
                <c:pt idx="31">
                  <c:v>283</c:v>
                </c:pt>
                <c:pt idx="32">
                  <c:v>231</c:v>
                </c:pt>
                <c:pt idx="33">
                  <c:v>225.8</c:v>
                </c:pt>
              </c:numCache>
            </c:numRef>
          </c:val>
          <c:smooth val="0"/>
          <c:extLst>
            <c:ext xmlns:c16="http://schemas.microsoft.com/office/drawing/2014/chart" uri="{C3380CC4-5D6E-409C-BE32-E72D297353CC}">
              <c16:uniqueId val="{00000002-A8ED-4757-A1A3-BB7DB273ED20}"/>
            </c:ext>
          </c:extLst>
        </c:ser>
        <c:dLbls>
          <c:showLegendKey val="0"/>
          <c:showVal val="0"/>
          <c:showCatName val="0"/>
          <c:showSerName val="0"/>
          <c:showPercent val="0"/>
          <c:showBubbleSize val="0"/>
        </c:dLbls>
        <c:smooth val="0"/>
        <c:axId val="256620245"/>
        <c:axId val="1219713008"/>
      </c:lineChart>
      <c:catAx>
        <c:axId val="256620245"/>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219713008"/>
        <c:crosses val="autoZero"/>
        <c:auto val="1"/>
        <c:lblAlgn val="ctr"/>
        <c:lblOffset val="100"/>
        <c:noMultiLvlLbl val="1"/>
      </c:catAx>
      <c:valAx>
        <c:axId val="1219713008"/>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256620245"/>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Huddersfield</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455A-4E63-8F92-92F6EA906FB2}"/>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455A-4E63-8F92-92F6EA906FB2}"/>
            </c:ext>
          </c:extLst>
        </c:ser>
        <c:ser>
          <c:idx val="2"/>
          <c:order val="2"/>
          <c:tx>
            <c:strRef>
              <c:f>Calculation!$A$79</c:f>
              <c:strCache>
                <c:ptCount val="1"/>
                <c:pt idx="0">
                  <c:v>Huddersfield</c:v>
                </c:pt>
              </c:strCache>
            </c:strRef>
          </c:tx>
          <c:spPr>
            <a:ln w="19050" cmpd="sng">
              <a:solidFill>
                <a:srgbClr val="000000"/>
              </a:solidFill>
            </a:ln>
          </c:spPr>
          <c:marker>
            <c:symbol val="none"/>
          </c:marker>
          <c:val>
            <c:numRef>
              <c:f>Calculation!$B$79:$AI$79</c:f>
              <c:numCache>
                <c:formatCode>General</c:formatCode>
                <c:ptCount val="34"/>
                <c:pt idx="0">
                  <c:v>324.8</c:v>
                </c:pt>
                <c:pt idx="1">
                  <c:v>311.2</c:v>
                </c:pt>
                <c:pt idx="2">
                  <c:v>268.2</c:v>
                </c:pt>
                <c:pt idx="3">
                  <c:v>301</c:v>
                </c:pt>
                <c:pt idx="4">
                  <c:v>317.2</c:v>
                </c:pt>
                <c:pt idx="5">
                  <c:v>322.39999999999998</c:v>
                </c:pt>
                <c:pt idx="6">
                  <c:v>296</c:v>
                </c:pt>
                <c:pt idx="7">
                  <c:v>261</c:v>
                </c:pt>
                <c:pt idx="8">
                  <c:v>244.2</c:v>
                </c:pt>
                <c:pt idx="9">
                  <c:v>209.2</c:v>
                </c:pt>
                <c:pt idx="10">
                  <c:v>212.8</c:v>
                </c:pt>
                <c:pt idx="11">
                  <c:v>258.39999999999998</c:v>
                </c:pt>
                <c:pt idx="12">
                  <c:v>260.39999999999998</c:v>
                </c:pt>
                <c:pt idx="13">
                  <c:v>248.4</c:v>
                </c:pt>
                <c:pt idx="14">
                  <c:v>305.60000000000002</c:v>
                </c:pt>
                <c:pt idx="15">
                  <c:v>288.8</c:v>
                </c:pt>
                <c:pt idx="16">
                  <c:v>267.2</c:v>
                </c:pt>
                <c:pt idx="17">
                  <c:v>261.60000000000002</c:v>
                </c:pt>
                <c:pt idx="18">
                  <c:v>325.60000000000002</c:v>
                </c:pt>
                <c:pt idx="19">
                  <c:v>277.39999999999998</c:v>
                </c:pt>
                <c:pt idx="20">
                  <c:v>325.39999999999998</c:v>
                </c:pt>
                <c:pt idx="21">
                  <c:v>334.4</c:v>
                </c:pt>
                <c:pt idx="22">
                  <c:v>348.8</c:v>
                </c:pt>
                <c:pt idx="23">
                  <c:v>288.8</c:v>
                </c:pt>
                <c:pt idx="24">
                  <c:v>287.8</c:v>
                </c:pt>
                <c:pt idx="25">
                  <c:v>247.8</c:v>
                </c:pt>
                <c:pt idx="26">
                  <c:v>235.2</c:v>
                </c:pt>
                <c:pt idx="27">
                  <c:v>235.2</c:v>
                </c:pt>
                <c:pt idx="28">
                  <c:v>242.2</c:v>
                </c:pt>
                <c:pt idx="29">
                  <c:v>286.60000000000002</c:v>
                </c:pt>
                <c:pt idx="30">
                  <c:v>283.60000000000002</c:v>
                </c:pt>
                <c:pt idx="31">
                  <c:v>323.2</c:v>
                </c:pt>
                <c:pt idx="32">
                  <c:v>351.4</c:v>
                </c:pt>
                <c:pt idx="33">
                  <c:v>347.6</c:v>
                </c:pt>
              </c:numCache>
            </c:numRef>
          </c:val>
          <c:smooth val="0"/>
          <c:extLst>
            <c:ext xmlns:c16="http://schemas.microsoft.com/office/drawing/2014/chart" uri="{C3380CC4-5D6E-409C-BE32-E72D297353CC}">
              <c16:uniqueId val="{00000002-455A-4E63-8F92-92F6EA906FB2}"/>
            </c:ext>
          </c:extLst>
        </c:ser>
        <c:dLbls>
          <c:showLegendKey val="0"/>
          <c:showVal val="0"/>
          <c:showCatName val="0"/>
          <c:showSerName val="0"/>
          <c:showPercent val="0"/>
          <c:showBubbleSize val="0"/>
        </c:dLbls>
        <c:smooth val="0"/>
        <c:axId val="2114850711"/>
        <c:axId val="912843849"/>
      </c:lineChart>
      <c:catAx>
        <c:axId val="2114850711"/>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912843849"/>
        <c:crosses val="autoZero"/>
        <c:auto val="1"/>
        <c:lblAlgn val="ctr"/>
        <c:lblOffset val="100"/>
        <c:noMultiLvlLbl val="1"/>
      </c:catAx>
      <c:valAx>
        <c:axId val="912843849"/>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2114850711"/>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Leicester</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8783-4CBB-815D-722978820B2A}"/>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8783-4CBB-815D-722978820B2A}"/>
            </c:ext>
          </c:extLst>
        </c:ser>
        <c:ser>
          <c:idx val="2"/>
          <c:order val="2"/>
          <c:tx>
            <c:strRef>
              <c:f>Calculation!$A$80</c:f>
              <c:strCache>
                <c:ptCount val="1"/>
                <c:pt idx="0">
                  <c:v>Leicester</c:v>
                </c:pt>
              </c:strCache>
            </c:strRef>
          </c:tx>
          <c:spPr>
            <a:ln w="19050" cmpd="sng">
              <a:solidFill>
                <a:srgbClr val="000000"/>
              </a:solidFill>
            </a:ln>
          </c:spPr>
          <c:marker>
            <c:symbol val="none"/>
          </c:marker>
          <c:val>
            <c:numRef>
              <c:f>Calculation!$B$80:$AI$80</c:f>
              <c:numCache>
                <c:formatCode>General</c:formatCode>
                <c:ptCount val="34"/>
                <c:pt idx="0">
                  <c:v>308.2</c:v>
                </c:pt>
                <c:pt idx="1">
                  <c:v>248</c:v>
                </c:pt>
                <c:pt idx="2">
                  <c:v>260.8</c:v>
                </c:pt>
                <c:pt idx="3">
                  <c:v>266.60000000000002</c:v>
                </c:pt>
                <c:pt idx="4">
                  <c:v>267.2</c:v>
                </c:pt>
                <c:pt idx="5">
                  <c:v>256.39999999999998</c:v>
                </c:pt>
                <c:pt idx="6">
                  <c:v>257.8</c:v>
                </c:pt>
                <c:pt idx="7">
                  <c:v>259</c:v>
                </c:pt>
                <c:pt idx="8">
                  <c:v>258</c:v>
                </c:pt>
                <c:pt idx="9">
                  <c:v>223.4</c:v>
                </c:pt>
                <c:pt idx="10">
                  <c:v>217.4</c:v>
                </c:pt>
                <c:pt idx="11">
                  <c:v>256</c:v>
                </c:pt>
                <c:pt idx="12">
                  <c:v>254.8</c:v>
                </c:pt>
                <c:pt idx="13">
                  <c:v>290.8</c:v>
                </c:pt>
                <c:pt idx="14">
                  <c:v>349.8</c:v>
                </c:pt>
                <c:pt idx="15">
                  <c:v>345.8</c:v>
                </c:pt>
                <c:pt idx="16">
                  <c:v>327.60000000000002</c:v>
                </c:pt>
                <c:pt idx="17">
                  <c:v>310.8</c:v>
                </c:pt>
                <c:pt idx="18">
                  <c:v>274.8</c:v>
                </c:pt>
                <c:pt idx="19">
                  <c:v>264.8</c:v>
                </c:pt>
                <c:pt idx="20">
                  <c:v>313.8</c:v>
                </c:pt>
                <c:pt idx="21">
                  <c:v>347.4</c:v>
                </c:pt>
                <c:pt idx="22">
                  <c:v>355.4</c:v>
                </c:pt>
                <c:pt idx="23">
                  <c:v>347.4</c:v>
                </c:pt>
                <c:pt idx="24">
                  <c:v>306.60000000000002</c:v>
                </c:pt>
                <c:pt idx="25">
                  <c:v>255.6</c:v>
                </c:pt>
                <c:pt idx="26">
                  <c:v>228</c:v>
                </c:pt>
                <c:pt idx="27">
                  <c:v>228</c:v>
                </c:pt>
                <c:pt idx="28">
                  <c:v>232.4</c:v>
                </c:pt>
                <c:pt idx="29">
                  <c:v>227.2</c:v>
                </c:pt>
                <c:pt idx="30">
                  <c:v>247.6</c:v>
                </c:pt>
                <c:pt idx="31">
                  <c:v>245.8</c:v>
                </c:pt>
                <c:pt idx="32">
                  <c:v>321.8</c:v>
                </c:pt>
                <c:pt idx="33">
                  <c:v>347.4</c:v>
                </c:pt>
              </c:numCache>
            </c:numRef>
          </c:val>
          <c:smooth val="0"/>
          <c:extLst>
            <c:ext xmlns:c16="http://schemas.microsoft.com/office/drawing/2014/chart" uri="{C3380CC4-5D6E-409C-BE32-E72D297353CC}">
              <c16:uniqueId val="{00000002-8783-4CBB-815D-722978820B2A}"/>
            </c:ext>
          </c:extLst>
        </c:ser>
        <c:dLbls>
          <c:showLegendKey val="0"/>
          <c:showVal val="0"/>
          <c:showCatName val="0"/>
          <c:showSerName val="0"/>
          <c:showPercent val="0"/>
          <c:showBubbleSize val="0"/>
        </c:dLbls>
        <c:smooth val="0"/>
        <c:axId val="126223141"/>
        <c:axId val="308972754"/>
      </c:lineChart>
      <c:catAx>
        <c:axId val="126223141"/>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308972754"/>
        <c:crosses val="autoZero"/>
        <c:auto val="1"/>
        <c:lblAlgn val="ctr"/>
        <c:lblOffset val="100"/>
        <c:noMultiLvlLbl val="1"/>
      </c:catAx>
      <c:valAx>
        <c:axId val="308972754"/>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26223141"/>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Liverpool</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F983-437C-86B8-BD1DEC9AD168}"/>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F983-437C-86B8-BD1DEC9AD168}"/>
            </c:ext>
          </c:extLst>
        </c:ser>
        <c:ser>
          <c:idx val="2"/>
          <c:order val="2"/>
          <c:tx>
            <c:strRef>
              <c:f>Calculation!$A$81</c:f>
              <c:strCache>
                <c:ptCount val="1"/>
                <c:pt idx="0">
                  <c:v>Liverpool</c:v>
                </c:pt>
              </c:strCache>
            </c:strRef>
          </c:tx>
          <c:spPr>
            <a:ln w="19050" cmpd="sng">
              <a:solidFill>
                <a:srgbClr val="000000"/>
              </a:solidFill>
            </a:ln>
          </c:spPr>
          <c:marker>
            <c:symbol val="none"/>
          </c:marker>
          <c:val>
            <c:numRef>
              <c:f>Calculation!$B$81:$AI$81</c:f>
              <c:numCache>
                <c:formatCode>General</c:formatCode>
                <c:ptCount val="34"/>
                <c:pt idx="0">
                  <c:v>283.60000000000002</c:v>
                </c:pt>
                <c:pt idx="1">
                  <c:v>277.60000000000002</c:v>
                </c:pt>
                <c:pt idx="2">
                  <c:v>308.8</c:v>
                </c:pt>
                <c:pt idx="3">
                  <c:v>368.8</c:v>
                </c:pt>
                <c:pt idx="4">
                  <c:v>356.8</c:v>
                </c:pt>
                <c:pt idx="5">
                  <c:v>296.39999999999998</c:v>
                </c:pt>
                <c:pt idx="6">
                  <c:v>336</c:v>
                </c:pt>
                <c:pt idx="7">
                  <c:v>282</c:v>
                </c:pt>
                <c:pt idx="8">
                  <c:v>231.2</c:v>
                </c:pt>
                <c:pt idx="9">
                  <c:v>235.8</c:v>
                </c:pt>
                <c:pt idx="10">
                  <c:v>268.60000000000002</c:v>
                </c:pt>
                <c:pt idx="11">
                  <c:v>245.8</c:v>
                </c:pt>
                <c:pt idx="12">
                  <c:v>296.8</c:v>
                </c:pt>
                <c:pt idx="13">
                  <c:v>295.60000000000002</c:v>
                </c:pt>
                <c:pt idx="14">
                  <c:v>290.60000000000002</c:v>
                </c:pt>
                <c:pt idx="15">
                  <c:v>288.8</c:v>
                </c:pt>
                <c:pt idx="16">
                  <c:v>356</c:v>
                </c:pt>
                <c:pt idx="17">
                  <c:v>323</c:v>
                </c:pt>
                <c:pt idx="18">
                  <c:v>319</c:v>
                </c:pt>
                <c:pt idx="19">
                  <c:v>322</c:v>
                </c:pt>
                <c:pt idx="20">
                  <c:v>309.39999999999998</c:v>
                </c:pt>
                <c:pt idx="21">
                  <c:v>233.4</c:v>
                </c:pt>
                <c:pt idx="22">
                  <c:v>282.60000000000002</c:v>
                </c:pt>
                <c:pt idx="23">
                  <c:v>279.60000000000002</c:v>
                </c:pt>
                <c:pt idx="24">
                  <c:v>291.39999999999998</c:v>
                </c:pt>
                <c:pt idx="25">
                  <c:v>295</c:v>
                </c:pt>
                <c:pt idx="26">
                  <c:v>287</c:v>
                </c:pt>
                <c:pt idx="27">
                  <c:v>266.8</c:v>
                </c:pt>
                <c:pt idx="28">
                  <c:v>269</c:v>
                </c:pt>
                <c:pt idx="29">
                  <c:v>280.2</c:v>
                </c:pt>
                <c:pt idx="30">
                  <c:v>264.60000000000002</c:v>
                </c:pt>
                <c:pt idx="31">
                  <c:v>265.60000000000002</c:v>
                </c:pt>
                <c:pt idx="32">
                  <c:v>241.4</c:v>
                </c:pt>
                <c:pt idx="33">
                  <c:v>238.2</c:v>
                </c:pt>
              </c:numCache>
            </c:numRef>
          </c:val>
          <c:smooth val="0"/>
          <c:extLst>
            <c:ext xmlns:c16="http://schemas.microsoft.com/office/drawing/2014/chart" uri="{C3380CC4-5D6E-409C-BE32-E72D297353CC}">
              <c16:uniqueId val="{00000002-F983-437C-86B8-BD1DEC9AD168}"/>
            </c:ext>
          </c:extLst>
        </c:ser>
        <c:dLbls>
          <c:showLegendKey val="0"/>
          <c:showVal val="0"/>
          <c:showCatName val="0"/>
          <c:showSerName val="0"/>
          <c:showPercent val="0"/>
          <c:showBubbleSize val="0"/>
        </c:dLbls>
        <c:smooth val="0"/>
        <c:axId val="2106433414"/>
        <c:axId val="1260800662"/>
      </c:lineChart>
      <c:catAx>
        <c:axId val="2106433414"/>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260800662"/>
        <c:crosses val="autoZero"/>
        <c:auto val="1"/>
        <c:lblAlgn val="ctr"/>
        <c:lblOffset val="100"/>
        <c:noMultiLvlLbl val="1"/>
      </c:catAx>
      <c:valAx>
        <c:axId val="1260800662"/>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2106433414"/>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Man City</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2F53-46C3-936A-98385C352FB0}"/>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2F53-46C3-936A-98385C352FB0}"/>
            </c:ext>
          </c:extLst>
        </c:ser>
        <c:ser>
          <c:idx val="2"/>
          <c:order val="2"/>
          <c:tx>
            <c:strRef>
              <c:f>Calculation!$A$82</c:f>
              <c:strCache>
                <c:ptCount val="1"/>
                <c:pt idx="0">
                  <c:v>Man City</c:v>
                </c:pt>
              </c:strCache>
            </c:strRef>
          </c:tx>
          <c:spPr>
            <a:ln w="19050" cmpd="sng">
              <a:solidFill>
                <a:srgbClr val="000000"/>
              </a:solidFill>
            </a:ln>
          </c:spPr>
          <c:marker>
            <c:symbol val="none"/>
          </c:marker>
          <c:val>
            <c:numRef>
              <c:f>Calculation!$B$82:$AI$82</c:f>
              <c:numCache>
                <c:formatCode>General</c:formatCode>
                <c:ptCount val="34"/>
                <c:pt idx="0">
                  <c:v>234.6</c:v>
                </c:pt>
                <c:pt idx="1">
                  <c:v>197.4</c:v>
                </c:pt>
                <c:pt idx="2">
                  <c:v>200.4</c:v>
                </c:pt>
                <c:pt idx="3">
                  <c:v>242.4</c:v>
                </c:pt>
                <c:pt idx="4">
                  <c:v>252.4</c:v>
                </c:pt>
                <c:pt idx="5">
                  <c:v>314.8</c:v>
                </c:pt>
                <c:pt idx="6">
                  <c:v>312.39999999999998</c:v>
                </c:pt>
                <c:pt idx="7">
                  <c:v>353.4</c:v>
                </c:pt>
                <c:pt idx="8">
                  <c:v>313.8</c:v>
                </c:pt>
                <c:pt idx="9">
                  <c:v>303.8</c:v>
                </c:pt>
                <c:pt idx="10">
                  <c:v>260.60000000000002</c:v>
                </c:pt>
                <c:pt idx="11">
                  <c:v>308.60000000000002</c:v>
                </c:pt>
                <c:pt idx="12">
                  <c:v>276.60000000000002</c:v>
                </c:pt>
                <c:pt idx="13">
                  <c:v>270.2</c:v>
                </c:pt>
                <c:pt idx="14">
                  <c:v>282.60000000000002</c:v>
                </c:pt>
                <c:pt idx="15">
                  <c:v>276.60000000000002</c:v>
                </c:pt>
                <c:pt idx="16">
                  <c:v>267.60000000000002</c:v>
                </c:pt>
                <c:pt idx="17">
                  <c:v>258.60000000000002</c:v>
                </c:pt>
                <c:pt idx="18">
                  <c:v>259</c:v>
                </c:pt>
                <c:pt idx="19">
                  <c:v>255.4</c:v>
                </c:pt>
                <c:pt idx="20">
                  <c:v>275.2</c:v>
                </c:pt>
                <c:pt idx="21">
                  <c:v>270.2</c:v>
                </c:pt>
                <c:pt idx="22">
                  <c:v>289</c:v>
                </c:pt>
                <c:pt idx="23">
                  <c:v>286.60000000000002</c:v>
                </c:pt>
                <c:pt idx="24">
                  <c:v>286.60000000000002</c:v>
                </c:pt>
                <c:pt idx="25">
                  <c:v>264.60000000000002</c:v>
                </c:pt>
                <c:pt idx="26">
                  <c:v>291.8</c:v>
                </c:pt>
                <c:pt idx="27">
                  <c:v>269</c:v>
                </c:pt>
                <c:pt idx="28">
                  <c:v>259</c:v>
                </c:pt>
                <c:pt idx="29">
                  <c:v>259</c:v>
                </c:pt>
                <c:pt idx="30">
                  <c:v>295</c:v>
                </c:pt>
                <c:pt idx="31">
                  <c:v>262.60000000000002</c:v>
                </c:pt>
                <c:pt idx="32">
                  <c:v>273.60000000000002</c:v>
                </c:pt>
                <c:pt idx="33">
                  <c:v>289.60000000000002</c:v>
                </c:pt>
              </c:numCache>
            </c:numRef>
          </c:val>
          <c:smooth val="0"/>
          <c:extLst>
            <c:ext xmlns:c16="http://schemas.microsoft.com/office/drawing/2014/chart" uri="{C3380CC4-5D6E-409C-BE32-E72D297353CC}">
              <c16:uniqueId val="{00000002-2F53-46C3-936A-98385C352FB0}"/>
            </c:ext>
          </c:extLst>
        </c:ser>
        <c:dLbls>
          <c:showLegendKey val="0"/>
          <c:showVal val="0"/>
          <c:showCatName val="0"/>
          <c:showSerName val="0"/>
          <c:showPercent val="0"/>
          <c:showBubbleSize val="0"/>
        </c:dLbls>
        <c:smooth val="0"/>
        <c:axId val="607369259"/>
        <c:axId val="440203034"/>
      </c:lineChart>
      <c:catAx>
        <c:axId val="607369259"/>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440203034"/>
        <c:crosses val="autoZero"/>
        <c:auto val="1"/>
        <c:lblAlgn val="ctr"/>
        <c:lblOffset val="100"/>
        <c:noMultiLvlLbl val="1"/>
      </c:catAx>
      <c:valAx>
        <c:axId val="440203034"/>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607369259"/>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Man Utd</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9D8C-4EEC-9EFE-E108A06F699E}"/>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9D8C-4EEC-9EFE-E108A06F699E}"/>
            </c:ext>
          </c:extLst>
        </c:ser>
        <c:ser>
          <c:idx val="2"/>
          <c:order val="2"/>
          <c:tx>
            <c:strRef>
              <c:f>Calculation!$A$83</c:f>
              <c:strCache>
                <c:ptCount val="1"/>
                <c:pt idx="0">
                  <c:v>Man Utd</c:v>
                </c:pt>
              </c:strCache>
            </c:strRef>
          </c:tx>
          <c:spPr>
            <a:ln w="19050" cmpd="sng">
              <a:solidFill>
                <a:srgbClr val="000000"/>
              </a:solidFill>
            </a:ln>
          </c:spPr>
          <c:marker>
            <c:symbol val="none"/>
          </c:marker>
          <c:val>
            <c:numRef>
              <c:f>Calculation!$B$83:$AI$83</c:f>
              <c:numCache>
                <c:formatCode>General</c:formatCode>
                <c:ptCount val="34"/>
                <c:pt idx="0">
                  <c:v>286</c:v>
                </c:pt>
                <c:pt idx="1">
                  <c:v>279</c:v>
                </c:pt>
                <c:pt idx="2">
                  <c:v>281.39999999999998</c:v>
                </c:pt>
                <c:pt idx="3">
                  <c:v>248.4</c:v>
                </c:pt>
                <c:pt idx="4">
                  <c:v>267.60000000000002</c:v>
                </c:pt>
                <c:pt idx="5">
                  <c:v>267.39999999999998</c:v>
                </c:pt>
                <c:pt idx="6">
                  <c:v>280.2</c:v>
                </c:pt>
                <c:pt idx="7">
                  <c:v>349.8</c:v>
                </c:pt>
                <c:pt idx="8">
                  <c:v>349.8</c:v>
                </c:pt>
                <c:pt idx="9">
                  <c:v>309</c:v>
                </c:pt>
                <c:pt idx="10">
                  <c:v>323</c:v>
                </c:pt>
                <c:pt idx="11">
                  <c:v>300.2</c:v>
                </c:pt>
                <c:pt idx="12">
                  <c:v>270.2</c:v>
                </c:pt>
                <c:pt idx="13">
                  <c:v>264.60000000000002</c:v>
                </c:pt>
                <c:pt idx="14">
                  <c:v>258.39999999999998</c:v>
                </c:pt>
                <c:pt idx="15">
                  <c:v>239.4</c:v>
                </c:pt>
                <c:pt idx="16">
                  <c:v>262.2</c:v>
                </c:pt>
                <c:pt idx="17">
                  <c:v>264.60000000000002</c:v>
                </c:pt>
                <c:pt idx="18">
                  <c:v>266.2</c:v>
                </c:pt>
                <c:pt idx="19">
                  <c:v>283.2</c:v>
                </c:pt>
                <c:pt idx="20">
                  <c:v>295.60000000000002</c:v>
                </c:pt>
                <c:pt idx="21">
                  <c:v>278.8</c:v>
                </c:pt>
                <c:pt idx="22">
                  <c:v>261.39999999999998</c:v>
                </c:pt>
                <c:pt idx="23">
                  <c:v>274.2</c:v>
                </c:pt>
                <c:pt idx="24">
                  <c:v>256.2</c:v>
                </c:pt>
                <c:pt idx="25">
                  <c:v>275.39999999999998</c:v>
                </c:pt>
                <c:pt idx="26">
                  <c:v>339.4</c:v>
                </c:pt>
                <c:pt idx="27">
                  <c:v>305.39999999999998</c:v>
                </c:pt>
                <c:pt idx="28">
                  <c:v>300.60000000000002</c:v>
                </c:pt>
                <c:pt idx="29">
                  <c:v>306.60000000000002</c:v>
                </c:pt>
                <c:pt idx="30">
                  <c:v>289.8</c:v>
                </c:pt>
                <c:pt idx="31">
                  <c:v>259.8</c:v>
                </c:pt>
                <c:pt idx="32">
                  <c:v>263.2</c:v>
                </c:pt>
                <c:pt idx="33">
                  <c:v>247.2</c:v>
                </c:pt>
              </c:numCache>
            </c:numRef>
          </c:val>
          <c:smooth val="0"/>
          <c:extLst>
            <c:ext xmlns:c16="http://schemas.microsoft.com/office/drawing/2014/chart" uri="{C3380CC4-5D6E-409C-BE32-E72D297353CC}">
              <c16:uniqueId val="{00000002-9D8C-4EEC-9EFE-E108A06F699E}"/>
            </c:ext>
          </c:extLst>
        </c:ser>
        <c:dLbls>
          <c:showLegendKey val="0"/>
          <c:showVal val="0"/>
          <c:showCatName val="0"/>
          <c:showSerName val="0"/>
          <c:showPercent val="0"/>
          <c:showBubbleSize val="0"/>
        </c:dLbls>
        <c:smooth val="0"/>
        <c:axId val="316581397"/>
        <c:axId val="165417155"/>
      </c:lineChart>
      <c:catAx>
        <c:axId val="316581397"/>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65417155"/>
        <c:crosses val="autoZero"/>
        <c:auto val="1"/>
        <c:lblAlgn val="ctr"/>
        <c:lblOffset val="100"/>
        <c:noMultiLvlLbl val="1"/>
      </c:catAx>
      <c:valAx>
        <c:axId val="165417155"/>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316581397"/>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Newcastle</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EFE6-4A54-9A1F-4DF4B678FB06}"/>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EFE6-4A54-9A1F-4DF4B678FB06}"/>
            </c:ext>
          </c:extLst>
        </c:ser>
        <c:ser>
          <c:idx val="2"/>
          <c:order val="2"/>
          <c:tx>
            <c:strRef>
              <c:f>Calculation!$A$84</c:f>
              <c:strCache>
                <c:ptCount val="1"/>
                <c:pt idx="0">
                  <c:v>Newcastle</c:v>
                </c:pt>
              </c:strCache>
            </c:strRef>
          </c:tx>
          <c:spPr>
            <a:ln w="19050" cmpd="sng">
              <a:solidFill>
                <a:srgbClr val="000000"/>
              </a:solidFill>
            </a:ln>
          </c:spPr>
          <c:marker>
            <c:symbol val="none"/>
          </c:marker>
          <c:val>
            <c:numRef>
              <c:f>Calculation!$B$84:$AI$84</c:f>
              <c:numCache>
                <c:formatCode>General</c:formatCode>
                <c:ptCount val="34"/>
                <c:pt idx="0">
                  <c:v>368.4</c:v>
                </c:pt>
                <c:pt idx="1">
                  <c:v>344.2</c:v>
                </c:pt>
                <c:pt idx="2">
                  <c:v>352.8</c:v>
                </c:pt>
                <c:pt idx="3">
                  <c:v>380</c:v>
                </c:pt>
                <c:pt idx="4">
                  <c:v>300</c:v>
                </c:pt>
                <c:pt idx="5">
                  <c:v>280.2</c:v>
                </c:pt>
                <c:pt idx="6">
                  <c:v>268.39999999999998</c:v>
                </c:pt>
                <c:pt idx="7">
                  <c:v>265.39999999999998</c:v>
                </c:pt>
                <c:pt idx="8">
                  <c:v>233</c:v>
                </c:pt>
                <c:pt idx="9">
                  <c:v>235</c:v>
                </c:pt>
                <c:pt idx="10">
                  <c:v>231.8</c:v>
                </c:pt>
                <c:pt idx="11">
                  <c:v>249.6</c:v>
                </c:pt>
                <c:pt idx="12">
                  <c:v>250</c:v>
                </c:pt>
                <c:pt idx="13">
                  <c:v>215.2</c:v>
                </c:pt>
                <c:pt idx="14">
                  <c:v>263.2</c:v>
                </c:pt>
                <c:pt idx="15">
                  <c:v>272.39999999999998</c:v>
                </c:pt>
                <c:pt idx="16">
                  <c:v>294.60000000000002</c:v>
                </c:pt>
                <c:pt idx="17">
                  <c:v>334.2</c:v>
                </c:pt>
                <c:pt idx="18">
                  <c:v>336.2</c:v>
                </c:pt>
                <c:pt idx="19">
                  <c:v>346.2</c:v>
                </c:pt>
                <c:pt idx="20">
                  <c:v>389.4</c:v>
                </c:pt>
                <c:pt idx="21">
                  <c:v>356.4</c:v>
                </c:pt>
                <c:pt idx="22">
                  <c:v>309.39999999999998</c:v>
                </c:pt>
                <c:pt idx="23">
                  <c:v>331.4</c:v>
                </c:pt>
                <c:pt idx="24">
                  <c:v>281.8</c:v>
                </c:pt>
                <c:pt idx="25">
                  <c:v>238.4</c:v>
                </c:pt>
                <c:pt idx="26">
                  <c:v>243.2</c:v>
                </c:pt>
                <c:pt idx="27">
                  <c:v>281.8</c:v>
                </c:pt>
                <c:pt idx="28">
                  <c:v>271.8</c:v>
                </c:pt>
                <c:pt idx="29">
                  <c:v>277.8</c:v>
                </c:pt>
                <c:pt idx="30">
                  <c:v>264.8</c:v>
                </c:pt>
                <c:pt idx="31">
                  <c:v>260</c:v>
                </c:pt>
                <c:pt idx="32">
                  <c:v>259.39999999999998</c:v>
                </c:pt>
                <c:pt idx="33">
                  <c:v>251.4</c:v>
                </c:pt>
              </c:numCache>
            </c:numRef>
          </c:val>
          <c:smooth val="0"/>
          <c:extLst>
            <c:ext xmlns:c16="http://schemas.microsoft.com/office/drawing/2014/chart" uri="{C3380CC4-5D6E-409C-BE32-E72D297353CC}">
              <c16:uniqueId val="{00000002-EFE6-4A54-9A1F-4DF4B678FB06}"/>
            </c:ext>
          </c:extLst>
        </c:ser>
        <c:dLbls>
          <c:showLegendKey val="0"/>
          <c:showVal val="0"/>
          <c:showCatName val="0"/>
          <c:showSerName val="0"/>
          <c:showPercent val="0"/>
          <c:showBubbleSize val="0"/>
        </c:dLbls>
        <c:smooth val="0"/>
        <c:axId val="1908366039"/>
        <c:axId val="2039435650"/>
      </c:lineChart>
      <c:catAx>
        <c:axId val="1908366039"/>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2039435650"/>
        <c:crosses val="autoZero"/>
        <c:auto val="1"/>
        <c:lblAlgn val="ctr"/>
        <c:lblOffset val="100"/>
        <c:noMultiLvlLbl val="1"/>
      </c:catAx>
      <c:valAx>
        <c:axId val="2039435650"/>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908366039"/>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Southampton</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01A6-425E-8AFA-3F55A509260D}"/>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01A6-425E-8AFA-3F55A509260D}"/>
            </c:ext>
          </c:extLst>
        </c:ser>
        <c:ser>
          <c:idx val="2"/>
          <c:order val="2"/>
          <c:tx>
            <c:strRef>
              <c:f>Calculation!$A$85</c:f>
              <c:strCache>
                <c:ptCount val="1"/>
                <c:pt idx="0">
                  <c:v>Southampton</c:v>
                </c:pt>
              </c:strCache>
            </c:strRef>
          </c:tx>
          <c:spPr>
            <a:ln w="19050" cmpd="sng">
              <a:solidFill>
                <a:srgbClr val="000000"/>
              </a:solidFill>
            </a:ln>
          </c:spPr>
          <c:marker>
            <c:symbol val="none"/>
          </c:marker>
          <c:val>
            <c:numRef>
              <c:f>Calculation!$B$85:$AI$85</c:f>
              <c:numCache>
                <c:formatCode>General</c:formatCode>
                <c:ptCount val="34"/>
                <c:pt idx="0">
                  <c:v>252.6</c:v>
                </c:pt>
                <c:pt idx="1">
                  <c:v>288.60000000000002</c:v>
                </c:pt>
                <c:pt idx="2">
                  <c:v>277.8</c:v>
                </c:pt>
                <c:pt idx="3">
                  <c:v>300.8</c:v>
                </c:pt>
                <c:pt idx="4">
                  <c:v>300.8</c:v>
                </c:pt>
                <c:pt idx="5">
                  <c:v>304.8</c:v>
                </c:pt>
                <c:pt idx="6">
                  <c:v>334.8</c:v>
                </c:pt>
                <c:pt idx="7">
                  <c:v>327.8</c:v>
                </c:pt>
                <c:pt idx="8">
                  <c:v>293.8</c:v>
                </c:pt>
                <c:pt idx="9">
                  <c:v>322</c:v>
                </c:pt>
                <c:pt idx="10">
                  <c:v>370.4</c:v>
                </c:pt>
                <c:pt idx="11">
                  <c:v>288.8</c:v>
                </c:pt>
                <c:pt idx="12">
                  <c:v>310.8</c:v>
                </c:pt>
                <c:pt idx="13">
                  <c:v>319.2</c:v>
                </c:pt>
                <c:pt idx="14">
                  <c:v>280.2</c:v>
                </c:pt>
                <c:pt idx="15">
                  <c:v>287.8</c:v>
                </c:pt>
                <c:pt idx="16">
                  <c:v>333.4</c:v>
                </c:pt>
                <c:pt idx="17">
                  <c:v>326.8</c:v>
                </c:pt>
                <c:pt idx="18">
                  <c:v>331.4</c:v>
                </c:pt>
                <c:pt idx="19">
                  <c:v>333.4</c:v>
                </c:pt>
                <c:pt idx="20">
                  <c:v>298.2</c:v>
                </c:pt>
                <c:pt idx="21">
                  <c:v>246.2</c:v>
                </c:pt>
                <c:pt idx="22">
                  <c:v>265.39999999999998</c:v>
                </c:pt>
                <c:pt idx="23">
                  <c:v>246.4</c:v>
                </c:pt>
                <c:pt idx="24">
                  <c:v>299.60000000000002</c:v>
                </c:pt>
                <c:pt idx="25">
                  <c:v>311.8</c:v>
                </c:pt>
                <c:pt idx="26">
                  <c:v>329</c:v>
                </c:pt>
                <c:pt idx="27">
                  <c:v>301.39999999999998</c:v>
                </c:pt>
                <c:pt idx="28">
                  <c:v>346.4</c:v>
                </c:pt>
                <c:pt idx="29">
                  <c:v>289.2</c:v>
                </c:pt>
                <c:pt idx="30">
                  <c:v>265</c:v>
                </c:pt>
                <c:pt idx="31">
                  <c:v>259.8</c:v>
                </c:pt>
                <c:pt idx="32">
                  <c:v>262.2</c:v>
                </c:pt>
                <c:pt idx="33">
                  <c:v>224.2</c:v>
                </c:pt>
              </c:numCache>
            </c:numRef>
          </c:val>
          <c:smooth val="0"/>
          <c:extLst>
            <c:ext xmlns:c16="http://schemas.microsoft.com/office/drawing/2014/chart" uri="{C3380CC4-5D6E-409C-BE32-E72D297353CC}">
              <c16:uniqueId val="{00000002-01A6-425E-8AFA-3F55A509260D}"/>
            </c:ext>
          </c:extLst>
        </c:ser>
        <c:dLbls>
          <c:showLegendKey val="0"/>
          <c:showVal val="0"/>
          <c:showCatName val="0"/>
          <c:showSerName val="0"/>
          <c:showPercent val="0"/>
          <c:showBubbleSize val="0"/>
        </c:dLbls>
        <c:smooth val="0"/>
        <c:axId val="323559385"/>
        <c:axId val="1822098417"/>
      </c:lineChart>
      <c:catAx>
        <c:axId val="323559385"/>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822098417"/>
        <c:crosses val="autoZero"/>
        <c:auto val="1"/>
        <c:lblAlgn val="ctr"/>
        <c:lblOffset val="100"/>
        <c:noMultiLvlLbl val="1"/>
      </c:catAx>
      <c:valAx>
        <c:axId val="1822098417"/>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323559385"/>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Tottenham</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7CCB-446F-82BB-B764BD0DD254}"/>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7CCB-446F-82BB-B764BD0DD254}"/>
            </c:ext>
          </c:extLst>
        </c:ser>
        <c:ser>
          <c:idx val="2"/>
          <c:order val="2"/>
          <c:tx>
            <c:strRef>
              <c:f>Calculation!$A$86</c:f>
              <c:strCache>
                <c:ptCount val="1"/>
                <c:pt idx="0">
                  <c:v>Tottenham</c:v>
                </c:pt>
              </c:strCache>
            </c:strRef>
          </c:tx>
          <c:spPr>
            <a:ln w="19050" cmpd="sng">
              <a:solidFill>
                <a:srgbClr val="000000"/>
              </a:solidFill>
            </a:ln>
          </c:spPr>
          <c:marker>
            <c:symbol val="none"/>
          </c:marker>
          <c:val>
            <c:numRef>
              <c:f>Calculation!$B$86:$AI$86</c:f>
              <c:numCache>
                <c:formatCode>General</c:formatCode>
                <c:ptCount val="34"/>
                <c:pt idx="0">
                  <c:v>304.2</c:v>
                </c:pt>
                <c:pt idx="1">
                  <c:v>299.39999999999998</c:v>
                </c:pt>
                <c:pt idx="2">
                  <c:v>313.8</c:v>
                </c:pt>
                <c:pt idx="3">
                  <c:v>248.6</c:v>
                </c:pt>
                <c:pt idx="4">
                  <c:v>249.8</c:v>
                </c:pt>
                <c:pt idx="5">
                  <c:v>274.8</c:v>
                </c:pt>
                <c:pt idx="6">
                  <c:v>274.8</c:v>
                </c:pt>
                <c:pt idx="7">
                  <c:v>283.2</c:v>
                </c:pt>
                <c:pt idx="8">
                  <c:v>321.2</c:v>
                </c:pt>
                <c:pt idx="9">
                  <c:v>346.4</c:v>
                </c:pt>
                <c:pt idx="10">
                  <c:v>282.39999999999998</c:v>
                </c:pt>
                <c:pt idx="11">
                  <c:v>290.8</c:v>
                </c:pt>
                <c:pt idx="12">
                  <c:v>292</c:v>
                </c:pt>
                <c:pt idx="13">
                  <c:v>280.8</c:v>
                </c:pt>
                <c:pt idx="14">
                  <c:v>249.2</c:v>
                </c:pt>
                <c:pt idx="15">
                  <c:v>253.2</c:v>
                </c:pt>
                <c:pt idx="16">
                  <c:v>235.2</c:v>
                </c:pt>
                <c:pt idx="17">
                  <c:v>262.2</c:v>
                </c:pt>
                <c:pt idx="18">
                  <c:v>239.4</c:v>
                </c:pt>
                <c:pt idx="19">
                  <c:v>236.4</c:v>
                </c:pt>
                <c:pt idx="20">
                  <c:v>240.4</c:v>
                </c:pt>
                <c:pt idx="21">
                  <c:v>249</c:v>
                </c:pt>
                <c:pt idx="22">
                  <c:v>232.8</c:v>
                </c:pt>
                <c:pt idx="23">
                  <c:v>280.8</c:v>
                </c:pt>
                <c:pt idx="24">
                  <c:v>302.8</c:v>
                </c:pt>
                <c:pt idx="25">
                  <c:v>302</c:v>
                </c:pt>
                <c:pt idx="26">
                  <c:v>299</c:v>
                </c:pt>
                <c:pt idx="27">
                  <c:v>324.2</c:v>
                </c:pt>
                <c:pt idx="28">
                  <c:v>280.2</c:v>
                </c:pt>
                <c:pt idx="29">
                  <c:v>254.2</c:v>
                </c:pt>
                <c:pt idx="30">
                  <c:v>331</c:v>
                </c:pt>
                <c:pt idx="31">
                  <c:v>329</c:v>
                </c:pt>
                <c:pt idx="32">
                  <c:v>291.8</c:v>
                </c:pt>
                <c:pt idx="33">
                  <c:v>300.8</c:v>
                </c:pt>
              </c:numCache>
            </c:numRef>
          </c:val>
          <c:smooth val="0"/>
          <c:extLst>
            <c:ext xmlns:c16="http://schemas.microsoft.com/office/drawing/2014/chart" uri="{C3380CC4-5D6E-409C-BE32-E72D297353CC}">
              <c16:uniqueId val="{00000002-7CCB-446F-82BB-B764BD0DD254}"/>
            </c:ext>
          </c:extLst>
        </c:ser>
        <c:dLbls>
          <c:showLegendKey val="0"/>
          <c:showVal val="0"/>
          <c:showCatName val="0"/>
          <c:showSerName val="0"/>
          <c:showPercent val="0"/>
          <c:showBubbleSize val="0"/>
        </c:dLbls>
        <c:smooth val="0"/>
        <c:axId val="1231473884"/>
        <c:axId val="1651437375"/>
      </c:lineChart>
      <c:catAx>
        <c:axId val="1231473884"/>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651437375"/>
        <c:crosses val="autoZero"/>
        <c:auto val="1"/>
        <c:lblAlgn val="ctr"/>
        <c:lblOffset val="100"/>
        <c:noMultiLvlLbl val="1"/>
      </c:catAx>
      <c:valAx>
        <c:axId val="1651437375"/>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231473884"/>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Watford</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1EA4-4E43-A4FF-56B4FD068FBB}"/>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1EA4-4E43-A4FF-56B4FD068FBB}"/>
            </c:ext>
          </c:extLst>
        </c:ser>
        <c:ser>
          <c:idx val="2"/>
          <c:order val="2"/>
          <c:tx>
            <c:strRef>
              <c:f>Calculation!$A$87</c:f>
              <c:strCache>
                <c:ptCount val="1"/>
                <c:pt idx="0">
                  <c:v>Watford</c:v>
                </c:pt>
              </c:strCache>
            </c:strRef>
          </c:tx>
          <c:spPr>
            <a:ln w="19050" cmpd="sng">
              <a:solidFill>
                <a:srgbClr val="000000"/>
              </a:solidFill>
            </a:ln>
          </c:spPr>
          <c:marker>
            <c:symbol val="none"/>
          </c:marker>
          <c:val>
            <c:numRef>
              <c:f>Calculation!$B$87:$AI$87</c:f>
              <c:numCache>
                <c:formatCode>General</c:formatCode>
                <c:ptCount val="34"/>
                <c:pt idx="0">
                  <c:v>306.8</c:v>
                </c:pt>
                <c:pt idx="1">
                  <c:v>302.8</c:v>
                </c:pt>
                <c:pt idx="2">
                  <c:v>313.60000000000002</c:v>
                </c:pt>
                <c:pt idx="3">
                  <c:v>313.60000000000002</c:v>
                </c:pt>
                <c:pt idx="4">
                  <c:v>284.60000000000002</c:v>
                </c:pt>
                <c:pt idx="5">
                  <c:v>240.6</c:v>
                </c:pt>
                <c:pt idx="6">
                  <c:v>257.39999999999998</c:v>
                </c:pt>
                <c:pt idx="7">
                  <c:v>225</c:v>
                </c:pt>
                <c:pt idx="8">
                  <c:v>256</c:v>
                </c:pt>
                <c:pt idx="9">
                  <c:v>264.39999999999998</c:v>
                </c:pt>
                <c:pt idx="10">
                  <c:v>327.39999999999998</c:v>
                </c:pt>
                <c:pt idx="11">
                  <c:v>333.4</c:v>
                </c:pt>
                <c:pt idx="12">
                  <c:v>322.2</c:v>
                </c:pt>
                <c:pt idx="13">
                  <c:v>297.60000000000002</c:v>
                </c:pt>
                <c:pt idx="14">
                  <c:v>311.2</c:v>
                </c:pt>
                <c:pt idx="15">
                  <c:v>255.2</c:v>
                </c:pt>
                <c:pt idx="16">
                  <c:v>249.2</c:v>
                </c:pt>
                <c:pt idx="17">
                  <c:v>270</c:v>
                </c:pt>
                <c:pt idx="18">
                  <c:v>273.60000000000002</c:v>
                </c:pt>
                <c:pt idx="19">
                  <c:v>296</c:v>
                </c:pt>
                <c:pt idx="20">
                  <c:v>300</c:v>
                </c:pt>
                <c:pt idx="21">
                  <c:v>296.2</c:v>
                </c:pt>
                <c:pt idx="22">
                  <c:v>281.8</c:v>
                </c:pt>
                <c:pt idx="23">
                  <c:v>317.8</c:v>
                </c:pt>
                <c:pt idx="24">
                  <c:v>272.39999999999998</c:v>
                </c:pt>
                <c:pt idx="25">
                  <c:v>344.4</c:v>
                </c:pt>
                <c:pt idx="26">
                  <c:v>331.4</c:v>
                </c:pt>
                <c:pt idx="27">
                  <c:v>390.2</c:v>
                </c:pt>
                <c:pt idx="28">
                  <c:v>330.2</c:v>
                </c:pt>
                <c:pt idx="29">
                  <c:v>346.2</c:v>
                </c:pt>
                <c:pt idx="30">
                  <c:v>270.60000000000002</c:v>
                </c:pt>
                <c:pt idx="31">
                  <c:v>274.60000000000002</c:v>
                </c:pt>
                <c:pt idx="32">
                  <c:v>261.39999999999998</c:v>
                </c:pt>
                <c:pt idx="33">
                  <c:v>273.39999999999998</c:v>
                </c:pt>
              </c:numCache>
            </c:numRef>
          </c:val>
          <c:smooth val="0"/>
          <c:extLst>
            <c:ext xmlns:c16="http://schemas.microsoft.com/office/drawing/2014/chart" uri="{C3380CC4-5D6E-409C-BE32-E72D297353CC}">
              <c16:uniqueId val="{00000002-1EA4-4E43-A4FF-56B4FD068FBB}"/>
            </c:ext>
          </c:extLst>
        </c:ser>
        <c:dLbls>
          <c:showLegendKey val="0"/>
          <c:showVal val="0"/>
          <c:showCatName val="0"/>
          <c:showSerName val="0"/>
          <c:showPercent val="0"/>
          <c:showBubbleSize val="0"/>
        </c:dLbls>
        <c:smooth val="0"/>
        <c:axId val="1583576682"/>
        <c:axId val="1588907388"/>
      </c:lineChart>
      <c:catAx>
        <c:axId val="1583576682"/>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588907388"/>
        <c:crosses val="autoZero"/>
        <c:auto val="1"/>
        <c:lblAlgn val="ctr"/>
        <c:lblOffset val="100"/>
        <c:noMultiLvlLbl val="1"/>
      </c:catAx>
      <c:valAx>
        <c:axId val="1588907388"/>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1583576682"/>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West Ham</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D8C1-4DB5-BE2C-BF4FBACA1151}"/>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D8C1-4DB5-BE2C-BF4FBACA1151}"/>
            </c:ext>
          </c:extLst>
        </c:ser>
        <c:ser>
          <c:idx val="2"/>
          <c:order val="2"/>
          <c:tx>
            <c:strRef>
              <c:f>Calculation!$A$88</c:f>
              <c:strCache>
                <c:ptCount val="1"/>
                <c:pt idx="0">
                  <c:v>West Ham</c:v>
                </c:pt>
              </c:strCache>
            </c:strRef>
          </c:tx>
          <c:spPr>
            <a:ln w="19050" cmpd="sng">
              <a:solidFill>
                <a:srgbClr val="000000"/>
              </a:solidFill>
            </a:ln>
          </c:spPr>
          <c:marker>
            <c:symbol val="none"/>
          </c:marker>
          <c:val>
            <c:numRef>
              <c:f>Calculation!$B$88:$AI$88</c:f>
              <c:numCache>
                <c:formatCode>General</c:formatCode>
                <c:ptCount val="34"/>
                <c:pt idx="0">
                  <c:v>308.39999999999998</c:v>
                </c:pt>
                <c:pt idx="1">
                  <c:v>288.39999999999998</c:v>
                </c:pt>
                <c:pt idx="2">
                  <c:v>325.39999999999998</c:v>
                </c:pt>
                <c:pt idx="3">
                  <c:v>297.8</c:v>
                </c:pt>
                <c:pt idx="4">
                  <c:v>334.8</c:v>
                </c:pt>
                <c:pt idx="5">
                  <c:v>332.4</c:v>
                </c:pt>
                <c:pt idx="6">
                  <c:v>316.39999999999998</c:v>
                </c:pt>
                <c:pt idx="7">
                  <c:v>279.8</c:v>
                </c:pt>
                <c:pt idx="8">
                  <c:v>331.8</c:v>
                </c:pt>
                <c:pt idx="9">
                  <c:v>307.60000000000002</c:v>
                </c:pt>
                <c:pt idx="10">
                  <c:v>283.2</c:v>
                </c:pt>
                <c:pt idx="11">
                  <c:v>273.2</c:v>
                </c:pt>
                <c:pt idx="12">
                  <c:v>264.8</c:v>
                </c:pt>
                <c:pt idx="13">
                  <c:v>205.8</c:v>
                </c:pt>
                <c:pt idx="14">
                  <c:v>196.2</c:v>
                </c:pt>
                <c:pt idx="15">
                  <c:v>229</c:v>
                </c:pt>
                <c:pt idx="16">
                  <c:v>225</c:v>
                </c:pt>
                <c:pt idx="17">
                  <c:v>252</c:v>
                </c:pt>
                <c:pt idx="18">
                  <c:v>263.8</c:v>
                </c:pt>
                <c:pt idx="19">
                  <c:v>268.60000000000002</c:v>
                </c:pt>
                <c:pt idx="20">
                  <c:v>278.8</c:v>
                </c:pt>
                <c:pt idx="21">
                  <c:v>291.60000000000002</c:v>
                </c:pt>
                <c:pt idx="22">
                  <c:v>258.60000000000002</c:v>
                </c:pt>
                <c:pt idx="23">
                  <c:v>325.8</c:v>
                </c:pt>
                <c:pt idx="24">
                  <c:v>321.8</c:v>
                </c:pt>
                <c:pt idx="25">
                  <c:v>285.2</c:v>
                </c:pt>
                <c:pt idx="26">
                  <c:v>269.39999999999998</c:v>
                </c:pt>
                <c:pt idx="27">
                  <c:v>288.39999999999998</c:v>
                </c:pt>
                <c:pt idx="28">
                  <c:v>252.4</c:v>
                </c:pt>
                <c:pt idx="29">
                  <c:v>305.60000000000002</c:v>
                </c:pt>
                <c:pt idx="30">
                  <c:v>314.2</c:v>
                </c:pt>
                <c:pt idx="31">
                  <c:v>369.6</c:v>
                </c:pt>
                <c:pt idx="32">
                  <c:v>356.6</c:v>
                </c:pt>
                <c:pt idx="33">
                  <c:v>321.8</c:v>
                </c:pt>
              </c:numCache>
            </c:numRef>
          </c:val>
          <c:smooth val="0"/>
          <c:extLst>
            <c:ext xmlns:c16="http://schemas.microsoft.com/office/drawing/2014/chart" uri="{C3380CC4-5D6E-409C-BE32-E72D297353CC}">
              <c16:uniqueId val="{00000002-D8C1-4DB5-BE2C-BF4FBACA1151}"/>
            </c:ext>
          </c:extLst>
        </c:ser>
        <c:dLbls>
          <c:showLegendKey val="0"/>
          <c:showVal val="0"/>
          <c:showCatName val="0"/>
          <c:showSerName val="0"/>
          <c:showPercent val="0"/>
          <c:showBubbleSize val="0"/>
        </c:dLbls>
        <c:smooth val="0"/>
        <c:axId val="621973404"/>
        <c:axId val="707078868"/>
      </c:lineChart>
      <c:catAx>
        <c:axId val="621973404"/>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707078868"/>
        <c:crosses val="autoZero"/>
        <c:auto val="1"/>
        <c:lblAlgn val="ctr"/>
        <c:lblOffset val="100"/>
        <c:noMultiLvlLbl val="1"/>
      </c:catAx>
      <c:valAx>
        <c:axId val="707078868"/>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621973404"/>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defRPr>
            </a:pPr>
            <a:r>
              <a:rPr lang="en-GB"/>
              <a:t>Wolves</a:t>
            </a:r>
          </a:p>
        </c:rich>
      </c:tx>
      <c:overlay val="0"/>
    </c:title>
    <c:autoTitleDeleted val="0"/>
    <c:plotArea>
      <c:layout/>
      <c:lineChart>
        <c:grouping val="standard"/>
        <c:varyColors val="1"/>
        <c:ser>
          <c:idx val="0"/>
          <c:order val="0"/>
          <c:tx>
            <c:strRef>
              <c:f>Calculation!$A$114</c:f>
              <c:strCache>
                <c:ptCount val="1"/>
                <c:pt idx="0">
                  <c:v>MAX</c:v>
                </c:pt>
              </c:strCache>
            </c:strRef>
          </c:tx>
          <c:spPr>
            <a:ln w="19050" cmpd="sng">
              <a:solidFill>
                <a:srgbClr val="FF0000"/>
              </a:solidFill>
            </a:ln>
          </c:spPr>
          <c:marker>
            <c:symbol val="none"/>
          </c:marker>
          <c:val>
            <c:numRef>
              <c:f>Calculation!$B$114:$AM$114</c:f>
              <c:numCache>
                <c:formatCode>General</c:formatCode>
                <c:ptCount val="38"/>
                <c:pt idx="0">
                  <c:v>368.4</c:v>
                </c:pt>
                <c:pt idx="1">
                  <c:v>358</c:v>
                </c:pt>
                <c:pt idx="2">
                  <c:v>360.2</c:v>
                </c:pt>
                <c:pt idx="3">
                  <c:v>393.4</c:v>
                </c:pt>
                <c:pt idx="4">
                  <c:v>360.4</c:v>
                </c:pt>
                <c:pt idx="5">
                  <c:v>366.4</c:v>
                </c:pt>
                <c:pt idx="6">
                  <c:v>336</c:v>
                </c:pt>
                <c:pt idx="7">
                  <c:v>353.4</c:v>
                </c:pt>
                <c:pt idx="8">
                  <c:v>380</c:v>
                </c:pt>
                <c:pt idx="9">
                  <c:v>375.2</c:v>
                </c:pt>
                <c:pt idx="10">
                  <c:v>370.4</c:v>
                </c:pt>
                <c:pt idx="11">
                  <c:v>354.2</c:v>
                </c:pt>
                <c:pt idx="12">
                  <c:v>343</c:v>
                </c:pt>
                <c:pt idx="13">
                  <c:v>372</c:v>
                </c:pt>
                <c:pt idx="14">
                  <c:v>349.8</c:v>
                </c:pt>
                <c:pt idx="15">
                  <c:v>352.6</c:v>
                </c:pt>
                <c:pt idx="16">
                  <c:v>356.8</c:v>
                </c:pt>
                <c:pt idx="17">
                  <c:v>367.4</c:v>
                </c:pt>
                <c:pt idx="18">
                  <c:v>339.4</c:v>
                </c:pt>
                <c:pt idx="19">
                  <c:v>346.2</c:v>
                </c:pt>
                <c:pt idx="20">
                  <c:v>389.4</c:v>
                </c:pt>
                <c:pt idx="21">
                  <c:v>356.4</c:v>
                </c:pt>
                <c:pt idx="22">
                  <c:v>355.4</c:v>
                </c:pt>
                <c:pt idx="23">
                  <c:v>347.4</c:v>
                </c:pt>
                <c:pt idx="24">
                  <c:v>344</c:v>
                </c:pt>
                <c:pt idx="25">
                  <c:v>350</c:v>
                </c:pt>
                <c:pt idx="26">
                  <c:v>339.4</c:v>
                </c:pt>
                <c:pt idx="27">
                  <c:v>390.2</c:v>
                </c:pt>
                <c:pt idx="28">
                  <c:v>350.6</c:v>
                </c:pt>
                <c:pt idx="29">
                  <c:v>346.2</c:v>
                </c:pt>
                <c:pt idx="30">
                  <c:v>377.8</c:v>
                </c:pt>
                <c:pt idx="31">
                  <c:v>369.6</c:v>
                </c:pt>
                <c:pt idx="32">
                  <c:v>356.6</c:v>
                </c:pt>
                <c:pt idx="33">
                  <c:v>347.6</c:v>
                </c:pt>
                <c:pt idx="34">
                  <c:v>0</c:v>
                </c:pt>
                <c:pt idx="35">
                  <c:v>0</c:v>
                </c:pt>
                <c:pt idx="36">
                  <c:v>0</c:v>
                </c:pt>
                <c:pt idx="37">
                  <c:v>0</c:v>
                </c:pt>
              </c:numCache>
            </c:numRef>
          </c:val>
          <c:smooth val="0"/>
          <c:extLst>
            <c:ext xmlns:c16="http://schemas.microsoft.com/office/drawing/2014/chart" uri="{C3380CC4-5D6E-409C-BE32-E72D297353CC}">
              <c16:uniqueId val="{00000000-D341-4C34-A1AF-771F5CBDDD9D}"/>
            </c:ext>
          </c:extLst>
        </c:ser>
        <c:ser>
          <c:idx val="1"/>
          <c:order val="1"/>
          <c:tx>
            <c:strRef>
              <c:f>Calculation!$A$115</c:f>
              <c:strCache>
                <c:ptCount val="1"/>
                <c:pt idx="0">
                  <c:v>MIN</c:v>
                </c:pt>
              </c:strCache>
            </c:strRef>
          </c:tx>
          <c:spPr>
            <a:ln w="19050" cmpd="sng">
              <a:solidFill>
                <a:srgbClr val="00B050"/>
              </a:solidFill>
            </a:ln>
          </c:spPr>
          <c:marker>
            <c:symbol val="none"/>
          </c:marker>
          <c:val>
            <c:numRef>
              <c:f>Calculation!$B$115:$AM$115</c:f>
              <c:numCache>
                <c:formatCode>General</c:formatCode>
                <c:ptCount val="38"/>
                <c:pt idx="0">
                  <c:v>215.8</c:v>
                </c:pt>
                <c:pt idx="1">
                  <c:v>197.4</c:v>
                </c:pt>
                <c:pt idx="2">
                  <c:v>200.4</c:v>
                </c:pt>
                <c:pt idx="3">
                  <c:v>217.2</c:v>
                </c:pt>
                <c:pt idx="4">
                  <c:v>225.8</c:v>
                </c:pt>
                <c:pt idx="5">
                  <c:v>225.8</c:v>
                </c:pt>
                <c:pt idx="6">
                  <c:v>246.2</c:v>
                </c:pt>
                <c:pt idx="7">
                  <c:v>225</c:v>
                </c:pt>
                <c:pt idx="8">
                  <c:v>231.2</c:v>
                </c:pt>
                <c:pt idx="9">
                  <c:v>209.2</c:v>
                </c:pt>
                <c:pt idx="10">
                  <c:v>212.8</c:v>
                </c:pt>
                <c:pt idx="11">
                  <c:v>225.2</c:v>
                </c:pt>
                <c:pt idx="12">
                  <c:v>234.4</c:v>
                </c:pt>
                <c:pt idx="13">
                  <c:v>205.8</c:v>
                </c:pt>
                <c:pt idx="14">
                  <c:v>196.2</c:v>
                </c:pt>
                <c:pt idx="15">
                  <c:v>229</c:v>
                </c:pt>
                <c:pt idx="16">
                  <c:v>225</c:v>
                </c:pt>
                <c:pt idx="17">
                  <c:v>229</c:v>
                </c:pt>
                <c:pt idx="18">
                  <c:v>214.6</c:v>
                </c:pt>
                <c:pt idx="19">
                  <c:v>226.6</c:v>
                </c:pt>
                <c:pt idx="20">
                  <c:v>218.6</c:v>
                </c:pt>
                <c:pt idx="21">
                  <c:v>220.8</c:v>
                </c:pt>
                <c:pt idx="22">
                  <c:v>232.8</c:v>
                </c:pt>
                <c:pt idx="23">
                  <c:v>242</c:v>
                </c:pt>
                <c:pt idx="24">
                  <c:v>225.2</c:v>
                </c:pt>
                <c:pt idx="25">
                  <c:v>223.2</c:v>
                </c:pt>
                <c:pt idx="26">
                  <c:v>228</c:v>
                </c:pt>
                <c:pt idx="27">
                  <c:v>214.2</c:v>
                </c:pt>
                <c:pt idx="28">
                  <c:v>215.2</c:v>
                </c:pt>
                <c:pt idx="29">
                  <c:v>227.2</c:v>
                </c:pt>
                <c:pt idx="30">
                  <c:v>232.4</c:v>
                </c:pt>
                <c:pt idx="31">
                  <c:v>231.6</c:v>
                </c:pt>
                <c:pt idx="32">
                  <c:v>231</c:v>
                </c:pt>
                <c:pt idx="33">
                  <c:v>224.2</c:v>
                </c:pt>
                <c:pt idx="34">
                  <c:v>0</c:v>
                </c:pt>
                <c:pt idx="35">
                  <c:v>0</c:v>
                </c:pt>
                <c:pt idx="36">
                  <c:v>0</c:v>
                </c:pt>
                <c:pt idx="37">
                  <c:v>0</c:v>
                </c:pt>
              </c:numCache>
            </c:numRef>
          </c:val>
          <c:smooth val="0"/>
          <c:extLst>
            <c:ext xmlns:c16="http://schemas.microsoft.com/office/drawing/2014/chart" uri="{C3380CC4-5D6E-409C-BE32-E72D297353CC}">
              <c16:uniqueId val="{00000001-D341-4C34-A1AF-771F5CBDDD9D}"/>
            </c:ext>
          </c:extLst>
        </c:ser>
        <c:ser>
          <c:idx val="2"/>
          <c:order val="2"/>
          <c:tx>
            <c:strRef>
              <c:f>Calculation!$A$89</c:f>
              <c:strCache>
                <c:ptCount val="1"/>
                <c:pt idx="0">
                  <c:v>Wolves</c:v>
                </c:pt>
              </c:strCache>
            </c:strRef>
          </c:tx>
          <c:spPr>
            <a:ln w="19050" cmpd="sng">
              <a:solidFill>
                <a:srgbClr val="000000"/>
              </a:solidFill>
            </a:ln>
          </c:spPr>
          <c:marker>
            <c:symbol val="none"/>
          </c:marker>
          <c:val>
            <c:numRef>
              <c:f>Calculation!$B$89:$AI$89</c:f>
              <c:numCache>
                <c:formatCode>General</c:formatCode>
                <c:ptCount val="34"/>
                <c:pt idx="0">
                  <c:v>309.8</c:v>
                </c:pt>
                <c:pt idx="1">
                  <c:v>358</c:v>
                </c:pt>
                <c:pt idx="2">
                  <c:v>337.6</c:v>
                </c:pt>
                <c:pt idx="3">
                  <c:v>290.39999999999998</c:v>
                </c:pt>
                <c:pt idx="4">
                  <c:v>281</c:v>
                </c:pt>
                <c:pt idx="5">
                  <c:v>275</c:v>
                </c:pt>
                <c:pt idx="6">
                  <c:v>254.8</c:v>
                </c:pt>
                <c:pt idx="7">
                  <c:v>294.39999999999998</c:v>
                </c:pt>
                <c:pt idx="8">
                  <c:v>278.60000000000002</c:v>
                </c:pt>
                <c:pt idx="9">
                  <c:v>276</c:v>
                </c:pt>
                <c:pt idx="10">
                  <c:v>298</c:v>
                </c:pt>
                <c:pt idx="11">
                  <c:v>273.8</c:v>
                </c:pt>
                <c:pt idx="12">
                  <c:v>242.2</c:v>
                </c:pt>
                <c:pt idx="13">
                  <c:v>280.2</c:v>
                </c:pt>
                <c:pt idx="14">
                  <c:v>277.8</c:v>
                </c:pt>
                <c:pt idx="15">
                  <c:v>300.2</c:v>
                </c:pt>
                <c:pt idx="16">
                  <c:v>291.39999999999998</c:v>
                </c:pt>
                <c:pt idx="17">
                  <c:v>367.4</c:v>
                </c:pt>
                <c:pt idx="18">
                  <c:v>339.4</c:v>
                </c:pt>
                <c:pt idx="19">
                  <c:v>345.4</c:v>
                </c:pt>
                <c:pt idx="20">
                  <c:v>311.8</c:v>
                </c:pt>
                <c:pt idx="21">
                  <c:v>311.8</c:v>
                </c:pt>
                <c:pt idx="22">
                  <c:v>244.6</c:v>
                </c:pt>
                <c:pt idx="23">
                  <c:v>242</c:v>
                </c:pt>
                <c:pt idx="24">
                  <c:v>232</c:v>
                </c:pt>
                <c:pt idx="25">
                  <c:v>257.2</c:v>
                </c:pt>
                <c:pt idx="26">
                  <c:v>276.2</c:v>
                </c:pt>
                <c:pt idx="27">
                  <c:v>288.2</c:v>
                </c:pt>
                <c:pt idx="28">
                  <c:v>324.8</c:v>
                </c:pt>
                <c:pt idx="29">
                  <c:v>336</c:v>
                </c:pt>
                <c:pt idx="30">
                  <c:v>292</c:v>
                </c:pt>
                <c:pt idx="31">
                  <c:v>278.2</c:v>
                </c:pt>
                <c:pt idx="32">
                  <c:v>243.4</c:v>
                </c:pt>
                <c:pt idx="33">
                  <c:v>252.4</c:v>
                </c:pt>
              </c:numCache>
            </c:numRef>
          </c:val>
          <c:smooth val="0"/>
          <c:extLst>
            <c:ext xmlns:c16="http://schemas.microsoft.com/office/drawing/2014/chart" uri="{C3380CC4-5D6E-409C-BE32-E72D297353CC}">
              <c16:uniqueId val="{00000002-D341-4C34-A1AF-771F5CBDDD9D}"/>
            </c:ext>
          </c:extLst>
        </c:ser>
        <c:dLbls>
          <c:showLegendKey val="0"/>
          <c:showVal val="0"/>
          <c:showCatName val="0"/>
          <c:showSerName val="0"/>
          <c:showPercent val="0"/>
          <c:showBubbleSize val="0"/>
        </c:dLbls>
        <c:smooth val="0"/>
        <c:axId val="294206473"/>
        <c:axId val="1633490773"/>
      </c:lineChart>
      <c:catAx>
        <c:axId val="294206473"/>
        <c:scaling>
          <c:orientation val="minMax"/>
        </c:scaling>
        <c:delete val="0"/>
        <c:axPos val="b"/>
        <c:title>
          <c:tx>
            <c:rich>
              <a:bodyPr/>
              <a:lstStyle/>
              <a:p>
                <a:pPr lvl="0">
                  <a:defRPr sz="1000" b="0" i="0">
                    <a:solidFill>
                      <a:srgbClr val="595959"/>
                    </a:solidFill>
                  </a:defRPr>
                </a:pPr>
                <a:r>
                  <a:rPr lang="en-GB"/>
                  <a:t>GW</a:t>
                </a:r>
              </a:p>
            </c:rich>
          </c:tx>
          <c:overlay val="0"/>
        </c:title>
        <c:majorTickMark val="cross"/>
        <c:minorTickMark val="cross"/>
        <c:tickLblPos val="nextTo"/>
        <c:txPr>
          <a:bodyPr/>
          <a:lstStyle/>
          <a:p>
            <a:pPr lvl="0">
              <a:defRPr sz="900" b="0" i="0">
                <a:solidFill>
                  <a:srgbClr val="595959"/>
                </a:solidFill>
              </a:defRPr>
            </a:pPr>
            <a:endParaRPr lang="en-US"/>
          </a:p>
        </c:txPr>
        <c:crossAx val="1633490773"/>
        <c:crosses val="autoZero"/>
        <c:auto val="1"/>
        <c:lblAlgn val="ctr"/>
        <c:lblOffset val="100"/>
        <c:noMultiLvlLbl val="1"/>
      </c:catAx>
      <c:valAx>
        <c:axId val="1633490773"/>
        <c:scaling>
          <c:orientation val="minMax"/>
        </c:scaling>
        <c:delete val="0"/>
        <c:axPos val="l"/>
        <c:majorGridlines>
          <c:spPr>
            <a:ln>
              <a:solidFill>
                <a:srgbClr val="D9D9D9"/>
              </a:solidFill>
            </a:ln>
          </c:spPr>
        </c:majorGridlines>
        <c:title>
          <c:tx>
            <c:rich>
              <a:bodyPr/>
              <a:lstStyle/>
              <a:p>
                <a:pPr lvl="0">
                  <a:defRPr sz="1000" b="0" i="0">
                    <a:solidFill>
                      <a:srgbClr val="595959"/>
                    </a:solidFill>
                  </a:defRPr>
                </a:pPr>
                <a:r>
                  <a:rPr lang="en-GB"/>
                  <a:t>Difficulty</a:t>
                </a:r>
              </a:p>
            </c:rich>
          </c:tx>
          <c:overlay val="0"/>
        </c:title>
        <c:numFmt formatCode="General" sourceLinked="1"/>
        <c:majorTickMark val="cross"/>
        <c:minorTickMark val="cross"/>
        <c:tickLblPos val="nextTo"/>
        <c:spPr>
          <a:ln w="47625">
            <a:noFill/>
          </a:ln>
        </c:spPr>
        <c:txPr>
          <a:bodyPr/>
          <a:lstStyle/>
          <a:p>
            <a:pPr lvl="0">
              <a:defRPr sz="900" b="0" i="0">
                <a:solidFill>
                  <a:srgbClr val="595959"/>
                </a:solidFill>
              </a:defRPr>
            </a:pPr>
            <a:endParaRPr lang="en-US"/>
          </a:p>
        </c:txPr>
        <c:crossAx val="294206473"/>
        <c:crosses val="autoZero"/>
        <c:crossBetween val="between"/>
      </c:valAx>
      <c:spPr>
        <a:solidFill>
          <a:srgbClr val="FFFFFF"/>
        </a:solidFill>
      </c:spPr>
    </c:plotArea>
    <c:legend>
      <c:legendPos val="b"/>
      <c:overlay val="0"/>
      <c:txPr>
        <a:bodyPr/>
        <a:lstStyle/>
        <a:p>
          <a:pPr lvl="0">
            <a:defRPr sz="900">
              <a:solidFill>
                <a:srgbClr val="595959"/>
              </a:solidFil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371975" cy="2743200"/>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22</xdr:col>
      <xdr:colOff>276225</xdr:colOff>
      <xdr:row>0</xdr:row>
      <xdr:rowOff>0</xdr:rowOff>
    </xdr:from>
    <xdr:ext cx="4371975" cy="2752725"/>
    <xdr:graphicFrame macro="">
      <xdr:nvGraphicFramePr>
        <xdr:cNvPr id="3" name="Chart 2" title="Chart">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304800</xdr:colOff>
      <xdr:row>0</xdr:row>
      <xdr:rowOff>0</xdr:rowOff>
    </xdr:from>
    <xdr:ext cx="4343400" cy="2752725"/>
    <xdr:graphicFrame macro="">
      <xdr:nvGraphicFramePr>
        <xdr:cNvPr id="4" name="Chart 3" title="Chart">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14</xdr:col>
      <xdr:colOff>590550</xdr:colOff>
      <xdr:row>0</xdr:row>
      <xdr:rowOff>0</xdr:rowOff>
    </xdr:from>
    <xdr:ext cx="4343400" cy="2752725"/>
    <xdr:graphicFrame macro="">
      <xdr:nvGraphicFramePr>
        <xdr:cNvPr id="5" name="Chart 4" title="Chart">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0</xdr:col>
      <xdr:colOff>0</xdr:colOff>
      <xdr:row>16</xdr:row>
      <xdr:rowOff>152400</xdr:rowOff>
    </xdr:from>
    <xdr:ext cx="4371975" cy="2752725"/>
    <xdr:graphicFrame macro="">
      <xdr:nvGraphicFramePr>
        <xdr:cNvPr id="6" name="Chart 5" title="Chart">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7</xdr:col>
      <xdr:colOff>304800</xdr:colOff>
      <xdr:row>16</xdr:row>
      <xdr:rowOff>152400</xdr:rowOff>
    </xdr:from>
    <xdr:ext cx="4343400" cy="2752725"/>
    <xdr:graphicFrame macro="">
      <xdr:nvGraphicFramePr>
        <xdr:cNvPr id="7" name="Chart 6" title="Chart">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15</xdr:col>
      <xdr:colOff>0</xdr:colOff>
      <xdr:row>16</xdr:row>
      <xdr:rowOff>152400</xdr:rowOff>
    </xdr:from>
    <xdr:ext cx="4371975" cy="2752725"/>
    <xdr:graphicFrame macro="">
      <xdr:nvGraphicFramePr>
        <xdr:cNvPr id="8" name="Chart 7" title="Chart">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22</xdr:col>
      <xdr:colOff>285750</xdr:colOff>
      <xdr:row>16</xdr:row>
      <xdr:rowOff>152400</xdr:rowOff>
    </xdr:from>
    <xdr:ext cx="4371975" cy="2752725"/>
    <xdr:graphicFrame macro="">
      <xdr:nvGraphicFramePr>
        <xdr:cNvPr id="9" name="Chart 8" title="Chart">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0</xdr:col>
      <xdr:colOff>0</xdr:colOff>
      <xdr:row>33</xdr:row>
      <xdr:rowOff>133350</xdr:rowOff>
    </xdr:from>
    <xdr:ext cx="4371975" cy="2752725"/>
    <xdr:graphicFrame macro="">
      <xdr:nvGraphicFramePr>
        <xdr:cNvPr id="10" name="Chart 9" title="Chart">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7</xdr:col>
      <xdr:colOff>304800</xdr:colOff>
      <xdr:row>33</xdr:row>
      <xdr:rowOff>133350</xdr:rowOff>
    </xdr:from>
    <xdr:ext cx="4343400" cy="2752725"/>
    <xdr:graphicFrame macro="">
      <xdr:nvGraphicFramePr>
        <xdr:cNvPr id="11" name="Chart 10" title="Chart">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15</xdr:col>
      <xdr:colOff>0</xdr:colOff>
      <xdr:row>33</xdr:row>
      <xdr:rowOff>133350</xdr:rowOff>
    </xdr:from>
    <xdr:ext cx="4371975" cy="2752725"/>
    <xdr:graphicFrame macro="">
      <xdr:nvGraphicFramePr>
        <xdr:cNvPr id="12" name="Chart 11" title="Chart">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22</xdr:col>
      <xdr:colOff>285750</xdr:colOff>
      <xdr:row>33</xdr:row>
      <xdr:rowOff>133350</xdr:rowOff>
    </xdr:from>
    <xdr:ext cx="4371975" cy="2752725"/>
    <xdr:graphicFrame macro="">
      <xdr:nvGraphicFramePr>
        <xdr:cNvPr id="13" name="Chart 12" title="Chart">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0</xdr:col>
      <xdr:colOff>0</xdr:colOff>
      <xdr:row>50</xdr:row>
      <xdr:rowOff>123825</xdr:rowOff>
    </xdr:from>
    <xdr:ext cx="4371975" cy="2752725"/>
    <xdr:graphicFrame macro="">
      <xdr:nvGraphicFramePr>
        <xdr:cNvPr id="14" name="Chart 13" title="Chart">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7</xdr:col>
      <xdr:colOff>304800</xdr:colOff>
      <xdr:row>50</xdr:row>
      <xdr:rowOff>123825</xdr:rowOff>
    </xdr:from>
    <xdr:ext cx="4343400" cy="2752725"/>
    <xdr:graphicFrame macro="">
      <xdr:nvGraphicFramePr>
        <xdr:cNvPr id="15" name="Chart 14" title="Chart">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15</xdr:col>
      <xdr:colOff>0</xdr:colOff>
      <xdr:row>50</xdr:row>
      <xdr:rowOff>123825</xdr:rowOff>
    </xdr:from>
    <xdr:ext cx="4371975" cy="2752725"/>
    <xdr:graphicFrame macro="">
      <xdr:nvGraphicFramePr>
        <xdr:cNvPr id="16" name="Chart 15" title="Chart">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oneCellAnchor>
    <xdr:from>
      <xdr:col>22</xdr:col>
      <xdr:colOff>285750</xdr:colOff>
      <xdr:row>50</xdr:row>
      <xdr:rowOff>123825</xdr:rowOff>
    </xdr:from>
    <xdr:ext cx="4371975" cy="2752725"/>
    <xdr:graphicFrame macro="">
      <xdr:nvGraphicFramePr>
        <xdr:cNvPr id="17" name="Chart 16" title="Chart">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0</xdr:col>
      <xdr:colOff>0</xdr:colOff>
      <xdr:row>67</xdr:row>
      <xdr:rowOff>114300</xdr:rowOff>
    </xdr:from>
    <xdr:ext cx="4371975" cy="2752725"/>
    <xdr:graphicFrame macro="">
      <xdr:nvGraphicFramePr>
        <xdr:cNvPr id="18" name="Chart 17">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oneCellAnchor>
    <xdr:from>
      <xdr:col>7</xdr:col>
      <xdr:colOff>304800</xdr:colOff>
      <xdr:row>67</xdr:row>
      <xdr:rowOff>114300</xdr:rowOff>
    </xdr:from>
    <xdr:ext cx="4343400" cy="2752725"/>
    <xdr:graphicFrame macro="">
      <xdr:nvGraphicFramePr>
        <xdr:cNvPr id="19" name="Chart 18">
          <a:extLst>
            <a:ext uri="{FF2B5EF4-FFF2-40B4-BE49-F238E27FC236}">
              <a16:creationId xmlns:a16="http://schemas.microsoft.com/office/drawing/2014/main" id="{00000000-0008-0000-05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fLocksWithSheet="0"/>
  </xdr:oneCellAnchor>
  <xdr:oneCellAnchor>
    <xdr:from>
      <xdr:col>15</xdr:col>
      <xdr:colOff>0</xdr:colOff>
      <xdr:row>67</xdr:row>
      <xdr:rowOff>114300</xdr:rowOff>
    </xdr:from>
    <xdr:ext cx="4371975" cy="2752725"/>
    <xdr:graphicFrame macro="">
      <xdr:nvGraphicFramePr>
        <xdr:cNvPr id="20" name="Chart 19" title="Chart">
          <a:extLst>
            <a:ext uri="{FF2B5EF4-FFF2-40B4-BE49-F238E27FC236}">
              <a16:creationId xmlns:a16="http://schemas.microsoft.com/office/drawing/2014/main" id="{00000000-0008-0000-05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fLocksWithSheet="0"/>
  </xdr:oneCellAnchor>
  <xdr:oneCellAnchor>
    <xdr:from>
      <xdr:col>22</xdr:col>
      <xdr:colOff>285750</xdr:colOff>
      <xdr:row>67</xdr:row>
      <xdr:rowOff>114300</xdr:rowOff>
    </xdr:from>
    <xdr:ext cx="4371975" cy="2752725"/>
    <xdr:graphicFrame macro="">
      <xdr:nvGraphicFramePr>
        <xdr:cNvPr id="21" name="Chart 20" title="Chart">
          <a:extLst>
            <a:ext uri="{FF2B5EF4-FFF2-40B4-BE49-F238E27FC236}">
              <a16:creationId xmlns:a16="http://schemas.microsoft.com/office/drawing/2014/main" id="{00000000-0008-0000-05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B1" workbookViewId="0"/>
  </sheetViews>
  <sheetFormatPr defaultColWidth="17.26953125" defaultRowHeight="15" customHeight="1" x14ac:dyDescent="0.25"/>
  <cols>
    <col min="1" max="1" width="8.984375E-2" hidden="1" customWidth="1"/>
    <col min="2" max="2" width="23" customWidth="1"/>
    <col min="3" max="3" width="18.08984375" customWidth="1"/>
    <col min="4" max="4" width="11.26953125" customWidth="1"/>
    <col min="5" max="26" width="8.7265625" customWidth="1"/>
  </cols>
  <sheetData>
    <row r="1" spans="1:26" ht="13.5" customHeight="1" x14ac:dyDescent="0.3">
      <c r="A1" s="1"/>
      <c r="B1" s="4" t="s">
        <v>1</v>
      </c>
      <c r="C1" s="5"/>
      <c r="D1" s="6">
        <v>1</v>
      </c>
      <c r="E1" s="7" t="s">
        <v>3</v>
      </c>
      <c r="F1" s="8"/>
      <c r="G1" s="8"/>
      <c r="H1" s="8"/>
      <c r="I1" s="8"/>
      <c r="J1" s="8"/>
      <c r="K1" s="8"/>
      <c r="L1" s="8"/>
      <c r="M1" s="8"/>
      <c r="N1" s="8"/>
      <c r="O1" s="1"/>
      <c r="P1" s="1"/>
      <c r="Q1" s="1"/>
      <c r="R1" s="1"/>
      <c r="S1" s="1"/>
      <c r="T1" s="1"/>
      <c r="U1" s="1"/>
      <c r="V1" s="1"/>
      <c r="W1" s="1"/>
      <c r="X1" s="1"/>
      <c r="Y1" s="1"/>
      <c r="Z1" s="1"/>
    </row>
    <row r="2" spans="1:26" ht="13.5" hidden="1" customHeight="1" x14ac:dyDescent="0.3">
      <c r="A2" s="9"/>
      <c r="B2" s="10"/>
      <c r="C2" s="11"/>
      <c r="D2" s="11"/>
      <c r="E2" s="11">
        <f>D1</f>
        <v>1</v>
      </c>
      <c r="F2" s="11">
        <f t="shared" ref="F2:N2" si="0">E2+1</f>
        <v>2</v>
      </c>
      <c r="G2" s="11">
        <f t="shared" si="0"/>
        <v>3</v>
      </c>
      <c r="H2" s="11">
        <f t="shared" si="0"/>
        <v>4</v>
      </c>
      <c r="I2" s="11">
        <f t="shared" si="0"/>
        <v>5</v>
      </c>
      <c r="J2" s="11">
        <f t="shared" si="0"/>
        <v>6</v>
      </c>
      <c r="K2" s="11">
        <f t="shared" si="0"/>
        <v>7</v>
      </c>
      <c r="L2" s="11">
        <f t="shared" si="0"/>
        <v>8</v>
      </c>
      <c r="M2" s="11">
        <f t="shared" si="0"/>
        <v>9</v>
      </c>
      <c r="N2" s="11">
        <f t="shared" si="0"/>
        <v>10</v>
      </c>
      <c r="O2" s="9"/>
      <c r="P2" s="9"/>
      <c r="Q2" s="9"/>
      <c r="R2" s="9"/>
      <c r="S2" s="9"/>
      <c r="T2" s="9"/>
      <c r="U2" s="9"/>
      <c r="V2" s="9"/>
      <c r="W2" s="9"/>
      <c r="X2" s="9"/>
      <c r="Y2" s="9"/>
      <c r="Z2" s="9"/>
    </row>
    <row r="3" spans="1:26" ht="15.75" customHeight="1" x14ac:dyDescent="0.35">
      <c r="A3" s="12"/>
      <c r="B3" s="13" t="s">
        <v>2</v>
      </c>
      <c r="C3" s="14" t="s">
        <v>4</v>
      </c>
      <c r="D3" s="15" t="s">
        <v>5</v>
      </c>
      <c r="E3" s="14">
        <f>IF(COUNT($E$2:E2)&gt;Difficulties!$G$8,#N/A,E2)</f>
        <v>1</v>
      </c>
      <c r="F3" s="15">
        <f>IF(COUNT($E$2:F2)&gt;Difficulties!$G$8,#N/A,F2)</f>
        <v>2</v>
      </c>
      <c r="G3" s="13">
        <f>IF(COUNT($E$2:G2)&gt;Difficulties!$G$8,#N/A,G2)</f>
        <v>3</v>
      </c>
      <c r="H3" s="13">
        <f>IF(COUNT($E$2:H2)&gt;Difficulties!$G$8,#N/A,H2)</f>
        <v>4</v>
      </c>
      <c r="I3" s="13">
        <f>IF(COUNT($E$2:I2)&gt;Difficulties!$G$8,#N/A,I2)</f>
        <v>5</v>
      </c>
      <c r="J3" s="13" t="e">
        <f>IF(COUNT($E$2:J2)&gt;Difficulties!$G$8,#N/A,J2)</f>
        <v>#N/A</v>
      </c>
      <c r="K3" s="13" t="e">
        <f>IF(COUNT($E$2:K2)&gt;Difficulties!$G$8,#N/A,K2)</f>
        <v>#N/A</v>
      </c>
      <c r="L3" s="13" t="e">
        <f>IF(COUNT($E$2:L2)&gt;Difficulties!$G$8,#N/A,L2)</f>
        <v>#N/A</v>
      </c>
      <c r="M3" s="13" t="e">
        <f>IF(COUNT($E$2:M2)&gt;Difficulties!$G$8,#N/A,M2)</f>
        <v>#N/A</v>
      </c>
      <c r="N3" s="13" t="e">
        <f>IF(COUNT($E$2:N2)&gt;Difficulties!$G$8,#N/A,N2)</f>
        <v>#N/A</v>
      </c>
    </row>
    <row r="4" spans="1:26" ht="12.75" customHeight="1" x14ac:dyDescent="0.35">
      <c r="A4" s="12">
        <f t="shared" ref="A4:A23" si="1">D4</f>
        <v>17</v>
      </c>
      <c r="B4" s="16" t="s">
        <v>6</v>
      </c>
      <c r="C4" s="17">
        <f t="array" ref="C4">INDEX(Calculation!$B70:$AM70,1,GWRank!$D$1)</f>
        <v>317.2</v>
      </c>
      <c r="D4" s="18">
        <f t="shared" ref="D4:D23" si="2">RANK(C4,$C$4:$C$23,1)+COUNTIF($C$4:$C4,$C4)-1</f>
        <v>17</v>
      </c>
      <c r="E4" s="17" t="str">
        <f t="array" ref="E4">IF(ISERROR(INDEX(Fixtures!$B2:$AM2,E$3)),"",INDEX(Fixtures!$B2:$AM2,E$3))</f>
        <v>MCI (H)</v>
      </c>
      <c r="F4" s="18" t="str">
        <f t="array" ref="F4">IF(ISERROR(INDEX(Fixtures!$B2:$AM2,F$3)),"",INDEX(Fixtures!$B2:$AM2,F$3))</f>
        <v>CHE (A)</v>
      </c>
      <c r="G4" s="19" t="str">
        <f t="array" ref="G4">IF(ISERROR(INDEX(Fixtures!$B2:$AM2,G$3)),"",INDEX(Fixtures!$B2:$AM2,G$3))</f>
        <v>WHU (H)</v>
      </c>
      <c r="H4" s="19" t="str">
        <f t="array" ref="H4">IF(ISERROR(INDEX(Fixtures!$B2:$AM2,H$3)),"",INDEX(Fixtures!$B2:$AM2,H$3))</f>
        <v>CAR (A)</v>
      </c>
      <c r="I4" s="19" t="str">
        <f t="array" ref="I4">IF(ISERROR(INDEX(Fixtures!$B2:$AM2,I$3)),"",INDEX(Fixtures!$B2:$AM2,I$3))</f>
        <v>NEW (A)</v>
      </c>
      <c r="J4" s="19" t="str">
        <f t="array" ref="J4">IF(ISERROR(INDEX(Fixtures!$B2:$AM2,J$3)),"",INDEX(Fixtures!$B2:$AM2,J$3))</f>
        <v/>
      </c>
      <c r="K4" s="19" t="str">
        <f t="array" ref="K4">IF(ISERROR(INDEX(Fixtures!$B2:$AM2,K$3)),"",INDEX(Fixtures!$B2:$AM2,K$3))</f>
        <v/>
      </c>
      <c r="L4" s="19" t="str">
        <f t="array" ref="L4">IF(ISERROR(INDEX(Fixtures!$B2:$AM2,L$3)),"",INDEX(Fixtures!$B2:$AM2,L$3))</f>
        <v/>
      </c>
      <c r="M4" s="19" t="str">
        <f t="array" ref="M4">IF(ISERROR(INDEX(Fixtures!$B2:$AM2,M$3)),"",INDEX(Fixtures!$B2:$AM2,M$3))</f>
        <v/>
      </c>
      <c r="N4" s="19" t="str">
        <f t="array" ref="N4">IF(ISERROR(INDEX(Fixtures!$B2:$AM2,N$3)),"",INDEX(Fixtures!$B2:$AM2,N$3))</f>
        <v/>
      </c>
    </row>
    <row r="5" spans="1:26" ht="12.75" customHeight="1" x14ac:dyDescent="0.35">
      <c r="A5" s="12">
        <f t="shared" si="1"/>
        <v>7</v>
      </c>
      <c r="B5" s="16" t="s">
        <v>7</v>
      </c>
      <c r="C5" s="17">
        <f t="array" ref="C5">INDEX(Calculation!$B71:$AM71,1,GWRank!$D$1)</f>
        <v>262.39999999999998</v>
      </c>
      <c r="D5" s="18">
        <f t="shared" si="2"/>
        <v>7</v>
      </c>
      <c r="E5" s="17" t="str">
        <f t="array" ref="E5">IF(ISERROR(INDEX(Fixtures!$B3:$AM3,E$3)),"",INDEX(Fixtures!$B3:$AM3,E$3))</f>
        <v>CAR (H)</v>
      </c>
      <c r="F5" s="18" t="str">
        <f t="array" ref="F5">IF(ISERROR(INDEX(Fixtures!$B3:$AM3,F$3)),"",INDEX(Fixtures!$B3:$AM3,F$3))</f>
        <v>WHU (A)</v>
      </c>
      <c r="G5" s="19" t="str">
        <f t="array" ref="G5">IF(ISERROR(INDEX(Fixtures!$B3:$AM3,G$3)),"",INDEX(Fixtures!$B3:$AM3,G$3))</f>
        <v>EVE (H)</v>
      </c>
      <c r="H5" s="19" t="str">
        <f t="array" ref="H5">IF(ISERROR(INDEX(Fixtures!$B3:$AM3,H$3)),"",INDEX(Fixtures!$B3:$AM3,H$3))</f>
        <v>CHE (A)</v>
      </c>
      <c r="I5" s="19" t="str">
        <f t="array" ref="I5">IF(ISERROR(INDEX(Fixtures!$B3:$AM3,I$3)),"",INDEX(Fixtures!$B3:$AM3,I$3))</f>
        <v>LEI (H)</v>
      </c>
      <c r="J5" s="19" t="str">
        <f t="array" ref="J5">IF(ISERROR(INDEX(Fixtures!$B3:$AM3,J$3)),"",INDEX(Fixtures!$B3:$AM3,J$3))</f>
        <v/>
      </c>
      <c r="K5" s="19" t="str">
        <f t="array" ref="K5">IF(ISERROR(INDEX(Fixtures!$B3:$AM3,K$3)),"",INDEX(Fixtures!$B3:$AM3,K$3))</f>
        <v/>
      </c>
      <c r="L5" s="19" t="str">
        <f t="array" ref="L5">IF(ISERROR(INDEX(Fixtures!$B3:$AM3,L$3)),"",INDEX(Fixtures!$B3:$AM3,L$3))</f>
        <v/>
      </c>
      <c r="M5" s="19" t="str">
        <f t="array" ref="M5">IF(ISERROR(INDEX(Fixtures!$B3:$AM3,M$3)),"",INDEX(Fixtures!$B3:$AM3,M$3))</f>
        <v/>
      </c>
      <c r="N5" s="19" t="str">
        <f t="array" ref="N5">IF(ISERROR(INDEX(Fixtures!$B3:$AM3,N$3)),"",INDEX(Fixtures!$B3:$AM3,N$3))</f>
        <v/>
      </c>
    </row>
    <row r="6" spans="1:26" ht="12.75" customHeight="1" x14ac:dyDescent="0.35">
      <c r="A6" s="12">
        <f t="shared" si="1"/>
        <v>11</v>
      </c>
      <c r="B6" s="16" t="s">
        <v>8</v>
      </c>
      <c r="C6" s="17">
        <f t="array" ref="C6">INDEX(Calculation!$B72:$AM72,1,GWRank!$D$1)</f>
        <v>293.39999999999998</v>
      </c>
      <c r="D6" s="18">
        <f t="shared" si="2"/>
        <v>11</v>
      </c>
      <c r="E6" s="17" t="str">
        <f t="array" ref="E6">IF(ISERROR(INDEX(Fixtures!$B4:$AM4,E$3)),"",INDEX(Fixtures!$B4:$AM4,E$3))</f>
        <v>WAT (A)</v>
      </c>
      <c r="F6" s="18" t="str">
        <f t="array" ref="F6">IF(ISERROR(INDEX(Fixtures!$B4:$AM4,F$3)),"",INDEX(Fixtures!$B4:$AM4,F$3))</f>
        <v>MNU (H)</v>
      </c>
      <c r="G6" s="19" t="str">
        <f t="array" ref="G6">IF(ISERROR(INDEX(Fixtures!$B4:$AM4,G$3)),"",INDEX(Fixtures!$B4:$AM4,G$3))</f>
        <v>LIV (A)</v>
      </c>
      <c r="H6" s="19" t="str">
        <f t="array" ref="H6">IF(ISERROR(INDEX(Fixtures!$B4:$AM4,H$3)),"",INDEX(Fixtures!$B4:$AM4,H$3))</f>
        <v>FUL (H)</v>
      </c>
      <c r="I6" s="19" t="str">
        <f t="array" ref="I6">IF(ISERROR(INDEX(Fixtures!$B4:$AM4,I$3)),"",INDEX(Fixtures!$B4:$AM4,I$3))</f>
        <v>SOU (A)</v>
      </c>
      <c r="J6" s="19" t="str">
        <f t="array" ref="J6">IF(ISERROR(INDEX(Fixtures!$B4:$AM4,J$3)),"",INDEX(Fixtures!$B4:$AM4,J$3))</f>
        <v/>
      </c>
      <c r="K6" s="19" t="str">
        <f t="array" ref="K6">IF(ISERROR(INDEX(Fixtures!$B4:$AM4,K$3)),"",INDEX(Fixtures!$B4:$AM4,K$3))</f>
        <v/>
      </c>
      <c r="L6" s="19" t="str">
        <f t="array" ref="L6">IF(ISERROR(INDEX(Fixtures!$B4:$AM4,L$3)),"",INDEX(Fixtures!$B4:$AM4,L$3))</f>
        <v/>
      </c>
      <c r="M6" s="19" t="str">
        <f t="array" ref="M6">IF(ISERROR(INDEX(Fixtures!$B4:$AM4,M$3)),"",INDEX(Fixtures!$B4:$AM4,M$3))</f>
        <v/>
      </c>
      <c r="N6" s="19" t="str">
        <f t="array" ref="N6">IF(ISERROR(INDEX(Fixtures!$B4:$AM4,N$3)),"",INDEX(Fixtures!$B4:$AM4,N$3))</f>
        <v/>
      </c>
    </row>
    <row r="7" spans="1:26" ht="12.75" customHeight="1" x14ac:dyDescent="0.35">
      <c r="A7" s="12">
        <f t="shared" si="1"/>
        <v>5</v>
      </c>
      <c r="B7" s="16" t="s">
        <v>9</v>
      </c>
      <c r="C7" s="17">
        <f t="array" ref="C7">INDEX(Calculation!$B73:$AM73,1,GWRank!$D$1)</f>
        <v>249.2</v>
      </c>
      <c r="D7" s="18">
        <f t="shared" si="2"/>
        <v>5</v>
      </c>
      <c r="E7" s="17" t="str">
        <f t="array" ref="E7">IF(ISERROR(INDEX(Fixtures!$B5:$AM5,E$3)),"",INDEX(Fixtures!$B5:$AM5,E$3))</f>
        <v>SOU (A)</v>
      </c>
      <c r="F7" s="18" t="str">
        <f t="array" ref="F7">IF(ISERROR(INDEX(Fixtures!$B5:$AM5,F$3)),"",INDEX(Fixtures!$B5:$AM5,F$3))</f>
        <v>WAT (H)</v>
      </c>
      <c r="G7" s="19" t="str">
        <f t="array" ref="G7">IF(ISERROR(INDEX(Fixtures!$B5:$AM5,G$3)),"",INDEX(Fixtures!$B5:$AM5,G$3))</f>
        <v>FUL (A)</v>
      </c>
      <c r="H7" s="19" t="str">
        <f t="array" ref="H7">IF(ISERROR(INDEX(Fixtures!$B5:$AM5,H$3)),"",INDEX(Fixtures!$B5:$AM5,H$3))</f>
        <v>MNU (H)</v>
      </c>
      <c r="I7" s="19" t="str">
        <f t="array" ref="I7">IF(ISERROR(INDEX(Fixtures!$B5:$AM5,I$3)),"",INDEX(Fixtures!$B5:$AM5,I$3))</f>
        <v>WOL (A)</v>
      </c>
      <c r="J7" s="19" t="str">
        <f t="array" ref="J7">IF(ISERROR(INDEX(Fixtures!$B5:$AM5,J$3)),"",INDEX(Fixtures!$B5:$AM5,J$3))</f>
        <v/>
      </c>
      <c r="K7" s="19" t="str">
        <f t="array" ref="K7">IF(ISERROR(INDEX(Fixtures!$B5:$AM5,K$3)),"",INDEX(Fixtures!$B5:$AM5,K$3))</f>
        <v/>
      </c>
      <c r="L7" s="19" t="str">
        <f t="array" ref="L7">IF(ISERROR(INDEX(Fixtures!$B5:$AM5,L$3)),"",INDEX(Fixtures!$B5:$AM5,L$3))</f>
        <v/>
      </c>
      <c r="M7" s="19" t="str">
        <f t="array" ref="M7">IF(ISERROR(INDEX(Fixtures!$B5:$AM5,M$3)),"",INDEX(Fixtures!$B5:$AM5,M$3))</f>
        <v/>
      </c>
      <c r="N7" s="19" t="str">
        <f t="array" ref="N7">IF(ISERROR(INDEX(Fixtures!$B5:$AM5,N$3)),"",INDEX(Fixtures!$B5:$AM5,N$3))</f>
        <v/>
      </c>
    </row>
    <row r="8" spans="1:26" ht="12.75" customHeight="1" x14ac:dyDescent="0.35">
      <c r="A8" s="12">
        <f t="shared" si="1"/>
        <v>10</v>
      </c>
      <c r="B8" s="16" t="s">
        <v>49</v>
      </c>
      <c r="C8" s="17">
        <f t="array" ref="C8">INDEX(Calculation!$B74:$AM74,1,GWRank!$D$1)</f>
        <v>288.2</v>
      </c>
      <c r="D8" s="18">
        <f t="shared" si="2"/>
        <v>10</v>
      </c>
      <c r="E8" s="17" t="str">
        <f t="array" ref="E8">IF(ISERROR(INDEX(Fixtures!$B6:$AM6,E$3)),"",INDEX(Fixtures!$B6:$AM6,E$3))</f>
        <v>BOU (A)</v>
      </c>
      <c r="F8" s="18" t="str">
        <f t="array" ref="F8">IF(ISERROR(INDEX(Fixtures!$B6:$AM6,F$3)),"",INDEX(Fixtures!$B6:$AM6,F$3))</f>
        <v>NEW (H)</v>
      </c>
      <c r="G8" s="19" t="str">
        <f t="array" ref="G8">IF(ISERROR(INDEX(Fixtures!$B6:$AM6,G$3)),"",INDEX(Fixtures!$B6:$AM6,G$3))</f>
        <v>HUD (A)</v>
      </c>
      <c r="H8" s="19" t="str">
        <f t="array" ref="H8">IF(ISERROR(INDEX(Fixtures!$B6:$AM6,H$3)),"",INDEX(Fixtures!$B6:$AM6,H$3))</f>
        <v>ARS (H)</v>
      </c>
      <c r="I8" s="19" t="str">
        <f t="array" ref="I8">IF(ISERROR(INDEX(Fixtures!$B6:$AM6,I$3)),"",INDEX(Fixtures!$B6:$AM6,I$3))</f>
        <v>CHE (A)</v>
      </c>
      <c r="J8" s="19" t="str">
        <f t="array" ref="J8">IF(ISERROR(INDEX(Fixtures!$B6:$AM6,J$3)),"",INDEX(Fixtures!$B6:$AM6,J$3))</f>
        <v/>
      </c>
      <c r="K8" s="19" t="str">
        <f t="array" ref="K8">IF(ISERROR(INDEX(Fixtures!$B6:$AM6,K$3)),"",INDEX(Fixtures!$B6:$AM6,K$3))</f>
        <v/>
      </c>
      <c r="L8" s="19" t="str">
        <f t="array" ref="L8">IF(ISERROR(INDEX(Fixtures!$B6:$AM6,L$3)),"",INDEX(Fixtures!$B6:$AM6,L$3))</f>
        <v/>
      </c>
      <c r="M8" s="19" t="str">
        <f t="array" ref="M8">IF(ISERROR(INDEX(Fixtures!$B6:$AM6,M$3)),"",INDEX(Fixtures!$B6:$AM6,M$3))</f>
        <v/>
      </c>
      <c r="N8" s="19" t="str">
        <f t="array" ref="N8">IF(ISERROR(INDEX(Fixtures!$B6:$AM6,N$3)),"",INDEX(Fixtures!$B6:$AM6,N$3))</f>
        <v/>
      </c>
    </row>
    <row r="9" spans="1:26" ht="12.75" customHeight="1" x14ac:dyDescent="0.35">
      <c r="A9" s="12">
        <f t="shared" si="1"/>
        <v>3</v>
      </c>
      <c r="B9" s="16" t="s">
        <v>53</v>
      </c>
      <c r="C9" s="17">
        <f t="array" ref="C9">INDEX(Calculation!$B75:$AM75,1,GWRank!$D$1)</f>
        <v>236.2</v>
      </c>
      <c r="D9" s="18">
        <f t="shared" si="2"/>
        <v>3</v>
      </c>
      <c r="E9" s="17" t="str">
        <f t="array" ref="E9">IF(ISERROR(INDEX(Fixtures!$B7:$AM7,E$3)),"",INDEX(Fixtures!$B7:$AM7,E$3))</f>
        <v>HUD (A)</v>
      </c>
      <c r="F9" s="18" t="str">
        <f t="array" ref="F9">IF(ISERROR(INDEX(Fixtures!$B7:$AM7,F$3)),"",INDEX(Fixtures!$B7:$AM7,F$3))</f>
        <v>ARS (H)</v>
      </c>
      <c r="G9" s="19" t="str">
        <f t="array" ref="G9">IF(ISERROR(INDEX(Fixtures!$B7:$AM7,G$3)),"",INDEX(Fixtures!$B7:$AM7,G$3))</f>
        <v>NEW (A)</v>
      </c>
      <c r="H9" s="19" t="str">
        <f t="array" ref="H9">IF(ISERROR(INDEX(Fixtures!$B7:$AM7,H$3)),"",INDEX(Fixtures!$B7:$AM7,H$3))</f>
        <v>BOU (H)</v>
      </c>
      <c r="I9" s="19" t="str">
        <f t="array" ref="I9">IF(ISERROR(INDEX(Fixtures!$B7:$AM7,I$3)),"",INDEX(Fixtures!$B7:$AM7,I$3))</f>
        <v>CAR (H)</v>
      </c>
      <c r="J9" s="19" t="str">
        <f t="array" ref="J9">IF(ISERROR(INDEX(Fixtures!$B7:$AM7,J$3)),"",INDEX(Fixtures!$B7:$AM7,J$3))</f>
        <v/>
      </c>
      <c r="K9" s="19" t="str">
        <f t="array" ref="K9">IF(ISERROR(INDEX(Fixtures!$B7:$AM7,K$3)),"",INDEX(Fixtures!$B7:$AM7,K$3))</f>
        <v/>
      </c>
      <c r="L9" s="19" t="str">
        <f t="array" ref="L9">IF(ISERROR(INDEX(Fixtures!$B7:$AM7,L$3)),"",INDEX(Fixtures!$B7:$AM7,L$3))</f>
        <v/>
      </c>
      <c r="M9" s="19" t="str">
        <f t="array" ref="M9">IF(ISERROR(INDEX(Fixtures!$B7:$AM7,M$3)),"",INDEX(Fixtures!$B7:$AM7,M$3))</f>
        <v/>
      </c>
      <c r="N9" s="19" t="str">
        <f t="array" ref="N9">IF(ISERROR(INDEX(Fixtures!$B7:$AM7,N$3)),"",INDEX(Fixtures!$B7:$AM7,N$3))</f>
        <v/>
      </c>
    </row>
    <row r="10" spans="1:26" ht="12.75" customHeight="1" x14ac:dyDescent="0.35">
      <c r="A10" s="12">
        <f t="shared" si="1"/>
        <v>4</v>
      </c>
      <c r="B10" s="16" t="s">
        <v>59</v>
      </c>
      <c r="C10" s="17">
        <f t="array" ref="C10">INDEX(Calculation!$B76:$AM76,1,GWRank!$D$1)</f>
        <v>240.6</v>
      </c>
      <c r="D10" s="18">
        <f t="shared" si="2"/>
        <v>4</v>
      </c>
      <c r="E10" s="17" t="str">
        <f t="array" ref="E10">IF(ISERROR(INDEX(Fixtures!$B8:$AM8,E$3)),"",INDEX(Fixtures!$B8:$AM8,E$3))</f>
        <v>FUL (A)</v>
      </c>
      <c r="F10" s="18" t="str">
        <f t="array" ref="F10">IF(ISERROR(INDEX(Fixtures!$B8:$AM8,F$3)),"",INDEX(Fixtures!$B8:$AM8,F$3))</f>
        <v>LIV (H)</v>
      </c>
      <c r="G10" s="19" t="str">
        <f t="array" ref="G10">IF(ISERROR(INDEX(Fixtures!$B8:$AM8,G$3)),"",INDEX(Fixtures!$B8:$AM8,G$3))</f>
        <v>WAT (A)</v>
      </c>
      <c r="H10" s="19" t="str">
        <f t="array" ref="H10">IF(ISERROR(INDEX(Fixtures!$B8:$AM8,H$3)),"",INDEX(Fixtures!$B8:$AM8,H$3))</f>
        <v>SOU (H)</v>
      </c>
      <c r="I10" s="19" t="str">
        <f t="array" ref="I10">IF(ISERROR(INDEX(Fixtures!$B8:$AM8,I$3)),"",INDEX(Fixtures!$B8:$AM8,I$3))</f>
        <v>HUD (A)</v>
      </c>
      <c r="J10" s="19" t="str">
        <f t="array" ref="J10">IF(ISERROR(INDEX(Fixtures!$B8:$AM8,J$3)),"",INDEX(Fixtures!$B8:$AM8,J$3))</f>
        <v/>
      </c>
      <c r="K10" s="19" t="str">
        <f t="array" ref="K10">IF(ISERROR(INDEX(Fixtures!$B8:$AM8,K$3)),"",INDEX(Fixtures!$B8:$AM8,K$3))</f>
        <v/>
      </c>
      <c r="L10" s="19" t="str">
        <f t="array" ref="L10">IF(ISERROR(INDEX(Fixtures!$B8:$AM8,L$3)),"",INDEX(Fixtures!$B8:$AM8,L$3))</f>
        <v/>
      </c>
      <c r="M10" s="19" t="str">
        <f t="array" ref="M10">IF(ISERROR(INDEX(Fixtures!$B8:$AM8,M$3)),"",INDEX(Fixtures!$B8:$AM8,M$3))</f>
        <v/>
      </c>
      <c r="N10" s="19" t="str">
        <f t="array" ref="N10">IF(ISERROR(INDEX(Fixtures!$B8:$AM8,N$3)),"",INDEX(Fixtures!$B8:$AM8,N$3))</f>
        <v/>
      </c>
    </row>
    <row r="11" spans="1:26" ht="12.75" customHeight="1" x14ac:dyDescent="0.35">
      <c r="A11" s="12">
        <f t="shared" si="1"/>
        <v>1</v>
      </c>
      <c r="B11" s="16" t="s">
        <v>69</v>
      </c>
      <c r="C11" s="17">
        <f t="array" ref="C11">INDEX(Calculation!$B77:$AM77,1,GWRank!$D$1)</f>
        <v>215.8</v>
      </c>
      <c r="D11" s="18">
        <f t="shared" si="2"/>
        <v>1</v>
      </c>
      <c r="E11" s="17" t="str">
        <f t="array" ref="E11">IF(ISERROR(INDEX(Fixtures!$B9:$AM9,E$3)),"",INDEX(Fixtures!$B9:$AM9,E$3))</f>
        <v>WOL (A)</v>
      </c>
      <c r="F11" s="18" t="str">
        <f t="array" ref="F11">IF(ISERROR(INDEX(Fixtures!$B9:$AM9,F$3)),"",INDEX(Fixtures!$B9:$AM9,F$3))</f>
        <v>SOU (H)</v>
      </c>
      <c r="G11" s="19" t="str">
        <f t="array" ref="G11">IF(ISERROR(INDEX(Fixtures!$B9:$AM9,G$3)),"",INDEX(Fixtures!$B9:$AM9,G$3))</f>
        <v>BOU (A)</v>
      </c>
      <c r="H11" s="19" t="str">
        <f t="array" ref="H11">IF(ISERROR(INDEX(Fixtures!$B9:$AM9,H$3)),"",INDEX(Fixtures!$B9:$AM9,H$3))</f>
        <v>HUD (H)</v>
      </c>
      <c r="I11" s="19" t="str">
        <f t="array" ref="I11">IF(ISERROR(INDEX(Fixtures!$B9:$AM9,I$3)),"",INDEX(Fixtures!$B9:$AM9,I$3))</f>
        <v>WHU (H)</v>
      </c>
      <c r="J11" s="19" t="str">
        <f t="array" ref="J11">IF(ISERROR(INDEX(Fixtures!$B9:$AM9,J$3)),"",INDEX(Fixtures!$B9:$AM9,J$3))</f>
        <v/>
      </c>
      <c r="K11" s="19" t="str">
        <f t="array" ref="K11">IF(ISERROR(INDEX(Fixtures!$B9:$AM9,K$3)),"",INDEX(Fixtures!$B9:$AM9,K$3))</f>
        <v/>
      </c>
      <c r="L11" s="19" t="str">
        <f t="array" ref="L11">IF(ISERROR(INDEX(Fixtures!$B9:$AM9,L$3)),"",INDEX(Fixtures!$B9:$AM9,L$3))</f>
        <v/>
      </c>
      <c r="M11" s="19" t="str">
        <f t="array" ref="M11">IF(ISERROR(INDEX(Fixtures!$B9:$AM9,M$3)),"",INDEX(Fixtures!$B9:$AM9,M$3))</f>
        <v/>
      </c>
      <c r="N11" s="19" t="str">
        <f t="array" ref="N11">IF(ISERROR(INDEX(Fixtures!$B9:$AM9,N$3)),"",INDEX(Fixtures!$B9:$AM9,N$3))</f>
        <v/>
      </c>
    </row>
    <row r="12" spans="1:26" ht="12.75" customHeight="1" x14ac:dyDescent="0.35">
      <c r="A12" s="12">
        <f t="shared" si="1"/>
        <v>19</v>
      </c>
      <c r="B12" s="16" t="s">
        <v>79</v>
      </c>
      <c r="C12" s="17">
        <f t="array" ref="C12">INDEX(Calculation!$B78:$AM78,1,GWRank!$D$1)</f>
        <v>358.4</v>
      </c>
      <c r="D12" s="18">
        <f t="shared" si="2"/>
        <v>19</v>
      </c>
      <c r="E12" s="17" t="str">
        <f t="array" ref="E12">IF(ISERROR(INDEX(Fixtures!$B10:$AM10,E$3)),"",INDEX(Fixtures!$B10:$AM10,E$3))</f>
        <v>CRY (H)</v>
      </c>
      <c r="F12" s="18" t="str">
        <f t="array" ref="F12">IF(ISERROR(INDEX(Fixtures!$B10:$AM10,F$3)),"",INDEX(Fixtures!$B10:$AM10,F$3))</f>
        <v>TOT (A)</v>
      </c>
      <c r="G12" s="19" t="str">
        <f t="array" ref="G12">IF(ISERROR(INDEX(Fixtures!$B10:$AM10,G$3)),"",INDEX(Fixtures!$B10:$AM10,G$3))</f>
        <v>BUR (H)</v>
      </c>
      <c r="H12" s="19" t="str">
        <f t="array" ref="H12">IF(ISERROR(INDEX(Fixtures!$B10:$AM10,H$3)),"",INDEX(Fixtures!$B10:$AM10,H$3))</f>
        <v>BHA (A)</v>
      </c>
      <c r="I12" s="19" t="str">
        <f t="array" ref="I12">IF(ISERROR(INDEX(Fixtures!$B10:$AM10,I$3)),"",INDEX(Fixtures!$B10:$AM10,I$3))</f>
        <v>MCI (A)</v>
      </c>
      <c r="J12" s="19" t="str">
        <f t="array" ref="J12">IF(ISERROR(INDEX(Fixtures!$B10:$AM10,J$3)),"",INDEX(Fixtures!$B10:$AM10,J$3))</f>
        <v/>
      </c>
      <c r="K12" s="19" t="str">
        <f t="array" ref="K12">IF(ISERROR(INDEX(Fixtures!$B10:$AM10,K$3)),"",INDEX(Fixtures!$B10:$AM10,K$3))</f>
        <v/>
      </c>
      <c r="L12" s="19" t="str">
        <f t="array" ref="L12">IF(ISERROR(INDEX(Fixtures!$B10:$AM10,L$3)),"",INDEX(Fixtures!$B10:$AM10,L$3))</f>
        <v/>
      </c>
      <c r="M12" s="19" t="str">
        <f t="array" ref="M12">IF(ISERROR(INDEX(Fixtures!$B10:$AM10,M$3)),"",INDEX(Fixtures!$B10:$AM10,M$3))</f>
        <v/>
      </c>
      <c r="N12" s="19" t="str">
        <f t="array" ref="N12">IF(ISERROR(INDEX(Fixtures!$B10:$AM10,N$3)),"",INDEX(Fixtures!$B10:$AM10,N$3))</f>
        <v/>
      </c>
    </row>
    <row r="13" spans="1:26" ht="12.75" customHeight="1" x14ac:dyDescent="0.35">
      <c r="A13" s="12">
        <f t="shared" si="1"/>
        <v>18</v>
      </c>
      <c r="B13" s="16" t="s">
        <v>85</v>
      </c>
      <c r="C13" s="17">
        <f t="array" ref="C13">INDEX(Calculation!$B79:$AM79,1,GWRank!$D$1)</f>
        <v>324.8</v>
      </c>
      <c r="D13" s="18">
        <f t="shared" si="2"/>
        <v>18</v>
      </c>
      <c r="E13" s="17" t="str">
        <f t="array" ref="E13">IF(ISERROR(INDEX(Fixtures!$B11:$AM11,E$3)),"",INDEX(Fixtures!$B11:$AM11,E$3))</f>
        <v>CHE (H)</v>
      </c>
      <c r="F13" s="18" t="str">
        <f t="array" ref="F13">IF(ISERROR(INDEX(Fixtures!$B11:$AM11,F$3)),"",INDEX(Fixtures!$B11:$AM11,F$3))</f>
        <v>MCI (A)</v>
      </c>
      <c r="G13" s="19" t="str">
        <f t="array" ref="G13">IF(ISERROR(INDEX(Fixtures!$B11:$AM11,G$3)),"",INDEX(Fixtures!$B11:$AM11,G$3))</f>
        <v>CAR (H)</v>
      </c>
      <c r="H13" s="19" t="str">
        <f t="array" ref="H13">IF(ISERROR(INDEX(Fixtures!$B11:$AM11,H$3)),"",INDEX(Fixtures!$B11:$AM11,H$3))</f>
        <v>EVE (A)</v>
      </c>
      <c r="I13" s="19" t="str">
        <f t="array" ref="I13">IF(ISERROR(INDEX(Fixtures!$B11:$AM11,I$3)),"",INDEX(Fixtures!$B11:$AM11,I$3))</f>
        <v>CRY (H)</v>
      </c>
      <c r="J13" s="19" t="str">
        <f t="array" ref="J13">IF(ISERROR(INDEX(Fixtures!$B11:$AM11,J$3)),"",INDEX(Fixtures!$B11:$AM11,J$3))</f>
        <v/>
      </c>
      <c r="K13" s="19" t="str">
        <f t="array" ref="K13">IF(ISERROR(INDEX(Fixtures!$B11:$AM11,K$3)),"",INDEX(Fixtures!$B11:$AM11,K$3))</f>
        <v/>
      </c>
      <c r="L13" s="19" t="str">
        <f t="array" ref="L13">IF(ISERROR(INDEX(Fixtures!$B11:$AM11,L$3)),"",INDEX(Fixtures!$B11:$AM11,L$3))</f>
        <v/>
      </c>
      <c r="M13" s="19" t="str">
        <f t="array" ref="M13">IF(ISERROR(INDEX(Fixtures!$B11:$AM11,M$3)),"",INDEX(Fixtures!$B11:$AM11,M$3))</f>
        <v/>
      </c>
      <c r="N13" s="19" t="str">
        <f t="array" ref="N13">IF(ISERROR(INDEX(Fixtures!$B11:$AM11,N$3)),"",INDEX(Fixtures!$B11:$AM11,N$3))</f>
        <v/>
      </c>
    </row>
    <row r="14" spans="1:26" ht="12.75" customHeight="1" x14ac:dyDescent="0.35">
      <c r="A14" s="12">
        <f t="shared" si="1"/>
        <v>14</v>
      </c>
      <c r="B14" s="16" t="s">
        <v>86</v>
      </c>
      <c r="C14" s="17">
        <f t="array" ref="C14">INDEX(Calculation!$B80:$AM80,1,GWRank!$D$1)</f>
        <v>308.2</v>
      </c>
      <c r="D14" s="18">
        <f t="shared" si="2"/>
        <v>14</v>
      </c>
      <c r="E14" s="17" t="str">
        <f t="array" ref="E14">IF(ISERROR(INDEX(Fixtures!$B12:$AM12,E$3)),"",INDEX(Fixtures!$B12:$AM12,E$3))</f>
        <v>MNU (A)</v>
      </c>
      <c r="F14" s="18" t="str">
        <f t="array" ref="F14">IF(ISERROR(INDEX(Fixtures!$B12:$AM12,F$3)),"",INDEX(Fixtures!$B12:$AM12,F$3))</f>
        <v>WOL (H)</v>
      </c>
      <c r="G14" s="19" t="str">
        <f t="array" ref="G14">IF(ISERROR(INDEX(Fixtures!$B12:$AM12,G$3)),"",INDEX(Fixtures!$B12:$AM12,G$3))</f>
        <v>SOU (A)</v>
      </c>
      <c r="H14" s="19" t="str">
        <f t="array" ref="H14">IF(ISERROR(INDEX(Fixtures!$B12:$AM12,H$3)),"",INDEX(Fixtures!$B12:$AM12,H$3))</f>
        <v>LIV (H)</v>
      </c>
      <c r="I14" s="19" t="str">
        <f t="array" ref="I14">IF(ISERROR(INDEX(Fixtures!$B12:$AM12,I$3)),"",INDEX(Fixtures!$B12:$AM12,I$3))</f>
        <v>BOU (A)</v>
      </c>
      <c r="J14" s="19" t="str">
        <f t="array" ref="J14">IF(ISERROR(INDEX(Fixtures!$B12:$AM12,J$3)),"",INDEX(Fixtures!$B12:$AM12,J$3))</f>
        <v/>
      </c>
      <c r="K14" s="19" t="str">
        <f t="array" ref="K14">IF(ISERROR(INDEX(Fixtures!$B12:$AM12,K$3)),"",INDEX(Fixtures!$B12:$AM12,K$3))</f>
        <v/>
      </c>
      <c r="L14" s="19" t="str">
        <f t="array" ref="L14">IF(ISERROR(INDEX(Fixtures!$B12:$AM12,L$3)),"",INDEX(Fixtures!$B12:$AM12,L$3))</f>
        <v/>
      </c>
      <c r="M14" s="19" t="str">
        <f t="array" ref="M14">IF(ISERROR(INDEX(Fixtures!$B12:$AM12,M$3)),"",INDEX(Fixtures!$B12:$AM12,M$3))</f>
        <v/>
      </c>
      <c r="N14" s="19" t="str">
        <f t="array" ref="N14">IF(ISERROR(INDEX(Fixtures!$B12:$AM12,N$3)),"",INDEX(Fixtures!$B12:$AM12,N$3))</f>
        <v/>
      </c>
    </row>
    <row r="15" spans="1:26" ht="12.75" customHeight="1" x14ac:dyDescent="0.35">
      <c r="A15" s="12">
        <f t="shared" si="1"/>
        <v>8</v>
      </c>
      <c r="B15" s="16" t="s">
        <v>88</v>
      </c>
      <c r="C15" s="17">
        <f t="array" ref="C15">INDEX(Calculation!$B81:$AM81,1,GWRank!$D$1)</f>
        <v>283.60000000000002</v>
      </c>
      <c r="D15" s="18">
        <f t="shared" si="2"/>
        <v>8</v>
      </c>
      <c r="E15" s="17" t="str">
        <f t="array" ref="E15">IF(ISERROR(INDEX(Fixtures!$B13:$AM13,E$3)),"",INDEX(Fixtures!$B13:$AM13,E$3))</f>
        <v>WHU (H)</v>
      </c>
      <c r="F15" s="18" t="str">
        <f t="array" ref="F15">IF(ISERROR(INDEX(Fixtures!$B13:$AM13,F$3)),"",INDEX(Fixtures!$B13:$AM13,F$3))</f>
        <v>CRY (A)</v>
      </c>
      <c r="G15" s="19" t="str">
        <f t="array" ref="G15">IF(ISERROR(INDEX(Fixtures!$B13:$AM13,G$3)),"",INDEX(Fixtures!$B13:$AM13,G$3))</f>
        <v>BHA (H)</v>
      </c>
      <c r="H15" s="19" t="str">
        <f t="array" ref="H15">IF(ISERROR(INDEX(Fixtures!$B13:$AM13,H$3)),"",INDEX(Fixtures!$B13:$AM13,H$3))</f>
        <v>LEI (A)</v>
      </c>
      <c r="I15" s="19" t="str">
        <f t="array" ref="I15">IF(ISERROR(INDEX(Fixtures!$B13:$AM13,I$3)),"",INDEX(Fixtures!$B13:$AM13,I$3))</f>
        <v>TOT (A)</v>
      </c>
      <c r="J15" s="19" t="str">
        <f t="array" ref="J15">IF(ISERROR(INDEX(Fixtures!$B13:$AM13,J$3)),"",INDEX(Fixtures!$B13:$AM13,J$3))</f>
        <v/>
      </c>
      <c r="K15" s="19" t="str">
        <f t="array" ref="K15">IF(ISERROR(INDEX(Fixtures!$B13:$AM13,K$3)),"",INDEX(Fixtures!$B13:$AM13,K$3))</f>
        <v/>
      </c>
      <c r="L15" s="19" t="str">
        <f t="array" ref="L15">IF(ISERROR(INDEX(Fixtures!$B13:$AM13,L$3)),"",INDEX(Fixtures!$B13:$AM13,L$3))</f>
        <v/>
      </c>
      <c r="M15" s="19" t="str">
        <f t="array" ref="M15">IF(ISERROR(INDEX(Fixtures!$B13:$AM13,M$3)),"",INDEX(Fixtures!$B13:$AM13,M$3))</f>
        <v/>
      </c>
      <c r="N15" s="19" t="str">
        <f t="array" ref="N15">IF(ISERROR(INDEX(Fixtures!$B13:$AM13,N$3)),"",INDEX(Fixtures!$B13:$AM13,N$3))</f>
        <v/>
      </c>
    </row>
    <row r="16" spans="1:26" ht="12.75" customHeight="1" x14ac:dyDescent="0.35">
      <c r="A16" s="12">
        <f t="shared" si="1"/>
        <v>2</v>
      </c>
      <c r="B16" s="16" t="s">
        <v>89</v>
      </c>
      <c r="C16" s="17">
        <f t="array" ref="C16">INDEX(Calculation!$B82:$AM82,1,GWRank!$D$1)</f>
        <v>234.6</v>
      </c>
      <c r="D16" s="18">
        <f t="shared" si="2"/>
        <v>2</v>
      </c>
      <c r="E16" s="17" t="str">
        <f t="array" ref="E16">IF(ISERROR(INDEX(Fixtures!$B14:$AM14,E$3)),"",INDEX(Fixtures!$B14:$AM14,E$3))</f>
        <v>ARS (A)</v>
      </c>
      <c r="F16" s="18" t="str">
        <f t="array" ref="F16">IF(ISERROR(INDEX(Fixtures!$B14:$AM14,F$3)),"",INDEX(Fixtures!$B14:$AM14,F$3))</f>
        <v>HUD (H)</v>
      </c>
      <c r="G16" s="19" t="str">
        <f t="array" ref="G16">IF(ISERROR(INDEX(Fixtures!$B14:$AM14,G$3)),"",INDEX(Fixtures!$B14:$AM14,G$3))</f>
        <v>WOL (A)</v>
      </c>
      <c r="H16" s="19" t="str">
        <f t="array" ref="H16">IF(ISERROR(INDEX(Fixtures!$B14:$AM14,H$3)),"",INDEX(Fixtures!$B14:$AM14,H$3))</f>
        <v>NEW (H)</v>
      </c>
      <c r="I16" s="19" t="str">
        <f t="array" ref="I16">IF(ISERROR(INDEX(Fixtures!$B14:$AM14,I$3)),"",INDEX(Fixtures!$B14:$AM14,I$3))</f>
        <v>FUL (H)</v>
      </c>
      <c r="J16" s="19" t="str">
        <f t="array" ref="J16">IF(ISERROR(INDEX(Fixtures!$B14:$AM14,J$3)),"",INDEX(Fixtures!$B14:$AM14,J$3))</f>
        <v/>
      </c>
      <c r="K16" s="19" t="str">
        <f t="array" ref="K16">IF(ISERROR(INDEX(Fixtures!$B14:$AM14,K$3)),"",INDEX(Fixtures!$B14:$AM14,K$3))</f>
        <v/>
      </c>
      <c r="L16" s="19" t="str">
        <f t="array" ref="L16">IF(ISERROR(INDEX(Fixtures!$B14:$AM14,L$3)),"",INDEX(Fixtures!$B14:$AM14,L$3))</f>
        <v/>
      </c>
      <c r="M16" s="19" t="str">
        <f t="array" ref="M16">IF(ISERROR(INDEX(Fixtures!$B14:$AM14,M$3)),"",INDEX(Fixtures!$B14:$AM14,M$3))</f>
        <v/>
      </c>
      <c r="N16" s="19" t="str">
        <f t="array" ref="N16">IF(ISERROR(INDEX(Fixtures!$B14:$AM14,N$3)),"",INDEX(Fixtures!$B14:$AM14,N$3))</f>
        <v/>
      </c>
    </row>
    <row r="17" spans="1:14" ht="12.75" customHeight="1" x14ac:dyDescent="0.35">
      <c r="A17" s="12">
        <f t="shared" si="1"/>
        <v>9</v>
      </c>
      <c r="B17" s="16" t="s">
        <v>90</v>
      </c>
      <c r="C17" s="17">
        <f t="array" ref="C17">INDEX(Calculation!$B83:$AM83,1,GWRank!$D$1)</f>
        <v>286</v>
      </c>
      <c r="D17" s="18">
        <f t="shared" si="2"/>
        <v>9</v>
      </c>
      <c r="E17" s="17" t="str">
        <f t="array" ref="E17">IF(ISERROR(INDEX(Fixtures!$B15:$AM15,E$3)),"",INDEX(Fixtures!$B15:$AM15,E$3))</f>
        <v>LEI (H)</v>
      </c>
      <c r="F17" s="18" t="str">
        <f t="array" ref="F17">IF(ISERROR(INDEX(Fixtures!$B15:$AM15,F$3)),"",INDEX(Fixtures!$B15:$AM15,F$3))</f>
        <v>BHA (A)</v>
      </c>
      <c r="G17" s="19" t="str">
        <f t="array" ref="G17">IF(ISERROR(INDEX(Fixtures!$B15:$AM15,G$3)),"",INDEX(Fixtures!$B15:$AM15,G$3))</f>
        <v>TOT (H)</v>
      </c>
      <c r="H17" s="19" t="str">
        <f t="array" ref="H17">IF(ISERROR(INDEX(Fixtures!$B15:$AM15,H$3)),"",INDEX(Fixtures!$B15:$AM15,H$3))</f>
        <v>BUR (A)</v>
      </c>
      <c r="I17" s="19" t="str">
        <f t="array" ref="I17">IF(ISERROR(INDEX(Fixtures!$B15:$AM15,I$3)),"",INDEX(Fixtures!$B15:$AM15,I$3))</f>
        <v>WAT (A)</v>
      </c>
      <c r="J17" s="19" t="str">
        <f t="array" ref="J17">IF(ISERROR(INDEX(Fixtures!$B15:$AM15,J$3)),"",INDEX(Fixtures!$B15:$AM15,J$3))</f>
        <v/>
      </c>
      <c r="K17" s="19" t="str">
        <f t="array" ref="K17">IF(ISERROR(INDEX(Fixtures!$B15:$AM15,K$3)),"",INDEX(Fixtures!$B15:$AM15,K$3))</f>
        <v/>
      </c>
      <c r="L17" s="19" t="str">
        <f t="array" ref="L17">IF(ISERROR(INDEX(Fixtures!$B15:$AM15,L$3)),"",INDEX(Fixtures!$B15:$AM15,L$3))</f>
        <v/>
      </c>
      <c r="M17" s="19" t="str">
        <f t="array" ref="M17">IF(ISERROR(INDEX(Fixtures!$B15:$AM15,M$3)),"",INDEX(Fixtures!$B15:$AM15,M$3))</f>
        <v/>
      </c>
      <c r="N17" s="19" t="str">
        <f t="array" ref="N17">IF(ISERROR(INDEX(Fixtures!$B15:$AM15,N$3)),"",INDEX(Fixtures!$B15:$AM15,N$3))</f>
        <v/>
      </c>
    </row>
    <row r="18" spans="1:14" ht="12.75" customHeight="1" x14ac:dyDescent="0.35">
      <c r="A18" s="12">
        <f t="shared" si="1"/>
        <v>20</v>
      </c>
      <c r="B18" s="16" t="s">
        <v>91</v>
      </c>
      <c r="C18" s="17">
        <f t="array" ref="C18">INDEX(Calculation!$B84:$AM84,1,GWRank!$D$1)</f>
        <v>368.4</v>
      </c>
      <c r="D18" s="18">
        <f t="shared" si="2"/>
        <v>20</v>
      </c>
      <c r="E18" s="17" t="str">
        <f t="array" ref="E18">IF(ISERROR(INDEX(Fixtures!$B16:$AM16,E$3)),"",INDEX(Fixtures!$B16:$AM16,E$3))</f>
        <v>TOT (H)</v>
      </c>
      <c r="F18" s="18" t="str">
        <f t="array" ref="F18">IF(ISERROR(INDEX(Fixtures!$B16:$AM16,F$3)),"",INDEX(Fixtures!$B16:$AM16,F$3))</f>
        <v>CAR (A)</v>
      </c>
      <c r="G18" s="19" t="str">
        <f t="array" ref="G18">IF(ISERROR(INDEX(Fixtures!$B16:$AM16,G$3)),"",INDEX(Fixtures!$B16:$AM16,G$3))</f>
        <v>CHE (H)</v>
      </c>
      <c r="H18" s="19" t="str">
        <f t="array" ref="H18">IF(ISERROR(INDEX(Fixtures!$B16:$AM16,H$3)),"",INDEX(Fixtures!$B16:$AM16,H$3))</f>
        <v>MCI (A)</v>
      </c>
      <c r="I18" s="19" t="str">
        <f t="array" ref="I18">IF(ISERROR(INDEX(Fixtures!$B16:$AM16,I$3)),"",INDEX(Fixtures!$B16:$AM16,I$3))</f>
        <v>ARS (H)</v>
      </c>
      <c r="J18" s="19" t="str">
        <f t="array" ref="J18">IF(ISERROR(INDEX(Fixtures!$B16:$AM16,J$3)),"",INDEX(Fixtures!$B16:$AM16,J$3))</f>
        <v/>
      </c>
      <c r="K18" s="19" t="str">
        <f t="array" ref="K18">IF(ISERROR(INDEX(Fixtures!$B16:$AM16,K$3)),"",INDEX(Fixtures!$B16:$AM16,K$3))</f>
        <v/>
      </c>
      <c r="L18" s="19" t="str">
        <f t="array" ref="L18">IF(ISERROR(INDEX(Fixtures!$B16:$AM16,L$3)),"",INDEX(Fixtures!$B16:$AM16,L$3))</f>
        <v/>
      </c>
      <c r="M18" s="19" t="str">
        <f t="array" ref="M18">IF(ISERROR(INDEX(Fixtures!$B16:$AM16,M$3)),"",INDEX(Fixtures!$B16:$AM16,M$3))</f>
        <v/>
      </c>
      <c r="N18" s="19" t="str">
        <f t="array" ref="N18">IF(ISERROR(INDEX(Fixtures!$B16:$AM16,N$3)),"",INDEX(Fixtures!$B16:$AM16,N$3))</f>
        <v/>
      </c>
    </row>
    <row r="19" spans="1:14" ht="12.75" customHeight="1" x14ac:dyDescent="0.35">
      <c r="A19" s="12">
        <f t="shared" si="1"/>
        <v>6</v>
      </c>
      <c r="B19" s="16" t="s">
        <v>92</v>
      </c>
      <c r="C19" s="17">
        <f t="array" ref="C19">INDEX(Calculation!$B85:$AM85,1,GWRank!$D$1)</f>
        <v>252.6</v>
      </c>
      <c r="D19" s="18">
        <f t="shared" si="2"/>
        <v>6</v>
      </c>
      <c r="E19" s="17" t="str">
        <f t="array" ref="E19">IF(ISERROR(INDEX(Fixtures!$B17:$AM17,E$3)),"",INDEX(Fixtures!$B17:$AM17,E$3))</f>
        <v>BUR (H)</v>
      </c>
      <c r="F19" s="18" t="str">
        <f t="array" ref="F19">IF(ISERROR(INDEX(Fixtures!$B17:$AM17,F$3)),"",INDEX(Fixtures!$B17:$AM17,F$3))</f>
        <v>EVE (A)</v>
      </c>
      <c r="G19" s="19" t="str">
        <f t="array" ref="G19">IF(ISERROR(INDEX(Fixtures!$B17:$AM17,G$3)),"",INDEX(Fixtures!$B17:$AM17,G$3))</f>
        <v>LEI (H)</v>
      </c>
      <c r="H19" s="19" t="str">
        <f t="array" ref="H19">IF(ISERROR(INDEX(Fixtures!$B17:$AM17,H$3)),"",INDEX(Fixtures!$B17:$AM17,H$3))</f>
        <v>CRY (A)</v>
      </c>
      <c r="I19" s="19" t="str">
        <f t="array" ref="I19">IF(ISERROR(INDEX(Fixtures!$B17:$AM17,I$3)),"",INDEX(Fixtures!$B17:$AM17,I$3))</f>
        <v>BHA (H)</v>
      </c>
      <c r="J19" s="19" t="str">
        <f t="array" ref="J19">IF(ISERROR(INDEX(Fixtures!$B17:$AM17,J$3)),"",INDEX(Fixtures!$B17:$AM17,J$3))</f>
        <v/>
      </c>
      <c r="K19" s="19" t="str">
        <f t="array" ref="K19">IF(ISERROR(INDEX(Fixtures!$B17:$AM17,K$3)),"",INDEX(Fixtures!$B17:$AM17,K$3))</f>
        <v/>
      </c>
      <c r="L19" s="19" t="str">
        <f t="array" ref="L19">IF(ISERROR(INDEX(Fixtures!$B17:$AM17,L$3)),"",INDEX(Fixtures!$B17:$AM17,L$3))</f>
        <v/>
      </c>
      <c r="M19" s="19" t="str">
        <f t="array" ref="M19">IF(ISERROR(INDEX(Fixtures!$B17:$AM17,M$3)),"",INDEX(Fixtures!$B17:$AM17,M$3))</f>
        <v/>
      </c>
      <c r="N19" s="19" t="str">
        <f t="array" ref="N19">IF(ISERROR(INDEX(Fixtures!$B17:$AM17,N$3)),"",INDEX(Fixtures!$B17:$AM17,N$3))</f>
        <v/>
      </c>
    </row>
    <row r="20" spans="1:14" ht="12.75" customHeight="1" x14ac:dyDescent="0.35">
      <c r="A20" s="12">
        <f t="shared" si="1"/>
        <v>12</v>
      </c>
      <c r="B20" s="16" t="s">
        <v>93</v>
      </c>
      <c r="C20" s="17">
        <f t="array" ref="C20">INDEX(Calculation!$B86:$AM86,1,GWRank!$D$1)</f>
        <v>304.2</v>
      </c>
      <c r="D20" s="18">
        <f t="shared" si="2"/>
        <v>12</v>
      </c>
      <c r="E20" s="17" t="str">
        <f t="array" ref="E20">IF(ISERROR(INDEX(Fixtures!$B18:$AM18,E$3)),"",INDEX(Fixtures!$B18:$AM18,E$3))</f>
        <v>NEW (A)</v>
      </c>
      <c r="F20" s="18" t="str">
        <f t="array" ref="F20">IF(ISERROR(INDEX(Fixtures!$B18:$AM18,F$3)),"",INDEX(Fixtures!$B18:$AM18,F$3))</f>
        <v>FUL (H)</v>
      </c>
      <c r="G20" s="19" t="str">
        <f t="array" ref="G20">IF(ISERROR(INDEX(Fixtures!$B18:$AM18,G$3)),"",INDEX(Fixtures!$B18:$AM18,G$3))</f>
        <v>MNU (A)</v>
      </c>
      <c r="H20" s="19" t="str">
        <f t="array" ref="H20">IF(ISERROR(INDEX(Fixtures!$B18:$AM18,H$3)),"",INDEX(Fixtures!$B18:$AM18,H$3))</f>
        <v>WAT (A)</v>
      </c>
      <c r="I20" s="19" t="str">
        <f t="array" ref="I20">IF(ISERROR(INDEX(Fixtures!$B18:$AM18,I$3)),"",INDEX(Fixtures!$B18:$AM18,I$3))</f>
        <v>LIV (H)</v>
      </c>
      <c r="J20" s="19" t="str">
        <f t="array" ref="J20">IF(ISERROR(INDEX(Fixtures!$B18:$AM18,J$3)),"",INDEX(Fixtures!$B18:$AM18,J$3))</f>
        <v/>
      </c>
      <c r="K20" s="19" t="str">
        <f t="array" ref="K20">IF(ISERROR(INDEX(Fixtures!$B18:$AM18,K$3)),"",INDEX(Fixtures!$B18:$AM18,K$3))</f>
        <v/>
      </c>
      <c r="L20" s="19" t="str">
        <f t="array" ref="L20">IF(ISERROR(INDEX(Fixtures!$B18:$AM18,L$3)),"",INDEX(Fixtures!$B18:$AM18,L$3))</f>
        <v/>
      </c>
      <c r="M20" s="19" t="str">
        <f t="array" ref="M20">IF(ISERROR(INDEX(Fixtures!$B18:$AM18,M$3)),"",INDEX(Fixtures!$B18:$AM18,M$3))</f>
        <v/>
      </c>
      <c r="N20" s="19" t="str">
        <f t="array" ref="N20">IF(ISERROR(INDEX(Fixtures!$B18:$AM18,N$3)),"",INDEX(Fixtures!$B18:$AM18,N$3))</f>
        <v/>
      </c>
    </row>
    <row r="21" spans="1:14" ht="12.75" customHeight="1" x14ac:dyDescent="0.35">
      <c r="A21" s="12">
        <f t="shared" si="1"/>
        <v>13</v>
      </c>
      <c r="B21" s="16" t="s">
        <v>94</v>
      </c>
      <c r="C21" s="17">
        <f t="array" ref="C21">INDEX(Calculation!$B87:$AM87,1,GWRank!$D$1)</f>
        <v>306.8</v>
      </c>
      <c r="D21" s="18">
        <f t="shared" si="2"/>
        <v>13</v>
      </c>
      <c r="E21" s="17" t="str">
        <f t="array" ref="E21">IF(ISERROR(INDEX(Fixtures!$B19:$AM19,E$3)),"",INDEX(Fixtures!$B19:$AM19,E$3))</f>
        <v>BHA (H)</v>
      </c>
      <c r="F21" s="18" t="str">
        <f t="array" ref="F21">IF(ISERROR(INDEX(Fixtures!$B19:$AM19,F$3)),"",INDEX(Fixtures!$B19:$AM19,F$3))</f>
        <v>BUR (A)</v>
      </c>
      <c r="G21" s="19" t="str">
        <f t="array" ref="G21">IF(ISERROR(INDEX(Fixtures!$B19:$AM19,G$3)),"",INDEX(Fixtures!$B19:$AM19,G$3))</f>
        <v>CRY (H)</v>
      </c>
      <c r="H21" s="19" t="str">
        <f t="array" ref="H21">IF(ISERROR(INDEX(Fixtures!$B19:$AM19,H$3)),"",INDEX(Fixtures!$B19:$AM19,H$3))</f>
        <v>TOT (H)</v>
      </c>
      <c r="I21" s="19" t="str">
        <f t="array" ref="I21">IF(ISERROR(INDEX(Fixtures!$B19:$AM19,I$3)),"",INDEX(Fixtures!$B19:$AM19,I$3))</f>
        <v>MNU (H)</v>
      </c>
      <c r="J21" s="19" t="str">
        <f t="array" ref="J21">IF(ISERROR(INDEX(Fixtures!$B19:$AM19,J$3)),"",INDEX(Fixtures!$B19:$AM19,J$3))</f>
        <v/>
      </c>
      <c r="K21" s="19" t="str">
        <f t="array" ref="K21">IF(ISERROR(INDEX(Fixtures!$B19:$AM19,K$3)),"",INDEX(Fixtures!$B19:$AM19,K$3))</f>
        <v/>
      </c>
      <c r="L21" s="19" t="str">
        <f t="array" ref="L21">IF(ISERROR(INDEX(Fixtures!$B19:$AM19,L$3)),"",INDEX(Fixtures!$B19:$AM19,L$3))</f>
        <v/>
      </c>
      <c r="M21" s="19" t="str">
        <f t="array" ref="M21">IF(ISERROR(INDEX(Fixtures!$B19:$AM19,M$3)),"",INDEX(Fixtures!$B19:$AM19,M$3))</f>
        <v/>
      </c>
      <c r="N21" s="19" t="str">
        <f t="array" ref="N21">IF(ISERROR(INDEX(Fixtures!$B19:$AM19,N$3)),"",INDEX(Fixtures!$B19:$AM19,N$3))</f>
        <v/>
      </c>
    </row>
    <row r="22" spans="1:14" ht="12.75" customHeight="1" x14ac:dyDescent="0.35">
      <c r="A22" s="12">
        <f t="shared" si="1"/>
        <v>15</v>
      </c>
      <c r="B22" s="16" t="s">
        <v>95</v>
      </c>
      <c r="C22" s="17">
        <f t="array" ref="C22">INDEX(Calculation!$B88:$AM88,1,GWRank!$D$1)</f>
        <v>308.39999999999998</v>
      </c>
      <c r="D22" s="18">
        <f t="shared" si="2"/>
        <v>15</v>
      </c>
      <c r="E22" s="17" t="str">
        <f t="array" ref="E22">IF(ISERROR(INDEX(Fixtures!$B20:$AM20,E$3)),"",INDEX(Fixtures!$B20:$AM20,E$3))</f>
        <v>LIV (A)</v>
      </c>
      <c r="F22" s="18" t="str">
        <f t="array" ref="F22">IF(ISERROR(INDEX(Fixtures!$B20:$AM20,F$3)),"",INDEX(Fixtures!$B20:$AM20,F$3))</f>
        <v>BOU (H)</v>
      </c>
      <c r="G22" s="19" t="str">
        <f t="array" ref="G22">IF(ISERROR(INDEX(Fixtures!$B20:$AM20,G$3)),"",INDEX(Fixtures!$B20:$AM20,G$3))</f>
        <v>ARS (A)</v>
      </c>
      <c r="H22" s="19" t="str">
        <f t="array" ref="H22">IF(ISERROR(INDEX(Fixtures!$B20:$AM20,H$3)),"",INDEX(Fixtures!$B20:$AM20,H$3))</f>
        <v>WOL (H)</v>
      </c>
      <c r="I22" s="19" t="str">
        <f t="array" ref="I22">IF(ISERROR(INDEX(Fixtures!$B20:$AM20,I$3)),"",INDEX(Fixtures!$B20:$AM20,I$3))</f>
        <v>EVE (A)</v>
      </c>
      <c r="J22" s="19" t="str">
        <f t="array" ref="J22">IF(ISERROR(INDEX(Fixtures!$B20:$AM20,J$3)),"",INDEX(Fixtures!$B20:$AM20,J$3))</f>
        <v/>
      </c>
      <c r="K22" s="19" t="str">
        <f t="array" ref="K22">IF(ISERROR(INDEX(Fixtures!$B20:$AM20,K$3)),"",INDEX(Fixtures!$B20:$AM20,K$3))</f>
        <v/>
      </c>
      <c r="L22" s="19" t="str">
        <f t="array" ref="L22">IF(ISERROR(INDEX(Fixtures!$B20:$AM20,L$3)),"",INDEX(Fixtures!$B20:$AM20,L$3))</f>
        <v/>
      </c>
      <c r="M22" s="19" t="str">
        <f t="array" ref="M22">IF(ISERROR(INDEX(Fixtures!$B20:$AM20,M$3)),"",INDEX(Fixtures!$B20:$AM20,M$3))</f>
        <v/>
      </c>
      <c r="N22" s="19" t="str">
        <f t="array" ref="N22">IF(ISERROR(INDEX(Fixtures!$B20:$AM20,N$3)),"",INDEX(Fixtures!$B20:$AM20,N$3))</f>
        <v/>
      </c>
    </row>
    <row r="23" spans="1:14" ht="15.75" customHeight="1" x14ac:dyDescent="0.35">
      <c r="A23" s="12">
        <f t="shared" si="1"/>
        <v>16</v>
      </c>
      <c r="B23" s="16" t="s">
        <v>96</v>
      </c>
      <c r="C23" s="17">
        <f t="array" ref="C23">INDEX(Calculation!$B89:$AM89,1,GWRank!$D$1)</f>
        <v>309.8</v>
      </c>
      <c r="D23" s="18">
        <f t="shared" si="2"/>
        <v>16</v>
      </c>
      <c r="E23" s="17" t="str">
        <f t="array" ref="E23">IF(ISERROR(INDEX(Fixtures!$B21:$AM21,E$3)),"",INDEX(Fixtures!$B21:$AM21,E$3))</f>
        <v>EVE (H)</v>
      </c>
      <c r="F23" s="18" t="str">
        <f t="array" ref="F23">IF(ISERROR(INDEX(Fixtures!$B21:$AM21,F$3)),"",INDEX(Fixtures!$B21:$AM21,F$3))</f>
        <v>LEI (A)</v>
      </c>
      <c r="G23" s="19" t="str">
        <f t="array" ref="G23">IF(ISERROR(INDEX(Fixtures!$B21:$AM21,G$3)),"",INDEX(Fixtures!$B21:$AM21,G$3))</f>
        <v>MCI (H)</v>
      </c>
      <c r="H23" s="19" t="str">
        <f t="array" ref="H23">IF(ISERROR(INDEX(Fixtures!$B21:$AM21,H$3)),"",INDEX(Fixtures!$B21:$AM21,H$3))</f>
        <v>WHU (A)</v>
      </c>
      <c r="I23" s="19" t="str">
        <f t="array" ref="I23">IF(ISERROR(INDEX(Fixtures!$B21:$AM21,I$3)),"",INDEX(Fixtures!$B21:$AM21,I$3))</f>
        <v>BUR (H)</v>
      </c>
      <c r="J23" s="19" t="str">
        <f t="array" ref="J23">IF(ISERROR(INDEX(Fixtures!$B21:$AM21,J$3)),"",INDEX(Fixtures!$B21:$AM21,J$3))</f>
        <v/>
      </c>
      <c r="K23" s="19" t="str">
        <f t="array" ref="K23">IF(ISERROR(INDEX(Fixtures!$B21:$AM21,K$3)),"",INDEX(Fixtures!$B21:$AM21,K$3))</f>
        <v/>
      </c>
      <c r="L23" s="19" t="str">
        <f t="array" ref="L23">IF(ISERROR(INDEX(Fixtures!$B21:$AM21,L$3)),"",INDEX(Fixtures!$B21:$AM21,L$3))</f>
        <v/>
      </c>
      <c r="M23" s="19" t="str">
        <f t="array" ref="M23">IF(ISERROR(INDEX(Fixtures!$B21:$AM21,M$3)),"",INDEX(Fixtures!$B21:$AM21,M$3))</f>
        <v/>
      </c>
      <c r="N23" s="19" t="str">
        <f t="array" ref="N23">IF(ISERROR(INDEX(Fixtures!$B21:$AM21,N$3)),"",INDEX(Fixtures!$B21:$AM21,N$3))</f>
        <v/>
      </c>
    </row>
    <row r="24" spans="1:14" ht="15.75" customHeight="1" x14ac:dyDescent="0.35">
      <c r="A24" s="12"/>
      <c r="B24" s="62" t="s">
        <v>97</v>
      </c>
      <c r="C24" s="3"/>
      <c r="D24" s="3"/>
      <c r="E24" s="3"/>
      <c r="F24" s="3"/>
      <c r="G24" s="3"/>
      <c r="H24" s="3"/>
      <c r="I24" s="3"/>
      <c r="J24" s="3"/>
      <c r="K24" s="3"/>
      <c r="L24" s="3"/>
      <c r="M24" s="3"/>
      <c r="N24" s="3"/>
    </row>
    <row r="25" spans="1:14" ht="15.75" customHeight="1" x14ac:dyDescent="0.35">
      <c r="A25" s="12"/>
      <c r="B25" s="63" t="s">
        <v>98</v>
      </c>
      <c r="C25" s="63" t="s">
        <v>2</v>
      </c>
      <c r="D25" s="63" t="s">
        <v>4</v>
      </c>
      <c r="E25" s="14">
        <f t="shared" ref="E25:N25" si="3">E3</f>
        <v>1</v>
      </c>
      <c r="F25" s="15">
        <f t="shared" si="3"/>
        <v>2</v>
      </c>
      <c r="G25" s="13">
        <f t="shared" si="3"/>
        <v>3</v>
      </c>
      <c r="H25" s="13">
        <f t="shared" si="3"/>
        <v>4</v>
      </c>
      <c r="I25" s="13">
        <f t="shared" si="3"/>
        <v>5</v>
      </c>
      <c r="J25" s="13" t="e">
        <f t="shared" si="3"/>
        <v>#N/A</v>
      </c>
      <c r="K25" s="13" t="e">
        <f t="shared" si="3"/>
        <v>#N/A</v>
      </c>
      <c r="L25" s="13" t="e">
        <f t="shared" si="3"/>
        <v>#N/A</v>
      </c>
      <c r="M25" s="13" t="e">
        <f t="shared" si="3"/>
        <v>#N/A</v>
      </c>
      <c r="N25" s="13" t="e">
        <f t="shared" si="3"/>
        <v>#N/A</v>
      </c>
    </row>
    <row r="26" spans="1:14" ht="12.75" customHeight="1" x14ac:dyDescent="0.35">
      <c r="A26" s="12"/>
      <c r="B26" s="17">
        <v>1</v>
      </c>
      <c r="C26" s="17" t="str">
        <f t="shared" ref="C26:C45" si="4">VLOOKUP($B26,$A$4:$N$23,2,FALSE)</f>
        <v>Everton</v>
      </c>
      <c r="D26" s="64">
        <f>VLOOKUP($B26,$A$4:$N$23,3,FALSE)</f>
        <v>215.8</v>
      </c>
      <c r="E26" s="17" t="str">
        <f t="shared" ref="E26:E45" si="5">VLOOKUP($B26,$A$4:$N$23,5,FALSE)</f>
        <v>WOL (A)</v>
      </c>
      <c r="F26" s="18" t="str">
        <f t="shared" ref="F26:F45" si="6">VLOOKUP($B26,$A$4:$N$23,6,FALSE)</f>
        <v>SOU (H)</v>
      </c>
      <c r="G26" s="19" t="str">
        <f t="shared" ref="G26:G45" si="7">VLOOKUP($B26,$A$4:$N$23,7,FALSE)</f>
        <v>BOU (A)</v>
      </c>
      <c r="H26" s="19" t="str">
        <f t="shared" ref="H26:H45" si="8">VLOOKUP($B26,$A$4:$N$23,8,FALSE)</f>
        <v>HUD (H)</v>
      </c>
      <c r="I26" s="19" t="str">
        <f t="shared" ref="I26:I45" si="9">VLOOKUP($B26,$A$4:$N$23,9,FALSE)</f>
        <v>WHU (H)</v>
      </c>
      <c r="J26" s="19" t="str">
        <f t="shared" ref="J26:J45" si="10">VLOOKUP($B26,$A$4:$N$23,10,FALSE)</f>
        <v/>
      </c>
      <c r="K26" s="19" t="str">
        <f t="shared" ref="K26:K45" si="11">VLOOKUP($B26,$A$4:$N$23,11,FALSE)</f>
        <v/>
      </c>
      <c r="L26" s="19" t="str">
        <f t="shared" ref="L26:L45" si="12">VLOOKUP($B26,$A$4:$N$23,12,FALSE)</f>
        <v/>
      </c>
      <c r="M26" s="19" t="str">
        <f t="shared" ref="M26:M45" si="13">VLOOKUP($B26,$A$4:$N$23,13,FALSE)</f>
        <v/>
      </c>
      <c r="N26" s="19" t="str">
        <f t="shared" ref="N26:N45" si="14">VLOOKUP($B26,$A$4:$N$23,14,FALSE)</f>
        <v/>
      </c>
    </row>
    <row r="27" spans="1:14" ht="12.75" customHeight="1" x14ac:dyDescent="0.35">
      <c r="A27" s="12"/>
      <c r="B27" s="17">
        <v>2</v>
      </c>
      <c r="C27" s="17" t="str">
        <f t="shared" si="4"/>
        <v>Man City</v>
      </c>
      <c r="D27" s="64">
        <f t="shared" ref="D27:D45" si="15">VLOOKUP($B27,$A$4:$C$23,3,FALSE)</f>
        <v>234.6</v>
      </c>
      <c r="E27" s="17" t="str">
        <f t="shared" si="5"/>
        <v>ARS (A)</v>
      </c>
      <c r="F27" s="18" t="str">
        <f t="shared" si="6"/>
        <v>HUD (H)</v>
      </c>
      <c r="G27" s="19" t="str">
        <f t="shared" si="7"/>
        <v>WOL (A)</v>
      </c>
      <c r="H27" s="19" t="str">
        <f t="shared" si="8"/>
        <v>NEW (H)</v>
      </c>
      <c r="I27" s="19" t="str">
        <f t="shared" si="9"/>
        <v>FUL (H)</v>
      </c>
      <c r="J27" s="19" t="str">
        <f t="shared" si="10"/>
        <v/>
      </c>
      <c r="K27" s="19" t="str">
        <f t="shared" si="11"/>
        <v/>
      </c>
      <c r="L27" s="19" t="str">
        <f t="shared" si="12"/>
        <v/>
      </c>
      <c r="M27" s="19" t="str">
        <f t="shared" si="13"/>
        <v/>
      </c>
      <c r="N27" s="19" t="str">
        <f t="shared" si="14"/>
        <v/>
      </c>
    </row>
    <row r="28" spans="1:14" ht="12.75" customHeight="1" x14ac:dyDescent="0.35">
      <c r="A28" s="12"/>
      <c r="B28" s="17">
        <v>3</v>
      </c>
      <c r="C28" s="17" t="str">
        <f t="shared" si="4"/>
        <v>Chelsea</v>
      </c>
      <c r="D28" s="64">
        <f t="shared" si="15"/>
        <v>236.2</v>
      </c>
      <c r="E28" s="17" t="str">
        <f t="shared" si="5"/>
        <v>HUD (A)</v>
      </c>
      <c r="F28" s="18" t="str">
        <f t="shared" si="6"/>
        <v>ARS (H)</v>
      </c>
      <c r="G28" s="19" t="str">
        <f t="shared" si="7"/>
        <v>NEW (A)</v>
      </c>
      <c r="H28" s="19" t="str">
        <f t="shared" si="8"/>
        <v>BOU (H)</v>
      </c>
      <c r="I28" s="19" t="str">
        <f t="shared" si="9"/>
        <v>CAR (H)</v>
      </c>
      <c r="J28" s="19" t="str">
        <f t="shared" si="10"/>
        <v/>
      </c>
      <c r="K28" s="19" t="str">
        <f t="shared" si="11"/>
        <v/>
      </c>
      <c r="L28" s="19" t="str">
        <f t="shared" si="12"/>
        <v/>
      </c>
      <c r="M28" s="19" t="str">
        <f t="shared" si="13"/>
        <v/>
      </c>
      <c r="N28" s="19" t="str">
        <f t="shared" si="14"/>
        <v/>
      </c>
    </row>
    <row r="29" spans="1:14" ht="12.75" customHeight="1" x14ac:dyDescent="0.35">
      <c r="A29" s="12"/>
      <c r="B29" s="17">
        <v>4</v>
      </c>
      <c r="C29" s="17" t="str">
        <f t="shared" si="4"/>
        <v>Crystal Palace</v>
      </c>
      <c r="D29" s="64">
        <f t="shared" si="15"/>
        <v>240.6</v>
      </c>
      <c r="E29" s="17" t="str">
        <f t="shared" si="5"/>
        <v>FUL (A)</v>
      </c>
      <c r="F29" s="18" t="str">
        <f t="shared" si="6"/>
        <v>LIV (H)</v>
      </c>
      <c r="G29" s="19" t="str">
        <f t="shared" si="7"/>
        <v>WAT (A)</v>
      </c>
      <c r="H29" s="19" t="str">
        <f t="shared" si="8"/>
        <v>SOU (H)</v>
      </c>
      <c r="I29" s="19" t="str">
        <f t="shared" si="9"/>
        <v>HUD (A)</v>
      </c>
      <c r="J29" s="19" t="str">
        <f t="shared" si="10"/>
        <v/>
      </c>
      <c r="K29" s="19" t="str">
        <f t="shared" si="11"/>
        <v/>
      </c>
      <c r="L29" s="19" t="str">
        <f t="shared" si="12"/>
        <v/>
      </c>
      <c r="M29" s="19" t="str">
        <f t="shared" si="13"/>
        <v/>
      </c>
      <c r="N29" s="19" t="str">
        <f t="shared" si="14"/>
        <v/>
      </c>
    </row>
    <row r="30" spans="1:14" ht="12.75" customHeight="1" x14ac:dyDescent="0.35">
      <c r="A30" s="12"/>
      <c r="B30" s="17">
        <v>5</v>
      </c>
      <c r="C30" s="17" t="str">
        <f t="shared" si="4"/>
        <v>Burnley</v>
      </c>
      <c r="D30" s="64">
        <f t="shared" si="15"/>
        <v>249.2</v>
      </c>
      <c r="E30" s="17" t="str">
        <f t="shared" si="5"/>
        <v>SOU (A)</v>
      </c>
      <c r="F30" s="18" t="str">
        <f t="shared" si="6"/>
        <v>WAT (H)</v>
      </c>
      <c r="G30" s="19" t="str">
        <f t="shared" si="7"/>
        <v>FUL (A)</v>
      </c>
      <c r="H30" s="19" t="str">
        <f t="shared" si="8"/>
        <v>MNU (H)</v>
      </c>
      <c r="I30" s="19" t="str">
        <f t="shared" si="9"/>
        <v>WOL (A)</v>
      </c>
      <c r="J30" s="19" t="str">
        <f t="shared" si="10"/>
        <v/>
      </c>
      <c r="K30" s="19" t="str">
        <f t="shared" si="11"/>
        <v/>
      </c>
      <c r="L30" s="19" t="str">
        <f t="shared" si="12"/>
        <v/>
      </c>
      <c r="M30" s="19" t="str">
        <f t="shared" si="13"/>
        <v/>
      </c>
      <c r="N30" s="19" t="str">
        <f t="shared" si="14"/>
        <v/>
      </c>
    </row>
    <row r="31" spans="1:14" ht="12.75" customHeight="1" x14ac:dyDescent="0.35">
      <c r="A31" s="12"/>
      <c r="B31" s="17">
        <v>6</v>
      </c>
      <c r="C31" s="17" t="str">
        <f t="shared" si="4"/>
        <v>Southampton</v>
      </c>
      <c r="D31" s="64">
        <f t="shared" si="15"/>
        <v>252.6</v>
      </c>
      <c r="E31" s="17" t="str">
        <f t="shared" si="5"/>
        <v>BUR (H)</v>
      </c>
      <c r="F31" s="18" t="str">
        <f t="shared" si="6"/>
        <v>EVE (A)</v>
      </c>
      <c r="G31" s="19" t="str">
        <f t="shared" si="7"/>
        <v>LEI (H)</v>
      </c>
      <c r="H31" s="19" t="str">
        <f t="shared" si="8"/>
        <v>CRY (A)</v>
      </c>
      <c r="I31" s="19" t="str">
        <f t="shared" si="9"/>
        <v>BHA (H)</v>
      </c>
      <c r="J31" s="19" t="str">
        <f t="shared" si="10"/>
        <v/>
      </c>
      <c r="K31" s="19" t="str">
        <f t="shared" si="11"/>
        <v/>
      </c>
      <c r="L31" s="19" t="str">
        <f t="shared" si="12"/>
        <v/>
      </c>
      <c r="M31" s="19" t="str">
        <f t="shared" si="13"/>
        <v/>
      </c>
      <c r="N31" s="19" t="str">
        <f t="shared" si="14"/>
        <v/>
      </c>
    </row>
    <row r="32" spans="1:14" ht="12.75" customHeight="1" x14ac:dyDescent="0.35">
      <c r="A32" s="12"/>
      <c r="B32" s="17">
        <v>7</v>
      </c>
      <c r="C32" s="17" t="str">
        <f t="shared" si="4"/>
        <v>Bournemouth</v>
      </c>
      <c r="D32" s="64">
        <f t="shared" si="15"/>
        <v>262.39999999999998</v>
      </c>
      <c r="E32" s="17" t="str">
        <f t="shared" si="5"/>
        <v>CAR (H)</v>
      </c>
      <c r="F32" s="18" t="str">
        <f t="shared" si="6"/>
        <v>WHU (A)</v>
      </c>
      <c r="G32" s="19" t="str">
        <f t="shared" si="7"/>
        <v>EVE (H)</v>
      </c>
      <c r="H32" s="19" t="str">
        <f t="shared" si="8"/>
        <v>CHE (A)</v>
      </c>
      <c r="I32" s="19" t="str">
        <f t="shared" si="9"/>
        <v>LEI (H)</v>
      </c>
      <c r="J32" s="19" t="str">
        <f t="shared" si="10"/>
        <v/>
      </c>
      <c r="K32" s="19" t="str">
        <f t="shared" si="11"/>
        <v/>
      </c>
      <c r="L32" s="19" t="str">
        <f t="shared" si="12"/>
        <v/>
      </c>
      <c r="M32" s="19" t="str">
        <f t="shared" si="13"/>
        <v/>
      </c>
      <c r="N32" s="19" t="str">
        <f t="shared" si="14"/>
        <v/>
      </c>
    </row>
    <row r="33" spans="1:14" ht="12.75" customHeight="1" x14ac:dyDescent="0.35">
      <c r="A33" s="12"/>
      <c r="B33" s="17">
        <v>8</v>
      </c>
      <c r="C33" s="17" t="str">
        <f t="shared" si="4"/>
        <v>Liverpool</v>
      </c>
      <c r="D33" s="64">
        <f t="shared" si="15"/>
        <v>283.60000000000002</v>
      </c>
      <c r="E33" s="17" t="str">
        <f t="shared" si="5"/>
        <v>WHU (H)</v>
      </c>
      <c r="F33" s="18" t="str">
        <f t="shared" si="6"/>
        <v>CRY (A)</v>
      </c>
      <c r="G33" s="19" t="str">
        <f t="shared" si="7"/>
        <v>BHA (H)</v>
      </c>
      <c r="H33" s="19" t="str">
        <f t="shared" si="8"/>
        <v>LEI (A)</v>
      </c>
      <c r="I33" s="19" t="str">
        <f t="shared" si="9"/>
        <v>TOT (A)</v>
      </c>
      <c r="J33" s="19" t="str">
        <f t="shared" si="10"/>
        <v/>
      </c>
      <c r="K33" s="19" t="str">
        <f t="shared" si="11"/>
        <v/>
      </c>
      <c r="L33" s="19" t="str">
        <f t="shared" si="12"/>
        <v/>
      </c>
      <c r="M33" s="19" t="str">
        <f t="shared" si="13"/>
        <v/>
      </c>
      <c r="N33" s="19" t="str">
        <f t="shared" si="14"/>
        <v/>
      </c>
    </row>
    <row r="34" spans="1:14" ht="12.75" customHeight="1" x14ac:dyDescent="0.35">
      <c r="A34" s="12"/>
      <c r="B34" s="17">
        <v>9</v>
      </c>
      <c r="C34" s="17" t="str">
        <f t="shared" si="4"/>
        <v>Man Utd</v>
      </c>
      <c r="D34" s="64">
        <f t="shared" si="15"/>
        <v>286</v>
      </c>
      <c r="E34" s="17" t="str">
        <f t="shared" si="5"/>
        <v>LEI (H)</v>
      </c>
      <c r="F34" s="18" t="str">
        <f t="shared" si="6"/>
        <v>BHA (A)</v>
      </c>
      <c r="G34" s="19" t="str">
        <f t="shared" si="7"/>
        <v>TOT (H)</v>
      </c>
      <c r="H34" s="19" t="str">
        <f t="shared" si="8"/>
        <v>BUR (A)</v>
      </c>
      <c r="I34" s="19" t="str">
        <f t="shared" si="9"/>
        <v>WAT (A)</v>
      </c>
      <c r="J34" s="19" t="str">
        <f t="shared" si="10"/>
        <v/>
      </c>
      <c r="K34" s="19" t="str">
        <f t="shared" si="11"/>
        <v/>
      </c>
      <c r="L34" s="19" t="str">
        <f t="shared" si="12"/>
        <v/>
      </c>
      <c r="M34" s="19" t="str">
        <f t="shared" si="13"/>
        <v/>
      </c>
      <c r="N34" s="19" t="str">
        <f t="shared" si="14"/>
        <v/>
      </c>
    </row>
    <row r="35" spans="1:14" ht="12.75" customHeight="1" x14ac:dyDescent="0.35">
      <c r="A35" s="12"/>
      <c r="B35" s="17">
        <v>10</v>
      </c>
      <c r="C35" s="17" t="str">
        <f t="shared" si="4"/>
        <v>Cardiff City</v>
      </c>
      <c r="D35" s="64">
        <f t="shared" si="15"/>
        <v>288.2</v>
      </c>
      <c r="E35" s="17" t="str">
        <f t="shared" si="5"/>
        <v>BOU (A)</v>
      </c>
      <c r="F35" s="18" t="str">
        <f t="shared" si="6"/>
        <v>NEW (H)</v>
      </c>
      <c r="G35" s="19" t="str">
        <f t="shared" si="7"/>
        <v>HUD (A)</v>
      </c>
      <c r="H35" s="19" t="str">
        <f t="shared" si="8"/>
        <v>ARS (H)</v>
      </c>
      <c r="I35" s="19" t="str">
        <f t="shared" si="9"/>
        <v>CHE (A)</v>
      </c>
      <c r="J35" s="19" t="str">
        <f t="shared" si="10"/>
        <v/>
      </c>
      <c r="K35" s="19" t="str">
        <f t="shared" si="11"/>
        <v/>
      </c>
      <c r="L35" s="19" t="str">
        <f t="shared" si="12"/>
        <v/>
      </c>
      <c r="M35" s="19" t="str">
        <f t="shared" si="13"/>
        <v/>
      </c>
      <c r="N35" s="19" t="str">
        <f t="shared" si="14"/>
        <v/>
      </c>
    </row>
    <row r="36" spans="1:14" ht="12.75" customHeight="1" x14ac:dyDescent="0.35">
      <c r="A36" s="12"/>
      <c r="B36" s="17">
        <v>11</v>
      </c>
      <c r="C36" s="17" t="str">
        <f t="shared" si="4"/>
        <v>Brighton</v>
      </c>
      <c r="D36" s="64">
        <f t="shared" si="15"/>
        <v>293.39999999999998</v>
      </c>
      <c r="E36" s="17" t="str">
        <f t="shared" si="5"/>
        <v>WAT (A)</v>
      </c>
      <c r="F36" s="18" t="str">
        <f t="shared" si="6"/>
        <v>MNU (H)</v>
      </c>
      <c r="G36" s="19" t="str">
        <f t="shared" si="7"/>
        <v>LIV (A)</v>
      </c>
      <c r="H36" s="19" t="str">
        <f t="shared" si="8"/>
        <v>FUL (H)</v>
      </c>
      <c r="I36" s="19" t="str">
        <f t="shared" si="9"/>
        <v>SOU (A)</v>
      </c>
      <c r="J36" s="19" t="str">
        <f t="shared" si="10"/>
        <v/>
      </c>
      <c r="K36" s="19" t="str">
        <f t="shared" si="11"/>
        <v/>
      </c>
      <c r="L36" s="19" t="str">
        <f t="shared" si="12"/>
        <v/>
      </c>
      <c r="M36" s="19" t="str">
        <f t="shared" si="13"/>
        <v/>
      </c>
      <c r="N36" s="19" t="str">
        <f t="shared" si="14"/>
        <v/>
      </c>
    </row>
    <row r="37" spans="1:14" ht="12.75" customHeight="1" x14ac:dyDescent="0.35">
      <c r="A37" s="12"/>
      <c r="B37" s="17">
        <v>12</v>
      </c>
      <c r="C37" s="17" t="str">
        <f t="shared" si="4"/>
        <v>Tottenham</v>
      </c>
      <c r="D37" s="64">
        <f t="shared" si="15"/>
        <v>304.2</v>
      </c>
      <c r="E37" s="17" t="str">
        <f t="shared" si="5"/>
        <v>NEW (A)</v>
      </c>
      <c r="F37" s="18" t="str">
        <f t="shared" si="6"/>
        <v>FUL (H)</v>
      </c>
      <c r="G37" s="19" t="str">
        <f t="shared" si="7"/>
        <v>MNU (A)</v>
      </c>
      <c r="H37" s="19" t="str">
        <f t="shared" si="8"/>
        <v>WAT (A)</v>
      </c>
      <c r="I37" s="19" t="str">
        <f t="shared" si="9"/>
        <v>LIV (H)</v>
      </c>
      <c r="J37" s="19" t="str">
        <f t="shared" si="10"/>
        <v/>
      </c>
      <c r="K37" s="19" t="str">
        <f t="shared" si="11"/>
        <v/>
      </c>
      <c r="L37" s="19" t="str">
        <f t="shared" si="12"/>
        <v/>
      </c>
      <c r="M37" s="19" t="str">
        <f t="shared" si="13"/>
        <v/>
      </c>
      <c r="N37" s="19" t="str">
        <f t="shared" si="14"/>
        <v/>
      </c>
    </row>
    <row r="38" spans="1:14" ht="12.75" customHeight="1" x14ac:dyDescent="0.35">
      <c r="A38" s="12"/>
      <c r="B38" s="17">
        <v>13</v>
      </c>
      <c r="C38" s="17" t="str">
        <f t="shared" si="4"/>
        <v>Watford</v>
      </c>
      <c r="D38" s="64">
        <f t="shared" si="15"/>
        <v>306.8</v>
      </c>
      <c r="E38" s="17" t="str">
        <f t="shared" si="5"/>
        <v>BHA (H)</v>
      </c>
      <c r="F38" s="18" t="str">
        <f t="shared" si="6"/>
        <v>BUR (A)</v>
      </c>
      <c r="G38" s="19" t="str">
        <f t="shared" si="7"/>
        <v>CRY (H)</v>
      </c>
      <c r="H38" s="19" t="str">
        <f t="shared" si="8"/>
        <v>TOT (H)</v>
      </c>
      <c r="I38" s="19" t="str">
        <f t="shared" si="9"/>
        <v>MNU (H)</v>
      </c>
      <c r="J38" s="19" t="str">
        <f t="shared" si="10"/>
        <v/>
      </c>
      <c r="K38" s="19" t="str">
        <f t="shared" si="11"/>
        <v/>
      </c>
      <c r="L38" s="19" t="str">
        <f t="shared" si="12"/>
        <v/>
      </c>
      <c r="M38" s="19" t="str">
        <f t="shared" si="13"/>
        <v/>
      </c>
      <c r="N38" s="19" t="str">
        <f t="shared" si="14"/>
        <v/>
      </c>
    </row>
    <row r="39" spans="1:14" ht="12.75" customHeight="1" x14ac:dyDescent="0.35">
      <c r="A39" s="12"/>
      <c r="B39" s="17">
        <v>14</v>
      </c>
      <c r="C39" s="17" t="str">
        <f t="shared" si="4"/>
        <v>Leicester</v>
      </c>
      <c r="D39" s="64">
        <f t="shared" si="15"/>
        <v>308.2</v>
      </c>
      <c r="E39" s="17" t="str">
        <f t="shared" si="5"/>
        <v>MNU (A)</v>
      </c>
      <c r="F39" s="18" t="str">
        <f t="shared" si="6"/>
        <v>WOL (H)</v>
      </c>
      <c r="G39" s="19" t="str">
        <f t="shared" si="7"/>
        <v>SOU (A)</v>
      </c>
      <c r="H39" s="19" t="str">
        <f t="shared" si="8"/>
        <v>LIV (H)</v>
      </c>
      <c r="I39" s="19" t="str">
        <f t="shared" si="9"/>
        <v>BOU (A)</v>
      </c>
      <c r="J39" s="19" t="str">
        <f t="shared" si="10"/>
        <v/>
      </c>
      <c r="K39" s="19" t="str">
        <f t="shared" si="11"/>
        <v/>
      </c>
      <c r="L39" s="19" t="str">
        <f t="shared" si="12"/>
        <v/>
      </c>
      <c r="M39" s="19" t="str">
        <f t="shared" si="13"/>
        <v/>
      </c>
      <c r="N39" s="19" t="str">
        <f t="shared" si="14"/>
        <v/>
      </c>
    </row>
    <row r="40" spans="1:14" ht="12.75" customHeight="1" x14ac:dyDescent="0.35">
      <c r="A40" s="12"/>
      <c r="B40" s="17">
        <v>15</v>
      </c>
      <c r="C40" s="17" t="str">
        <f t="shared" si="4"/>
        <v>West Ham</v>
      </c>
      <c r="D40" s="64">
        <f t="shared" si="15"/>
        <v>308.39999999999998</v>
      </c>
      <c r="E40" s="17" t="str">
        <f t="shared" si="5"/>
        <v>LIV (A)</v>
      </c>
      <c r="F40" s="18" t="str">
        <f t="shared" si="6"/>
        <v>BOU (H)</v>
      </c>
      <c r="G40" s="19" t="str">
        <f t="shared" si="7"/>
        <v>ARS (A)</v>
      </c>
      <c r="H40" s="19" t="str">
        <f t="shared" si="8"/>
        <v>WOL (H)</v>
      </c>
      <c r="I40" s="19" t="str">
        <f t="shared" si="9"/>
        <v>EVE (A)</v>
      </c>
      <c r="J40" s="19" t="str">
        <f t="shared" si="10"/>
        <v/>
      </c>
      <c r="K40" s="19" t="str">
        <f t="shared" si="11"/>
        <v/>
      </c>
      <c r="L40" s="19" t="str">
        <f t="shared" si="12"/>
        <v/>
      </c>
      <c r="M40" s="19" t="str">
        <f t="shared" si="13"/>
        <v/>
      </c>
      <c r="N40" s="19" t="str">
        <f t="shared" si="14"/>
        <v/>
      </c>
    </row>
    <row r="41" spans="1:14" ht="12.75" customHeight="1" x14ac:dyDescent="0.35">
      <c r="A41" s="12"/>
      <c r="B41" s="17">
        <v>16</v>
      </c>
      <c r="C41" s="17" t="str">
        <f t="shared" si="4"/>
        <v>Wolves</v>
      </c>
      <c r="D41" s="64">
        <f t="shared" si="15"/>
        <v>309.8</v>
      </c>
      <c r="E41" s="17" t="str">
        <f t="shared" si="5"/>
        <v>EVE (H)</v>
      </c>
      <c r="F41" s="18" t="str">
        <f t="shared" si="6"/>
        <v>LEI (A)</v>
      </c>
      <c r="G41" s="19" t="str">
        <f t="shared" si="7"/>
        <v>MCI (H)</v>
      </c>
      <c r="H41" s="19" t="str">
        <f t="shared" si="8"/>
        <v>WHU (A)</v>
      </c>
      <c r="I41" s="19" t="str">
        <f t="shared" si="9"/>
        <v>BUR (H)</v>
      </c>
      <c r="J41" s="19" t="str">
        <f t="shared" si="10"/>
        <v/>
      </c>
      <c r="K41" s="19" t="str">
        <f t="shared" si="11"/>
        <v/>
      </c>
      <c r="L41" s="19" t="str">
        <f t="shared" si="12"/>
        <v/>
      </c>
      <c r="M41" s="19" t="str">
        <f t="shared" si="13"/>
        <v/>
      </c>
      <c r="N41" s="19" t="str">
        <f t="shared" si="14"/>
        <v/>
      </c>
    </row>
    <row r="42" spans="1:14" ht="12.75" customHeight="1" x14ac:dyDescent="0.35">
      <c r="A42" s="12"/>
      <c r="B42" s="17">
        <v>17</v>
      </c>
      <c r="C42" s="17" t="str">
        <f t="shared" si="4"/>
        <v>Arsenal</v>
      </c>
      <c r="D42" s="64">
        <f t="shared" si="15"/>
        <v>317.2</v>
      </c>
      <c r="E42" s="17" t="str">
        <f t="shared" si="5"/>
        <v>MCI (H)</v>
      </c>
      <c r="F42" s="18" t="str">
        <f t="shared" si="6"/>
        <v>CHE (A)</v>
      </c>
      <c r="G42" s="19" t="str">
        <f t="shared" si="7"/>
        <v>WHU (H)</v>
      </c>
      <c r="H42" s="19" t="str">
        <f t="shared" si="8"/>
        <v>CAR (A)</v>
      </c>
      <c r="I42" s="19" t="str">
        <f t="shared" si="9"/>
        <v>NEW (A)</v>
      </c>
      <c r="J42" s="19" t="str">
        <f t="shared" si="10"/>
        <v/>
      </c>
      <c r="K42" s="19" t="str">
        <f t="shared" si="11"/>
        <v/>
      </c>
      <c r="L42" s="19" t="str">
        <f t="shared" si="12"/>
        <v/>
      </c>
      <c r="M42" s="19" t="str">
        <f t="shared" si="13"/>
        <v/>
      </c>
      <c r="N42" s="19" t="str">
        <f t="shared" si="14"/>
        <v/>
      </c>
    </row>
    <row r="43" spans="1:14" ht="12.75" customHeight="1" x14ac:dyDescent="0.35">
      <c r="A43" s="12"/>
      <c r="B43" s="17">
        <v>18</v>
      </c>
      <c r="C43" s="17" t="str">
        <f t="shared" si="4"/>
        <v>Huddersfield</v>
      </c>
      <c r="D43" s="64">
        <f t="shared" si="15"/>
        <v>324.8</v>
      </c>
      <c r="E43" s="17" t="str">
        <f t="shared" si="5"/>
        <v>CHE (H)</v>
      </c>
      <c r="F43" s="18" t="str">
        <f t="shared" si="6"/>
        <v>MCI (A)</v>
      </c>
      <c r="G43" s="19" t="str">
        <f t="shared" si="7"/>
        <v>CAR (H)</v>
      </c>
      <c r="H43" s="19" t="str">
        <f t="shared" si="8"/>
        <v>EVE (A)</v>
      </c>
      <c r="I43" s="19" t="str">
        <f t="shared" si="9"/>
        <v>CRY (H)</v>
      </c>
      <c r="J43" s="19" t="str">
        <f t="shared" si="10"/>
        <v/>
      </c>
      <c r="K43" s="19" t="str">
        <f t="shared" si="11"/>
        <v/>
      </c>
      <c r="L43" s="19" t="str">
        <f t="shared" si="12"/>
        <v/>
      </c>
      <c r="M43" s="19" t="str">
        <f t="shared" si="13"/>
        <v/>
      </c>
      <c r="N43" s="19" t="str">
        <f t="shared" si="14"/>
        <v/>
      </c>
    </row>
    <row r="44" spans="1:14" ht="12.75" customHeight="1" x14ac:dyDescent="0.35">
      <c r="A44" s="12"/>
      <c r="B44" s="17">
        <v>19</v>
      </c>
      <c r="C44" s="17" t="str">
        <f t="shared" si="4"/>
        <v>Fulham</v>
      </c>
      <c r="D44" s="64">
        <f t="shared" si="15"/>
        <v>358.4</v>
      </c>
      <c r="E44" s="17" t="str">
        <f t="shared" si="5"/>
        <v>CRY (H)</v>
      </c>
      <c r="F44" s="18" t="str">
        <f t="shared" si="6"/>
        <v>TOT (A)</v>
      </c>
      <c r="G44" s="19" t="str">
        <f t="shared" si="7"/>
        <v>BUR (H)</v>
      </c>
      <c r="H44" s="19" t="str">
        <f t="shared" si="8"/>
        <v>BHA (A)</v>
      </c>
      <c r="I44" s="19" t="str">
        <f t="shared" si="9"/>
        <v>MCI (A)</v>
      </c>
      <c r="J44" s="19" t="str">
        <f t="shared" si="10"/>
        <v/>
      </c>
      <c r="K44" s="19" t="str">
        <f t="shared" si="11"/>
        <v/>
      </c>
      <c r="L44" s="19" t="str">
        <f t="shared" si="12"/>
        <v/>
      </c>
      <c r="M44" s="19" t="str">
        <f t="shared" si="13"/>
        <v/>
      </c>
      <c r="N44" s="19" t="str">
        <f t="shared" si="14"/>
        <v/>
      </c>
    </row>
    <row r="45" spans="1:14" ht="12.75" customHeight="1" x14ac:dyDescent="0.35">
      <c r="A45" s="12"/>
      <c r="B45" s="17">
        <v>20</v>
      </c>
      <c r="C45" s="17" t="str">
        <f t="shared" si="4"/>
        <v>Newcastle</v>
      </c>
      <c r="D45" s="64">
        <f t="shared" si="15"/>
        <v>368.4</v>
      </c>
      <c r="E45" s="17" t="str">
        <f t="shared" si="5"/>
        <v>TOT (H)</v>
      </c>
      <c r="F45" s="18" t="str">
        <f t="shared" si="6"/>
        <v>CAR (A)</v>
      </c>
      <c r="G45" s="19" t="str">
        <f t="shared" si="7"/>
        <v>CHE (H)</v>
      </c>
      <c r="H45" s="19" t="str">
        <f t="shared" si="8"/>
        <v>MCI (A)</v>
      </c>
      <c r="I45" s="19" t="str">
        <f t="shared" si="9"/>
        <v>ARS (H)</v>
      </c>
      <c r="J45" s="19" t="str">
        <f t="shared" si="10"/>
        <v/>
      </c>
      <c r="K45" s="19" t="str">
        <f t="shared" si="11"/>
        <v/>
      </c>
      <c r="L45" s="19" t="str">
        <f t="shared" si="12"/>
        <v/>
      </c>
      <c r="M45" s="19" t="str">
        <f t="shared" si="13"/>
        <v/>
      </c>
      <c r="N45" s="19" t="str">
        <f t="shared" si="14"/>
        <v/>
      </c>
    </row>
    <row r="46" spans="1:14" ht="12.75" customHeight="1" x14ac:dyDescent="0.25">
      <c r="A46" s="12"/>
      <c r="B46" s="12"/>
      <c r="C46" s="12"/>
      <c r="D46" s="12"/>
    </row>
    <row r="47" spans="1:14" ht="12.75" customHeight="1" x14ac:dyDescent="0.25">
      <c r="A47" s="12"/>
      <c r="B47" s="12"/>
      <c r="C47" s="12"/>
      <c r="D47" s="12"/>
    </row>
    <row r="48" spans="1:14" ht="12.75" customHeight="1" x14ac:dyDescent="0.25">
      <c r="A48" s="12"/>
      <c r="B48" s="12"/>
      <c r="C48" s="12"/>
      <c r="D48" s="12"/>
    </row>
    <row r="49" spans="1:4" ht="12.75" customHeight="1" x14ac:dyDescent="0.25">
      <c r="A49" s="12"/>
      <c r="B49" s="12"/>
      <c r="C49" s="12"/>
      <c r="D49" s="12"/>
    </row>
    <row r="50" spans="1:4" ht="12.75" customHeight="1" x14ac:dyDescent="0.25">
      <c r="A50" s="12"/>
      <c r="B50" s="12"/>
      <c r="C50" s="12"/>
      <c r="D50" s="12"/>
    </row>
    <row r="51" spans="1:4" ht="12.75" customHeight="1" x14ac:dyDescent="0.25">
      <c r="A51" s="12"/>
      <c r="B51" s="12"/>
      <c r="C51" s="12"/>
      <c r="D51" s="12"/>
    </row>
    <row r="52" spans="1:4" ht="12.75" customHeight="1" x14ac:dyDescent="0.25">
      <c r="A52" s="12"/>
      <c r="B52" s="12"/>
      <c r="C52" s="12"/>
      <c r="D52" s="12"/>
    </row>
    <row r="53" spans="1:4" ht="12.75" customHeight="1" x14ac:dyDescent="0.25">
      <c r="A53" s="12"/>
      <c r="B53" s="12"/>
      <c r="C53" s="12"/>
      <c r="D53" s="12"/>
    </row>
    <row r="54" spans="1:4" ht="12.75" customHeight="1" x14ac:dyDescent="0.25">
      <c r="A54" s="12"/>
      <c r="B54" s="12"/>
      <c r="C54" s="12"/>
      <c r="D54" s="12"/>
    </row>
    <row r="55" spans="1:4" ht="12.75" customHeight="1" x14ac:dyDescent="0.25">
      <c r="A55" s="12"/>
      <c r="B55" s="12"/>
      <c r="C55" s="12"/>
      <c r="D55" s="12"/>
    </row>
    <row r="56" spans="1:4" ht="12.75" customHeight="1" x14ac:dyDescent="0.25">
      <c r="A56" s="12"/>
      <c r="B56" s="12"/>
      <c r="C56" s="12"/>
      <c r="D56" s="12"/>
    </row>
    <row r="57" spans="1:4" ht="12.75" customHeight="1" x14ac:dyDescent="0.25">
      <c r="A57" s="12"/>
      <c r="B57" s="12"/>
      <c r="C57" s="12"/>
      <c r="D57" s="12"/>
    </row>
    <row r="58" spans="1:4" ht="12.75" customHeight="1" x14ac:dyDescent="0.25">
      <c r="A58" s="12"/>
      <c r="B58" s="12"/>
      <c r="C58" s="12"/>
      <c r="D58" s="12"/>
    </row>
    <row r="59" spans="1:4" ht="12.75" customHeight="1" x14ac:dyDescent="0.25">
      <c r="A59" s="12"/>
      <c r="B59" s="12"/>
      <c r="C59" s="12"/>
      <c r="D59" s="12"/>
    </row>
    <row r="60" spans="1:4" ht="12.75" customHeight="1" x14ac:dyDescent="0.25">
      <c r="A60" s="12"/>
      <c r="B60" s="12"/>
      <c r="C60" s="12"/>
      <c r="D60" s="12"/>
    </row>
    <row r="61" spans="1:4" ht="12.75" customHeight="1" x14ac:dyDescent="0.25">
      <c r="A61" s="12"/>
      <c r="B61" s="12"/>
      <c r="C61" s="12"/>
      <c r="D61" s="12"/>
    </row>
    <row r="62" spans="1:4" ht="12.75" customHeight="1" x14ac:dyDescent="0.25">
      <c r="A62" s="12"/>
      <c r="B62" s="12"/>
      <c r="C62" s="12"/>
      <c r="D62" s="12"/>
    </row>
    <row r="63" spans="1:4" ht="12.75" customHeight="1" x14ac:dyDescent="0.25">
      <c r="A63" s="12"/>
      <c r="B63" s="12"/>
      <c r="C63" s="12"/>
      <c r="D63" s="12"/>
    </row>
    <row r="64" spans="1:4" ht="12.75" customHeight="1" x14ac:dyDescent="0.25">
      <c r="A64" s="12"/>
      <c r="B64" s="12"/>
      <c r="C64" s="12"/>
      <c r="D64" s="12"/>
    </row>
    <row r="65" spans="1:4" ht="12.75" customHeight="1" x14ac:dyDescent="0.25">
      <c r="A65" s="12"/>
      <c r="B65" s="12"/>
      <c r="C65" s="12"/>
      <c r="D65" s="12"/>
    </row>
    <row r="66" spans="1:4" ht="12.75" customHeight="1" x14ac:dyDescent="0.25">
      <c r="A66" s="12"/>
      <c r="B66" s="12"/>
      <c r="C66" s="12"/>
      <c r="D66" s="12"/>
    </row>
    <row r="67" spans="1:4" ht="12.75" customHeight="1" x14ac:dyDescent="0.25">
      <c r="A67" s="12"/>
      <c r="B67" s="12"/>
      <c r="C67" s="12"/>
      <c r="D67" s="12"/>
    </row>
    <row r="68" spans="1:4" ht="12.75" customHeight="1" x14ac:dyDescent="0.25">
      <c r="A68" s="12"/>
      <c r="B68" s="12"/>
      <c r="C68" s="12"/>
      <c r="D68" s="12"/>
    </row>
    <row r="69" spans="1:4" ht="12.75" customHeight="1" x14ac:dyDescent="0.25">
      <c r="A69" s="12"/>
      <c r="B69" s="12"/>
      <c r="C69" s="12"/>
      <c r="D69" s="12"/>
    </row>
    <row r="70" spans="1:4" ht="12.75" customHeight="1" x14ac:dyDescent="0.25">
      <c r="A70" s="12"/>
      <c r="B70" s="12"/>
      <c r="C70" s="12"/>
      <c r="D70" s="12"/>
    </row>
    <row r="71" spans="1:4" ht="12.75" customHeight="1" x14ac:dyDescent="0.25">
      <c r="A71" s="12"/>
      <c r="B71" s="12"/>
      <c r="C71" s="12"/>
      <c r="D71" s="12"/>
    </row>
    <row r="72" spans="1:4" ht="12.75" customHeight="1" x14ac:dyDescent="0.25">
      <c r="A72" s="12"/>
      <c r="B72" s="12"/>
      <c r="C72" s="12"/>
      <c r="D72" s="12"/>
    </row>
    <row r="73" spans="1:4" ht="12.75" customHeight="1" x14ac:dyDescent="0.25">
      <c r="A73" s="12"/>
      <c r="B73" s="12"/>
      <c r="C73" s="12"/>
      <c r="D73" s="12"/>
    </row>
    <row r="74" spans="1:4" ht="12.75" customHeight="1" x14ac:dyDescent="0.25">
      <c r="A74" s="12"/>
      <c r="B74" s="12"/>
      <c r="C74" s="12"/>
      <c r="D74" s="12"/>
    </row>
    <row r="75" spans="1:4" ht="12.75" customHeight="1" x14ac:dyDescent="0.25">
      <c r="A75" s="12"/>
      <c r="B75" s="12"/>
      <c r="C75" s="12"/>
      <c r="D75" s="12"/>
    </row>
    <row r="76" spans="1:4" ht="12.75" customHeight="1" x14ac:dyDescent="0.25">
      <c r="A76" s="12"/>
      <c r="B76" s="12"/>
      <c r="C76" s="12"/>
      <c r="D76" s="12"/>
    </row>
    <row r="77" spans="1:4" ht="12.75" customHeight="1" x14ac:dyDescent="0.25">
      <c r="A77" s="12"/>
      <c r="B77" s="12"/>
      <c r="C77" s="12"/>
      <c r="D77" s="12"/>
    </row>
    <row r="78" spans="1:4" ht="12.75" customHeight="1" x14ac:dyDescent="0.25">
      <c r="A78" s="12"/>
      <c r="B78" s="12"/>
      <c r="C78" s="12"/>
      <c r="D78" s="12"/>
    </row>
    <row r="79" spans="1:4" ht="12.75" customHeight="1" x14ac:dyDescent="0.25">
      <c r="A79" s="12"/>
      <c r="B79" s="12"/>
      <c r="C79" s="12"/>
      <c r="D79" s="12"/>
    </row>
    <row r="80" spans="1:4" ht="12.75" customHeight="1" x14ac:dyDescent="0.25">
      <c r="A80" s="12"/>
      <c r="B80" s="12"/>
      <c r="C80" s="12"/>
      <c r="D80" s="12"/>
    </row>
    <row r="81" spans="1:4" ht="12.75" customHeight="1" x14ac:dyDescent="0.25">
      <c r="A81" s="12"/>
      <c r="B81" s="12"/>
      <c r="C81" s="12"/>
      <c r="D81" s="12"/>
    </row>
    <row r="82" spans="1:4" ht="12.75" customHeight="1" x14ac:dyDescent="0.25">
      <c r="A82" s="12"/>
      <c r="B82" s="12"/>
      <c r="C82" s="12"/>
      <c r="D82" s="12"/>
    </row>
    <row r="83" spans="1:4" ht="12.75" customHeight="1" x14ac:dyDescent="0.25">
      <c r="A83" s="12"/>
      <c r="B83" s="12"/>
      <c r="C83" s="12"/>
      <c r="D83" s="12"/>
    </row>
    <row r="84" spans="1:4" ht="12.75" customHeight="1" x14ac:dyDescent="0.25">
      <c r="A84" s="12"/>
      <c r="B84" s="12"/>
      <c r="C84" s="12"/>
      <c r="D84" s="12"/>
    </row>
    <row r="85" spans="1:4" ht="12.75" customHeight="1" x14ac:dyDescent="0.25">
      <c r="A85" s="12"/>
      <c r="B85" s="12"/>
      <c r="C85" s="12"/>
      <c r="D85" s="12"/>
    </row>
    <row r="86" spans="1:4" ht="12.75" customHeight="1" x14ac:dyDescent="0.25">
      <c r="A86" s="12"/>
      <c r="B86" s="12"/>
      <c r="C86" s="12"/>
      <c r="D86" s="12"/>
    </row>
    <row r="87" spans="1:4" ht="12.75" customHeight="1" x14ac:dyDescent="0.25">
      <c r="A87" s="12"/>
      <c r="B87" s="12"/>
      <c r="C87" s="12"/>
      <c r="D87" s="12"/>
    </row>
    <row r="88" spans="1:4" ht="12.75" customHeight="1" x14ac:dyDescent="0.25">
      <c r="A88" s="12"/>
      <c r="B88" s="12"/>
      <c r="C88" s="12"/>
      <c r="D88" s="12"/>
    </row>
    <row r="89" spans="1:4" ht="12.75" customHeight="1" x14ac:dyDescent="0.25">
      <c r="A89" s="12"/>
      <c r="B89" s="12"/>
      <c r="C89" s="12"/>
      <c r="D89" s="12"/>
    </row>
    <row r="90" spans="1:4" ht="12.75" customHeight="1" x14ac:dyDescent="0.25">
      <c r="A90" s="12"/>
      <c r="B90" s="12"/>
      <c r="C90" s="12"/>
      <c r="D90" s="12"/>
    </row>
    <row r="91" spans="1:4" ht="12.75" customHeight="1" x14ac:dyDescent="0.25">
      <c r="A91" s="12"/>
      <c r="B91" s="12"/>
      <c r="C91" s="12"/>
      <c r="D91" s="12"/>
    </row>
    <row r="92" spans="1:4" ht="12.75" customHeight="1" x14ac:dyDescent="0.25">
      <c r="A92" s="12"/>
      <c r="B92" s="12"/>
      <c r="C92" s="12"/>
      <c r="D92" s="12"/>
    </row>
    <row r="93" spans="1:4" ht="12.75" customHeight="1" x14ac:dyDescent="0.25">
      <c r="A93" s="12"/>
      <c r="B93" s="12"/>
      <c r="C93" s="12"/>
      <c r="D93" s="12"/>
    </row>
    <row r="94" spans="1:4" ht="12.75" customHeight="1" x14ac:dyDescent="0.25">
      <c r="A94" s="12"/>
      <c r="B94" s="12"/>
      <c r="C94" s="12"/>
      <c r="D94" s="12"/>
    </row>
    <row r="95" spans="1:4" ht="12.75" customHeight="1" x14ac:dyDescent="0.25">
      <c r="A95" s="12"/>
      <c r="B95" s="12"/>
      <c r="C95" s="12"/>
      <c r="D95" s="12"/>
    </row>
    <row r="96" spans="1:4" ht="12.75" customHeight="1" x14ac:dyDescent="0.25">
      <c r="A96" s="12"/>
      <c r="B96" s="12"/>
      <c r="C96" s="12"/>
      <c r="D96" s="12"/>
    </row>
    <row r="97" spans="1:4" ht="12.75" customHeight="1" x14ac:dyDescent="0.25">
      <c r="A97" s="12"/>
      <c r="B97" s="12"/>
      <c r="C97" s="12"/>
      <c r="D97" s="12"/>
    </row>
    <row r="98" spans="1:4" ht="12.75" customHeight="1" x14ac:dyDescent="0.25">
      <c r="A98" s="12"/>
      <c r="B98" s="12"/>
      <c r="C98" s="12"/>
      <c r="D98" s="12"/>
    </row>
    <row r="99" spans="1:4" ht="12.75" customHeight="1" x14ac:dyDescent="0.25">
      <c r="A99" s="12"/>
      <c r="B99" s="12"/>
      <c r="C99" s="12"/>
      <c r="D99" s="12"/>
    </row>
    <row r="100" spans="1:4" ht="12.75" customHeight="1" x14ac:dyDescent="0.25">
      <c r="A100" s="12"/>
      <c r="B100" s="12"/>
      <c r="C100" s="12"/>
      <c r="D100" s="12"/>
    </row>
    <row r="101" spans="1:4" ht="12.75" customHeight="1" x14ac:dyDescent="0.25">
      <c r="A101" s="12"/>
      <c r="B101" s="12"/>
      <c r="C101" s="12"/>
      <c r="D101" s="12"/>
    </row>
    <row r="102" spans="1:4" ht="12.75" customHeight="1" x14ac:dyDescent="0.25">
      <c r="A102" s="12"/>
      <c r="B102" s="12"/>
      <c r="C102" s="12"/>
      <c r="D102" s="12"/>
    </row>
    <row r="103" spans="1:4" ht="12.75" customHeight="1" x14ac:dyDescent="0.25">
      <c r="A103" s="12"/>
      <c r="B103" s="12"/>
      <c r="C103" s="12"/>
      <c r="D103" s="12"/>
    </row>
    <row r="104" spans="1:4" ht="12.75" customHeight="1" x14ac:dyDescent="0.25">
      <c r="A104" s="12"/>
      <c r="B104" s="12"/>
      <c r="C104" s="12"/>
      <c r="D104" s="12"/>
    </row>
    <row r="105" spans="1:4" ht="12.75" customHeight="1" x14ac:dyDescent="0.25">
      <c r="A105" s="12"/>
      <c r="B105" s="12"/>
      <c r="C105" s="12"/>
      <c r="D105" s="12"/>
    </row>
    <row r="106" spans="1:4" ht="12.75" customHeight="1" x14ac:dyDescent="0.25">
      <c r="A106" s="12"/>
      <c r="B106" s="12"/>
      <c r="C106" s="12"/>
      <c r="D106" s="12"/>
    </row>
    <row r="107" spans="1:4" ht="12.75" customHeight="1" x14ac:dyDescent="0.25">
      <c r="A107" s="12"/>
      <c r="B107" s="12"/>
      <c r="C107" s="12"/>
      <c r="D107" s="12"/>
    </row>
    <row r="108" spans="1:4" ht="12.75" customHeight="1" x14ac:dyDescent="0.25">
      <c r="A108" s="12"/>
      <c r="B108" s="12"/>
      <c r="C108" s="12"/>
      <c r="D108" s="12"/>
    </row>
    <row r="109" spans="1:4" ht="12.75" customHeight="1" x14ac:dyDescent="0.25">
      <c r="A109" s="12"/>
      <c r="B109" s="12"/>
      <c r="C109" s="12"/>
      <c r="D109" s="12"/>
    </row>
    <row r="110" spans="1:4" ht="12.75" customHeight="1" x14ac:dyDescent="0.25">
      <c r="A110" s="12"/>
      <c r="B110" s="12"/>
      <c r="C110" s="12"/>
      <c r="D110" s="12"/>
    </row>
    <row r="111" spans="1:4" ht="12.75" customHeight="1" x14ac:dyDescent="0.25">
      <c r="A111" s="12"/>
      <c r="B111" s="12"/>
      <c r="C111" s="12"/>
      <c r="D111" s="12"/>
    </row>
    <row r="112" spans="1:4" ht="12.75" customHeight="1" x14ac:dyDescent="0.25">
      <c r="A112" s="12"/>
      <c r="B112" s="12"/>
      <c r="C112" s="12"/>
      <c r="D112" s="12"/>
    </row>
    <row r="113" spans="1:4" ht="12.75" customHeight="1" x14ac:dyDescent="0.25">
      <c r="A113" s="12"/>
      <c r="B113" s="12"/>
      <c r="C113" s="12"/>
      <c r="D113" s="12"/>
    </row>
    <row r="114" spans="1:4" ht="12.75" customHeight="1" x14ac:dyDescent="0.25">
      <c r="A114" s="12"/>
      <c r="B114" s="12"/>
      <c r="C114" s="12"/>
      <c r="D114" s="12"/>
    </row>
    <row r="115" spans="1:4" ht="12.75" customHeight="1" x14ac:dyDescent="0.25">
      <c r="A115" s="12"/>
      <c r="B115" s="12"/>
      <c r="C115" s="12"/>
      <c r="D115" s="12"/>
    </row>
    <row r="116" spans="1:4" ht="12.75" customHeight="1" x14ac:dyDescent="0.25">
      <c r="A116" s="12"/>
      <c r="B116" s="12"/>
      <c r="C116" s="12"/>
      <c r="D116" s="12"/>
    </row>
    <row r="117" spans="1:4" ht="12.75" customHeight="1" x14ac:dyDescent="0.25">
      <c r="A117" s="12"/>
      <c r="B117" s="12"/>
      <c r="C117" s="12"/>
      <c r="D117" s="12"/>
    </row>
    <row r="118" spans="1:4" ht="12.75" customHeight="1" x14ac:dyDescent="0.25">
      <c r="A118" s="12"/>
      <c r="B118" s="12"/>
      <c r="C118" s="12"/>
      <c r="D118" s="12"/>
    </row>
    <row r="119" spans="1:4" ht="12.75" customHeight="1" x14ac:dyDescent="0.25">
      <c r="A119" s="12"/>
      <c r="B119" s="12"/>
      <c r="C119" s="12"/>
      <c r="D119" s="12"/>
    </row>
    <row r="120" spans="1:4" ht="12.75" customHeight="1" x14ac:dyDescent="0.25">
      <c r="A120" s="12"/>
      <c r="B120" s="12"/>
      <c r="C120" s="12"/>
      <c r="D120" s="12"/>
    </row>
    <row r="121" spans="1:4" ht="12.75" customHeight="1" x14ac:dyDescent="0.25">
      <c r="A121" s="12"/>
      <c r="B121" s="12"/>
      <c r="C121" s="12"/>
      <c r="D121" s="12"/>
    </row>
    <row r="122" spans="1:4" ht="12.75" customHeight="1" x14ac:dyDescent="0.25">
      <c r="A122" s="12"/>
      <c r="B122" s="12"/>
      <c r="C122" s="12"/>
      <c r="D122" s="12"/>
    </row>
    <row r="123" spans="1:4" ht="12.75" customHeight="1" x14ac:dyDescent="0.25">
      <c r="A123" s="12"/>
      <c r="B123" s="12"/>
      <c r="C123" s="12"/>
      <c r="D123" s="12"/>
    </row>
    <row r="124" spans="1:4" ht="12.75" customHeight="1" x14ac:dyDescent="0.25">
      <c r="A124" s="12"/>
      <c r="B124" s="12"/>
      <c r="C124" s="12"/>
      <c r="D124" s="12"/>
    </row>
    <row r="125" spans="1:4" ht="12.75" customHeight="1" x14ac:dyDescent="0.25">
      <c r="A125" s="12"/>
      <c r="B125" s="12"/>
      <c r="C125" s="12"/>
      <c r="D125" s="12"/>
    </row>
    <row r="126" spans="1:4" ht="12.75" customHeight="1" x14ac:dyDescent="0.25">
      <c r="A126" s="12"/>
      <c r="B126" s="12"/>
      <c r="C126" s="12"/>
      <c r="D126" s="12"/>
    </row>
    <row r="127" spans="1:4" ht="12.75" customHeight="1" x14ac:dyDescent="0.25">
      <c r="A127" s="12"/>
      <c r="B127" s="12"/>
      <c r="C127" s="12"/>
      <c r="D127" s="12"/>
    </row>
    <row r="128" spans="1:4" ht="12.75" customHeight="1" x14ac:dyDescent="0.25">
      <c r="A128" s="12"/>
      <c r="B128" s="12"/>
      <c r="C128" s="12"/>
      <c r="D128" s="12"/>
    </row>
    <row r="129" spans="1:4" ht="12.75" customHeight="1" x14ac:dyDescent="0.25">
      <c r="A129" s="12"/>
      <c r="B129" s="12"/>
      <c r="C129" s="12"/>
      <c r="D129" s="12"/>
    </row>
    <row r="130" spans="1:4" ht="12.75" customHeight="1" x14ac:dyDescent="0.25">
      <c r="A130" s="12"/>
      <c r="B130" s="12"/>
      <c r="C130" s="12"/>
      <c r="D130" s="12"/>
    </row>
    <row r="131" spans="1:4" ht="12.75" customHeight="1" x14ac:dyDescent="0.25">
      <c r="A131" s="12"/>
      <c r="B131" s="12"/>
      <c r="C131" s="12"/>
      <c r="D131" s="12"/>
    </row>
    <row r="132" spans="1:4" ht="12.75" customHeight="1" x14ac:dyDescent="0.25">
      <c r="A132" s="12"/>
      <c r="B132" s="12"/>
      <c r="C132" s="12"/>
      <c r="D132" s="12"/>
    </row>
    <row r="133" spans="1:4" ht="12.75" customHeight="1" x14ac:dyDescent="0.25">
      <c r="A133" s="12"/>
      <c r="B133" s="12"/>
      <c r="C133" s="12"/>
      <c r="D133" s="12"/>
    </row>
    <row r="134" spans="1:4" ht="12.75" customHeight="1" x14ac:dyDescent="0.25">
      <c r="A134" s="12"/>
      <c r="B134" s="12"/>
      <c r="C134" s="12"/>
      <c r="D134" s="12"/>
    </row>
    <row r="135" spans="1:4" ht="12.75" customHeight="1" x14ac:dyDescent="0.25">
      <c r="A135" s="12"/>
      <c r="B135" s="12"/>
      <c r="C135" s="12"/>
      <c r="D135" s="12"/>
    </row>
    <row r="136" spans="1:4" ht="12.75" customHeight="1" x14ac:dyDescent="0.25">
      <c r="A136" s="12"/>
      <c r="B136" s="12"/>
      <c r="C136" s="12"/>
      <c r="D136" s="12"/>
    </row>
    <row r="137" spans="1:4" ht="12.75" customHeight="1" x14ac:dyDescent="0.25">
      <c r="A137" s="12"/>
      <c r="B137" s="12"/>
      <c r="C137" s="12"/>
      <c r="D137" s="12"/>
    </row>
    <row r="138" spans="1:4" ht="12.75" customHeight="1" x14ac:dyDescent="0.25">
      <c r="A138" s="12"/>
      <c r="B138" s="12"/>
      <c r="C138" s="12"/>
      <c r="D138" s="12"/>
    </row>
    <row r="139" spans="1:4" ht="12.75" customHeight="1" x14ac:dyDescent="0.25">
      <c r="A139" s="12"/>
      <c r="B139" s="12"/>
      <c r="C139" s="12"/>
      <c r="D139" s="12"/>
    </row>
    <row r="140" spans="1:4" ht="12.75" customHeight="1" x14ac:dyDescent="0.25">
      <c r="A140" s="12"/>
      <c r="B140" s="12"/>
      <c r="C140" s="12"/>
      <c r="D140" s="12"/>
    </row>
    <row r="141" spans="1:4" ht="12.75" customHeight="1" x14ac:dyDescent="0.25">
      <c r="A141" s="12"/>
      <c r="B141" s="12"/>
      <c r="C141" s="12"/>
      <c r="D141" s="12"/>
    </row>
    <row r="142" spans="1:4" ht="12.75" customHeight="1" x14ac:dyDescent="0.25">
      <c r="A142" s="12"/>
      <c r="B142" s="12"/>
      <c r="C142" s="12"/>
      <c r="D142" s="12"/>
    </row>
    <row r="143" spans="1:4" ht="12.75" customHeight="1" x14ac:dyDescent="0.25">
      <c r="A143" s="12"/>
      <c r="B143" s="12"/>
      <c r="C143" s="12"/>
      <c r="D143" s="12"/>
    </row>
    <row r="144" spans="1:4" ht="12.75" customHeight="1" x14ac:dyDescent="0.25">
      <c r="A144" s="12"/>
      <c r="B144" s="12"/>
      <c r="C144" s="12"/>
      <c r="D144" s="12"/>
    </row>
    <row r="145" spans="1:4" ht="12.75" customHeight="1" x14ac:dyDescent="0.25">
      <c r="A145" s="12"/>
      <c r="B145" s="12"/>
      <c r="C145" s="12"/>
      <c r="D145" s="12"/>
    </row>
    <row r="146" spans="1:4" ht="12.75" customHeight="1" x14ac:dyDescent="0.25">
      <c r="A146" s="12"/>
      <c r="B146" s="12"/>
      <c r="C146" s="12"/>
      <c r="D146" s="12"/>
    </row>
    <row r="147" spans="1:4" ht="12.75" customHeight="1" x14ac:dyDescent="0.25">
      <c r="A147" s="12"/>
      <c r="B147" s="12"/>
      <c r="C147" s="12"/>
      <c r="D147" s="12"/>
    </row>
    <row r="148" spans="1:4" ht="12.75" customHeight="1" x14ac:dyDescent="0.25">
      <c r="A148" s="12"/>
      <c r="B148" s="12"/>
      <c r="C148" s="12"/>
      <c r="D148" s="12"/>
    </row>
    <row r="149" spans="1:4" ht="12.75" customHeight="1" x14ac:dyDescent="0.25">
      <c r="A149" s="12"/>
      <c r="B149" s="12"/>
      <c r="C149" s="12"/>
      <c r="D149" s="12"/>
    </row>
    <row r="150" spans="1:4" ht="12.75" customHeight="1" x14ac:dyDescent="0.25">
      <c r="A150" s="12"/>
      <c r="B150" s="12"/>
      <c r="C150" s="12"/>
      <c r="D150" s="12"/>
    </row>
    <row r="151" spans="1:4" ht="12.75" customHeight="1" x14ac:dyDescent="0.25">
      <c r="A151" s="12"/>
      <c r="B151" s="12"/>
      <c r="C151" s="12"/>
      <c r="D151" s="12"/>
    </row>
    <row r="152" spans="1:4" ht="12.75" customHeight="1" x14ac:dyDescent="0.25">
      <c r="A152" s="12"/>
      <c r="B152" s="12"/>
      <c r="C152" s="12"/>
      <c r="D152" s="12"/>
    </row>
    <row r="153" spans="1:4" ht="12.75" customHeight="1" x14ac:dyDescent="0.25">
      <c r="A153" s="12"/>
      <c r="B153" s="12"/>
      <c r="C153" s="12"/>
      <c r="D153" s="12"/>
    </row>
    <row r="154" spans="1:4" ht="12.75" customHeight="1" x14ac:dyDescent="0.25">
      <c r="A154" s="12"/>
      <c r="B154" s="12"/>
      <c r="C154" s="12"/>
      <c r="D154" s="12"/>
    </row>
    <row r="155" spans="1:4" ht="12.75" customHeight="1" x14ac:dyDescent="0.25">
      <c r="A155" s="12"/>
      <c r="B155" s="12"/>
      <c r="C155" s="12"/>
      <c r="D155" s="12"/>
    </row>
    <row r="156" spans="1:4" ht="12.75" customHeight="1" x14ac:dyDescent="0.25">
      <c r="A156" s="12"/>
      <c r="B156" s="12"/>
      <c r="C156" s="12"/>
      <c r="D156" s="12"/>
    </row>
    <row r="157" spans="1:4" ht="12.75" customHeight="1" x14ac:dyDescent="0.25">
      <c r="A157" s="12"/>
      <c r="B157" s="12"/>
      <c r="C157" s="12"/>
      <c r="D157" s="12"/>
    </row>
    <row r="158" spans="1:4" ht="12.75" customHeight="1" x14ac:dyDescent="0.25">
      <c r="A158" s="12"/>
      <c r="B158" s="12"/>
      <c r="C158" s="12"/>
      <c r="D158" s="12"/>
    </row>
    <row r="159" spans="1:4" ht="12.75" customHeight="1" x14ac:dyDescent="0.25">
      <c r="A159" s="12"/>
      <c r="B159" s="12"/>
      <c r="C159" s="12"/>
      <c r="D159" s="12"/>
    </row>
    <row r="160" spans="1:4" ht="12.75" customHeight="1" x14ac:dyDescent="0.25">
      <c r="A160" s="12"/>
      <c r="B160" s="12"/>
      <c r="C160" s="12"/>
      <c r="D160" s="12"/>
    </row>
    <row r="161" spans="1:4" ht="12.75" customHeight="1" x14ac:dyDescent="0.25">
      <c r="A161" s="12"/>
      <c r="B161" s="12"/>
      <c r="C161" s="12"/>
      <c r="D161" s="12"/>
    </row>
    <row r="162" spans="1:4" ht="12.75" customHeight="1" x14ac:dyDescent="0.25">
      <c r="A162" s="12"/>
      <c r="B162" s="12"/>
      <c r="C162" s="12"/>
      <c r="D162" s="12"/>
    </row>
    <row r="163" spans="1:4" ht="12.75" customHeight="1" x14ac:dyDescent="0.25">
      <c r="A163" s="12"/>
      <c r="B163" s="12"/>
      <c r="C163" s="12"/>
      <c r="D163" s="12"/>
    </row>
    <row r="164" spans="1:4" ht="12.75" customHeight="1" x14ac:dyDescent="0.25">
      <c r="A164" s="12"/>
      <c r="B164" s="12"/>
      <c r="C164" s="12"/>
      <c r="D164" s="12"/>
    </row>
    <row r="165" spans="1:4" ht="12.75" customHeight="1" x14ac:dyDescent="0.25">
      <c r="A165" s="12"/>
      <c r="B165" s="12"/>
      <c r="C165" s="12"/>
      <c r="D165" s="12"/>
    </row>
    <row r="166" spans="1:4" ht="12.75" customHeight="1" x14ac:dyDescent="0.25">
      <c r="A166" s="12"/>
      <c r="B166" s="12"/>
      <c r="C166" s="12"/>
      <c r="D166" s="12"/>
    </row>
    <row r="167" spans="1:4" ht="12.75" customHeight="1" x14ac:dyDescent="0.25">
      <c r="A167" s="12"/>
      <c r="B167" s="12"/>
      <c r="C167" s="12"/>
      <c r="D167" s="12"/>
    </row>
    <row r="168" spans="1:4" ht="12.75" customHeight="1" x14ac:dyDescent="0.25">
      <c r="A168" s="12"/>
      <c r="B168" s="12"/>
      <c r="C168" s="12"/>
      <c r="D168" s="12"/>
    </row>
    <row r="169" spans="1:4" ht="12.75" customHeight="1" x14ac:dyDescent="0.25">
      <c r="A169" s="12"/>
      <c r="B169" s="12"/>
      <c r="C169" s="12"/>
      <c r="D169" s="12"/>
    </row>
    <row r="170" spans="1:4" ht="12.75" customHeight="1" x14ac:dyDescent="0.25">
      <c r="A170" s="12"/>
      <c r="B170" s="12"/>
      <c r="C170" s="12"/>
      <c r="D170" s="12"/>
    </row>
    <row r="171" spans="1:4" ht="12.75" customHeight="1" x14ac:dyDescent="0.25">
      <c r="A171" s="12"/>
      <c r="B171" s="12"/>
      <c r="C171" s="12"/>
      <c r="D171" s="12"/>
    </row>
    <row r="172" spans="1:4" ht="12.75" customHeight="1" x14ac:dyDescent="0.25">
      <c r="A172" s="12"/>
      <c r="B172" s="12"/>
      <c r="C172" s="12"/>
      <c r="D172" s="12"/>
    </row>
    <row r="173" spans="1:4" ht="12.75" customHeight="1" x14ac:dyDescent="0.25">
      <c r="A173" s="12"/>
      <c r="B173" s="12"/>
      <c r="C173" s="12"/>
      <c r="D173" s="12"/>
    </row>
    <row r="174" spans="1:4" ht="12.75" customHeight="1" x14ac:dyDescent="0.25">
      <c r="A174" s="12"/>
      <c r="B174" s="12"/>
      <c r="C174" s="12"/>
      <c r="D174" s="12"/>
    </row>
    <row r="175" spans="1:4" ht="12.75" customHeight="1" x14ac:dyDescent="0.25">
      <c r="A175" s="12"/>
      <c r="B175" s="12"/>
      <c r="C175" s="12"/>
      <c r="D175" s="12"/>
    </row>
    <row r="176" spans="1:4" ht="12.75" customHeight="1" x14ac:dyDescent="0.25">
      <c r="A176" s="12"/>
      <c r="B176" s="12"/>
      <c r="C176" s="12"/>
      <c r="D176" s="12"/>
    </row>
    <row r="177" spans="1:4" ht="12.75" customHeight="1" x14ac:dyDescent="0.25">
      <c r="A177" s="12"/>
      <c r="B177" s="12"/>
      <c r="C177" s="12"/>
      <c r="D177" s="12"/>
    </row>
    <row r="178" spans="1:4" ht="12.75" customHeight="1" x14ac:dyDescent="0.25">
      <c r="A178" s="12"/>
      <c r="B178" s="12"/>
      <c r="C178" s="12"/>
      <c r="D178" s="12"/>
    </row>
    <row r="179" spans="1:4" ht="12.75" customHeight="1" x14ac:dyDescent="0.25">
      <c r="A179" s="12"/>
      <c r="B179" s="12"/>
      <c r="C179" s="12"/>
      <c r="D179" s="12"/>
    </row>
    <row r="180" spans="1:4" ht="12.75" customHeight="1" x14ac:dyDescent="0.25">
      <c r="A180" s="12"/>
      <c r="B180" s="12"/>
      <c r="C180" s="12"/>
      <c r="D180" s="12"/>
    </row>
    <row r="181" spans="1:4" ht="12.75" customHeight="1" x14ac:dyDescent="0.25">
      <c r="A181" s="12"/>
      <c r="B181" s="12"/>
      <c r="C181" s="12"/>
      <c r="D181" s="12"/>
    </row>
    <row r="182" spans="1:4" ht="12.75" customHeight="1" x14ac:dyDescent="0.25">
      <c r="A182" s="12"/>
      <c r="B182" s="12"/>
      <c r="C182" s="12"/>
      <c r="D182" s="12"/>
    </row>
    <row r="183" spans="1:4" ht="12.75" customHeight="1" x14ac:dyDescent="0.25">
      <c r="A183" s="12"/>
      <c r="B183" s="12"/>
      <c r="C183" s="12"/>
      <c r="D183" s="12"/>
    </row>
    <row r="184" spans="1:4" ht="12.75" customHeight="1" x14ac:dyDescent="0.25">
      <c r="A184" s="12"/>
      <c r="B184" s="12"/>
      <c r="C184" s="12"/>
      <c r="D184" s="12"/>
    </row>
    <row r="185" spans="1:4" ht="12.75" customHeight="1" x14ac:dyDescent="0.25">
      <c r="A185" s="12"/>
      <c r="B185" s="12"/>
      <c r="C185" s="12"/>
      <c r="D185" s="12"/>
    </row>
    <row r="186" spans="1:4" ht="12.75" customHeight="1" x14ac:dyDescent="0.25">
      <c r="A186" s="12"/>
      <c r="B186" s="12"/>
      <c r="C186" s="12"/>
      <c r="D186" s="12"/>
    </row>
    <row r="187" spans="1:4" ht="12.75" customHeight="1" x14ac:dyDescent="0.25">
      <c r="A187" s="12"/>
      <c r="B187" s="12"/>
      <c r="C187" s="12"/>
      <c r="D187" s="12"/>
    </row>
    <row r="188" spans="1:4" ht="12.75" customHeight="1" x14ac:dyDescent="0.25">
      <c r="A188" s="12"/>
      <c r="B188" s="12"/>
      <c r="C188" s="12"/>
      <c r="D188" s="12"/>
    </row>
    <row r="189" spans="1:4" ht="12.75" customHeight="1" x14ac:dyDescent="0.25">
      <c r="A189" s="12"/>
      <c r="B189" s="12"/>
      <c r="C189" s="12"/>
      <c r="D189" s="12"/>
    </row>
    <row r="190" spans="1:4" ht="12.75" customHeight="1" x14ac:dyDescent="0.25">
      <c r="A190" s="12"/>
      <c r="B190" s="12"/>
      <c r="C190" s="12"/>
      <c r="D190" s="12"/>
    </row>
    <row r="191" spans="1:4" ht="12.75" customHeight="1" x14ac:dyDescent="0.25">
      <c r="A191" s="12"/>
      <c r="B191" s="12"/>
      <c r="C191" s="12"/>
      <c r="D191" s="12"/>
    </row>
    <row r="192" spans="1:4" ht="12.75" customHeight="1" x14ac:dyDescent="0.25">
      <c r="A192" s="12"/>
      <c r="B192" s="12"/>
      <c r="C192" s="12"/>
      <c r="D192" s="12"/>
    </row>
    <row r="193" spans="1:4" ht="12.75" customHeight="1" x14ac:dyDescent="0.25">
      <c r="A193" s="12"/>
      <c r="B193" s="12"/>
      <c r="C193" s="12"/>
      <c r="D193" s="12"/>
    </row>
    <row r="194" spans="1:4" ht="12.75" customHeight="1" x14ac:dyDescent="0.25">
      <c r="A194" s="12"/>
      <c r="B194" s="12"/>
      <c r="C194" s="12"/>
      <c r="D194" s="12"/>
    </row>
    <row r="195" spans="1:4" ht="12.75" customHeight="1" x14ac:dyDescent="0.25">
      <c r="A195" s="12"/>
      <c r="B195" s="12"/>
      <c r="C195" s="12"/>
      <c r="D195" s="12"/>
    </row>
    <row r="196" spans="1:4" ht="12.75" customHeight="1" x14ac:dyDescent="0.25">
      <c r="A196" s="12"/>
      <c r="B196" s="12"/>
      <c r="C196" s="12"/>
      <c r="D196" s="12"/>
    </row>
    <row r="197" spans="1:4" ht="12.75" customHeight="1" x14ac:dyDescent="0.25">
      <c r="A197" s="12"/>
      <c r="B197" s="12"/>
      <c r="C197" s="12"/>
      <c r="D197" s="12"/>
    </row>
    <row r="198" spans="1:4" ht="12.75" customHeight="1" x14ac:dyDescent="0.25">
      <c r="A198" s="12"/>
      <c r="B198" s="12"/>
      <c r="C198" s="12"/>
      <c r="D198" s="12"/>
    </row>
    <row r="199" spans="1:4" ht="12.75" customHeight="1" x14ac:dyDescent="0.25">
      <c r="A199" s="12"/>
      <c r="B199" s="12"/>
      <c r="C199" s="12"/>
      <c r="D199" s="12"/>
    </row>
    <row r="200" spans="1:4" ht="12.75" customHeight="1" x14ac:dyDescent="0.25">
      <c r="A200" s="12"/>
      <c r="B200" s="12"/>
      <c r="C200" s="12"/>
      <c r="D200" s="12"/>
    </row>
    <row r="201" spans="1:4" ht="12.75" customHeight="1" x14ac:dyDescent="0.25">
      <c r="A201" s="12"/>
      <c r="B201" s="12"/>
      <c r="C201" s="12"/>
      <c r="D201" s="12"/>
    </row>
    <row r="202" spans="1:4" ht="12.75" customHeight="1" x14ac:dyDescent="0.25">
      <c r="A202" s="12"/>
      <c r="B202" s="12"/>
      <c r="C202" s="12"/>
      <c r="D202" s="12"/>
    </row>
    <row r="203" spans="1:4" ht="12.75" customHeight="1" x14ac:dyDescent="0.25">
      <c r="A203" s="12"/>
      <c r="B203" s="12"/>
      <c r="C203" s="12"/>
      <c r="D203" s="12"/>
    </row>
    <row r="204" spans="1:4" ht="12.75" customHeight="1" x14ac:dyDescent="0.25">
      <c r="A204" s="12"/>
      <c r="B204" s="12"/>
      <c r="C204" s="12"/>
      <c r="D204" s="12"/>
    </row>
    <row r="205" spans="1:4" ht="12.75" customHeight="1" x14ac:dyDescent="0.25">
      <c r="A205" s="12"/>
      <c r="B205" s="12"/>
      <c r="C205" s="12"/>
      <c r="D205" s="12"/>
    </row>
    <row r="206" spans="1:4" ht="12.75" customHeight="1" x14ac:dyDescent="0.25">
      <c r="A206" s="12"/>
      <c r="B206" s="12"/>
      <c r="C206" s="12"/>
      <c r="D206" s="12"/>
    </row>
    <row r="207" spans="1:4" ht="12.75" customHeight="1" x14ac:dyDescent="0.25">
      <c r="A207" s="12"/>
      <c r="B207" s="12"/>
      <c r="C207" s="12"/>
      <c r="D207" s="12"/>
    </row>
    <row r="208" spans="1:4" ht="12.75" customHeight="1" x14ac:dyDescent="0.25">
      <c r="A208" s="12"/>
      <c r="B208" s="12"/>
      <c r="C208" s="12"/>
      <c r="D208" s="12"/>
    </row>
    <row r="209" spans="1:4" ht="12.75" customHeight="1" x14ac:dyDescent="0.25">
      <c r="A209" s="12"/>
      <c r="B209" s="12"/>
      <c r="C209" s="12"/>
      <c r="D209" s="12"/>
    </row>
    <row r="210" spans="1:4" ht="12.75" customHeight="1" x14ac:dyDescent="0.25">
      <c r="A210" s="12"/>
      <c r="B210" s="12"/>
      <c r="C210" s="12"/>
      <c r="D210" s="12"/>
    </row>
    <row r="211" spans="1:4" ht="12.75" customHeight="1" x14ac:dyDescent="0.25">
      <c r="A211" s="12"/>
      <c r="B211" s="12"/>
      <c r="C211" s="12"/>
      <c r="D211" s="12"/>
    </row>
    <row r="212" spans="1:4" ht="12.75" customHeight="1" x14ac:dyDescent="0.25">
      <c r="A212" s="12"/>
      <c r="B212" s="12"/>
      <c r="C212" s="12"/>
      <c r="D212" s="12"/>
    </row>
    <row r="213" spans="1:4" ht="12.75" customHeight="1" x14ac:dyDescent="0.25">
      <c r="A213" s="12"/>
      <c r="B213" s="12"/>
      <c r="C213" s="12"/>
      <c r="D213" s="12"/>
    </row>
    <row r="214" spans="1:4" ht="12.75" customHeight="1" x14ac:dyDescent="0.25">
      <c r="A214" s="12"/>
      <c r="B214" s="12"/>
      <c r="C214" s="12"/>
      <c r="D214" s="12"/>
    </row>
    <row r="215" spans="1:4" ht="12.75" customHeight="1" x14ac:dyDescent="0.25">
      <c r="A215" s="12"/>
      <c r="B215" s="12"/>
      <c r="C215" s="12"/>
      <c r="D215" s="12"/>
    </row>
    <row r="216" spans="1:4" ht="12.75" customHeight="1" x14ac:dyDescent="0.25">
      <c r="A216" s="12"/>
      <c r="B216" s="12"/>
      <c r="C216" s="12"/>
      <c r="D216" s="12"/>
    </row>
    <row r="217" spans="1:4" ht="12.75" customHeight="1" x14ac:dyDescent="0.25">
      <c r="A217" s="12"/>
      <c r="B217" s="12"/>
      <c r="C217" s="12"/>
      <c r="D217" s="12"/>
    </row>
    <row r="218" spans="1:4" ht="12.75" customHeight="1" x14ac:dyDescent="0.25">
      <c r="A218" s="12"/>
      <c r="B218" s="12"/>
      <c r="C218" s="12"/>
      <c r="D218" s="12"/>
    </row>
    <row r="219" spans="1:4" ht="12.75" customHeight="1" x14ac:dyDescent="0.25">
      <c r="A219" s="12"/>
      <c r="B219" s="12"/>
      <c r="C219" s="12"/>
      <c r="D219" s="12"/>
    </row>
    <row r="220" spans="1:4" ht="12.75" customHeight="1" x14ac:dyDescent="0.25">
      <c r="A220" s="12"/>
      <c r="B220" s="12"/>
      <c r="C220" s="12"/>
      <c r="D220" s="12"/>
    </row>
    <row r="221" spans="1:4" ht="12.75" customHeight="1" x14ac:dyDescent="0.25">
      <c r="A221" s="12"/>
      <c r="B221" s="12"/>
      <c r="C221" s="12"/>
      <c r="D221" s="12"/>
    </row>
    <row r="222" spans="1:4" ht="12.75" customHeight="1" x14ac:dyDescent="0.25">
      <c r="A222" s="12"/>
      <c r="B222" s="12"/>
      <c r="C222" s="12"/>
      <c r="D222" s="12"/>
    </row>
    <row r="223" spans="1:4" ht="12.75" customHeight="1" x14ac:dyDescent="0.25">
      <c r="A223" s="12"/>
      <c r="B223" s="12"/>
      <c r="C223" s="12"/>
      <c r="D223" s="12"/>
    </row>
    <row r="224" spans="1:4" ht="12.75" customHeight="1" x14ac:dyDescent="0.25">
      <c r="A224" s="12"/>
      <c r="B224" s="12"/>
      <c r="C224" s="12"/>
      <c r="D224" s="12"/>
    </row>
    <row r="225" spans="1:4" ht="12.75" customHeight="1" x14ac:dyDescent="0.25">
      <c r="A225" s="12"/>
      <c r="B225" s="12"/>
      <c r="C225" s="12"/>
      <c r="D225" s="12"/>
    </row>
    <row r="226" spans="1:4" ht="12.75" customHeight="1" x14ac:dyDescent="0.25">
      <c r="A226" s="12"/>
      <c r="B226" s="12"/>
      <c r="C226" s="12"/>
      <c r="D226" s="12"/>
    </row>
    <row r="227" spans="1:4" ht="12.75" customHeight="1" x14ac:dyDescent="0.25">
      <c r="A227" s="12"/>
      <c r="B227" s="12"/>
      <c r="C227" s="12"/>
      <c r="D227" s="12"/>
    </row>
    <row r="228" spans="1:4" ht="12.75" customHeight="1" x14ac:dyDescent="0.25">
      <c r="A228" s="12"/>
      <c r="B228" s="12"/>
      <c r="C228" s="12"/>
      <c r="D228" s="12"/>
    </row>
    <row r="229" spans="1:4" ht="12.75" customHeight="1" x14ac:dyDescent="0.25">
      <c r="A229" s="12"/>
      <c r="B229" s="12"/>
      <c r="C229" s="12"/>
      <c r="D229" s="12"/>
    </row>
    <row r="230" spans="1:4" ht="12.75" customHeight="1" x14ac:dyDescent="0.25">
      <c r="A230" s="12"/>
      <c r="B230" s="12"/>
      <c r="C230" s="12"/>
      <c r="D230" s="12"/>
    </row>
    <row r="231" spans="1:4" ht="12.75" customHeight="1" x14ac:dyDescent="0.25">
      <c r="A231" s="12"/>
      <c r="B231" s="12"/>
      <c r="C231" s="12"/>
      <c r="D231" s="12"/>
    </row>
    <row r="232" spans="1:4" ht="12.75" customHeight="1" x14ac:dyDescent="0.25">
      <c r="A232" s="12"/>
      <c r="B232" s="12"/>
      <c r="C232" s="12"/>
      <c r="D232" s="12"/>
    </row>
    <row r="233" spans="1:4" ht="12.75" customHeight="1" x14ac:dyDescent="0.25">
      <c r="A233" s="12"/>
      <c r="B233" s="12"/>
      <c r="C233" s="12"/>
      <c r="D233" s="12"/>
    </row>
    <row r="234" spans="1:4" ht="12.75" customHeight="1" x14ac:dyDescent="0.25">
      <c r="A234" s="12"/>
      <c r="B234" s="12"/>
      <c r="C234" s="12"/>
      <c r="D234" s="12"/>
    </row>
    <row r="235" spans="1:4" ht="12.75" customHeight="1" x14ac:dyDescent="0.25">
      <c r="A235" s="12"/>
      <c r="B235" s="12"/>
      <c r="C235" s="12"/>
      <c r="D235" s="12"/>
    </row>
    <row r="236" spans="1:4" ht="12.75" customHeight="1" x14ac:dyDescent="0.25">
      <c r="A236" s="12"/>
      <c r="B236" s="12"/>
      <c r="C236" s="12"/>
      <c r="D236" s="12"/>
    </row>
    <row r="237" spans="1:4" ht="12.75" customHeight="1" x14ac:dyDescent="0.25">
      <c r="A237" s="12"/>
      <c r="B237" s="12"/>
      <c r="C237" s="12"/>
      <c r="D237" s="12"/>
    </row>
    <row r="238" spans="1:4" ht="12.75" customHeight="1" x14ac:dyDescent="0.25">
      <c r="A238" s="12"/>
      <c r="B238" s="12"/>
      <c r="C238" s="12"/>
      <c r="D238" s="12"/>
    </row>
    <row r="239" spans="1:4" ht="12.75" customHeight="1" x14ac:dyDescent="0.25">
      <c r="A239" s="12"/>
      <c r="B239" s="12"/>
      <c r="C239" s="12"/>
      <c r="D239" s="12"/>
    </row>
    <row r="240" spans="1:4" ht="12.75" customHeight="1" x14ac:dyDescent="0.25">
      <c r="A240" s="12"/>
      <c r="B240" s="12"/>
      <c r="C240" s="12"/>
      <c r="D240" s="12"/>
    </row>
    <row r="241" spans="1:4" ht="12.75" customHeight="1" x14ac:dyDescent="0.25">
      <c r="A241" s="12"/>
      <c r="B241" s="12"/>
      <c r="C241" s="12"/>
      <c r="D241" s="12"/>
    </row>
    <row r="242" spans="1:4" ht="12.75" customHeight="1" x14ac:dyDescent="0.25">
      <c r="A242" s="12"/>
      <c r="B242" s="12"/>
      <c r="C242" s="12"/>
      <c r="D242" s="12"/>
    </row>
    <row r="243" spans="1:4" ht="12.75" customHeight="1" x14ac:dyDescent="0.25">
      <c r="A243" s="12"/>
      <c r="B243" s="12"/>
      <c r="C243" s="12"/>
      <c r="D243" s="12"/>
    </row>
    <row r="244" spans="1:4" ht="12.75" customHeight="1" x14ac:dyDescent="0.25">
      <c r="A244" s="12"/>
      <c r="B244" s="12"/>
      <c r="C244" s="12"/>
      <c r="D244" s="12"/>
    </row>
    <row r="245" spans="1:4" ht="12.75" customHeight="1" x14ac:dyDescent="0.25">
      <c r="A245" s="12"/>
      <c r="B245" s="12"/>
      <c r="C245" s="12"/>
      <c r="D245" s="12"/>
    </row>
    <row r="246" spans="1:4" ht="12.75" customHeight="1" x14ac:dyDescent="0.25">
      <c r="A246" s="12"/>
      <c r="B246" s="12"/>
      <c r="C246" s="12"/>
      <c r="D246" s="12"/>
    </row>
    <row r="247" spans="1:4" ht="12.75" customHeight="1" x14ac:dyDescent="0.25">
      <c r="A247" s="12"/>
      <c r="B247" s="12"/>
      <c r="C247" s="12"/>
      <c r="D247" s="12"/>
    </row>
    <row r="248" spans="1:4" ht="12.75" customHeight="1" x14ac:dyDescent="0.25">
      <c r="A248" s="12"/>
      <c r="B248" s="12"/>
      <c r="C248" s="12"/>
      <c r="D248" s="12"/>
    </row>
    <row r="249" spans="1:4" ht="12.75" customHeight="1" x14ac:dyDescent="0.25">
      <c r="A249" s="12"/>
      <c r="B249" s="12"/>
      <c r="C249" s="12"/>
      <c r="D249" s="12"/>
    </row>
    <row r="250" spans="1:4" ht="12.75" customHeight="1" x14ac:dyDescent="0.25">
      <c r="A250" s="12"/>
      <c r="B250" s="12"/>
      <c r="C250" s="12"/>
      <c r="D250" s="12"/>
    </row>
    <row r="251" spans="1:4" ht="12.75" customHeight="1" x14ac:dyDescent="0.25">
      <c r="A251" s="12"/>
      <c r="B251" s="12"/>
      <c r="C251" s="12"/>
      <c r="D251" s="12"/>
    </row>
    <row r="252" spans="1:4" ht="12.75" customHeight="1" x14ac:dyDescent="0.25">
      <c r="A252" s="12"/>
      <c r="B252" s="12"/>
      <c r="C252" s="12"/>
      <c r="D252" s="12"/>
    </row>
    <row r="253" spans="1:4" ht="12.75" customHeight="1" x14ac:dyDescent="0.25">
      <c r="A253" s="12"/>
      <c r="B253" s="12"/>
      <c r="C253" s="12"/>
      <c r="D253" s="12"/>
    </row>
    <row r="254" spans="1:4" ht="12.75" customHeight="1" x14ac:dyDescent="0.25">
      <c r="A254" s="12"/>
      <c r="B254" s="12"/>
      <c r="C254" s="12"/>
      <c r="D254" s="12"/>
    </row>
    <row r="255" spans="1:4" ht="12.75" customHeight="1" x14ac:dyDescent="0.25">
      <c r="A255" s="12"/>
      <c r="B255" s="12"/>
      <c r="C255" s="12"/>
      <c r="D255" s="12"/>
    </row>
    <row r="256" spans="1:4" ht="12.75" customHeight="1" x14ac:dyDescent="0.25">
      <c r="A256" s="12"/>
      <c r="B256" s="12"/>
      <c r="C256" s="12"/>
      <c r="D256" s="12"/>
    </row>
    <row r="257" spans="1:4" ht="12.75" customHeight="1" x14ac:dyDescent="0.25">
      <c r="A257" s="12"/>
      <c r="B257" s="12"/>
      <c r="C257" s="12"/>
      <c r="D257" s="12"/>
    </row>
    <row r="258" spans="1:4" ht="12.75" customHeight="1" x14ac:dyDescent="0.25">
      <c r="A258" s="12"/>
      <c r="B258" s="12"/>
      <c r="C258" s="12"/>
      <c r="D258" s="12"/>
    </row>
    <row r="259" spans="1:4" ht="12.75" customHeight="1" x14ac:dyDescent="0.25">
      <c r="A259" s="12"/>
      <c r="B259" s="12"/>
      <c r="C259" s="12"/>
      <c r="D259" s="12"/>
    </row>
    <row r="260" spans="1:4" ht="12.75" customHeight="1" x14ac:dyDescent="0.25">
      <c r="A260" s="12"/>
      <c r="B260" s="12"/>
      <c r="C260" s="12"/>
      <c r="D260" s="12"/>
    </row>
    <row r="261" spans="1:4" ht="12.75" customHeight="1" x14ac:dyDescent="0.25">
      <c r="A261" s="12"/>
      <c r="B261" s="12"/>
      <c r="C261" s="12"/>
      <c r="D261" s="12"/>
    </row>
    <row r="262" spans="1:4" ht="12.75" customHeight="1" x14ac:dyDescent="0.25">
      <c r="A262" s="12"/>
      <c r="B262" s="12"/>
      <c r="C262" s="12"/>
      <c r="D262" s="12"/>
    </row>
    <row r="263" spans="1:4" ht="12.75" customHeight="1" x14ac:dyDescent="0.25">
      <c r="A263" s="12"/>
      <c r="B263" s="12"/>
      <c r="C263" s="12"/>
      <c r="D263" s="12"/>
    </row>
    <row r="264" spans="1:4" ht="12.75" customHeight="1" x14ac:dyDescent="0.25">
      <c r="A264" s="12"/>
      <c r="B264" s="12"/>
      <c r="C264" s="12"/>
      <c r="D264" s="12"/>
    </row>
    <row r="265" spans="1:4" ht="12.75" customHeight="1" x14ac:dyDescent="0.25">
      <c r="A265" s="12"/>
      <c r="B265" s="12"/>
      <c r="C265" s="12"/>
      <c r="D265" s="12"/>
    </row>
    <row r="266" spans="1:4" ht="12.75" customHeight="1" x14ac:dyDescent="0.25">
      <c r="A266" s="12"/>
      <c r="B266" s="12"/>
      <c r="C266" s="12"/>
      <c r="D266" s="12"/>
    </row>
    <row r="267" spans="1:4" ht="12.75" customHeight="1" x14ac:dyDescent="0.25">
      <c r="A267" s="12"/>
      <c r="B267" s="12"/>
      <c r="C267" s="12"/>
      <c r="D267" s="12"/>
    </row>
    <row r="268" spans="1:4" ht="12.75" customHeight="1" x14ac:dyDescent="0.25">
      <c r="A268" s="12"/>
      <c r="B268" s="12"/>
      <c r="C268" s="12"/>
      <c r="D268" s="12"/>
    </row>
    <row r="269" spans="1:4" ht="12.75" customHeight="1" x14ac:dyDescent="0.25">
      <c r="A269" s="12"/>
      <c r="B269" s="12"/>
      <c r="C269" s="12"/>
      <c r="D269" s="12"/>
    </row>
    <row r="270" spans="1:4" ht="12.75" customHeight="1" x14ac:dyDescent="0.25">
      <c r="A270" s="12"/>
      <c r="B270" s="12"/>
      <c r="C270" s="12"/>
      <c r="D270" s="12"/>
    </row>
    <row r="271" spans="1:4" ht="12.75" customHeight="1" x14ac:dyDescent="0.25">
      <c r="A271" s="12"/>
      <c r="B271" s="12"/>
      <c r="C271" s="12"/>
      <c r="D271" s="12"/>
    </row>
    <row r="272" spans="1:4" ht="12.75" customHeight="1" x14ac:dyDescent="0.25">
      <c r="A272" s="12"/>
      <c r="B272" s="12"/>
      <c r="C272" s="12"/>
      <c r="D272" s="12"/>
    </row>
    <row r="273" spans="1:4" ht="12.75" customHeight="1" x14ac:dyDescent="0.25">
      <c r="A273" s="12"/>
      <c r="B273" s="12"/>
      <c r="C273" s="12"/>
      <c r="D273" s="12"/>
    </row>
    <row r="274" spans="1:4" ht="12.75" customHeight="1" x14ac:dyDescent="0.25">
      <c r="A274" s="12"/>
      <c r="B274" s="12"/>
      <c r="C274" s="12"/>
      <c r="D274" s="12"/>
    </row>
    <row r="275" spans="1:4" ht="12.75" customHeight="1" x14ac:dyDescent="0.25">
      <c r="A275" s="12"/>
      <c r="B275" s="12"/>
      <c r="C275" s="12"/>
      <c r="D275" s="12"/>
    </row>
    <row r="276" spans="1:4" ht="12.75" customHeight="1" x14ac:dyDescent="0.25">
      <c r="A276" s="12"/>
      <c r="B276" s="12"/>
      <c r="C276" s="12"/>
      <c r="D276" s="12"/>
    </row>
    <row r="277" spans="1:4" ht="12.75" customHeight="1" x14ac:dyDescent="0.25">
      <c r="A277" s="12"/>
      <c r="B277" s="12"/>
      <c r="C277" s="12"/>
      <c r="D277" s="12"/>
    </row>
    <row r="278" spans="1:4" ht="12.75" customHeight="1" x14ac:dyDescent="0.25">
      <c r="A278" s="12"/>
      <c r="B278" s="12"/>
      <c r="C278" s="12"/>
      <c r="D278" s="12"/>
    </row>
    <row r="279" spans="1:4" ht="12.75" customHeight="1" x14ac:dyDescent="0.25">
      <c r="A279" s="12"/>
      <c r="B279" s="12"/>
      <c r="C279" s="12"/>
      <c r="D279" s="12"/>
    </row>
    <row r="280" spans="1:4" ht="12.75" customHeight="1" x14ac:dyDescent="0.25">
      <c r="A280" s="12"/>
      <c r="B280" s="12"/>
      <c r="C280" s="12"/>
      <c r="D280" s="12"/>
    </row>
    <row r="281" spans="1:4" ht="12.75" customHeight="1" x14ac:dyDescent="0.25">
      <c r="A281" s="12"/>
      <c r="B281" s="12"/>
      <c r="C281" s="12"/>
      <c r="D281" s="12"/>
    </row>
    <row r="282" spans="1:4" ht="12.75" customHeight="1" x14ac:dyDescent="0.25">
      <c r="A282" s="12"/>
      <c r="B282" s="12"/>
      <c r="C282" s="12"/>
      <c r="D282" s="12"/>
    </row>
    <row r="283" spans="1:4" ht="12.75" customHeight="1" x14ac:dyDescent="0.25">
      <c r="A283" s="12"/>
      <c r="B283" s="12"/>
      <c r="C283" s="12"/>
      <c r="D283" s="12"/>
    </row>
    <row r="284" spans="1:4" ht="12.75" customHeight="1" x14ac:dyDescent="0.25">
      <c r="A284" s="12"/>
      <c r="B284" s="12"/>
      <c r="C284" s="12"/>
      <c r="D284" s="12"/>
    </row>
    <row r="285" spans="1:4" ht="12.75" customHeight="1" x14ac:dyDescent="0.25">
      <c r="A285" s="12"/>
      <c r="B285" s="12"/>
      <c r="C285" s="12"/>
      <c r="D285" s="12"/>
    </row>
    <row r="286" spans="1:4" ht="12.75" customHeight="1" x14ac:dyDescent="0.25">
      <c r="A286" s="12"/>
      <c r="B286" s="12"/>
      <c r="C286" s="12"/>
      <c r="D286" s="12"/>
    </row>
    <row r="287" spans="1:4" ht="12.75" customHeight="1" x14ac:dyDescent="0.25">
      <c r="A287" s="12"/>
      <c r="B287" s="12"/>
      <c r="C287" s="12"/>
      <c r="D287" s="12"/>
    </row>
    <row r="288" spans="1:4" ht="12.75" customHeight="1" x14ac:dyDescent="0.25">
      <c r="A288" s="12"/>
      <c r="B288" s="12"/>
      <c r="C288" s="12"/>
      <c r="D288" s="12"/>
    </row>
    <row r="289" spans="1:4" ht="12.75" customHeight="1" x14ac:dyDescent="0.25">
      <c r="A289" s="12"/>
      <c r="B289" s="12"/>
      <c r="C289" s="12"/>
      <c r="D289" s="12"/>
    </row>
    <row r="290" spans="1:4" ht="12.75" customHeight="1" x14ac:dyDescent="0.25">
      <c r="A290" s="12"/>
      <c r="B290" s="12"/>
      <c r="C290" s="12"/>
      <c r="D290" s="12"/>
    </row>
    <row r="291" spans="1:4" ht="12.75" customHeight="1" x14ac:dyDescent="0.25">
      <c r="A291" s="12"/>
      <c r="B291" s="12"/>
      <c r="C291" s="12"/>
      <c r="D291" s="12"/>
    </row>
    <row r="292" spans="1:4" ht="12.75" customHeight="1" x14ac:dyDescent="0.25">
      <c r="A292" s="12"/>
      <c r="B292" s="12"/>
      <c r="C292" s="12"/>
      <c r="D292" s="12"/>
    </row>
    <row r="293" spans="1:4" ht="12.75" customHeight="1" x14ac:dyDescent="0.25">
      <c r="A293" s="12"/>
      <c r="B293" s="12"/>
      <c r="C293" s="12"/>
      <c r="D293" s="12"/>
    </row>
    <row r="294" spans="1:4" ht="12.75" customHeight="1" x14ac:dyDescent="0.25">
      <c r="A294" s="12"/>
      <c r="B294" s="12"/>
      <c r="C294" s="12"/>
      <c r="D294" s="12"/>
    </row>
    <row r="295" spans="1:4" ht="12.75" customHeight="1" x14ac:dyDescent="0.25">
      <c r="A295" s="12"/>
      <c r="B295" s="12"/>
      <c r="C295" s="12"/>
      <c r="D295" s="12"/>
    </row>
    <row r="296" spans="1:4" ht="12.75" customHeight="1" x14ac:dyDescent="0.25">
      <c r="A296" s="12"/>
      <c r="B296" s="12"/>
      <c r="C296" s="12"/>
      <c r="D296" s="12"/>
    </row>
    <row r="297" spans="1:4" ht="12.75" customHeight="1" x14ac:dyDescent="0.25">
      <c r="A297" s="12"/>
      <c r="B297" s="12"/>
      <c r="C297" s="12"/>
      <c r="D297" s="12"/>
    </row>
    <row r="298" spans="1:4" ht="12.75" customHeight="1" x14ac:dyDescent="0.25">
      <c r="A298" s="12"/>
      <c r="B298" s="12"/>
      <c r="C298" s="12"/>
      <c r="D298" s="12"/>
    </row>
    <row r="299" spans="1:4" ht="12.75" customHeight="1" x14ac:dyDescent="0.25">
      <c r="A299" s="12"/>
      <c r="B299" s="12"/>
      <c r="C299" s="12"/>
      <c r="D299" s="12"/>
    </row>
    <row r="300" spans="1:4" ht="12.75" customHeight="1" x14ac:dyDescent="0.25">
      <c r="A300" s="12"/>
      <c r="B300" s="12"/>
      <c r="C300" s="12"/>
      <c r="D300" s="12"/>
    </row>
    <row r="301" spans="1:4" ht="12.75" customHeight="1" x14ac:dyDescent="0.25">
      <c r="A301" s="12"/>
      <c r="B301" s="12"/>
      <c r="C301" s="12"/>
      <c r="D301" s="12"/>
    </row>
    <row r="302" spans="1:4" ht="12.75" customHeight="1" x14ac:dyDescent="0.25">
      <c r="A302" s="12"/>
      <c r="B302" s="12"/>
      <c r="C302" s="12"/>
      <c r="D302" s="12"/>
    </row>
    <row r="303" spans="1:4" ht="12.75" customHeight="1" x14ac:dyDescent="0.25">
      <c r="A303" s="12"/>
      <c r="B303" s="12"/>
      <c r="C303" s="12"/>
      <c r="D303" s="12"/>
    </row>
    <row r="304" spans="1:4" ht="12.75" customHeight="1" x14ac:dyDescent="0.25">
      <c r="A304" s="12"/>
      <c r="B304" s="12"/>
      <c r="C304" s="12"/>
      <c r="D304" s="12"/>
    </row>
    <row r="305" spans="1:4" ht="12.75" customHeight="1" x14ac:dyDescent="0.25">
      <c r="A305" s="12"/>
      <c r="B305" s="12"/>
      <c r="C305" s="12"/>
      <c r="D305" s="12"/>
    </row>
    <row r="306" spans="1:4" ht="12.75" customHeight="1" x14ac:dyDescent="0.25">
      <c r="A306" s="12"/>
      <c r="B306" s="12"/>
      <c r="C306" s="12"/>
      <c r="D306" s="12"/>
    </row>
    <row r="307" spans="1:4" ht="12.75" customHeight="1" x14ac:dyDescent="0.25">
      <c r="A307" s="12"/>
      <c r="B307" s="12"/>
      <c r="C307" s="12"/>
      <c r="D307" s="12"/>
    </row>
    <row r="308" spans="1:4" ht="12.75" customHeight="1" x14ac:dyDescent="0.25">
      <c r="A308" s="12"/>
      <c r="B308" s="12"/>
      <c r="C308" s="12"/>
      <c r="D308" s="12"/>
    </row>
    <row r="309" spans="1:4" ht="12.75" customHeight="1" x14ac:dyDescent="0.25">
      <c r="A309" s="12"/>
      <c r="B309" s="12"/>
      <c r="C309" s="12"/>
      <c r="D309" s="12"/>
    </row>
    <row r="310" spans="1:4" ht="12.75" customHeight="1" x14ac:dyDescent="0.25">
      <c r="A310" s="12"/>
      <c r="B310" s="12"/>
      <c r="C310" s="12"/>
      <c r="D310" s="12"/>
    </row>
    <row r="311" spans="1:4" ht="12.75" customHeight="1" x14ac:dyDescent="0.25">
      <c r="A311" s="12"/>
      <c r="B311" s="12"/>
      <c r="C311" s="12"/>
      <c r="D311" s="12"/>
    </row>
    <row r="312" spans="1:4" ht="12.75" customHeight="1" x14ac:dyDescent="0.25">
      <c r="A312" s="12"/>
      <c r="B312" s="12"/>
      <c r="C312" s="12"/>
      <c r="D312" s="12"/>
    </row>
    <row r="313" spans="1:4" ht="12.75" customHeight="1" x14ac:dyDescent="0.25">
      <c r="A313" s="12"/>
      <c r="B313" s="12"/>
      <c r="C313" s="12"/>
      <c r="D313" s="12"/>
    </row>
    <row r="314" spans="1:4" ht="12.75" customHeight="1" x14ac:dyDescent="0.25">
      <c r="A314" s="12"/>
      <c r="B314" s="12"/>
      <c r="C314" s="12"/>
      <c r="D314" s="12"/>
    </row>
    <row r="315" spans="1:4" ht="12.75" customHeight="1" x14ac:dyDescent="0.25">
      <c r="A315" s="12"/>
      <c r="B315" s="12"/>
      <c r="C315" s="12"/>
      <c r="D315" s="12"/>
    </row>
    <row r="316" spans="1:4" ht="12.75" customHeight="1" x14ac:dyDescent="0.25">
      <c r="A316" s="12"/>
      <c r="B316" s="12"/>
      <c r="C316" s="12"/>
      <c r="D316" s="12"/>
    </row>
    <row r="317" spans="1:4" ht="12.75" customHeight="1" x14ac:dyDescent="0.25">
      <c r="A317" s="12"/>
      <c r="B317" s="12"/>
      <c r="C317" s="12"/>
      <c r="D317" s="12"/>
    </row>
    <row r="318" spans="1:4" ht="12.75" customHeight="1" x14ac:dyDescent="0.25">
      <c r="A318" s="12"/>
      <c r="B318" s="12"/>
      <c r="C318" s="12"/>
      <c r="D318" s="12"/>
    </row>
    <row r="319" spans="1:4" ht="12.75" customHeight="1" x14ac:dyDescent="0.25">
      <c r="A319" s="12"/>
      <c r="B319" s="12"/>
      <c r="C319" s="12"/>
      <c r="D319" s="12"/>
    </row>
    <row r="320" spans="1:4" ht="12.75" customHeight="1" x14ac:dyDescent="0.25">
      <c r="A320" s="12"/>
      <c r="B320" s="12"/>
      <c r="C320" s="12"/>
      <c r="D320" s="12"/>
    </row>
    <row r="321" spans="1:4" ht="12.75" customHeight="1" x14ac:dyDescent="0.25">
      <c r="A321" s="12"/>
      <c r="B321" s="12"/>
      <c r="C321" s="12"/>
      <c r="D321" s="12"/>
    </row>
    <row r="322" spans="1:4" ht="12.75" customHeight="1" x14ac:dyDescent="0.25">
      <c r="A322" s="12"/>
      <c r="B322" s="12"/>
      <c r="C322" s="12"/>
      <c r="D322" s="12"/>
    </row>
    <row r="323" spans="1:4" ht="12.75" customHeight="1" x14ac:dyDescent="0.25">
      <c r="A323" s="12"/>
      <c r="B323" s="12"/>
      <c r="C323" s="12"/>
      <c r="D323" s="12"/>
    </row>
    <row r="324" spans="1:4" ht="12.75" customHeight="1" x14ac:dyDescent="0.25">
      <c r="A324" s="12"/>
      <c r="B324" s="12"/>
      <c r="C324" s="12"/>
      <c r="D324" s="12"/>
    </row>
    <row r="325" spans="1:4" ht="12.75" customHeight="1" x14ac:dyDescent="0.25">
      <c r="A325" s="12"/>
      <c r="B325" s="12"/>
      <c r="C325" s="12"/>
      <c r="D325" s="12"/>
    </row>
    <row r="326" spans="1:4" ht="12.75" customHeight="1" x14ac:dyDescent="0.25">
      <c r="A326" s="12"/>
      <c r="B326" s="12"/>
      <c r="C326" s="12"/>
      <c r="D326" s="12"/>
    </row>
    <row r="327" spans="1:4" ht="12.75" customHeight="1" x14ac:dyDescent="0.25">
      <c r="A327" s="12"/>
      <c r="B327" s="12"/>
      <c r="C327" s="12"/>
      <c r="D327" s="12"/>
    </row>
    <row r="328" spans="1:4" ht="12.75" customHeight="1" x14ac:dyDescent="0.25">
      <c r="A328" s="12"/>
      <c r="B328" s="12"/>
      <c r="C328" s="12"/>
      <c r="D328" s="12"/>
    </row>
    <row r="329" spans="1:4" ht="12.75" customHeight="1" x14ac:dyDescent="0.25">
      <c r="A329" s="12"/>
      <c r="B329" s="12"/>
      <c r="C329" s="12"/>
      <c r="D329" s="12"/>
    </row>
    <row r="330" spans="1:4" ht="12.75" customHeight="1" x14ac:dyDescent="0.25">
      <c r="A330" s="12"/>
      <c r="B330" s="12"/>
      <c r="C330" s="12"/>
      <c r="D330" s="12"/>
    </row>
    <row r="331" spans="1:4" ht="12.75" customHeight="1" x14ac:dyDescent="0.25">
      <c r="A331" s="12"/>
      <c r="B331" s="12"/>
      <c r="C331" s="12"/>
      <c r="D331" s="12"/>
    </row>
    <row r="332" spans="1:4" ht="12.75" customHeight="1" x14ac:dyDescent="0.25">
      <c r="A332" s="12"/>
      <c r="B332" s="12"/>
      <c r="C332" s="12"/>
      <c r="D332" s="12"/>
    </row>
    <row r="333" spans="1:4" ht="12.75" customHeight="1" x14ac:dyDescent="0.25">
      <c r="A333" s="12"/>
      <c r="B333" s="12"/>
      <c r="C333" s="12"/>
      <c r="D333" s="12"/>
    </row>
    <row r="334" spans="1:4" ht="12.75" customHeight="1" x14ac:dyDescent="0.25">
      <c r="A334" s="12"/>
      <c r="B334" s="12"/>
      <c r="C334" s="12"/>
      <c r="D334" s="12"/>
    </row>
    <row r="335" spans="1:4" ht="12.75" customHeight="1" x14ac:dyDescent="0.25">
      <c r="A335" s="12"/>
      <c r="B335" s="12"/>
      <c r="C335" s="12"/>
      <c r="D335" s="12"/>
    </row>
    <row r="336" spans="1:4" ht="12.75" customHeight="1" x14ac:dyDescent="0.25">
      <c r="A336" s="12"/>
      <c r="B336" s="12"/>
      <c r="C336" s="12"/>
      <c r="D336" s="12"/>
    </row>
    <row r="337" spans="1:4" ht="12.75" customHeight="1" x14ac:dyDescent="0.25">
      <c r="A337" s="12"/>
      <c r="B337" s="12"/>
      <c r="C337" s="12"/>
      <c r="D337" s="12"/>
    </row>
    <row r="338" spans="1:4" ht="12.75" customHeight="1" x14ac:dyDescent="0.25">
      <c r="A338" s="12"/>
      <c r="B338" s="12"/>
      <c r="C338" s="12"/>
      <c r="D338" s="12"/>
    </row>
    <row r="339" spans="1:4" ht="12.75" customHeight="1" x14ac:dyDescent="0.25">
      <c r="A339" s="12"/>
      <c r="B339" s="12"/>
      <c r="C339" s="12"/>
      <c r="D339" s="12"/>
    </row>
    <row r="340" spans="1:4" ht="12.75" customHeight="1" x14ac:dyDescent="0.25">
      <c r="A340" s="12"/>
      <c r="B340" s="12"/>
      <c r="C340" s="12"/>
      <c r="D340" s="12"/>
    </row>
    <row r="341" spans="1:4" ht="12.75" customHeight="1" x14ac:dyDescent="0.25">
      <c r="A341" s="12"/>
      <c r="B341" s="12"/>
      <c r="C341" s="12"/>
      <c r="D341" s="12"/>
    </row>
    <row r="342" spans="1:4" ht="12.75" customHeight="1" x14ac:dyDescent="0.25">
      <c r="A342" s="12"/>
      <c r="B342" s="12"/>
      <c r="C342" s="12"/>
      <c r="D342" s="12"/>
    </row>
    <row r="343" spans="1:4" ht="12.75" customHeight="1" x14ac:dyDescent="0.25">
      <c r="A343" s="12"/>
      <c r="B343" s="12"/>
      <c r="C343" s="12"/>
      <c r="D343" s="12"/>
    </row>
    <row r="344" spans="1:4" ht="12.75" customHeight="1" x14ac:dyDescent="0.25">
      <c r="A344" s="12"/>
      <c r="B344" s="12"/>
      <c r="C344" s="12"/>
      <c r="D344" s="12"/>
    </row>
    <row r="345" spans="1:4" ht="12.75" customHeight="1" x14ac:dyDescent="0.25">
      <c r="A345" s="12"/>
      <c r="B345" s="12"/>
      <c r="C345" s="12"/>
      <c r="D345" s="12"/>
    </row>
    <row r="346" spans="1:4" ht="12.75" customHeight="1" x14ac:dyDescent="0.25">
      <c r="A346" s="12"/>
      <c r="B346" s="12"/>
      <c r="C346" s="12"/>
      <c r="D346" s="12"/>
    </row>
    <row r="347" spans="1:4" ht="12.75" customHeight="1" x14ac:dyDescent="0.25">
      <c r="A347" s="12"/>
      <c r="B347" s="12"/>
      <c r="C347" s="12"/>
      <c r="D347" s="12"/>
    </row>
    <row r="348" spans="1:4" ht="12.75" customHeight="1" x14ac:dyDescent="0.25">
      <c r="A348" s="12"/>
      <c r="B348" s="12"/>
      <c r="C348" s="12"/>
      <c r="D348" s="12"/>
    </row>
    <row r="349" spans="1:4" ht="12.75" customHeight="1" x14ac:dyDescent="0.25">
      <c r="A349" s="12"/>
      <c r="B349" s="12"/>
      <c r="C349" s="12"/>
      <c r="D349" s="12"/>
    </row>
    <row r="350" spans="1:4" ht="12.75" customHeight="1" x14ac:dyDescent="0.25">
      <c r="A350" s="12"/>
      <c r="B350" s="12"/>
      <c r="C350" s="12"/>
      <c r="D350" s="12"/>
    </row>
    <row r="351" spans="1:4" ht="12.75" customHeight="1" x14ac:dyDescent="0.25">
      <c r="A351" s="12"/>
      <c r="B351" s="12"/>
      <c r="C351" s="12"/>
      <c r="D351" s="12"/>
    </row>
    <row r="352" spans="1:4" ht="12.75" customHeight="1" x14ac:dyDescent="0.25">
      <c r="A352" s="12"/>
      <c r="B352" s="12"/>
      <c r="C352" s="12"/>
      <c r="D352" s="12"/>
    </row>
    <row r="353" spans="1:4" ht="12.75" customHeight="1" x14ac:dyDescent="0.25">
      <c r="A353" s="12"/>
      <c r="B353" s="12"/>
      <c r="C353" s="12"/>
      <c r="D353" s="12"/>
    </row>
    <row r="354" spans="1:4" ht="12.75" customHeight="1" x14ac:dyDescent="0.25">
      <c r="A354" s="12"/>
      <c r="B354" s="12"/>
      <c r="C354" s="12"/>
      <c r="D354" s="12"/>
    </row>
    <row r="355" spans="1:4" ht="12.75" customHeight="1" x14ac:dyDescent="0.25">
      <c r="A355" s="12"/>
      <c r="B355" s="12"/>
      <c r="C355" s="12"/>
      <c r="D355" s="12"/>
    </row>
    <row r="356" spans="1:4" ht="12.75" customHeight="1" x14ac:dyDescent="0.25">
      <c r="A356" s="12"/>
      <c r="B356" s="12"/>
      <c r="C356" s="12"/>
      <c r="D356" s="12"/>
    </row>
    <row r="357" spans="1:4" ht="12.75" customHeight="1" x14ac:dyDescent="0.25">
      <c r="A357" s="12"/>
      <c r="B357" s="12"/>
      <c r="C357" s="12"/>
      <c r="D357" s="12"/>
    </row>
    <row r="358" spans="1:4" ht="12.75" customHeight="1" x14ac:dyDescent="0.25">
      <c r="A358" s="12"/>
      <c r="B358" s="12"/>
      <c r="C358" s="12"/>
      <c r="D358" s="12"/>
    </row>
    <row r="359" spans="1:4" ht="12.75" customHeight="1" x14ac:dyDescent="0.25">
      <c r="A359" s="12"/>
      <c r="B359" s="12"/>
      <c r="C359" s="12"/>
      <c r="D359" s="12"/>
    </row>
    <row r="360" spans="1:4" ht="12.75" customHeight="1" x14ac:dyDescent="0.25">
      <c r="A360" s="12"/>
      <c r="B360" s="12"/>
      <c r="C360" s="12"/>
      <c r="D360" s="12"/>
    </row>
    <row r="361" spans="1:4" ht="12.75" customHeight="1" x14ac:dyDescent="0.25">
      <c r="A361" s="12"/>
      <c r="B361" s="12"/>
      <c r="C361" s="12"/>
      <c r="D361" s="12"/>
    </row>
    <row r="362" spans="1:4" ht="12.75" customHeight="1" x14ac:dyDescent="0.25">
      <c r="A362" s="12"/>
      <c r="B362" s="12"/>
      <c r="C362" s="12"/>
      <c r="D362" s="12"/>
    </row>
    <row r="363" spans="1:4" ht="12.75" customHeight="1" x14ac:dyDescent="0.25">
      <c r="A363" s="12"/>
      <c r="B363" s="12"/>
      <c r="C363" s="12"/>
      <c r="D363" s="12"/>
    </row>
    <row r="364" spans="1:4" ht="12.75" customHeight="1" x14ac:dyDescent="0.25">
      <c r="A364" s="12"/>
      <c r="B364" s="12"/>
      <c r="C364" s="12"/>
      <c r="D364" s="12"/>
    </row>
    <row r="365" spans="1:4" ht="12.75" customHeight="1" x14ac:dyDescent="0.25">
      <c r="A365" s="12"/>
      <c r="B365" s="12"/>
      <c r="C365" s="12"/>
      <c r="D365" s="12"/>
    </row>
    <row r="366" spans="1:4" ht="12.75" customHeight="1" x14ac:dyDescent="0.25">
      <c r="A366" s="12"/>
      <c r="B366" s="12"/>
      <c r="C366" s="12"/>
      <c r="D366" s="12"/>
    </row>
    <row r="367" spans="1:4" ht="12.75" customHeight="1" x14ac:dyDescent="0.25">
      <c r="A367" s="12"/>
      <c r="B367" s="12"/>
      <c r="C367" s="12"/>
      <c r="D367" s="12"/>
    </row>
    <row r="368" spans="1:4" ht="12.75" customHeight="1" x14ac:dyDescent="0.25">
      <c r="A368" s="12"/>
      <c r="B368" s="12"/>
      <c r="C368" s="12"/>
      <c r="D368" s="12"/>
    </row>
    <row r="369" spans="1:4" ht="12.75" customHeight="1" x14ac:dyDescent="0.25">
      <c r="A369" s="12"/>
      <c r="B369" s="12"/>
      <c r="C369" s="12"/>
      <c r="D369" s="12"/>
    </row>
    <row r="370" spans="1:4" ht="12.75" customHeight="1" x14ac:dyDescent="0.25">
      <c r="A370" s="12"/>
      <c r="B370" s="12"/>
      <c r="C370" s="12"/>
      <c r="D370" s="12"/>
    </row>
    <row r="371" spans="1:4" ht="12.75" customHeight="1" x14ac:dyDescent="0.25">
      <c r="A371" s="12"/>
      <c r="B371" s="12"/>
      <c r="C371" s="12"/>
      <c r="D371" s="12"/>
    </row>
    <row r="372" spans="1:4" ht="12.75" customHeight="1" x14ac:dyDescent="0.25">
      <c r="A372" s="12"/>
      <c r="B372" s="12"/>
      <c r="C372" s="12"/>
      <c r="D372" s="12"/>
    </row>
    <row r="373" spans="1:4" ht="12.75" customHeight="1" x14ac:dyDescent="0.25">
      <c r="A373" s="12"/>
      <c r="B373" s="12"/>
      <c r="C373" s="12"/>
      <c r="D373" s="12"/>
    </row>
    <row r="374" spans="1:4" ht="12.75" customHeight="1" x14ac:dyDescent="0.25">
      <c r="A374" s="12"/>
      <c r="B374" s="12"/>
      <c r="C374" s="12"/>
      <c r="D374" s="12"/>
    </row>
    <row r="375" spans="1:4" ht="12.75" customHeight="1" x14ac:dyDescent="0.25">
      <c r="A375" s="12"/>
      <c r="B375" s="12"/>
      <c r="C375" s="12"/>
      <c r="D375" s="12"/>
    </row>
    <row r="376" spans="1:4" ht="12.75" customHeight="1" x14ac:dyDescent="0.25">
      <c r="A376" s="12"/>
      <c r="B376" s="12"/>
      <c r="C376" s="12"/>
      <c r="D376" s="12"/>
    </row>
    <row r="377" spans="1:4" ht="12.75" customHeight="1" x14ac:dyDescent="0.25">
      <c r="A377" s="12"/>
      <c r="B377" s="12"/>
      <c r="C377" s="12"/>
      <c r="D377" s="12"/>
    </row>
    <row r="378" spans="1:4" ht="12.75" customHeight="1" x14ac:dyDescent="0.25">
      <c r="A378" s="12"/>
      <c r="B378" s="12"/>
      <c r="C378" s="12"/>
      <c r="D378" s="12"/>
    </row>
    <row r="379" spans="1:4" ht="12.75" customHeight="1" x14ac:dyDescent="0.25">
      <c r="A379" s="12"/>
      <c r="B379" s="12"/>
      <c r="C379" s="12"/>
      <c r="D379" s="12"/>
    </row>
    <row r="380" spans="1:4" ht="12.75" customHeight="1" x14ac:dyDescent="0.25">
      <c r="A380" s="12"/>
      <c r="B380" s="12"/>
      <c r="C380" s="12"/>
      <c r="D380" s="12"/>
    </row>
    <row r="381" spans="1:4" ht="12.75" customHeight="1" x14ac:dyDescent="0.25">
      <c r="A381" s="12"/>
      <c r="B381" s="12"/>
      <c r="C381" s="12"/>
      <c r="D381" s="12"/>
    </row>
    <row r="382" spans="1:4" ht="12.75" customHeight="1" x14ac:dyDescent="0.25">
      <c r="A382" s="12"/>
      <c r="B382" s="12"/>
      <c r="C382" s="12"/>
      <c r="D382" s="12"/>
    </row>
    <row r="383" spans="1:4" ht="12.75" customHeight="1" x14ac:dyDescent="0.25">
      <c r="A383" s="12"/>
      <c r="B383" s="12"/>
      <c r="C383" s="12"/>
      <c r="D383" s="12"/>
    </row>
    <row r="384" spans="1:4" ht="12.75" customHeight="1" x14ac:dyDescent="0.25">
      <c r="A384" s="12"/>
      <c r="B384" s="12"/>
      <c r="C384" s="12"/>
      <c r="D384" s="12"/>
    </row>
    <row r="385" spans="1:4" ht="12.75" customHeight="1" x14ac:dyDescent="0.25">
      <c r="A385" s="12"/>
      <c r="B385" s="12"/>
      <c r="C385" s="12"/>
      <c r="D385" s="12"/>
    </row>
    <row r="386" spans="1:4" ht="12.75" customHeight="1" x14ac:dyDescent="0.25">
      <c r="A386" s="12"/>
      <c r="B386" s="12"/>
      <c r="C386" s="12"/>
      <c r="D386" s="12"/>
    </row>
    <row r="387" spans="1:4" ht="12.75" customHeight="1" x14ac:dyDescent="0.25">
      <c r="A387" s="12"/>
      <c r="B387" s="12"/>
      <c r="C387" s="12"/>
      <c r="D387" s="12"/>
    </row>
    <row r="388" spans="1:4" ht="12.75" customHeight="1" x14ac:dyDescent="0.25">
      <c r="A388" s="12"/>
      <c r="B388" s="12"/>
      <c r="C388" s="12"/>
      <c r="D388" s="12"/>
    </row>
    <row r="389" spans="1:4" ht="12.75" customHeight="1" x14ac:dyDescent="0.25">
      <c r="A389" s="12"/>
      <c r="B389" s="12"/>
      <c r="C389" s="12"/>
      <c r="D389" s="12"/>
    </row>
    <row r="390" spans="1:4" ht="12.75" customHeight="1" x14ac:dyDescent="0.25">
      <c r="A390" s="12"/>
      <c r="B390" s="12"/>
      <c r="C390" s="12"/>
      <c r="D390" s="12"/>
    </row>
    <row r="391" spans="1:4" ht="12.75" customHeight="1" x14ac:dyDescent="0.25">
      <c r="A391" s="12"/>
      <c r="B391" s="12"/>
      <c r="C391" s="12"/>
      <c r="D391" s="12"/>
    </row>
    <row r="392" spans="1:4" ht="12.75" customHeight="1" x14ac:dyDescent="0.25">
      <c r="A392" s="12"/>
      <c r="B392" s="12"/>
      <c r="C392" s="12"/>
      <c r="D392" s="12"/>
    </row>
    <row r="393" spans="1:4" ht="12.75" customHeight="1" x14ac:dyDescent="0.25">
      <c r="A393" s="12"/>
      <c r="B393" s="12"/>
      <c r="C393" s="12"/>
      <c r="D393" s="12"/>
    </row>
    <row r="394" spans="1:4" ht="12.75" customHeight="1" x14ac:dyDescent="0.25">
      <c r="A394" s="12"/>
      <c r="B394" s="12"/>
      <c r="C394" s="12"/>
      <c r="D394" s="12"/>
    </row>
    <row r="395" spans="1:4" ht="12.75" customHeight="1" x14ac:dyDescent="0.25">
      <c r="A395" s="12"/>
      <c r="B395" s="12"/>
      <c r="C395" s="12"/>
      <c r="D395" s="12"/>
    </row>
    <row r="396" spans="1:4" ht="12.75" customHeight="1" x14ac:dyDescent="0.25">
      <c r="A396" s="12"/>
      <c r="B396" s="12"/>
      <c r="C396" s="12"/>
      <c r="D396" s="12"/>
    </row>
    <row r="397" spans="1:4" ht="12.75" customHeight="1" x14ac:dyDescent="0.25">
      <c r="A397" s="12"/>
      <c r="B397" s="12"/>
      <c r="C397" s="12"/>
      <c r="D397" s="12"/>
    </row>
    <row r="398" spans="1:4" ht="12.75" customHeight="1" x14ac:dyDescent="0.25">
      <c r="A398" s="12"/>
      <c r="B398" s="12"/>
      <c r="C398" s="12"/>
      <c r="D398" s="12"/>
    </row>
    <row r="399" spans="1:4" ht="12.75" customHeight="1" x14ac:dyDescent="0.25">
      <c r="A399" s="12"/>
      <c r="B399" s="12"/>
      <c r="C399" s="12"/>
      <c r="D399" s="12"/>
    </row>
    <row r="400" spans="1:4" ht="12.75" customHeight="1" x14ac:dyDescent="0.25">
      <c r="A400" s="12"/>
      <c r="B400" s="12"/>
      <c r="C400" s="12"/>
      <c r="D400" s="12"/>
    </row>
    <row r="401" spans="1:4" ht="12.75" customHeight="1" x14ac:dyDescent="0.25">
      <c r="A401" s="12"/>
      <c r="B401" s="12"/>
      <c r="C401" s="12"/>
      <c r="D401" s="12"/>
    </row>
    <row r="402" spans="1:4" ht="12.75" customHeight="1" x14ac:dyDescent="0.25">
      <c r="A402" s="12"/>
      <c r="B402" s="12"/>
      <c r="C402" s="12"/>
      <c r="D402" s="12"/>
    </row>
    <row r="403" spans="1:4" ht="12.75" customHeight="1" x14ac:dyDescent="0.25">
      <c r="A403" s="12"/>
      <c r="B403" s="12"/>
      <c r="C403" s="12"/>
      <c r="D403" s="12"/>
    </row>
    <row r="404" spans="1:4" ht="12.75" customHeight="1" x14ac:dyDescent="0.25">
      <c r="A404" s="12"/>
      <c r="B404" s="12"/>
      <c r="C404" s="12"/>
      <c r="D404" s="12"/>
    </row>
    <row r="405" spans="1:4" ht="12.75" customHeight="1" x14ac:dyDescent="0.25">
      <c r="A405" s="12"/>
      <c r="B405" s="12"/>
      <c r="C405" s="12"/>
      <c r="D405" s="12"/>
    </row>
    <row r="406" spans="1:4" ht="12.75" customHeight="1" x14ac:dyDescent="0.25">
      <c r="A406" s="12"/>
      <c r="B406" s="12"/>
      <c r="C406" s="12"/>
      <c r="D406" s="12"/>
    </row>
    <row r="407" spans="1:4" ht="12.75" customHeight="1" x14ac:dyDescent="0.25">
      <c r="A407" s="12"/>
      <c r="B407" s="12"/>
      <c r="C407" s="12"/>
      <c r="D407" s="12"/>
    </row>
    <row r="408" spans="1:4" ht="12.75" customHeight="1" x14ac:dyDescent="0.25">
      <c r="A408" s="12"/>
      <c r="B408" s="12"/>
      <c r="C408" s="12"/>
      <c r="D408" s="12"/>
    </row>
    <row r="409" spans="1:4" ht="12.75" customHeight="1" x14ac:dyDescent="0.25">
      <c r="A409" s="12"/>
      <c r="B409" s="12"/>
      <c r="C409" s="12"/>
      <c r="D409" s="12"/>
    </row>
    <row r="410" spans="1:4" ht="12.75" customHeight="1" x14ac:dyDescent="0.25">
      <c r="A410" s="12"/>
      <c r="B410" s="12"/>
      <c r="C410" s="12"/>
      <c r="D410" s="12"/>
    </row>
    <row r="411" spans="1:4" ht="12.75" customHeight="1" x14ac:dyDescent="0.25">
      <c r="A411" s="12"/>
      <c r="B411" s="12"/>
      <c r="C411" s="12"/>
      <c r="D411" s="12"/>
    </row>
    <row r="412" spans="1:4" ht="12.75" customHeight="1" x14ac:dyDescent="0.25">
      <c r="A412" s="12"/>
      <c r="B412" s="12"/>
      <c r="C412" s="12"/>
      <c r="D412" s="12"/>
    </row>
    <row r="413" spans="1:4" ht="12.75" customHeight="1" x14ac:dyDescent="0.25">
      <c r="A413" s="12"/>
      <c r="B413" s="12"/>
      <c r="C413" s="12"/>
      <c r="D413" s="12"/>
    </row>
    <row r="414" spans="1:4" ht="12.75" customHeight="1" x14ac:dyDescent="0.25">
      <c r="A414" s="12"/>
      <c r="B414" s="12"/>
      <c r="C414" s="12"/>
      <c r="D414" s="12"/>
    </row>
    <row r="415" spans="1:4" ht="12.75" customHeight="1" x14ac:dyDescent="0.25">
      <c r="A415" s="12"/>
      <c r="B415" s="12"/>
      <c r="C415" s="12"/>
      <c r="D415" s="12"/>
    </row>
    <row r="416" spans="1:4" ht="12.75" customHeight="1" x14ac:dyDescent="0.25">
      <c r="A416" s="12"/>
      <c r="B416" s="12"/>
      <c r="C416" s="12"/>
      <c r="D416" s="12"/>
    </row>
    <row r="417" spans="1:4" ht="12.75" customHeight="1" x14ac:dyDescent="0.25">
      <c r="A417" s="12"/>
      <c r="B417" s="12"/>
      <c r="C417" s="12"/>
      <c r="D417" s="12"/>
    </row>
    <row r="418" spans="1:4" ht="12.75" customHeight="1" x14ac:dyDescent="0.25">
      <c r="A418" s="12"/>
      <c r="B418" s="12"/>
      <c r="C418" s="12"/>
      <c r="D418" s="12"/>
    </row>
    <row r="419" spans="1:4" ht="12.75" customHeight="1" x14ac:dyDescent="0.25">
      <c r="A419" s="12"/>
      <c r="B419" s="12"/>
      <c r="C419" s="12"/>
      <c r="D419" s="12"/>
    </row>
    <row r="420" spans="1:4" ht="12.75" customHeight="1" x14ac:dyDescent="0.25">
      <c r="A420" s="12"/>
      <c r="B420" s="12"/>
      <c r="C420" s="12"/>
      <c r="D420" s="12"/>
    </row>
    <row r="421" spans="1:4" ht="12.75" customHeight="1" x14ac:dyDescent="0.25">
      <c r="A421" s="12"/>
      <c r="B421" s="12"/>
      <c r="C421" s="12"/>
      <c r="D421" s="12"/>
    </row>
    <row r="422" spans="1:4" ht="12.75" customHeight="1" x14ac:dyDescent="0.25">
      <c r="A422" s="12"/>
      <c r="B422" s="12"/>
      <c r="C422" s="12"/>
      <c r="D422" s="12"/>
    </row>
    <row r="423" spans="1:4" ht="12.75" customHeight="1" x14ac:dyDescent="0.25">
      <c r="A423" s="12"/>
      <c r="B423" s="12"/>
      <c r="C423" s="12"/>
      <c r="D423" s="12"/>
    </row>
    <row r="424" spans="1:4" ht="12.75" customHeight="1" x14ac:dyDescent="0.25">
      <c r="A424" s="12"/>
      <c r="B424" s="12"/>
      <c r="C424" s="12"/>
      <c r="D424" s="12"/>
    </row>
    <row r="425" spans="1:4" ht="12.75" customHeight="1" x14ac:dyDescent="0.25">
      <c r="A425" s="12"/>
      <c r="B425" s="12"/>
      <c r="C425" s="12"/>
      <c r="D425" s="12"/>
    </row>
    <row r="426" spans="1:4" ht="12.75" customHeight="1" x14ac:dyDescent="0.25">
      <c r="A426" s="12"/>
      <c r="B426" s="12"/>
      <c r="C426" s="12"/>
      <c r="D426" s="12"/>
    </row>
    <row r="427" spans="1:4" ht="12.75" customHeight="1" x14ac:dyDescent="0.25">
      <c r="A427" s="12"/>
      <c r="B427" s="12"/>
      <c r="C427" s="12"/>
      <c r="D427" s="12"/>
    </row>
    <row r="428" spans="1:4" ht="12.75" customHeight="1" x14ac:dyDescent="0.25">
      <c r="A428" s="12"/>
      <c r="B428" s="12"/>
      <c r="C428" s="12"/>
      <c r="D428" s="12"/>
    </row>
    <row r="429" spans="1:4" ht="12.75" customHeight="1" x14ac:dyDescent="0.25">
      <c r="A429" s="12"/>
      <c r="B429" s="12"/>
      <c r="C429" s="12"/>
      <c r="D429" s="12"/>
    </row>
    <row r="430" spans="1:4" ht="12.75" customHeight="1" x14ac:dyDescent="0.25">
      <c r="A430" s="12"/>
      <c r="B430" s="12"/>
      <c r="C430" s="12"/>
      <c r="D430" s="12"/>
    </row>
    <row r="431" spans="1:4" ht="12.75" customHeight="1" x14ac:dyDescent="0.25">
      <c r="A431" s="12"/>
      <c r="B431" s="12"/>
      <c r="C431" s="12"/>
      <c r="D431" s="12"/>
    </row>
    <row r="432" spans="1:4" ht="12.75" customHeight="1" x14ac:dyDescent="0.25">
      <c r="A432" s="12"/>
      <c r="B432" s="12"/>
      <c r="C432" s="12"/>
      <c r="D432" s="12"/>
    </row>
    <row r="433" spans="1:4" ht="12.75" customHeight="1" x14ac:dyDescent="0.25">
      <c r="A433" s="12"/>
      <c r="B433" s="12"/>
      <c r="C433" s="12"/>
      <c r="D433" s="12"/>
    </row>
    <row r="434" spans="1:4" ht="12.75" customHeight="1" x14ac:dyDescent="0.25">
      <c r="A434" s="12"/>
      <c r="B434" s="12"/>
      <c r="C434" s="12"/>
      <c r="D434" s="12"/>
    </row>
    <row r="435" spans="1:4" ht="12.75" customHeight="1" x14ac:dyDescent="0.25">
      <c r="A435" s="12"/>
      <c r="B435" s="12"/>
      <c r="C435" s="12"/>
      <c r="D435" s="12"/>
    </row>
    <row r="436" spans="1:4" ht="12.75" customHeight="1" x14ac:dyDescent="0.25">
      <c r="A436" s="12"/>
      <c r="B436" s="12"/>
      <c r="C436" s="12"/>
      <c r="D436" s="12"/>
    </row>
    <row r="437" spans="1:4" ht="12.75" customHeight="1" x14ac:dyDescent="0.25">
      <c r="A437" s="12"/>
      <c r="B437" s="12"/>
      <c r="C437" s="12"/>
      <c r="D437" s="12"/>
    </row>
    <row r="438" spans="1:4" ht="12.75" customHeight="1" x14ac:dyDescent="0.25">
      <c r="A438" s="12"/>
      <c r="B438" s="12"/>
      <c r="C438" s="12"/>
      <c r="D438" s="12"/>
    </row>
    <row r="439" spans="1:4" ht="12.75" customHeight="1" x14ac:dyDescent="0.25">
      <c r="A439" s="12"/>
      <c r="B439" s="12"/>
      <c r="C439" s="12"/>
      <c r="D439" s="12"/>
    </row>
    <row r="440" spans="1:4" ht="12.75" customHeight="1" x14ac:dyDescent="0.25">
      <c r="A440" s="12"/>
      <c r="B440" s="12"/>
      <c r="C440" s="12"/>
      <c r="D440" s="12"/>
    </row>
    <row r="441" spans="1:4" ht="12.75" customHeight="1" x14ac:dyDescent="0.25">
      <c r="A441" s="12"/>
      <c r="B441" s="12"/>
      <c r="C441" s="12"/>
      <c r="D441" s="12"/>
    </row>
    <row r="442" spans="1:4" ht="12.75" customHeight="1" x14ac:dyDescent="0.25">
      <c r="A442" s="12"/>
      <c r="B442" s="12"/>
      <c r="C442" s="12"/>
      <c r="D442" s="12"/>
    </row>
    <row r="443" spans="1:4" ht="12.75" customHeight="1" x14ac:dyDescent="0.25">
      <c r="A443" s="12"/>
      <c r="B443" s="12"/>
      <c r="C443" s="12"/>
      <c r="D443" s="12"/>
    </row>
    <row r="444" spans="1:4" ht="12.75" customHeight="1" x14ac:dyDescent="0.25">
      <c r="A444" s="12"/>
      <c r="B444" s="12"/>
      <c r="C444" s="12"/>
      <c r="D444" s="12"/>
    </row>
    <row r="445" spans="1:4" ht="12.75" customHeight="1" x14ac:dyDescent="0.25">
      <c r="A445" s="12"/>
      <c r="B445" s="12"/>
      <c r="C445" s="12"/>
      <c r="D445" s="12"/>
    </row>
    <row r="446" spans="1:4" ht="12.75" customHeight="1" x14ac:dyDescent="0.25">
      <c r="A446" s="12"/>
      <c r="B446" s="12"/>
      <c r="C446" s="12"/>
      <c r="D446" s="12"/>
    </row>
    <row r="447" spans="1:4" ht="12.75" customHeight="1" x14ac:dyDescent="0.25">
      <c r="A447" s="12"/>
      <c r="B447" s="12"/>
      <c r="C447" s="12"/>
      <c r="D447" s="12"/>
    </row>
    <row r="448" spans="1:4" ht="12.75" customHeight="1" x14ac:dyDescent="0.25">
      <c r="A448" s="12"/>
      <c r="B448" s="12"/>
      <c r="C448" s="12"/>
      <c r="D448" s="12"/>
    </row>
    <row r="449" spans="1:4" ht="12.75" customHeight="1" x14ac:dyDescent="0.25">
      <c r="A449" s="12"/>
      <c r="B449" s="12"/>
      <c r="C449" s="12"/>
      <c r="D449" s="12"/>
    </row>
    <row r="450" spans="1:4" ht="12.75" customHeight="1" x14ac:dyDescent="0.25">
      <c r="A450" s="12"/>
      <c r="B450" s="12"/>
      <c r="C450" s="12"/>
      <c r="D450" s="12"/>
    </row>
    <row r="451" spans="1:4" ht="12.75" customHeight="1" x14ac:dyDescent="0.25">
      <c r="A451" s="12"/>
      <c r="B451" s="12"/>
      <c r="C451" s="12"/>
      <c r="D451" s="12"/>
    </row>
    <row r="452" spans="1:4" ht="12.75" customHeight="1" x14ac:dyDescent="0.25">
      <c r="A452" s="12"/>
      <c r="B452" s="12"/>
      <c r="C452" s="12"/>
      <c r="D452" s="12"/>
    </row>
    <row r="453" spans="1:4" ht="12.75" customHeight="1" x14ac:dyDescent="0.25">
      <c r="A453" s="12"/>
      <c r="B453" s="12"/>
      <c r="C453" s="12"/>
      <c r="D453" s="12"/>
    </row>
    <row r="454" spans="1:4" ht="12.75" customHeight="1" x14ac:dyDescent="0.25">
      <c r="A454" s="12"/>
      <c r="B454" s="12"/>
      <c r="C454" s="12"/>
      <c r="D454" s="12"/>
    </row>
    <row r="455" spans="1:4" ht="12.75" customHeight="1" x14ac:dyDescent="0.25">
      <c r="A455" s="12"/>
      <c r="B455" s="12"/>
      <c r="C455" s="12"/>
      <c r="D455" s="12"/>
    </row>
    <row r="456" spans="1:4" ht="12.75" customHeight="1" x14ac:dyDescent="0.25">
      <c r="A456" s="12"/>
      <c r="B456" s="12"/>
      <c r="C456" s="12"/>
      <c r="D456" s="12"/>
    </row>
    <row r="457" spans="1:4" ht="12.75" customHeight="1" x14ac:dyDescent="0.25">
      <c r="A457" s="12"/>
      <c r="B457" s="12"/>
      <c r="C457" s="12"/>
      <c r="D457" s="12"/>
    </row>
    <row r="458" spans="1:4" ht="12.75" customHeight="1" x14ac:dyDescent="0.25">
      <c r="A458" s="12"/>
      <c r="B458" s="12"/>
      <c r="C458" s="12"/>
      <c r="D458" s="12"/>
    </row>
    <row r="459" spans="1:4" ht="12.75" customHeight="1" x14ac:dyDescent="0.25">
      <c r="A459" s="12"/>
      <c r="B459" s="12"/>
      <c r="C459" s="12"/>
      <c r="D459" s="12"/>
    </row>
    <row r="460" spans="1:4" ht="12.75" customHeight="1" x14ac:dyDescent="0.25">
      <c r="A460" s="12"/>
      <c r="B460" s="12"/>
      <c r="C460" s="12"/>
      <c r="D460" s="12"/>
    </row>
    <row r="461" spans="1:4" ht="12.75" customHeight="1" x14ac:dyDescent="0.25">
      <c r="A461" s="12"/>
      <c r="B461" s="12"/>
      <c r="C461" s="12"/>
      <c r="D461" s="12"/>
    </row>
    <row r="462" spans="1:4" ht="12.75" customHeight="1" x14ac:dyDescent="0.25">
      <c r="A462" s="12"/>
      <c r="B462" s="12"/>
      <c r="C462" s="12"/>
      <c r="D462" s="12"/>
    </row>
    <row r="463" spans="1:4" ht="12.75" customHeight="1" x14ac:dyDescent="0.25">
      <c r="A463" s="12"/>
      <c r="B463" s="12"/>
      <c r="C463" s="12"/>
      <c r="D463" s="12"/>
    </row>
    <row r="464" spans="1:4" ht="12.75" customHeight="1" x14ac:dyDescent="0.25">
      <c r="A464" s="12"/>
      <c r="B464" s="12"/>
      <c r="C464" s="12"/>
      <c r="D464" s="12"/>
    </row>
    <row r="465" spans="1:4" ht="12.75" customHeight="1" x14ac:dyDescent="0.25">
      <c r="A465" s="12"/>
      <c r="B465" s="12"/>
      <c r="C465" s="12"/>
      <c r="D465" s="12"/>
    </row>
    <row r="466" spans="1:4" ht="12.75" customHeight="1" x14ac:dyDescent="0.25">
      <c r="A466" s="12"/>
      <c r="B466" s="12"/>
      <c r="C466" s="12"/>
      <c r="D466" s="12"/>
    </row>
    <row r="467" spans="1:4" ht="12.75" customHeight="1" x14ac:dyDescent="0.25">
      <c r="A467" s="12"/>
      <c r="B467" s="12"/>
      <c r="C467" s="12"/>
      <c r="D467" s="12"/>
    </row>
    <row r="468" spans="1:4" ht="12.75" customHeight="1" x14ac:dyDescent="0.25">
      <c r="A468" s="12"/>
      <c r="B468" s="12"/>
      <c r="C468" s="12"/>
      <c r="D468" s="12"/>
    </row>
    <row r="469" spans="1:4" ht="12.75" customHeight="1" x14ac:dyDescent="0.25">
      <c r="A469" s="12"/>
      <c r="B469" s="12"/>
      <c r="C469" s="12"/>
      <c r="D469" s="12"/>
    </row>
    <row r="470" spans="1:4" ht="12.75" customHeight="1" x14ac:dyDescent="0.25">
      <c r="A470" s="12"/>
      <c r="B470" s="12"/>
      <c r="C470" s="12"/>
      <c r="D470" s="12"/>
    </row>
    <row r="471" spans="1:4" ht="12.75" customHeight="1" x14ac:dyDescent="0.25">
      <c r="A471" s="12"/>
      <c r="B471" s="12"/>
      <c r="C471" s="12"/>
      <c r="D471" s="12"/>
    </row>
    <row r="472" spans="1:4" ht="12.75" customHeight="1" x14ac:dyDescent="0.25">
      <c r="A472" s="12"/>
      <c r="B472" s="12"/>
      <c r="C472" s="12"/>
      <c r="D472" s="12"/>
    </row>
    <row r="473" spans="1:4" ht="12.75" customHeight="1" x14ac:dyDescent="0.25">
      <c r="A473" s="12"/>
      <c r="B473" s="12"/>
      <c r="C473" s="12"/>
      <c r="D473" s="12"/>
    </row>
    <row r="474" spans="1:4" ht="12.75" customHeight="1" x14ac:dyDescent="0.25">
      <c r="A474" s="12"/>
      <c r="B474" s="12"/>
      <c r="C474" s="12"/>
      <c r="D474" s="12"/>
    </row>
    <row r="475" spans="1:4" ht="12.75" customHeight="1" x14ac:dyDescent="0.25">
      <c r="A475" s="12"/>
      <c r="B475" s="12"/>
      <c r="C475" s="12"/>
      <c r="D475" s="12"/>
    </row>
    <row r="476" spans="1:4" ht="12.75" customHeight="1" x14ac:dyDescent="0.25">
      <c r="A476" s="12"/>
      <c r="B476" s="12"/>
      <c r="C476" s="12"/>
      <c r="D476" s="12"/>
    </row>
    <row r="477" spans="1:4" ht="12.75" customHeight="1" x14ac:dyDescent="0.25">
      <c r="A477" s="12"/>
      <c r="B477" s="12"/>
      <c r="C477" s="12"/>
      <c r="D477" s="12"/>
    </row>
    <row r="478" spans="1:4" ht="12.75" customHeight="1" x14ac:dyDescent="0.25">
      <c r="A478" s="12"/>
      <c r="B478" s="12"/>
      <c r="C478" s="12"/>
      <c r="D478" s="12"/>
    </row>
    <row r="479" spans="1:4" ht="12.75" customHeight="1" x14ac:dyDescent="0.25">
      <c r="A479" s="12"/>
      <c r="B479" s="12"/>
      <c r="C479" s="12"/>
      <c r="D479" s="12"/>
    </row>
    <row r="480" spans="1:4" ht="12.75" customHeight="1" x14ac:dyDescent="0.25">
      <c r="A480" s="12"/>
      <c r="B480" s="12"/>
      <c r="C480" s="12"/>
      <c r="D480" s="12"/>
    </row>
    <row r="481" spans="1:4" ht="12.75" customHeight="1" x14ac:dyDescent="0.25">
      <c r="A481" s="12"/>
      <c r="B481" s="12"/>
      <c r="C481" s="12"/>
      <c r="D481" s="12"/>
    </row>
    <row r="482" spans="1:4" ht="12.75" customHeight="1" x14ac:dyDescent="0.25">
      <c r="A482" s="12"/>
      <c r="B482" s="12"/>
      <c r="C482" s="12"/>
      <c r="D482" s="12"/>
    </row>
    <row r="483" spans="1:4" ht="12.75" customHeight="1" x14ac:dyDescent="0.25">
      <c r="A483" s="12"/>
      <c r="B483" s="12"/>
      <c r="C483" s="12"/>
      <c r="D483" s="12"/>
    </row>
    <row r="484" spans="1:4" ht="12.75" customHeight="1" x14ac:dyDescent="0.25">
      <c r="A484" s="12"/>
      <c r="B484" s="12"/>
      <c r="C484" s="12"/>
      <c r="D484" s="12"/>
    </row>
    <row r="485" spans="1:4" ht="12.75" customHeight="1" x14ac:dyDescent="0.25">
      <c r="A485" s="12"/>
      <c r="B485" s="12"/>
      <c r="C485" s="12"/>
      <c r="D485" s="12"/>
    </row>
    <row r="486" spans="1:4" ht="12.75" customHeight="1" x14ac:dyDescent="0.25">
      <c r="A486" s="12"/>
      <c r="B486" s="12"/>
      <c r="C486" s="12"/>
      <c r="D486" s="12"/>
    </row>
    <row r="487" spans="1:4" ht="12.75" customHeight="1" x14ac:dyDescent="0.25">
      <c r="A487" s="12"/>
      <c r="B487" s="12"/>
      <c r="C487" s="12"/>
      <c r="D487" s="12"/>
    </row>
    <row r="488" spans="1:4" ht="12.75" customHeight="1" x14ac:dyDescent="0.25">
      <c r="A488" s="12"/>
      <c r="B488" s="12"/>
      <c r="C488" s="12"/>
      <c r="D488" s="12"/>
    </row>
    <row r="489" spans="1:4" ht="12.75" customHeight="1" x14ac:dyDescent="0.25">
      <c r="A489" s="12"/>
      <c r="B489" s="12"/>
      <c r="C489" s="12"/>
      <c r="D489" s="12"/>
    </row>
    <row r="490" spans="1:4" ht="12.75" customHeight="1" x14ac:dyDescent="0.25">
      <c r="A490" s="12"/>
      <c r="B490" s="12"/>
      <c r="C490" s="12"/>
      <c r="D490" s="12"/>
    </row>
    <row r="491" spans="1:4" ht="12.75" customHeight="1" x14ac:dyDescent="0.25">
      <c r="A491" s="12"/>
      <c r="B491" s="12"/>
      <c r="C491" s="12"/>
      <c r="D491" s="12"/>
    </row>
    <row r="492" spans="1:4" ht="12.75" customHeight="1" x14ac:dyDescent="0.25">
      <c r="A492" s="12"/>
      <c r="B492" s="12"/>
      <c r="C492" s="12"/>
      <c r="D492" s="12"/>
    </row>
    <row r="493" spans="1:4" ht="12.75" customHeight="1" x14ac:dyDescent="0.25">
      <c r="A493" s="12"/>
      <c r="B493" s="12"/>
      <c r="C493" s="12"/>
      <c r="D493" s="12"/>
    </row>
    <row r="494" spans="1:4" ht="12.75" customHeight="1" x14ac:dyDescent="0.25">
      <c r="A494" s="12"/>
      <c r="B494" s="12"/>
      <c r="C494" s="12"/>
      <c r="D494" s="12"/>
    </row>
    <row r="495" spans="1:4" ht="12.75" customHeight="1" x14ac:dyDescent="0.25">
      <c r="A495" s="12"/>
      <c r="B495" s="12"/>
      <c r="C495" s="12"/>
      <c r="D495" s="12"/>
    </row>
    <row r="496" spans="1:4" ht="12.75" customHeight="1" x14ac:dyDescent="0.25">
      <c r="A496" s="12"/>
      <c r="B496" s="12"/>
      <c r="C496" s="12"/>
      <c r="D496" s="12"/>
    </row>
    <row r="497" spans="1:4" ht="12.75" customHeight="1" x14ac:dyDescent="0.25">
      <c r="A497" s="12"/>
      <c r="B497" s="12"/>
      <c r="C497" s="12"/>
      <c r="D497" s="12"/>
    </row>
    <row r="498" spans="1:4" ht="12.75" customHeight="1" x14ac:dyDescent="0.25">
      <c r="A498" s="12"/>
      <c r="B498" s="12"/>
      <c r="C498" s="12"/>
      <c r="D498" s="12"/>
    </row>
    <row r="499" spans="1:4" ht="12.75" customHeight="1" x14ac:dyDescent="0.25">
      <c r="A499" s="12"/>
      <c r="B499" s="12"/>
      <c r="C499" s="12"/>
      <c r="D499" s="12"/>
    </row>
    <row r="500" spans="1:4" ht="12.75" customHeight="1" x14ac:dyDescent="0.25">
      <c r="A500" s="12"/>
      <c r="B500" s="12"/>
      <c r="C500" s="12"/>
      <c r="D500" s="12"/>
    </row>
    <row r="501" spans="1:4" ht="12.75" customHeight="1" x14ac:dyDescent="0.25">
      <c r="A501" s="12"/>
      <c r="B501" s="12"/>
      <c r="C501" s="12"/>
      <c r="D501" s="12"/>
    </row>
    <row r="502" spans="1:4" ht="12.75" customHeight="1" x14ac:dyDescent="0.25">
      <c r="A502" s="12"/>
      <c r="B502" s="12"/>
      <c r="C502" s="12"/>
      <c r="D502" s="12"/>
    </row>
    <row r="503" spans="1:4" ht="12.75" customHeight="1" x14ac:dyDescent="0.25">
      <c r="A503" s="12"/>
      <c r="B503" s="12"/>
      <c r="C503" s="12"/>
      <c r="D503" s="12"/>
    </row>
    <row r="504" spans="1:4" ht="12.75" customHeight="1" x14ac:dyDescent="0.25">
      <c r="A504" s="12"/>
      <c r="B504" s="12"/>
      <c r="C504" s="12"/>
      <c r="D504" s="12"/>
    </row>
    <row r="505" spans="1:4" ht="12.75" customHeight="1" x14ac:dyDescent="0.25">
      <c r="A505" s="12"/>
      <c r="B505" s="12"/>
      <c r="C505" s="12"/>
      <c r="D505" s="12"/>
    </row>
    <row r="506" spans="1:4" ht="12.75" customHeight="1" x14ac:dyDescent="0.25">
      <c r="A506" s="12"/>
      <c r="B506" s="12"/>
      <c r="C506" s="12"/>
      <c r="D506" s="12"/>
    </row>
    <row r="507" spans="1:4" ht="12.75" customHeight="1" x14ac:dyDescent="0.25">
      <c r="A507" s="12"/>
      <c r="B507" s="12"/>
      <c r="C507" s="12"/>
      <c r="D507" s="12"/>
    </row>
    <row r="508" spans="1:4" ht="12.75" customHeight="1" x14ac:dyDescent="0.25">
      <c r="A508" s="12"/>
      <c r="B508" s="12"/>
      <c r="C508" s="12"/>
      <c r="D508" s="12"/>
    </row>
    <row r="509" spans="1:4" ht="12.75" customHeight="1" x14ac:dyDescent="0.25">
      <c r="A509" s="12"/>
      <c r="B509" s="12"/>
      <c r="C509" s="12"/>
      <c r="D509" s="12"/>
    </row>
    <row r="510" spans="1:4" ht="12.75" customHeight="1" x14ac:dyDescent="0.25">
      <c r="A510" s="12"/>
      <c r="B510" s="12"/>
      <c r="C510" s="12"/>
      <c r="D510" s="12"/>
    </row>
    <row r="511" spans="1:4" ht="12.75" customHeight="1" x14ac:dyDescent="0.25">
      <c r="A511" s="12"/>
      <c r="B511" s="12"/>
      <c r="C511" s="12"/>
      <c r="D511" s="12"/>
    </row>
    <row r="512" spans="1:4" ht="12.75" customHeight="1" x14ac:dyDescent="0.25">
      <c r="A512" s="12"/>
      <c r="B512" s="12"/>
      <c r="C512" s="12"/>
      <c r="D512" s="12"/>
    </row>
    <row r="513" spans="1:4" ht="12.75" customHeight="1" x14ac:dyDescent="0.25">
      <c r="A513" s="12"/>
      <c r="B513" s="12"/>
      <c r="C513" s="12"/>
      <c r="D513" s="12"/>
    </row>
    <row r="514" spans="1:4" ht="12.75" customHeight="1" x14ac:dyDescent="0.25">
      <c r="A514" s="12"/>
      <c r="B514" s="12"/>
      <c r="C514" s="12"/>
      <c r="D514" s="12"/>
    </row>
    <row r="515" spans="1:4" ht="12.75" customHeight="1" x14ac:dyDescent="0.25">
      <c r="A515" s="12"/>
      <c r="B515" s="12"/>
      <c r="C515" s="12"/>
      <c r="D515" s="12"/>
    </row>
    <row r="516" spans="1:4" ht="12.75" customHeight="1" x14ac:dyDescent="0.25">
      <c r="A516" s="12"/>
      <c r="B516" s="12"/>
      <c r="C516" s="12"/>
      <c r="D516" s="12"/>
    </row>
    <row r="517" spans="1:4" ht="12.75" customHeight="1" x14ac:dyDescent="0.25">
      <c r="A517" s="12"/>
      <c r="B517" s="12"/>
      <c r="C517" s="12"/>
      <c r="D517" s="12"/>
    </row>
    <row r="518" spans="1:4" ht="12.75" customHeight="1" x14ac:dyDescent="0.25">
      <c r="A518" s="12"/>
      <c r="B518" s="12"/>
      <c r="C518" s="12"/>
      <c r="D518" s="12"/>
    </row>
    <row r="519" spans="1:4" ht="12.75" customHeight="1" x14ac:dyDescent="0.25">
      <c r="A519" s="12"/>
      <c r="B519" s="12"/>
      <c r="C519" s="12"/>
      <c r="D519" s="12"/>
    </row>
    <row r="520" spans="1:4" ht="12.75" customHeight="1" x14ac:dyDescent="0.25">
      <c r="A520" s="12"/>
      <c r="B520" s="12"/>
      <c r="C520" s="12"/>
      <c r="D520" s="12"/>
    </row>
    <row r="521" spans="1:4" ht="12.75" customHeight="1" x14ac:dyDescent="0.25">
      <c r="A521" s="12"/>
      <c r="B521" s="12"/>
      <c r="C521" s="12"/>
      <c r="D521" s="12"/>
    </row>
    <row r="522" spans="1:4" ht="12.75" customHeight="1" x14ac:dyDescent="0.25">
      <c r="A522" s="12"/>
      <c r="B522" s="12"/>
      <c r="C522" s="12"/>
      <c r="D522" s="12"/>
    </row>
    <row r="523" spans="1:4" ht="12.75" customHeight="1" x14ac:dyDescent="0.25">
      <c r="A523" s="12"/>
      <c r="B523" s="12"/>
      <c r="C523" s="12"/>
      <c r="D523" s="12"/>
    </row>
    <row r="524" spans="1:4" ht="12.75" customHeight="1" x14ac:dyDescent="0.25">
      <c r="A524" s="12"/>
      <c r="B524" s="12"/>
      <c r="C524" s="12"/>
      <c r="D524" s="12"/>
    </row>
    <row r="525" spans="1:4" ht="12.75" customHeight="1" x14ac:dyDescent="0.25">
      <c r="A525" s="12"/>
      <c r="B525" s="12"/>
      <c r="C525" s="12"/>
      <c r="D525" s="12"/>
    </row>
    <row r="526" spans="1:4" ht="12.75" customHeight="1" x14ac:dyDescent="0.25">
      <c r="A526" s="12"/>
      <c r="B526" s="12"/>
      <c r="C526" s="12"/>
      <c r="D526" s="12"/>
    </row>
    <row r="527" spans="1:4" ht="12.75" customHeight="1" x14ac:dyDescent="0.25">
      <c r="A527" s="12"/>
      <c r="B527" s="12"/>
      <c r="C527" s="12"/>
      <c r="D527" s="12"/>
    </row>
    <row r="528" spans="1:4" ht="12.75" customHeight="1" x14ac:dyDescent="0.25">
      <c r="A528" s="12"/>
      <c r="B528" s="12"/>
      <c r="C528" s="12"/>
      <c r="D528" s="12"/>
    </row>
    <row r="529" spans="1:4" ht="12.75" customHeight="1" x14ac:dyDescent="0.25">
      <c r="A529" s="12"/>
      <c r="B529" s="12"/>
      <c r="C529" s="12"/>
      <c r="D529" s="12"/>
    </row>
    <row r="530" spans="1:4" ht="12.75" customHeight="1" x14ac:dyDescent="0.25">
      <c r="A530" s="12"/>
      <c r="B530" s="12"/>
      <c r="C530" s="12"/>
      <c r="D530" s="12"/>
    </row>
    <row r="531" spans="1:4" ht="12.75" customHeight="1" x14ac:dyDescent="0.25">
      <c r="A531" s="12"/>
      <c r="B531" s="12"/>
      <c r="C531" s="12"/>
      <c r="D531" s="12"/>
    </row>
    <row r="532" spans="1:4" ht="12.75" customHeight="1" x14ac:dyDescent="0.25">
      <c r="A532" s="12"/>
      <c r="B532" s="12"/>
      <c r="C532" s="12"/>
      <c r="D532" s="12"/>
    </row>
    <row r="533" spans="1:4" ht="12.75" customHeight="1" x14ac:dyDescent="0.25">
      <c r="A533" s="12"/>
      <c r="B533" s="12"/>
      <c r="C533" s="12"/>
      <c r="D533" s="12"/>
    </row>
    <row r="534" spans="1:4" ht="12.75" customHeight="1" x14ac:dyDescent="0.25">
      <c r="A534" s="12"/>
      <c r="B534" s="12"/>
      <c r="C534" s="12"/>
      <c r="D534" s="12"/>
    </row>
    <row r="535" spans="1:4" ht="12.75" customHeight="1" x14ac:dyDescent="0.25">
      <c r="A535" s="12"/>
      <c r="B535" s="12"/>
      <c r="C535" s="12"/>
      <c r="D535" s="12"/>
    </row>
    <row r="536" spans="1:4" ht="12.75" customHeight="1" x14ac:dyDescent="0.25">
      <c r="A536" s="12"/>
      <c r="B536" s="12"/>
      <c r="C536" s="12"/>
      <c r="D536" s="12"/>
    </row>
    <row r="537" spans="1:4" ht="12.75" customHeight="1" x14ac:dyDescent="0.25">
      <c r="A537" s="12"/>
      <c r="B537" s="12"/>
      <c r="C537" s="12"/>
      <c r="D537" s="12"/>
    </row>
    <row r="538" spans="1:4" ht="12.75" customHeight="1" x14ac:dyDescent="0.25">
      <c r="A538" s="12"/>
      <c r="B538" s="12"/>
      <c r="C538" s="12"/>
      <c r="D538" s="12"/>
    </row>
    <row r="539" spans="1:4" ht="12.75" customHeight="1" x14ac:dyDescent="0.25">
      <c r="A539" s="12"/>
      <c r="B539" s="12"/>
      <c r="C539" s="12"/>
      <c r="D539" s="12"/>
    </row>
    <row r="540" spans="1:4" ht="12.75" customHeight="1" x14ac:dyDescent="0.25">
      <c r="A540" s="12"/>
      <c r="B540" s="12"/>
      <c r="C540" s="12"/>
      <c r="D540" s="12"/>
    </row>
    <row r="541" spans="1:4" ht="12.75" customHeight="1" x14ac:dyDescent="0.25">
      <c r="A541" s="12"/>
      <c r="B541" s="12"/>
      <c r="C541" s="12"/>
      <c r="D541" s="12"/>
    </row>
    <row r="542" spans="1:4" ht="12.75" customHeight="1" x14ac:dyDescent="0.25">
      <c r="A542" s="12"/>
      <c r="B542" s="12"/>
      <c r="C542" s="12"/>
      <c r="D542" s="12"/>
    </row>
    <row r="543" spans="1:4" ht="12.75" customHeight="1" x14ac:dyDescent="0.25">
      <c r="A543" s="12"/>
      <c r="B543" s="12"/>
      <c r="C543" s="12"/>
      <c r="D543" s="12"/>
    </row>
    <row r="544" spans="1:4" ht="12.75" customHeight="1" x14ac:dyDescent="0.25">
      <c r="A544" s="12"/>
      <c r="B544" s="12"/>
      <c r="C544" s="12"/>
      <c r="D544" s="12"/>
    </row>
    <row r="545" spans="1:4" ht="12.75" customHeight="1" x14ac:dyDescent="0.25">
      <c r="A545" s="12"/>
      <c r="B545" s="12"/>
      <c r="C545" s="12"/>
      <c r="D545" s="12"/>
    </row>
    <row r="546" spans="1:4" ht="12.75" customHeight="1" x14ac:dyDescent="0.25">
      <c r="A546" s="12"/>
      <c r="B546" s="12"/>
      <c r="C546" s="12"/>
      <c r="D546" s="12"/>
    </row>
    <row r="547" spans="1:4" ht="12.75" customHeight="1" x14ac:dyDescent="0.25">
      <c r="A547" s="12"/>
      <c r="B547" s="12"/>
      <c r="C547" s="12"/>
      <c r="D547" s="12"/>
    </row>
    <row r="548" spans="1:4" ht="12.75" customHeight="1" x14ac:dyDescent="0.25">
      <c r="A548" s="12"/>
      <c r="B548" s="12"/>
      <c r="C548" s="12"/>
      <c r="D548" s="12"/>
    </row>
    <row r="549" spans="1:4" ht="12.75" customHeight="1" x14ac:dyDescent="0.25">
      <c r="A549" s="12"/>
      <c r="B549" s="12"/>
      <c r="C549" s="12"/>
      <c r="D549" s="12"/>
    </row>
    <row r="550" spans="1:4" ht="12.75" customHeight="1" x14ac:dyDescent="0.25">
      <c r="A550" s="12"/>
      <c r="B550" s="12"/>
      <c r="C550" s="12"/>
      <c r="D550" s="12"/>
    </row>
    <row r="551" spans="1:4" ht="12.75" customHeight="1" x14ac:dyDescent="0.25">
      <c r="A551" s="12"/>
      <c r="B551" s="12"/>
      <c r="C551" s="12"/>
      <c r="D551" s="12"/>
    </row>
    <row r="552" spans="1:4" ht="12.75" customHeight="1" x14ac:dyDescent="0.25">
      <c r="A552" s="12"/>
      <c r="B552" s="12"/>
      <c r="C552" s="12"/>
      <c r="D552" s="12"/>
    </row>
    <row r="553" spans="1:4" ht="12.75" customHeight="1" x14ac:dyDescent="0.25">
      <c r="A553" s="12"/>
      <c r="B553" s="12"/>
      <c r="C553" s="12"/>
      <c r="D553" s="12"/>
    </row>
    <row r="554" spans="1:4" ht="12.75" customHeight="1" x14ac:dyDescent="0.25">
      <c r="A554" s="12"/>
      <c r="B554" s="12"/>
      <c r="C554" s="12"/>
      <c r="D554" s="12"/>
    </row>
    <row r="555" spans="1:4" ht="12.75" customHeight="1" x14ac:dyDescent="0.25">
      <c r="A555" s="12"/>
      <c r="B555" s="12"/>
      <c r="C555" s="12"/>
      <c r="D555" s="12"/>
    </row>
    <row r="556" spans="1:4" ht="12.75" customHeight="1" x14ac:dyDescent="0.25">
      <c r="A556" s="12"/>
      <c r="B556" s="12"/>
      <c r="C556" s="12"/>
      <c r="D556" s="12"/>
    </row>
    <row r="557" spans="1:4" ht="12.75" customHeight="1" x14ac:dyDescent="0.25">
      <c r="A557" s="12"/>
      <c r="B557" s="12"/>
      <c r="C557" s="12"/>
      <c r="D557" s="12"/>
    </row>
    <row r="558" spans="1:4" ht="12.75" customHeight="1" x14ac:dyDescent="0.25">
      <c r="A558" s="12"/>
      <c r="B558" s="12"/>
      <c r="C558" s="12"/>
      <c r="D558" s="12"/>
    </row>
    <row r="559" spans="1:4" ht="12.75" customHeight="1" x14ac:dyDescent="0.25">
      <c r="A559" s="12"/>
      <c r="B559" s="12"/>
      <c r="C559" s="12"/>
      <c r="D559" s="12"/>
    </row>
    <row r="560" spans="1:4" ht="12.75" customHeight="1" x14ac:dyDescent="0.25">
      <c r="A560" s="12"/>
      <c r="B560" s="12"/>
      <c r="C560" s="12"/>
      <c r="D560" s="12"/>
    </row>
    <row r="561" spans="1:4" ht="12.75" customHeight="1" x14ac:dyDescent="0.25">
      <c r="A561" s="12"/>
      <c r="B561" s="12"/>
      <c r="C561" s="12"/>
      <c r="D561" s="12"/>
    </row>
    <row r="562" spans="1:4" ht="12.75" customHeight="1" x14ac:dyDescent="0.25">
      <c r="A562" s="12"/>
      <c r="B562" s="12"/>
      <c r="C562" s="12"/>
      <c r="D562" s="12"/>
    </row>
    <row r="563" spans="1:4" ht="12.75" customHeight="1" x14ac:dyDescent="0.25">
      <c r="A563" s="12"/>
      <c r="B563" s="12"/>
      <c r="C563" s="12"/>
      <c r="D563" s="12"/>
    </row>
    <row r="564" spans="1:4" ht="12.75" customHeight="1" x14ac:dyDescent="0.25">
      <c r="A564" s="12"/>
      <c r="B564" s="12"/>
      <c r="C564" s="12"/>
      <c r="D564" s="12"/>
    </row>
    <row r="565" spans="1:4" ht="12.75" customHeight="1" x14ac:dyDescent="0.25">
      <c r="A565" s="12"/>
      <c r="B565" s="12"/>
      <c r="C565" s="12"/>
      <c r="D565" s="12"/>
    </row>
    <row r="566" spans="1:4" ht="12.75" customHeight="1" x14ac:dyDescent="0.25">
      <c r="A566" s="12"/>
      <c r="B566" s="12"/>
      <c r="C566" s="12"/>
      <c r="D566" s="12"/>
    </row>
    <row r="567" spans="1:4" ht="12.75" customHeight="1" x14ac:dyDescent="0.25">
      <c r="A567" s="12"/>
      <c r="B567" s="12"/>
      <c r="C567" s="12"/>
      <c r="D567" s="12"/>
    </row>
    <row r="568" spans="1:4" ht="12.75" customHeight="1" x14ac:dyDescent="0.25">
      <c r="A568" s="12"/>
      <c r="B568" s="12"/>
      <c r="C568" s="12"/>
      <c r="D568" s="12"/>
    </row>
    <row r="569" spans="1:4" ht="12.75" customHeight="1" x14ac:dyDescent="0.25">
      <c r="A569" s="12"/>
      <c r="B569" s="12"/>
      <c r="C569" s="12"/>
      <c r="D569" s="12"/>
    </row>
    <row r="570" spans="1:4" ht="12.75" customHeight="1" x14ac:dyDescent="0.25">
      <c r="A570" s="12"/>
      <c r="B570" s="12"/>
      <c r="C570" s="12"/>
      <c r="D570" s="12"/>
    </row>
    <row r="571" spans="1:4" ht="12.75" customHeight="1" x14ac:dyDescent="0.25">
      <c r="A571" s="12"/>
      <c r="B571" s="12"/>
      <c r="C571" s="12"/>
      <c r="D571" s="12"/>
    </row>
    <row r="572" spans="1:4" ht="12.75" customHeight="1" x14ac:dyDescent="0.25">
      <c r="A572" s="12"/>
      <c r="B572" s="12"/>
      <c r="C572" s="12"/>
      <c r="D572" s="12"/>
    </row>
    <row r="573" spans="1:4" ht="12.75" customHeight="1" x14ac:dyDescent="0.25">
      <c r="A573" s="12"/>
      <c r="B573" s="12"/>
      <c r="C573" s="12"/>
      <c r="D573" s="12"/>
    </row>
    <row r="574" spans="1:4" ht="12.75" customHeight="1" x14ac:dyDescent="0.25">
      <c r="A574" s="12"/>
      <c r="B574" s="12"/>
      <c r="C574" s="12"/>
      <c r="D574" s="12"/>
    </row>
    <row r="575" spans="1:4" ht="12.75" customHeight="1" x14ac:dyDescent="0.25">
      <c r="A575" s="12"/>
      <c r="B575" s="12"/>
      <c r="C575" s="12"/>
      <c r="D575" s="12"/>
    </row>
    <row r="576" spans="1:4" ht="12.75" customHeight="1" x14ac:dyDescent="0.25">
      <c r="A576" s="12"/>
      <c r="B576" s="12"/>
      <c r="C576" s="12"/>
      <c r="D576" s="12"/>
    </row>
    <row r="577" spans="1:4" ht="12.75" customHeight="1" x14ac:dyDescent="0.25">
      <c r="A577" s="12"/>
      <c r="B577" s="12"/>
      <c r="C577" s="12"/>
      <c r="D577" s="12"/>
    </row>
    <row r="578" spans="1:4" ht="12.75" customHeight="1" x14ac:dyDescent="0.25">
      <c r="A578" s="12"/>
      <c r="B578" s="12"/>
      <c r="C578" s="12"/>
      <c r="D578" s="12"/>
    </row>
    <row r="579" spans="1:4" ht="12.75" customHeight="1" x14ac:dyDescent="0.25">
      <c r="A579" s="12"/>
      <c r="B579" s="12"/>
      <c r="C579" s="12"/>
      <c r="D579" s="12"/>
    </row>
    <row r="580" spans="1:4" ht="12.75" customHeight="1" x14ac:dyDescent="0.25">
      <c r="A580" s="12"/>
      <c r="B580" s="12"/>
      <c r="C580" s="12"/>
      <c r="D580" s="12"/>
    </row>
    <row r="581" spans="1:4" ht="12.75" customHeight="1" x14ac:dyDescent="0.25">
      <c r="A581" s="12"/>
      <c r="B581" s="12"/>
      <c r="C581" s="12"/>
      <c r="D581" s="12"/>
    </row>
    <row r="582" spans="1:4" ht="12.75" customHeight="1" x14ac:dyDescent="0.25">
      <c r="A582" s="12"/>
      <c r="B582" s="12"/>
      <c r="C582" s="12"/>
      <c r="D582" s="12"/>
    </row>
    <row r="583" spans="1:4" ht="12.75" customHeight="1" x14ac:dyDescent="0.25">
      <c r="A583" s="12"/>
      <c r="B583" s="12"/>
      <c r="C583" s="12"/>
      <c r="D583" s="12"/>
    </row>
    <row r="584" spans="1:4" ht="12.75" customHeight="1" x14ac:dyDescent="0.25">
      <c r="A584" s="12"/>
      <c r="B584" s="12"/>
      <c r="C584" s="12"/>
      <c r="D584" s="12"/>
    </row>
    <row r="585" spans="1:4" ht="12.75" customHeight="1" x14ac:dyDescent="0.25">
      <c r="A585" s="12"/>
      <c r="B585" s="12"/>
      <c r="C585" s="12"/>
      <c r="D585" s="12"/>
    </row>
    <row r="586" spans="1:4" ht="12.75" customHeight="1" x14ac:dyDescent="0.25">
      <c r="A586" s="12"/>
      <c r="B586" s="12"/>
      <c r="C586" s="12"/>
      <c r="D586" s="12"/>
    </row>
    <row r="587" spans="1:4" ht="12.75" customHeight="1" x14ac:dyDescent="0.25">
      <c r="A587" s="12"/>
      <c r="B587" s="12"/>
      <c r="C587" s="12"/>
      <c r="D587" s="12"/>
    </row>
    <row r="588" spans="1:4" ht="12.75" customHeight="1" x14ac:dyDescent="0.25">
      <c r="A588" s="12"/>
      <c r="B588" s="12"/>
      <c r="C588" s="12"/>
      <c r="D588" s="12"/>
    </row>
    <row r="589" spans="1:4" ht="12.75" customHeight="1" x14ac:dyDescent="0.25">
      <c r="A589" s="12"/>
      <c r="B589" s="12"/>
      <c r="C589" s="12"/>
      <c r="D589" s="12"/>
    </row>
    <row r="590" spans="1:4" ht="12.75" customHeight="1" x14ac:dyDescent="0.25">
      <c r="A590" s="12"/>
      <c r="B590" s="12"/>
      <c r="C590" s="12"/>
      <c r="D590" s="12"/>
    </row>
    <row r="591" spans="1:4" ht="12.75" customHeight="1" x14ac:dyDescent="0.25">
      <c r="A591" s="12"/>
      <c r="B591" s="12"/>
      <c r="C591" s="12"/>
      <c r="D591" s="12"/>
    </row>
    <row r="592" spans="1:4" ht="12.75" customHeight="1" x14ac:dyDescent="0.25">
      <c r="A592" s="12"/>
      <c r="B592" s="12"/>
      <c r="C592" s="12"/>
      <c r="D592" s="12"/>
    </row>
    <row r="593" spans="1:4" ht="12.75" customHeight="1" x14ac:dyDescent="0.25">
      <c r="A593" s="12"/>
      <c r="B593" s="12"/>
      <c r="C593" s="12"/>
      <c r="D593" s="12"/>
    </row>
    <row r="594" spans="1:4" ht="12.75" customHeight="1" x14ac:dyDescent="0.25">
      <c r="A594" s="12"/>
      <c r="B594" s="12"/>
      <c r="C594" s="12"/>
      <c r="D594" s="12"/>
    </row>
    <row r="595" spans="1:4" ht="12.75" customHeight="1" x14ac:dyDescent="0.25">
      <c r="A595" s="12"/>
      <c r="B595" s="12"/>
      <c r="C595" s="12"/>
      <c r="D595" s="12"/>
    </row>
    <row r="596" spans="1:4" ht="12.75" customHeight="1" x14ac:dyDescent="0.25">
      <c r="A596" s="12"/>
      <c r="B596" s="12"/>
      <c r="C596" s="12"/>
      <c r="D596" s="12"/>
    </row>
    <row r="597" spans="1:4" ht="12.75" customHeight="1" x14ac:dyDescent="0.25">
      <c r="A597" s="12"/>
      <c r="B597" s="12"/>
      <c r="C597" s="12"/>
      <c r="D597" s="12"/>
    </row>
    <row r="598" spans="1:4" ht="12.75" customHeight="1" x14ac:dyDescent="0.25">
      <c r="A598" s="12"/>
      <c r="B598" s="12"/>
      <c r="C598" s="12"/>
      <c r="D598" s="12"/>
    </row>
    <row r="599" spans="1:4" ht="12.75" customHeight="1" x14ac:dyDescent="0.25">
      <c r="A599" s="12"/>
      <c r="B599" s="12"/>
      <c r="C599" s="12"/>
      <c r="D599" s="12"/>
    </row>
    <row r="600" spans="1:4" ht="12.75" customHeight="1" x14ac:dyDescent="0.25">
      <c r="A600" s="12"/>
      <c r="B600" s="12"/>
      <c r="C600" s="12"/>
      <c r="D600" s="12"/>
    </row>
    <row r="601" spans="1:4" ht="12.75" customHeight="1" x14ac:dyDescent="0.25">
      <c r="A601" s="12"/>
      <c r="B601" s="12"/>
      <c r="C601" s="12"/>
      <c r="D601" s="12"/>
    </row>
    <row r="602" spans="1:4" ht="12.75" customHeight="1" x14ac:dyDescent="0.25">
      <c r="A602" s="12"/>
      <c r="B602" s="12"/>
      <c r="C602" s="12"/>
      <c r="D602" s="12"/>
    </row>
    <row r="603" spans="1:4" ht="12.75" customHeight="1" x14ac:dyDescent="0.25">
      <c r="A603" s="12"/>
      <c r="B603" s="12"/>
      <c r="C603" s="12"/>
      <c r="D603" s="12"/>
    </row>
    <row r="604" spans="1:4" ht="12.75" customHeight="1" x14ac:dyDescent="0.25">
      <c r="A604" s="12"/>
      <c r="B604" s="12"/>
      <c r="C604" s="12"/>
      <c r="D604" s="12"/>
    </row>
    <row r="605" spans="1:4" ht="12.75" customHeight="1" x14ac:dyDescent="0.25">
      <c r="A605" s="12"/>
      <c r="B605" s="12"/>
      <c r="C605" s="12"/>
      <c r="D605" s="12"/>
    </row>
    <row r="606" spans="1:4" ht="12.75" customHeight="1" x14ac:dyDescent="0.25">
      <c r="A606" s="12"/>
      <c r="B606" s="12"/>
      <c r="C606" s="12"/>
      <c r="D606" s="12"/>
    </row>
    <row r="607" spans="1:4" ht="12.75" customHeight="1" x14ac:dyDescent="0.25">
      <c r="A607" s="12"/>
      <c r="B607" s="12"/>
      <c r="C607" s="12"/>
      <c r="D607" s="12"/>
    </row>
    <row r="608" spans="1:4" ht="12.75" customHeight="1" x14ac:dyDescent="0.25">
      <c r="A608" s="12"/>
      <c r="B608" s="12"/>
      <c r="C608" s="12"/>
      <c r="D608" s="12"/>
    </row>
    <row r="609" spans="1:4" ht="12.75" customHeight="1" x14ac:dyDescent="0.25">
      <c r="A609" s="12"/>
      <c r="B609" s="12"/>
      <c r="C609" s="12"/>
      <c r="D609" s="12"/>
    </row>
    <row r="610" spans="1:4" ht="12.75" customHeight="1" x14ac:dyDescent="0.25">
      <c r="A610" s="12"/>
      <c r="B610" s="12"/>
      <c r="C610" s="12"/>
      <c r="D610" s="12"/>
    </row>
    <row r="611" spans="1:4" ht="12.75" customHeight="1" x14ac:dyDescent="0.25">
      <c r="A611" s="12"/>
      <c r="B611" s="12"/>
      <c r="C611" s="12"/>
      <c r="D611" s="12"/>
    </row>
    <row r="612" spans="1:4" ht="12.75" customHeight="1" x14ac:dyDescent="0.25">
      <c r="A612" s="12"/>
      <c r="B612" s="12"/>
      <c r="C612" s="12"/>
      <c r="D612" s="12"/>
    </row>
    <row r="613" spans="1:4" ht="12.75" customHeight="1" x14ac:dyDescent="0.25">
      <c r="A613" s="12"/>
      <c r="B613" s="12"/>
      <c r="C613" s="12"/>
      <c r="D613" s="12"/>
    </row>
    <row r="614" spans="1:4" ht="12.75" customHeight="1" x14ac:dyDescent="0.25">
      <c r="A614" s="12"/>
      <c r="B614" s="12"/>
      <c r="C614" s="12"/>
      <c r="D614" s="12"/>
    </row>
    <row r="615" spans="1:4" ht="12.75" customHeight="1" x14ac:dyDescent="0.25">
      <c r="A615" s="12"/>
      <c r="B615" s="12"/>
      <c r="C615" s="12"/>
      <c r="D615" s="12"/>
    </row>
    <row r="616" spans="1:4" ht="12.75" customHeight="1" x14ac:dyDescent="0.25">
      <c r="A616" s="12"/>
      <c r="B616" s="12"/>
      <c r="C616" s="12"/>
      <c r="D616" s="12"/>
    </row>
    <row r="617" spans="1:4" ht="12.75" customHeight="1" x14ac:dyDescent="0.25">
      <c r="A617" s="12"/>
      <c r="B617" s="12"/>
      <c r="C617" s="12"/>
      <c r="D617" s="12"/>
    </row>
    <row r="618" spans="1:4" ht="12.75" customHeight="1" x14ac:dyDescent="0.25">
      <c r="A618" s="12"/>
      <c r="B618" s="12"/>
      <c r="C618" s="12"/>
      <c r="D618" s="12"/>
    </row>
    <row r="619" spans="1:4" ht="12.75" customHeight="1" x14ac:dyDescent="0.25">
      <c r="A619" s="12"/>
      <c r="B619" s="12"/>
      <c r="C619" s="12"/>
      <c r="D619" s="12"/>
    </row>
    <row r="620" spans="1:4" ht="12.75" customHeight="1" x14ac:dyDescent="0.25">
      <c r="A620" s="12"/>
      <c r="B620" s="12"/>
      <c r="C620" s="12"/>
      <c r="D620" s="12"/>
    </row>
    <row r="621" spans="1:4" ht="12.75" customHeight="1" x14ac:dyDescent="0.25">
      <c r="A621" s="12"/>
      <c r="B621" s="12"/>
      <c r="C621" s="12"/>
      <c r="D621" s="12"/>
    </row>
    <row r="622" spans="1:4" ht="12.75" customHeight="1" x14ac:dyDescent="0.25">
      <c r="A622" s="12"/>
      <c r="B622" s="12"/>
      <c r="C622" s="12"/>
      <c r="D622" s="12"/>
    </row>
    <row r="623" spans="1:4" ht="12.75" customHeight="1" x14ac:dyDescent="0.25">
      <c r="A623" s="12"/>
      <c r="B623" s="12"/>
      <c r="C623" s="12"/>
      <c r="D623" s="12"/>
    </row>
    <row r="624" spans="1:4" ht="12.75" customHeight="1" x14ac:dyDescent="0.25">
      <c r="A624" s="12"/>
      <c r="B624" s="12"/>
      <c r="C624" s="12"/>
      <c r="D624" s="12"/>
    </row>
    <row r="625" spans="1:4" ht="12.75" customHeight="1" x14ac:dyDescent="0.25">
      <c r="A625" s="12"/>
      <c r="B625" s="12"/>
      <c r="C625" s="12"/>
      <c r="D625" s="12"/>
    </row>
    <row r="626" spans="1:4" ht="12.75" customHeight="1" x14ac:dyDescent="0.25">
      <c r="A626" s="12"/>
      <c r="B626" s="12"/>
      <c r="C626" s="12"/>
      <c r="D626" s="12"/>
    </row>
    <row r="627" spans="1:4" ht="12.75" customHeight="1" x14ac:dyDescent="0.25">
      <c r="A627" s="12"/>
      <c r="B627" s="12"/>
      <c r="C627" s="12"/>
      <c r="D627" s="12"/>
    </row>
    <row r="628" spans="1:4" ht="12.75" customHeight="1" x14ac:dyDescent="0.25">
      <c r="A628" s="12"/>
      <c r="B628" s="12"/>
      <c r="C628" s="12"/>
      <c r="D628" s="12"/>
    </row>
    <row r="629" spans="1:4" ht="12.75" customHeight="1" x14ac:dyDescent="0.25">
      <c r="A629" s="12"/>
      <c r="B629" s="12"/>
      <c r="C629" s="12"/>
      <c r="D629" s="12"/>
    </row>
    <row r="630" spans="1:4" ht="12.75" customHeight="1" x14ac:dyDescent="0.25">
      <c r="A630" s="12"/>
      <c r="B630" s="12"/>
      <c r="C630" s="12"/>
      <c r="D630" s="12"/>
    </row>
    <row r="631" spans="1:4" ht="12.75" customHeight="1" x14ac:dyDescent="0.25">
      <c r="A631" s="12"/>
      <c r="B631" s="12"/>
      <c r="C631" s="12"/>
      <c r="D631" s="12"/>
    </row>
    <row r="632" spans="1:4" ht="12.75" customHeight="1" x14ac:dyDescent="0.25">
      <c r="A632" s="12"/>
      <c r="B632" s="12"/>
      <c r="C632" s="12"/>
      <c r="D632" s="12"/>
    </row>
    <row r="633" spans="1:4" ht="12.75" customHeight="1" x14ac:dyDescent="0.25">
      <c r="A633" s="12"/>
      <c r="B633" s="12"/>
      <c r="C633" s="12"/>
      <c r="D633" s="12"/>
    </row>
    <row r="634" spans="1:4" ht="12.75" customHeight="1" x14ac:dyDescent="0.25">
      <c r="A634" s="12"/>
      <c r="B634" s="12"/>
      <c r="C634" s="12"/>
      <c r="D634" s="12"/>
    </row>
    <row r="635" spans="1:4" ht="12.75" customHeight="1" x14ac:dyDescent="0.25">
      <c r="A635" s="12"/>
      <c r="B635" s="12"/>
      <c r="C635" s="12"/>
      <c r="D635" s="12"/>
    </row>
    <row r="636" spans="1:4" ht="12.75" customHeight="1" x14ac:dyDescent="0.25">
      <c r="A636" s="12"/>
      <c r="B636" s="12"/>
      <c r="C636" s="12"/>
      <c r="D636" s="12"/>
    </row>
    <row r="637" spans="1:4" ht="12.75" customHeight="1" x14ac:dyDescent="0.25">
      <c r="A637" s="12"/>
      <c r="B637" s="12"/>
      <c r="C637" s="12"/>
      <c r="D637" s="12"/>
    </row>
    <row r="638" spans="1:4" ht="12.75" customHeight="1" x14ac:dyDescent="0.25">
      <c r="A638" s="12"/>
      <c r="B638" s="12"/>
      <c r="C638" s="12"/>
      <c r="D638" s="12"/>
    </row>
    <row r="639" spans="1:4" ht="12.75" customHeight="1" x14ac:dyDescent="0.25">
      <c r="A639" s="12"/>
      <c r="B639" s="12"/>
      <c r="C639" s="12"/>
      <c r="D639" s="12"/>
    </row>
    <row r="640" spans="1:4" ht="12.75" customHeight="1" x14ac:dyDescent="0.25">
      <c r="A640" s="12"/>
      <c r="B640" s="12"/>
      <c r="C640" s="12"/>
      <c r="D640" s="12"/>
    </row>
    <row r="641" spans="1:4" ht="12.75" customHeight="1" x14ac:dyDescent="0.25">
      <c r="A641" s="12"/>
      <c r="B641" s="12"/>
      <c r="C641" s="12"/>
      <c r="D641" s="12"/>
    </row>
    <row r="642" spans="1:4" ht="12.75" customHeight="1" x14ac:dyDescent="0.25">
      <c r="A642" s="12"/>
      <c r="B642" s="12"/>
      <c r="C642" s="12"/>
      <c r="D642" s="12"/>
    </row>
    <row r="643" spans="1:4" ht="12.75" customHeight="1" x14ac:dyDescent="0.25">
      <c r="A643" s="12"/>
      <c r="B643" s="12"/>
      <c r="C643" s="12"/>
      <c r="D643" s="12"/>
    </row>
    <row r="644" spans="1:4" ht="12.75" customHeight="1" x14ac:dyDescent="0.25">
      <c r="A644" s="12"/>
      <c r="B644" s="12"/>
      <c r="C644" s="12"/>
      <c r="D644" s="12"/>
    </row>
    <row r="645" spans="1:4" ht="12.75" customHeight="1" x14ac:dyDescent="0.25">
      <c r="A645" s="12"/>
      <c r="B645" s="12"/>
      <c r="C645" s="12"/>
      <c r="D645" s="12"/>
    </row>
    <row r="646" spans="1:4" ht="12.75" customHeight="1" x14ac:dyDescent="0.25">
      <c r="A646" s="12"/>
      <c r="B646" s="12"/>
      <c r="C646" s="12"/>
      <c r="D646" s="12"/>
    </row>
    <row r="647" spans="1:4" ht="12.75" customHeight="1" x14ac:dyDescent="0.25">
      <c r="A647" s="12"/>
      <c r="B647" s="12"/>
      <c r="C647" s="12"/>
      <c r="D647" s="12"/>
    </row>
    <row r="648" spans="1:4" ht="12.75" customHeight="1" x14ac:dyDescent="0.25">
      <c r="A648" s="12"/>
      <c r="B648" s="12"/>
      <c r="C648" s="12"/>
      <c r="D648" s="12"/>
    </row>
    <row r="649" spans="1:4" ht="12.75" customHeight="1" x14ac:dyDescent="0.25">
      <c r="A649" s="12"/>
      <c r="B649" s="12"/>
      <c r="C649" s="12"/>
      <c r="D649" s="12"/>
    </row>
    <row r="650" spans="1:4" ht="12.75" customHeight="1" x14ac:dyDescent="0.25">
      <c r="A650" s="12"/>
      <c r="B650" s="12"/>
      <c r="C650" s="12"/>
      <c r="D650" s="12"/>
    </row>
    <row r="651" spans="1:4" ht="12.75" customHeight="1" x14ac:dyDescent="0.25">
      <c r="A651" s="12"/>
      <c r="B651" s="12"/>
      <c r="C651" s="12"/>
      <c r="D651" s="12"/>
    </row>
    <row r="652" spans="1:4" ht="12.75" customHeight="1" x14ac:dyDescent="0.25">
      <c r="A652" s="12"/>
      <c r="B652" s="12"/>
      <c r="C652" s="12"/>
      <c r="D652" s="12"/>
    </row>
    <row r="653" spans="1:4" ht="12.75" customHeight="1" x14ac:dyDescent="0.25">
      <c r="A653" s="12"/>
      <c r="B653" s="12"/>
      <c r="C653" s="12"/>
      <c r="D653" s="12"/>
    </row>
    <row r="654" spans="1:4" ht="12.75" customHeight="1" x14ac:dyDescent="0.25">
      <c r="A654" s="12"/>
      <c r="B654" s="12"/>
      <c r="C654" s="12"/>
      <c r="D654" s="12"/>
    </row>
    <row r="655" spans="1:4" ht="12.75" customHeight="1" x14ac:dyDescent="0.25">
      <c r="A655" s="12"/>
      <c r="B655" s="12"/>
      <c r="C655" s="12"/>
      <c r="D655" s="12"/>
    </row>
    <row r="656" spans="1:4" ht="12.75" customHeight="1" x14ac:dyDescent="0.25">
      <c r="A656" s="12"/>
      <c r="B656" s="12"/>
      <c r="C656" s="12"/>
      <c r="D656" s="12"/>
    </row>
    <row r="657" spans="1:4" ht="12.75" customHeight="1" x14ac:dyDescent="0.25">
      <c r="A657" s="12"/>
      <c r="B657" s="12"/>
      <c r="C657" s="12"/>
      <c r="D657" s="12"/>
    </row>
    <row r="658" spans="1:4" ht="12.75" customHeight="1" x14ac:dyDescent="0.25">
      <c r="A658" s="12"/>
      <c r="B658" s="12"/>
      <c r="C658" s="12"/>
      <c r="D658" s="12"/>
    </row>
    <row r="659" spans="1:4" ht="12.75" customHeight="1" x14ac:dyDescent="0.25">
      <c r="A659" s="12"/>
      <c r="B659" s="12"/>
      <c r="C659" s="12"/>
      <c r="D659" s="12"/>
    </row>
    <row r="660" spans="1:4" ht="12.75" customHeight="1" x14ac:dyDescent="0.25">
      <c r="A660" s="12"/>
      <c r="B660" s="12"/>
      <c r="C660" s="12"/>
      <c r="D660" s="12"/>
    </row>
    <row r="661" spans="1:4" ht="12.75" customHeight="1" x14ac:dyDescent="0.25">
      <c r="A661" s="12"/>
      <c r="B661" s="12"/>
      <c r="C661" s="12"/>
      <c r="D661" s="12"/>
    </row>
    <row r="662" spans="1:4" ht="12.75" customHeight="1" x14ac:dyDescent="0.25">
      <c r="A662" s="12"/>
      <c r="B662" s="12"/>
      <c r="C662" s="12"/>
      <c r="D662" s="12"/>
    </row>
    <row r="663" spans="1:4" ht="12.75" customHeight="1" x14ac:dyDescent="0.25">
      <c r="A663" s="12"/>
      <c r="B663" s="12"/>
      <c r="C663" s="12"/>
      <c r="D663" s="12"/>
    </row>
    <row r="664" spans="1:4" ht="12.75" customHeight="1" x14ac:dyDescent="0.25">
      <c r="A664" s="12"/>
      <c r="B664" s="12"/>
      <c r="C664" s="12"/>
      <c r="D664" s="12"/>
    </row>
    <row r="665" spans="1:4" ht="12.75" customHeight="1" x14ac:dyDescent="0.25">
      <c r="A665" s="12"/>
      <c r="B665" s="12"/>
      <c r="C665" s="12"/>
      <c r="D665" s="12"/>
    </row>
    <row r="666" spans="1:4" ht="12.75" customHeight="1" x14ac:dyDescent="0.25">
      <c r="A666" s="12"/>
      <c r="B666" s="12"/>
      <c r="C666" s="12"/>
      <c r="D666" s="12"/>
    </row>
    <row r="667" spans="1:4" ht="12.75" customHeight="1" x14ac:dyDescent="0.25">
      <c r="A667" s="12"/>
      <c r="B667" s="12"/>
      <c r="C667" s="12"/>
      <c r="D667" s="12"/>
    </row>
    <row r="668" spans="1:4" ht="12.75" customHeight="1" x14ac:dyDescent="0.25">
      <c r="A668" s="12"/>
      <c r="B668" s="12"/>
      <c r="C668" s="12"/>
      <c r="D668" s="12"/>
    </row>
    <row r="669" spans="1:4" ht="12.75" customHeight="1" x14ac:dyDescent="0.25">
      <c r="A669" s="12"/>
      <c r="B669" s="12"/>
      <c r="C669" s="12"/>
      <c r="D669" s="12"/>
    </row>
    <row r="670" spans="1:4" ht="12.75" customHeight="1" x14ac:dyDescent="0.25">
      <c r="A670" s="12"/>
      <c r="B670" s="12"/>
      <c r="C670" s="12"/>
      <c r="D670" s="12"/>
    </row>
    <row r="671" spans="1:4" ht="12.75" customHeight="1" x14ac:dyDescent="0.25">
      <c r="A671" s="12"/>
      <c r="B671" s="12"/>
      <c r="C671" s="12"/>
      <c r="D671" s="12"/>
    </row>
    <row r="672" spans="1:4" ht="12.75" customHeight="1" x14ac:dyDescent="0.25">
      <c r="A672" s="12"/>
      <c r="B672" s="12"/>
      <c r="C672" s="12"/>
      <c r="D672" s="12"/>
    </row>
    <row r="673" spans="1:4" ht="12.75" customHeight="1" x14ac:dyDescent="0.25">
      <c r="A673" s="12"/>
      <c r="B673" s="12"/>
      <c r="C673" s="12"/>
      <c r="D673" s="12"/>
    </row>
    <row r="674" spans="1:4" ht="12.75" customHeight="1" x14ac:dyDescent="0.25">
      <c r="A674" s="12"/>
      <c r="B674" s="12"/>
      <c r="C674" s="12"/>
      <c r="D674" s="12"/>
    </row>
    <row r="675" spans="1:4" ht="12.75" customHeight="1" x14ac:dyDescent="0.25">
      <c r="A675" s="12"/>
      <c r="B675" s="12"/>
      <c r="C675" s="12"/>
      <c r="D675" s="12"/>
    </row>
    <row r="676" spans="1:4" ht="12.75" customHeight="1" x14ac:dyDescent="0.25">
      <c r="A676" s="12"/>
      <c r="B676" s="12"/>
      <c r="C676" s="12"/>
      <c r="D676" s="12"/>
    </row>
    <row r="677" spans="1:4" ht="12.75" customHeight="1" x14ac:dyDescent="0.25">
      <c r="A677" s="12"/>
      <c r="B677" s="12"/>
      <c r="C677" s="12"/>
      <c r="D677" s="12"/>
    </row>
    <row r="678" spans="1:4" ht="12.75" customHeight="1" x14ac:dyDescent="0.25">
      <c r="A678" s="12"/>
      <c r="B678" s="12"/>
      <c r="C678" s="12"/>
      <c r="D678" s="12"/>
    </row>
    <row r="679" spans="1:4" ht="12.75" customHeight="1" x14ac:dyDescent="0.25">
      <c r="A679" s="12"/>
      <c r="B679" s="12"/>
      <c r="C679" s="12"/>
      <c r="D679" s="12"/>
    </row>
    <row r="680" spans="1:4" ht="12.75" customHeight="1" x14ac:dyDescent="0.25">
      <c r="A680" s="12"/>
      <c r="B680" s="12"/>
      <c r="C680" s="12"/>
      <c r="D680" s="12"/>
    </row>
    <row r="681" spans="1:4" ht="12.75" customHeight="1" x14ac:dyDescent="0.25">
      <c r="A681" s="12"/>
      <c r="B681" s="12"/>
      <c r="C681" s="12"/>
      <c r="D681" s="12"/>
    </row>
    <row r="682" spans="1:4" ht="12.75" customHeight="1" x14ac:dyDescent="0.25">
      <c r="A682" s="12"/>
      <c r="B682" s="12"/>
      <c r="C682" s="12"/>
      <c r="D682" s="12"/>
    </row>
    <row r="683" spans="1:4" ht="12.75" customHeight="1" x14ac:dyDescent="0.25">
      <c r="A683" s="12"/>
      <c r="B683" s="12"/>
      <c r="C683" s="12"/>
      <c r="D683" s="12"/>
    </row>
    <row r="684" spans="1:4" ht="12.75" customHeight="1" x14ac:dyDescent="0.25">
      <c r="A684" s="12"/>
      <c r="B684" s="12"/>
      <c r="C684" s="12"/>
      <c r="D684" s="12"/>
    </row>
    <row r="685" spans="1:4" ht="12.75" customHeight="1" x14ac:dyDescent="0.25">
      <c r="A685" s="12"/>
      <c r="B685" s="12"/>
      <c r="C685" s="12"/>
      <c r="D685" s="12"/>
    </row>
    <row r="686" spans="1:4" ht="12.75" customHeight="1" x14ac:dyDescent="0.25">
      <c r="A686" s="12"/>
      <c r="B686" s="12"/>
      <c r="C686" s="12"/>
      <c r="D686" s="12"/>
    </row>
    <row r="687" spans="1:4" ht="12.75" customHeight="1" x14ac:dyDescent="0.25">
      <c r="A687" s="12"/>
      <c r="B687" s="12"/>
      <c r="C687" s="12"/>
      <c r="D687" s="12"/>
    </row>
    <row r="688" spans="1:4" ht="12.75" customHeight="1" x14ac:dyDescent="0.25">
      <c r="A688" s="12"/>
      <c r="B688" s="12"/>
      <c r="C688" s="12"/>
      <c r="D688" s="12"/>
    </row>
    <row r="689" spans="1:4" ht="12.75" customHeight="1" x14ac:dyDescent="0.25">
      <c r="A689" s="12"/>
      <c r="B689" s="12"/>
      <c r="C689" s="12"/>
      <c r="D689" s="12"/>
    </row>
    <row r="690" spans="1:4" ht="12.75" customHeight="1" x14ac:dyDescent="0.25">
      <c r="A690" s="12"/>
      <c r="B690" s="12"/>
      <c r="C690" s="12"/>
      <c r="D690" s="12"/>
    </row>
    <row r="691" spans="1:4" ht="12.75" customHeight="1" x14ac:dyDescent="0.25">
      <c r="A691" s="12"/>
      <c r="B691" s="12"/>
      <c r="C691" s="12"/>
      <c r="D691" s="12"/>
    </row>
    <row r="692" spans="1:4" ht="12.75" customHeight="1" x14ac:dyDescent="0.25">
      <c r="A692" s="12"/>
      <c r="B692" s="12"/>
      <c r="C692" s="12"/>
      <c r="D692" s="12"/>
    </row>
    <row r="693" spans="1:4" ht="12.75" customHeight="1" x14ac:dyDescent="0.25">
      <c r="A693" s="12"/>
      <c r="B693" s="12"/>
      <c r="C693" s="12"/>
      <c r="D693" s="12"/>
    </row>
    <row r="694" spans="1:4" ht="12.75" customHeight="1" x14ac:dyDescent="0.25">
      <c r="A694" s="12"/>
      <c r="B694" s="12"/>
      <c r="C694" s="12"/>
      <c r="D694" s="12"/>
    </row>
    <row r="695" spans="1:4" ht="12.75" customHeight="1" x14ac:dyDescent="0.25">
      <c r="A695" s="12"/>
      <c r="B695" s="12"/>
      <c r="C695" s="12"/>
      <c r="D695" s="12"/>
    </row>
    <row r="696" spans="1:4" ht="12.75" customHeight="1" x14ac:dyDescent="0.25">
      <c r="A696" s="12"/>
      <c r="B696" s="12"/>
      <c r="C696" s="12"/>
      <c r="D696" s="12"/>
    </row>
    <row r="697" spans="1:4" ht="12.75" customHeight="1" x14ac:dyDescent="0.25">
      <c r="A697" s="12"/>
      <c r="B697" s="12"/>
      <c r="C697" s="12"/>
      <c r="D697" s="12"/>
    </row>
    <row r="698" spans="1:4" ht="12.75" customHeight="1" x14ac:dyDescent="0.25">
      <c r="A698" s="12"/>
      <c r="B698" s="12"/>
      <c r="C698" s="12"/>
      <c r="D698" s="12"/>
    </row>
    <row r="699" spans="1:4" ht="12.75" customHeight="1" x14ac:dyDescent="0.25">
      <c r="A699" s="12"/>
      <c r="B699" s="12"/>
      <c r="C699" s="12"/>
      <c r="D699" s="12"/>
    </row>
    <row r="700" spans="1:4" ht="12.75" customHeight="1" x14ac:dyDescent="0.25">
      <c r="A700" s="12"/>
      <c r="B700" s="12"/>
      <c r="C700" s="12"/>
      <c r="D700" s="12"/>
    </row>
    <row r="701" spans="1:4" ht="12.75" customHeight="1" x14ac:dyDescent="0.25">
      <c r="A701" s="12"/>
      <c r="B701" s="12"/>
      <c r="C701" s="12"/>
      <c r="D701" s="12"/>
    </row>
    <row r="702" spans="1:4" ht="12.75" customHeight="1" x14ac:dyDescent="0.25">
      <c r="A702" s="12"/>
      <c r="B702" s="12"/>
      <c r="C702" s="12"/>
      <c r="D702" s="12"/>
    </row>
    <row r="703" spans="1:4" ht="12.75" customHeight="1" x14ac:dyDescent="0.25">
      <c r="A703" s="12"/>
      <c r="B703" s="12"/>
      <c r="C703" s="12"/>
      <c r="D703" s="12"/>
    </row>
    <row r="704" spans="1:4" ht="12.75" customHeight="1" x14ac:dyDescent="0.25">
      <c r="A704" s="12"/>
      <c r="B704" s="12"/>
      <c r="C704" s="12"/>
      <c r="D704" s="12"/>
    </row>
    <row r="705" spans="1:4" ht="12.75" customHeight="1" x14ac:dyDescent="0.25">
      <c r="A705" s="12"/>
      <c r="B705" s="12"/>
      <c r="C705" s="12"/>
      <c r="D705" s="12"/>
    </row>
    <row r="706" spans="1:4" ht="12.75" customHeight="1" x14ac:dyDescent="0.25">
      <c r="A706" s="12"/>
      <c r="B706" s="12"/>
      <c r="C706" s="12"/>
      <c r="D706" s="12"/>
    </row>
    <row r="707" spans="1:4" ht="12.75" customHeight="1" x14ac:dyDescent="0.25">
      <c r="A707" s="12"/>
      <c r="B707" s="12"/>
      <c r="C707" s="12"/>
      <c r="D707" s="12"/>
    </row>
    <row r="708" spans="1:4" ht="12.75" customHeight="1" x14ac:dyDescent="0.25">
      <c r="A708" s="12"/>
      <c r="B708" s="12"/>
      <c r="C708" s="12"/>
      <c r="D708" s="12"/>
    </row>
    <row r="709" spans="1:4" ht="12.75" customHeight="1" x14ac:dyDescent="0.25">
      <c r="A709" s="12"/>
      <c r="B709" s="12"/>
      <c r="C709" s="12"/>
      <c r="D709" s="12"/>
    </row>
    <row r="710" spans="1:4" ht="12.75" customHeight="1" x14ac:dyDescent="0.25">
      <c r="A710" s="12"/>
      <c r="B710" s="12"/>
      <c r="C710" s="12"/>
      <c r="D710" s="12"/>
    </row>
    <row r="711" spans="1:4" ht="12.75" customHeight="1" x14ac:dyDescent="0.25">
      <c r="A711" s="12"/>
      <c r="B711" s="12"/>
      <c r="C711" s="12"/>
      <c r="D711" s="12"/>
    </row>
    <row r="712" spans="1:4" ht="12.75" customHeight="1" x14ac:dyDescent="0.25">
      <c r="A712" s="12"/>
      <c r="B712" s="12"/>
      <c r="C712" s="12"/>
      <c r="D712" s="12"/>
    </row>
    <row r="713" spans="1:4" ht="12.75" customHeight="1" x14ac:dyDescent="0.25">
      <c r="A713" s="12"/>
      <c r="B713" s="12"/>
      <c r="C713" s="12"/>
      <c r="D713" s="12"/>
    </row>
    <row r="714" spans="1:4" ht="12.75" customHeight="1" x14ac:dyDescent="0.25">
      <c r="A714" s="12"/>
      <c r="B714" s="12"/>
      <c r="C714" s="12"/>
      <c r="D714" s="12"/>
    </row>
    <row r="715" spans="1:4" ht="12.75" customHeight="1" x14ac:dyDescent="0.25">
      <c r="A715" s="12"/>
      <c r="B715" s="12"/>
      <c r="C715" s="12"/>
      <c r="D715" s="12"/>
    </row>
    <row r="716" spans="1:4" ht="12.75" customHeight="1" x14ac:dyDescent="0.25">
      <c r="A716" s="12"/>
      <c r="B716" s="12"/>
      <c r="C716" s="12"/>
      <c r="D716" s="12"/>
    </row>
    <row r="717" spans="1:4" ht="12.75" customHeight="1" x14ac:dyDescent="0.25">
      <c r="A717" s="12"/>
      <c r="B717" s="12"/>
      <c r="C717" s="12"/>
      <c r="D717" s="12"/>
    </row>
    <row r="718" spans="1:4" ht="12.75" customHeight="1" x14ac:dyDescent="0.25">
      <c r="A718" s="12"/>
      <c r="B718" s="12"/>
      <c r="C718" s="12"/>
      <c r="D718" s="12"/>
    </row>
    <row r="719" spans="1:4" ht="12.75" customHeight="1" x14ac:dyDescent="0.25">
      <c r="A719" s="12"/>
      <c r="B719" s="12"/>
      <c r="C719" s="12"/>
      <c r="D719" s="12"/>
    </row>
    <row r="720" spans="1:4" ht="12.75" customHeight="1" x14ac:dyDescent="0.25">
      <c r="A720" s="12"/>
      <c r="B720" s="12"/>
      <c r="C720" s="12"/>
      <c r="D720" s="12"/>
    </row>
    <row r="721" spans="1:4" ht="12.75" customHeight="1" x14ac:dyDescent="0.25">
      <c r="A721" s="12"/>
      <c r="B721" s="12"/>
      <c r="C721" s="12"/>
      <c r="D721" s="12"/>
    </row>
    <row r="722" spans="1:4" ht="12.75" customHeight="1" x14ac:dyDescent="0.25">
      <c r="A722" s="12"/>
      <c r="B722" s="12"/>
      <c r="C722" s="12"/>
      <c r="D722" s="12"/>
    </row>
    <row r="723" spans="1:4" ht="12.75" customHeight="1" x14ac:dyDescent="0.25">
      <c r="A723" s="12"/>
      <c r="B723" s="12"/>
      <c r="C723" s="12"/>
      <c r="D723" s="12"/>
    </row>
    <row r="724" spans="1:4" ht="12.75" customHeight="1" x14ac:dyDescent="0.25">
      <c r="A724" s="12"/>
      <c r="B724" s="12"/>
      <c r="C724" s="12"/>
      <c r="D724" s="12"/>
    </row>
    <row r="725" spans="1:4" ht="12.75" customHeight="1" x14ac:dyDescent="0.25">
      <c r="A725" s="12"/>
      <c r="B725" s="12"/>
      <c r="C725" s="12"/>
      <c r="D725" s="12"/>
    </row>
    <row r="726" spans="1:4" ht="12.75" customHeight="1" x14ac:dyDescent="0.25">
      <c r="A726" s="12"/>
      <c r="B726" s="12"/>
      <c r="C726" s="12"/>
      <c r="D726" s="12"/>
    </row>
    <row r="727" spans="1:4" ht="12.75" customHeight="1" x14ac:dyDescent="0.25">
      <c r="A727" s="12"/>
      <c r="B727" s="12"/>
      <c r="C727" s="12"/>
      <c r="D727" s="12"/>
    </row>
    <row r="728" spans="1:4" ht="12.75" customHeight="1" x14ac:dyDescent="0.25">
      <c r="A728" s="12"/>
      <c r="B728" s="12"/>
      <c r="C728" s="12"/>
      <c r="D728" s="12"/>
    </row>
    <row r="729" spans="1:4" ht="12.75" customHeight="1" x14ac:dyDescent="0.25">
      <c r="A729" s="12"/>
      <c r="B729" s="12"/>
      <c r="C729" s="12"/>
      <c r="D729" s="12"/>
    </row>
    <row r="730" spans="1:4" ht="12.75" customHeight="1" x14ac:dyDescent="0.25">
      <c r="A730" s="12"/>
      <c r="B730" s="12"/>
      <c r="C730" s="12"/>
      <c r="D730" s="12"/>
    </row>
    <row r="731" spans="1:4" ht="12.75" customHeight="1" x14ac:dyDescent="0.25">
      <c r="A731" s="12"/>
      <c r="B731" s="12"/>
      <c r="C731" s="12"/>
      <c r="D731" s="12"/>
    </row>
    <row r="732" spans="1:4" ht="12.75" customHeight="1" x14ac:dyDescent="0.25">
      <c r="A732" s="12"/>
      <c r="B732" s="12"/>
      <c r="C732" s="12"/>
      <c r="D732" s="12"/>
    </row>
    <row r="733" spans="1:4" ht="12.75" customHeight="1" x14ac:dyDescent="0.25">
      <c r="A733" s="12"/>
      <c r="B733" s="12"/>
      <c r="C733" s="12"/>
      <c r="D733" s="12"/>
    </row>
    <row r="734" spans="1:4" ht="12.75" customHeight="1" x14ac:dyDescent="0.25">
      <c r="A734" s="12"/>
      <c r="B734" s="12"/>
      <c r="C734" s="12"/>
      <c r="D734" s="12"/>
    </row>
    <row r="735" spans="1:4" ht="12.75" customHeight="1" x14ac:dyDescent="0.25">
      <c r="A735" s="12"/>
      <c r="B735" s="12"/>
      <c r="C735" s="12"/>
      <c r="D735" s="12"/>
    </row>
    <row r="736" spans="1:4" ht="12.75" customHeight="1" x14ac:dyDescent="0.25">
      <c r="A736" s="12"/>
      <c r="B736" s="12"/>
      <c r="C736" s="12"/>
      <c r="D736" s="12"/>
    </row>
    <row r="737" spans="1:4" ht="12.75" customHeight="1" x14ac:dyDescent="0.25">
      <c r="A737" s="12"/>
      <c r="B737" s="12"/>
      <c r="C737" s="12"/>
      <c r="D737" s="12"/>
    </row>
    <row r="738" spans="1:4" ht="12.75" customHeight="1" x14ac:dyDescent="0.25">
      <c r="A738" s="12"/>
      <c r="B738" s="12"/>
      <c r="C738" s="12"/>
      <c r="D738" s="12"/>
    </row>
    <row r="739" spans="1:4" ht="12.75" customHeight="1" x14ac:dyDescent="0.25">
      <c r="A739" s="12"/>
      <c r="B739" s="12"/>
      <c r="C739" s="12"/>
      <c r="D739" s="12"/>
    </row>
    <row r="740" spans="1:4" ht="12.75" customHeight="1" x14ac:dyDescent="0.25">
      <c r="A740" s="12"/>
      <c r="B740" s="12"/>
      <c r="C740" s="12"/>
      <c r="D740" s="12"/>
    </row>
    <row r="741" spans="1:4" ht="12.75" customHeight="1" x14ac:dyDescent="0.25">
      <c r="A741" s="12"/>
      <c r="B741" s="12"/>
      <c r="C741" s="12"/>
      <c r="D741" s="12"/>
    </row>
    <row r="742" spans="1:4" ht="12.75" customHeight="1" x14ac:dyDescent="0.25">
      <c r="A742" s="12"/>
      <c r="B742" s="12"/>
      <c r="C742" s="12"/>
      <c r="D742" s="12"/>
    </row>
    <row r="743" spans="1:4" ht="12.75" customHeight="1" x14ac:dyDescent="0.25">
      <c r="A743" s="12"/>
      <c r="B743" s="12"/>
      <c r="C743" s="12"/>
      <c r="D743" s="12"/>
    </row>
    <row r="744" spans="1:4" ht="12.75" customHeight="1" x14ac:dyDescent="0.25">
      <c r="A744" s="12"/>
      <c r="B744" s="12"/>
      <c r="C744" s="12"/>
      <c r="D744" s="12"/>
    </row>
    <row r="745" spans="1:4" ht="12.75" customHeight="1" x14ac:dyDescent="0.25">
      <c r="A745" s="12"/>
      <c r="B745" s="12"/>
      <c r="C745" s="12"/>
      <c r="D745" s="12"/>
    </row>
    <row r="746" spans="1:4" ht="12.75" customHeight="1" x14ac:dyDescent="0.25">
      <c r="A746" s="12"/>
      <c r="B746" s="12"/>
      <c r="C746" s="12"/>
      <c r="D746" s="12"/>
    </row>
    <row r="747" spans="1:4" ht="12.75" customHeight="1" x14ac:dyDescent="0.25">
      <c r="A747" s="12"/>
      <c r="B747" s="12"/>
      <c r="C747" s="12"/>
      <c r="D747" s="12"/>
    </row>
    <row r="748" spans="1:4" ht="12.75" customHeight="1" x14ac:dyDescent="0.25">
      <c r="A748" s="12"/>
      <c r="B748" s="12"/>
      <c r="C748" s="12"/>
      <c r="D748" s="12"/>
    </row>
    <row r="749" spans="1:4" ht="12.75" customHeight="1" x14ac:dyDescent="0.25">
      <c r="A749" s="12"/>
      <c r="B749" s="12"/>
      <c r="C749" s="12"/>
      <c r="D749" s="12"/>
    </row>
    <row r="750" spans="1:4" ht="12.75" customHeight="1" x14ac:dyDescent="0.25">
      <c r="A750" s="12"/>
      <c r="B750" s="12"/>
      <c r="C750" s="12"/>
      <c r="D750" s="12"/>
    </row>
    <row r="751" spans="1:4" ht="12.75" customHeight="1" x14ac:dyDescent="0.25">
      <c r="A751" s="12"/>
      <c r="B751" s="12"/>
      <c r="C751" s="12"/>
      <c r="D751" s="12"/>
    </row>
    <row r="752" spans="1:4" ht="12.75" customHeight="1" x14ac:dyDescent="0.25">
      <c r="A752" s="12"/>
      <c r="B752" s="12"/>
      <c r="C752" s="12"/>
      <c r="D752" s="12"/>
    </row>
    <row r="753" spans="1:4" ht="12.75" customHeight="1" x14ac:dyDescent="0.25">
      <c r="A753" s="12"/>
      <c r="B753" s="12"/>
      <c r="C753" s="12"/>
      <c r="D753" s="12"/>
    </row>
    <row r="754" spans="1:4" ht="12.75" customHeight="1" x14ac:dyDescent="0.25">
      <c r="A754" s="12"/>
      <c r="B754" s="12"/>
      <c r="C754" s="12"/>
      <c r="D754" s="12"/>
    </row>
    <row r="755" spans="1:4" ht="12.75" customHeight="1" x14ac:dyDescent="0.25">
      <c r="A755" s="12"/>
      <c r="B755" s="12"/>
      <c r="C755" s="12"/>
      <c r="D755" s="12"/>
    </row>
    <row r="756" spans="1:4" ht="12.75" customHeight="1" x14ac:dyDescent="0.25">
      <c r="A756" s="12"/>
      <c r="B756" s="12"/>
      <c r="C756" s="12"/>
      <c r="D756" s="12"/>
    </row>
    <row r="757" spans="1:4" ht="12.75" customHeight="1" x14ac:dyDescent="0.25">
      <c r="A757" s="12"/>
      <c r="B757" s="12"/>
      <c r="C757" s="12"/>
      <c r="D757" s="12"/>
    </row>
    <row r="758" spans="1:4" ht="12.75" customHeight="1" x14ac:dyDescent="0.25">
      <c r="A758" s="12"/>
      <c r="B758" s="12"/>
      <c r="C758" s="12"/>
      <c r="D758" s="12"/>
    </row>
    <row r="759" spans="1:4" ht="12.75" customHeight="1" x14ac:dyDescent="0.25">
      <c r="A759" s="12"/>
      <c r="B759" s="12"/>
      <c r="C759" s="12"/>
      <c r="D759" s="12"/>
    </row>
    <row r="760" spans="1:4" ht="12.75" customHeight="1" x14ac:dyDescent="0.25">
      <c r="A760" s="12"/>
      <c r="B760" s="12"/>
      <c r="C760" s="12"/>
      <c r="D760" s="12"/>
    </row>
    <row r="761" spans="1:4" ht="12.75" customHeight="1" x14ac:dyDescent="0.25">
      <c r="A761" s="12"/>
      <c r="B761" s="12"/>
      <c r="C761" s="12"/>
      <c r="D761" s="12"/>
    </row>
    <row r="762" spans="1:4" ht="12.75" customHeight="1" x14ac:dyDescent="0.25">
      <c r="A762" s="12"/>
      <c r="B762" s="12"/>
      <c r="C762" s="12"/>
      <c r="D762" s="12"/>
    </row>
    <row r="763" spans="1:4" ht="12.75" customHeight="1" x14ac:dyDescent="0.25">
      <c r="A763" s="12"/>
      <c r="B763" s="12"/>
      <c r="C763" s="12"/>
      <c r="D763" s="12"/>
    </row>
    <row r="764" spans="1:4" ht="12.75" customHeight="1" x14ac:dyDescent="0.25">
      <c r="A764" s="12"/>
      <c r="B764" s="12"/>
      <c r="C764" s="12"/>
      <c r="D764" s="12"/>
    </row>
    <row r="765" spans="1:4" ht="12.75" customHeight="1" x14ac:dyDescent="0.25">
      <c r="A765" s="12"/>
      <c r="B765" s="12"/>
      <c r="C765" s="12"/>
      <c r="D765" s="12"/>
    </row>
    <row r="766" spans="1:4" ht="12.75" customHeight="1" x14ac:dyDescent="0.25">
      <c r="A766" s="12"/>
      <c r="B766" s="12"/>
      <c r="C766" s="12"/>
      <c r="D766" s="12"/>
    </row>
    <row r="767" spans="1:4" ht="12.75" customHeight="1" x14ac:dyDescent="0.25">
      <c r="A767" s="12"/>
      <c r="B767" s="12"/>
      <c r="C767" s="12"/>
      <c r="D767" s="12"/>
    </row>
    <row r="768" spans="1:4" ht="12.75" customHeight="1" x14ac:dyDescent="0.25">
      <c r="A768" s="12"/>
      <c r="B768" s="12"/>
      <c r="C768" s="12"/>
      <c r="D768" s="12"/>
    </row>
    <row r="769" spans="1:4" ht="12.75" customHeight="1" x14ac:dyDescent="0.25">
      <c r="A769" s="12"/>
      <c r="B769" s="12"/>
      <c r="C769" s="12"/>
      <c r="D769" s="12"/>
    </row>
    <row r="770" spans="1:4" ht="12.75" customHeight="1" x14ac:dyDescent="0.25">
      <c r="A770" s="12"/>
      <c r="B770" s="12"/>
      <c r="C770" s="12"/>
      <c r="D770" s="12"/>
    </row>
    <row r="771" spans="1:4" ht="12.75" customHeight="1" x14ac:dyDescent="0.25">
      <c r="A771" s="12"/>
      <c r="B771" s="12"/>
      <c r="C771" s="12"/>
      <c r="D771" s="12"/>
    </row>
    <row r="772" spans="1:4" ht="12.75" customHeight="1" x14ac:dyDescent="0.25">
      <c r="A772" s="12"/>
      <c r="B772" s="12"/>
      <c r="C772" s="12"/>
      <c r="D772" s="12"/>
    </row>
    <row r="773" spans="1:4" ht="12.75" customHeight="1" x14ac:dyDescent="0.25">
      <c r="A773" s="12"/>
      <c r="B773" s="12"/>
      <c r="C773" s="12"/>
      <c r="D773" s="12"/>
    </row>
    <row r="774" spans="1:4" ht="12.75" customHeight="1" x14ac:dyDescent="0.25">
      <c r="A774" s="12"/>
      <c r="B774" s="12"/>
      <c r="C774" s="12"/>
      <c r="D774" s="12"/>
    </row>
    <row r="775" spans="1:4" ht="12.75" customHeight="1" x14ac:dyDescent="0.25">
      <c r="A775" s="12"/>
      <c r="B775" s="12"/>
      <c r="C775" s="12"/>
      <c r="D775" s="12"/>
    </row>
    <row r="776" spans="1:4" ht="12.75" customHeight="1" x14ac:dyDescent="0.25">
      <c r="A776" s="12"/>
      <c r="B776" s="12"/>
      <c r="C776" s="12"/>
      <c r="D776" s="12"/>
    </row>
    <row r="777" spans="1:4" ht="12.75" customHeight="1" x14ac:dyDescent="0.25">
      <c r="A777" s="12"/>
      <c r="B777" s="12"/>
      <c r="C777" s="12"/>
      <c r="D777" s="12"/>
    </row>
    <row r="778" spans="1:4" ht="12.75" customHeight="1" x14ac:dyDescent="0.25">
      <c r="A778" s="12"/>
      <c r="B778" s="12"/>
      <c r="C778" s="12"/>
      <c r="D778" s="12"/>
    </row>
    <row r="779" spans="1:4" ht="12.75" customHeight="1" x14ac:dyDescent="0.25">
      <c r="A779" s="12"/>
      <c r="B779" s="12"/>
      <c r="C779" s="12"/>
      <c r="D779" s="12"/>
    </row>
    <row r="780" spans="1:4" ht="12.75" customHeight="1" x14ac:dyDescent="0.25">
      <c r="A780" s="12"/>
      <c r="B780" s="12"/>
      <c r="C780" s="12"/>
      <c r="D780" s="12"/>
    </row>
    <row r="781" spans="1:4" ht="12.75" customHeight="1" x14ac:dyDescent="0.25">
      <c r="A781" s="12"/>
      <c r="B781" s="12"/>
      <c r="C781" s="12"/>
      <c r="D781" s="12"/>
    </row>
    <row r="782" spans="1:4" ht="12.75" customHeight="1" x14ac:dyDescent="0.25">
      <c r="A782" s="12"/>
      <c r="B782" s="12"/>
      <c r="C782" s="12"/>
      <c r="D782" s="12"/>
    </row>
    <row r="783" spans="1:4" ht="12.75" customHeight="1" x14ac:dyDescent="0.25">
      <c r="A783" s="12"/>
      <c r="B783" s="12"/>
      <c r="C783" s="12"/>
      <c r="D783" s="12"/>
    </row>
    <row r="784" spans="1:4" ht="12.75" customHeight="1" x14ac:dyDescent="0.25">
      <c r="A784" s="12"/>
      <c r="B784" s="12"/>
      <c r="C784" s="12"/>
      <c r="D784" s="12"/>
    </row>
    <row r="785" spans="1:4" ht="12.75" customHeight="1" x14ac:dyDescent="0.25">
      <c r="A785" s="12"/>
      <c r="B785" s="12"/>
      <c r="C785" s="12"/>
      <c r="D785" s="12"/>
    </row>
    <row r="786" spans="1:4" ht="12.75" customHeight="1" x14ac:dyDescent="0.25">
      <c r="A786" s="12"/>
      <c r="B786" s="12"/>
      <c r="C786" s="12"/>
      <c r="D786" s="12"/>
    </row>
    <row r="787" spans="1:4" ht="12.75" customHeight="1" x14ac:dyDescent="0.25">
      <c r="A787" s="12"/>
      <c r="B787" s="12"/>
      <c r="C787" s="12"/>
      <c r="D787" s="12"/>
    </row>
    <row r="788" spans="1:4" ht="12.75" customHeight="1" x14ac:dyDescent="0.25">
      <c r="A788" s="12"/>
      <c r="B788" s="12"/>
      <c r="C788" s="12"/>
      <c r="D788" s="12"/>
    </row>
    <row r="789" spans="1:4" ht="12.75" customHeight="1" x14ac:dyDescent="0.25">
      <c r="A789" s="12"/>
      <c r="B789" s="12"/>
      <c r="C789" s="12"/>
      <c r="D789" s="12"/>
    </row>
    <row r="790" spans="1:4" ht="12.75" customHeight="1" x14ac:dyDescent="0.25">
      <c r="A790" s="12"/>
      <c r="B790" s="12"/>
      <c r="C790" s="12"/>
      <c r="D790" s="12"/>
    </row>
    <row r="791" spans="1:4" ht="12.75" customHeight="1" x14ac:dyDescent="0.25">
      <c r="A791" s="12"/>
      <c r="B791" s="12"/>
      <c r="C791" s="12"/>
      <c r="D791" s="12"/>
    </row>
    <row r="792" spans="1:4" ht="12.75" customHeight="1" x14ac:dyDescent="0.25">
      <c r="A792" s="12"/>
      <c r="B792" s="12"/>
      <c r="C792" s="12"/>
      <c r="D792" s="12"/>
    </row>
    <row r="793" spans="1:4" ht="12.75" customHeight="1" x14ac:dyDescent="0.25">
      <c r="A793" s="12"/>
      <c r="B793" s="12"/>
      <c r="C793" s="12"/>
      <c r="D793" s="12"/>
    </row>
    <row r="794" spans="1:4" ht="12.75" customHeight="1" x14ac:dyDescent="0.25">
      <c r="A794" s="12"/>
      <c r="B794" s="12"/>
      <c r="C794" s="12"/>
      <c r="D794" s="12"/>
    </row>
    <row r="795" spans="1:4" ht="12.75" customHeight="1" x14ac:dyDescent="0.25">
      <c r="A795" s="12"/>
      <c r="B795" s="12"/>
      <c r="C795" s="12"/>
      <c r="D795" s="12"/>
    </row>
    <row r="796" spans="1:4" ht="12.75" customHeight="1" x14ac:dyDescent="0.25">
      <c r="A796" s="12"/>
      <c r="B796" s="12"/>
      <c r="C796" s="12"/>
      <c r="D796" s="12"/>
    </row>
    <row r="797" spans="1:4" ht="12.75" customHeight="1" x14ac:dyDescent="0.25">
      <c r="A797" s="12"/>
      <c r="B797" s="12"/>
      <c r="C797" s="12"/>
      <c r="D797" s="12"/>
    </row>
    <row r="798" spans="1:4" ht="12.75" customHeight="1" x14ac:dyDescent="0.25">
      <c r="A798" s="12"/>
      <c r="B798" s="12"/>
      <c r="C798" s="12"/>
      <c r="D798" s="12"/>
    </row>
    <row r="799" spans="1:4" ht="12.75" customHeight="1" x14ac:dyDescent="0.25">
      <c r="A799" s="12"/>
      <c r="B799" s="12"/>
      <c r="C799" s="12"/>
      <c r="D799" s="12"/>
    </row>
    <row r="800" spans="1:4" ht="12.75" customHeight="1" x14ac:dyDescent="0.25">
      <c r="A800" s="12"/>
      <c r="B800" s="12"/>
      <c r="C800" s="12"/>
      <c r="D800" s="12"/>
    </row>
    <row r="801" spans="1:4" ht="12.75" customHeight="1" x14ac:dyDescent="0.25">
      <c r="A801" s="12"/>
      <c r="B801" s="12"/>
      <c r="C801" s="12"/>
      <c r="D801" s="12"/>
    </row>
    <row r="802" spans="1:4" ht="12.75" customHeight="1" x14ac:dyDescent="0.25">
      <c r="A802" s="12"/>
      <c r="B802" s="12"/>
      <c r="C802" s="12"/>
      <c r="D802" s="12"/>
    </row>
    <row r="803" spans="1:4" ht="12.75" customHeight="1" x14ac:dyDescent="0.25">
      <c r="A803" s="12"/>
      <c r="B803" s="12"/>
      <c r="C803" s="12"/>
      <c r="D803" s="12"/>
    </row>
    <row r="804" spans="1:4" ht="12.75" customHeight="1" x14ac:dyDescent="0.25">
      <c r="A804" s="12"/>
      <c r="B804" s="12"/>
      <c r="C804" s="12"/>
      <c r="D804" s="12"/>
    </row>
    <row r="805" spans="1:4" ht="12.75" customHeight="1" x14ac:dyDescent="0.25">
      <c r="A805" s="12"/>
      <c r="B805" s="12"/>
      <c r="C805" s="12"/>
      <c r="D805" s="12"/>
    </row>
    <row r="806" spans="1:4" ht="12.75" customHeight="1" x14ac:dyDescent="0.25">
      <c r="A806" s="12"/>
      <c r="B806" s="12"/>
      <c r="C806" s="12"/>
      <c r="D806" s="12"/>
    </row>
    <row r="807" spans="1:4" ht="12.75" customHeight="1" x14ac:dyDescent="0.25">
      <c r="A807" s="12"/>
      <c r="B807" s="12"/>
      <c r="C807" s="12"/>
      <c r="D807" s="12"/>
    </row>
    <row r="808" spans="1:4" ht="12.75" customHeight="1" x14ac:dyDescent="0.25">
      <c r="A808" s="12"/>
      <c r="B808" s="12"/>
      <c r="C808" s="12"/>
      <c r="D808" s="12"/>
    </row>
    <row r="809" spans="1:4" ht="12.75" customHeight="1" x14ac:dyDescent="0.25">
      <c r="A809" s="12"/>
      <c r="B809" s="12"/>
      <c r="C809" s="12"/>
      <c r="D809" s="12"/>
    </row>
    <row r="810" spans="1:4" ht="12.75" customHeight="1" x14ac:dyDescent="0.25">
      <c r="A810" s="12"/>
      <c r="B810" s="12"/>
      <c r="C810" s="12"/>
      <c r="D810" s="12"/>
    </row>
    <row r="811" spans="1:4" ht="12.75" customHeight="1" x14ac:dyDescent="0.25">
      <c r="A811" s="12"/>
      <c r="B811" s="12"/>
      <c r="C811" s="12"/>
      <c r="D811" s="12"/>
    </row>
    <row r="812" spans="1:4" ht="12.75" customHeight="1" x14ac:dyDescent="0.25">
      <c r="A812" s="12"/>
      <c r="B812" s="12"/>
      <c r="C812" s="12"/>
      <c r="D812" s="12"/>
    </row>
    <row r="813" spans="1:4" ht="12.75" customHeight="1" x14ac:dyDescent="0.25">
      <c r="A813" s="12"/>
      <c r="B813" s="12"/>
      <c r="C813" s="12"/>
      <c r="D813" s="12"/>
    </row>
    <row r="814" spans="1:4" ht="12.75" customHeight="1" x14ac:dyDescent="0.25">
      <c r="A814" s="12"/>
      <c r="B814" s="12"/>
      <c r="C814" s="12"/>
      <c r="D814" s="12"/>
    </row>
    <row r="815" spans="1:4" ht="12.75" customHeight="1" x14ac:dyDescent="0.25">
      <c r="A815" s="12"/>
      <c r="B815" s="12"/>
      <c r="C815" s="12"/>
      <c r="D815" s="12"/>
    </row>
    <row r="816" spans="1:4" ht="12.75" customHeight="1" x14ac:dyDescent="0.25">
      <c r="A816" s="12"/>
      <c r="B816" s="12"/>
      <c r="C816" s="12"/>
      <c r="D816" s="12"/>
    </row>
    <row r="817" spans="1:4" ht="12.75" customHeight="1" x14ac:dyDescent="0.25">
      <c r="A817" s="12"/>
      <c r="B817" s="12"/>
      <c r="C817" s="12"/>
      <c r="D817" s="12"/>
    </row>
    <row r="818" spans="1:4" ht="12.75" customHeight="1" x14ac:dyDescent="0.25">
      <c r="A818" s="12"/>
      <c r="B818" s="12"/>
      <c r="C818" s="12"/>
      <c r="D818" s="12"/>
    </row>
    <row r="819" spans="1:4" ht="12.75" customHeight="1" x14ac:dyDescent="0.25">
      <c r="A819" s="12"/>
      <c r="B819" s="12"/>
      <c r="C819" s="12"/>
      <c r="D819" s="12"/>
    </row>
    <row r="820" spans="1:4" ht="12.75" customHeight="1" x14ac:dyDescent="0.25">
      <c r="A820" s="12"/>
      <c r="B820" s="12"/>
      <c r="C820" s="12"/>
      <c r="D820" s="12"/>
    </row>
    <row r="821" spans="1:4" ht="12.75" customHeight="1" x14ac:dyDescent="0.25">
      <c r="A821" s="12"/>
      <c r="B821" s="12"/>
      <c r="C821" s="12"/>
      <c r="D821" s="12"/>
    </row>
    <row r="822" spans="1:4" ht="12.75" customHeight="1" x14ac:dyDescent="0.25">
      <c r="A822" s="12"/>
      <c r="B822" s="12"/>
      <c r="C822" s="12"/>
      <c r="D822" s="12"/>
    </row>
    <row r="823" spans="1:4" ht="12.75" customHeight="1" x14ac:dyDescent="0.25">
      <c r="A823" s="12"/>
      <c r="B823" s="12"/>
      <c r="C823" s="12"/>
      <c r="D823" s="12"/>
    </row>
    <row r="824" spans="1:4" ht="12.75" customHeight="1" x14ac:dyDescent="0.25">
      <c r="A824" s="12"/>
      <c r="B824" s="12"/>
      <c r="C824" s="12"/>
      <c r="D824" s="12"/>
    </row>
    <row r="825" spans="1:4" ht="12.75" customHeight="1" x14ac:dyDescent="0.25">
      <c r="A825" s="12"/>
      <c r="B825" s="12"/>
      <c r="C825" s="12"/>
      <c r="D825" s="12"/>
    </row>
    <row r="826" spans="1:4" ht="12.75" customHeight="1" x14ac:dyDescent="0.25">
      <c r="A826" s="12"/>
      <c r="B826" s="12"/>
      <c r="C826" s="12"/>
      <c r="D826" s="12"/>
    </row>
    <row r="827" spans="1:4" ht="12.75" customHeight="1" x14ac:dyDescent="0.25">
      <c r="A827" s="12"/>
      <c r="B827" s="12"/>
      <c r="C827" s="12"/>
      <c r="D827" s="12"/>
    </row>
    <row r="828" spans="1:4" ht="12.75" customHeight="1" x14ac:dyDescent="0.25">
      <c r="A828" s="12"/>
      <c r="B828" s="12"/>
      <c r="C828" s="12"/>
      <c r="D828" s="12"/>
    </row>
    <row r="829" spans="1:4" ht="12.75" customHeight="1" x14ac:dyDescent="0.25">
      <c r="A829" s="12"/>
      <c r="B829" s="12"/>
      <c r="C829" s="12"/>
      <c r="D829" s="12"/>
    </row>
    <row r="830" spans="1:4" ht="12.75" customHeight="1" x14ac:dyDescent="0.25">
      <c r="A830" s="12"/>
      <c r="B830" s="12"/>
      <c r="C830" s="12"/>
      <c r="D830" s="12"/>
    </row>
    <row r="831" spans="1:4" ht="12.75" customHeight="1" x14ac:dyDescent="0.25">
      <c r="A831" s="12"/>
      <c r="B831" s="12"/>
      <c r="C831" s="12"/>
      <c r="D831" s="12"/>
    </row>
    <row r="832" spans="1:4" ht="12.75" customHeight="1" x14ac:dyDescent="0.25">
      <c r="A832" s="12"/>
      <c r="B832" s="12"/>
      <c r="C832" s="12"/>
      <c r="D832" s="12"/>
    </row>
    <row r="833" spans="1:4" ht="12.75" customHeight="1" x14ac:dyDescent="0.25">
      <c r="A833" s="12"/>
      <c r="B833" s="12"/>
      <c r="C833" s="12"/>
      <c r="D833" s="12"/>
    </row>
    <row r="834" spans="1:4" ht="12.75" customHeight="1" x14ac:dyDescent="0.25">
      <c r="A834" s="12"/>
      <c r="B834" s="12"/>
      <c r="C834" s="12"/>
      <c r="D834" s="12"/>
    </row>
    <row r="835" spans="1:4" ht="12.75" customHeight="1" x14ac:dyDescent="0.25">
      <c r="A835" s="12"/>
      <c r="B835" s="12"/>
      <c r="C835" s="12"/>
      <c r="D835" s="12"/>
    </row>
    <row r="836" spans="1:4" ht="12.75" customHeight="1" x14ac:dyDescent="0.25">
      <c r="A836" s="12"/>
      <c r="B836" s="12"/>
      <c r="C836" s="12"/>
      <c r="D836" s="12"/>
    </row>
    <row r="837" spans="1:4" ht="12.75" customHeight="1" x14ac:dyDescent="0.25">
      <c r="A837" s="12"/>
      <c r="B837" s="12"/>
      <c r="C837" s="12"/>
      <c r="D837" s="12"/>
    </row>
    <row r="838" spans="1:4" ht="12.75" customHeight="1" x14ac:dyDescent="0.25">
      <c r="A838" s="12"/>
      <c r="B838" s="12"/>
      <c r="C838" s="12"/>
      <c r="D838" s="12"/>
    </row>
    <row r="839" spans="1:4" ht="12.75" customHeight="1" x14ac:dyDescent="0.25">
      <c r="A839" s="12"/>
      <c r="B839" s="12"/>
      <c r="C839" s="12"/>
      <c r="D839" s="12"/>
    </row>
    <row r="840" spans="1:4" ht="12.75" customHeight="1" x14ac:dyDescent="0.25">
      <c r="A840" s="12"/>
      <c r="B840" s="12"/>
      <c r="C840" s="12"/>
      <c r="D840" s="12"/>
    </row>
    <row r="841" spans="1:4" ht="12.75" customHeight="1" x14ac:dyDescent="0.25">
      <c r="A841" s="12"/>
      <c r="B841" s="12"/>
      <c r="C841" s="12"/>
      <c r="D841" s="12"/>
    </row>
    <row r="842" spans="1:4" ht="12.75" customHeight="1" x14ac:dyDescent="0.25">
      <c r="A842" s="12"/>
      <c r="B842" s="12"/>
      <c r="C842" s="12"/>
      <c r="D842" s="12"/>
    </row>
    <row r="843" spans="1:4" ht="12.75" customHeight="1" x14ac:dyDescent="0.25">
      <c r="A843" s="12"/>
      <c r="B843" s="12"/>
      <c r="C843" s="12"/>
      <c r="D843" s="12"/>
    </row>
    <row r="844" spans="1:4" ht="12.75" customHeight="1" x14ac:dyDescent="0.25">
      <c r="A844" s="12"/>
      <c r="B844" s="12"/>
      <c r="C844" s="12"/>
      <c r="D844" s="12"/>
    </row>
    <row r="845" spans="1:4" ht="12.75" customHeight="1" x14ac:dyDescent="0.25">
      <c r="A845" s="12"/>
      <c r="B845" s="12"/>
      <c r="C845" s="12"/>
      <c r="D845" s="12"/>
    </row>
    <row r="846" spans="1:4" ht="12.75" customHeight="1" x14ac:dyDescent="0.25">
      <c r="A846" s="12"/>
      <c r="B846" s="12"/>
      <c r="C846" s="12"/>
      <c r="D846" s="12"/>
    </row>
    <row r="847" spans="1:4" ht="12.75" customHeight="1" x14ac:dyDescent="0.25">
      <c r="A847" s="12"/>
      <c r="B847" s="12"/>
      <c r="C847" s="12"/>
      <c r="D847" s="12"/>
    </row>
    <row r="848" spans="1:4" ht="12.75" customHeight="1" x14ac:dyDescent="0.25">
      <c r="A848" s="12"/>
      <c r="B848" s="12"/>
      <c r="C848" s="12"/>
      <c r="D848" s="12"/>
    </row>
    <row r="849" spans="1:4" ht="12.75" customHeight="1" x14ac:dyDescent="0.25">
      <c r="A849" s="12"/>
      <c r="B849" s="12"/>
      <c r="C849" s="12"/>
      <c r="D849" s="12"/>
    </row>
    <row r="850" spans="1:4" ht="12.75" customHeight="1" x14ac:dyDescent="0.25">
      <c r="A850" s="12"/>
      <c r="B850" s="12"/>
      <c r="C850" s="12"/>
      <c r="D850" s="12"/>
    </row>
    <row r="851" spans="1:4" ht="12.75" customHeight="1" x14ac:dyDescent="0.25">
      <c r="A851" s="12"/>
      <c r="B851" s="12"/>
      <c r="C851" s="12"/>
      <c r="D851" s="12"/>
    </row>
    <row r="852" spans="1:4" ht="12.75" customHeight="1" x14ac:dyDescent="0.25">
      <c r="A852" s="12"/>
      <c r="B852" s="12"/>
      <c r="C852" s="12"/>
      <c r="D852" s="12"/>
    </row>
    <row r="853" spans="1:4" ht="12.75" customHeight="1" x14ac:dyDescent="0.25">
      <c r="A853" s="12"/>
      <c r="B853" s="12"/>
      <c r="C853" s="12"/>
      <c r="D853" s="12"/>
    </row>
    <row r="854" spans="1:4" ht="12.75" customHeight="1" x14ac:dyDescent="0.25">
      <c r="A854" s="12"/>
      <c r="B854" s="12"/>
      <c r="C854" s="12"/>
      <c r="D854" s="12"/>
    </row>
    <row r="855" spans="1:4" ht="12.75" customHeight="1" x14ac:dyDescent="0.25">
      <c r="A855" s="12"/>
      <c r="B855" s="12"/>
      <c r="C855" s="12"/>
      <c r="D855" s="12"/>
    </row>
    <row r="856" spans="1:4" ht="12.75" customHeight="1" x14ac:dyDescent="0.25">
      <c r="A856" s="12"/>
      <c r="B856" s="12"/>
      <c r="C856" s="12"/>
      <c r="D856" s="12"/>
    </row>
    <row r="857" spans="1:4" ht="12.75" customHeight="1" x14ac:dyDescent="0.25">
      <c r="A857" s="12"/>
      <c r="B857" s="12"/>
      <c r="C857" s="12"/>
      <c r="D857" s="12"/>
    </row>
    <row r="858" spans="1:4" ht="12.75" customHeight="1" x14ac:dyDescent="0.25">
      <c r="A858" s="12"/>
      <c r="B858" s="12"/>
      <c r="C858" s="12"/>
      <c r="D858" s="12"/>
    </row>
    <row r="859" spans="1:4" ht="12.75" customHeight="1" x14ac:dyDescent="0.25">
      <c r="A859" s="12"/>
      <c r="B859" s="12"/>
      <c r="C859" s="12"/>
      <c r="D859" s="12"/>
    </row>
    <row r="860" spans="1:4" ht="12.75" customHeight="1" x14ac:dyDescent="0.25">
      <c r="A860" s="12"/>
      <c r="B860" s="12"/>
      <c r="C860" s="12"/>
      <c r="D860" s="12"/>
    </row>
    <row r="861" spans="1:4" ht="12.75" customHeight="1" x14ac:dyDescent="0.25">
      <c r="A861" s="12"/>
      <c r="B861" s="12"/>
      <c r="C861" s="12"/>
      <c r="D861" s="12"/>
    </row>
    <row r="862" spans="1:4" ht="12.75" customHeight="1" x14ac:dyDescent="0.25">
      <c r="A862" s="12"/>
      <c r="B862" s="12"/>
      <c r="C862" s="12"/>
      <c r="D862" s="12"/>
    </row>
    <row r="863" spans="1:4" ht="12.75" customHeight="1" x14ac:dyDescent="0.25">
      <c r="A863" s="12"/>
      <c r="B863" s="12"/>
      <c r="C863" s="12"/>
      <c r="D863" s="12"/>
    </row>
    <row r="864" spans="1:4" ht="12.75" customHeight="1" x14ac:dyDescent="0.25">
      <c r="A864" s="12"/>
      <c r="B864" s="12"/>
      <c r="C864" s="12"/>
      <c r="D864" s="12"/>
    </row>
    <row r="865" spans="1:4" ht="12.75" customHeight="1" x14ac:dyDescent="0.25">
      <c r="A865" s="12"/>
      <c r="B865" s="12"/>
      <c r="C865" s="12"/>
      <c r="D865" s="12"/>
    </row>
    <row r="866" spans="1:4" ht="12.75" customHeight="1" x14ac:dyDescent="0.25">
      <c r="A866" s="12"/>
      <c r="B866" s="12"/>
      <c r="C866" s="12"/>
      <c r="D866" s="12"/>
    </row>
    <row r="867" spans="1:4" ht="12.75" customHeight="1" x14ac:dyDescent="0.25">
      <c r="A867" s="12"/>
      <c r="B867" s="12"/>
      <c r="C867" s="12"/>
      <c r="D867" s="12"/>
    </row>
    <row r="868" spans="1:4" ht="12.75" customHeight="1" x14ac:dyDescent="0.25">
      <c r="A868" s="12"/>
      <c r="B868" s="12"/>
      <c r="C868" s="12"/>
      <c r="D868" s="12"/>
    </row>
    <row r="869" spans="1:4" ht="12.75" customHeight="1" x14ac:dyDescent="0.25">
      <c r="A869" s="12"/>
      <c r="B869" s="12"/>
      <c r="C869" s="12"/>
      <c r="D869" s="12"/>
    </row>
    <row r="870" spans="1:4" ht="12.75" customHeight="1" x14ac:dyDescent="0.25">
      <c r="A870" s="12"/>
      <c r="B870" s="12"/>
      <c r="C870" s="12"/>
      <c r="D870" s="12"/>
    </row>
    <row r="871" spans="1:4" ht="12.75" customHeight="1" x14ac:dyDescent="0.25">
      <c r="A871" s="12"/>
      <c r="B871" s="12"/>
      <c r="C871" s="12"/>
      <c r="D871" s="12"/>
    </row>
    <row r="872" spans="1:4" ht="12.75" customHeight="1" x14ac:dyDescent="0.25">
      <c r="A872" s="12"/>
      <c r="B872" s="12"/>
      <c r="C872" s="12"/>
      <c r="D872" s="12"/>
    </row>
    <row r="873" spans="1:4" ht="12.75" customHeight="1" x14ac:dyDescent="0.25">
      <c r="A873" s="12"/>
      <c r="B873" s="12"/>
      <c r="C873" s="12"/>
      <c r="D873" s="12"/>
    </row>
    <row r="874" spans="1:4" ht="12.75" customHeight="1" x14ac:dyDescent="0.25">
      <c r="A874" s="12"/>
      <c r="B874" s="12"/>
      <c r="C874" s="12"/>
      <c r="D874" s="12"/>
    </row>
    <row r="875" spans="1:4" ht="12.75" customHeight="1" x14ac:dyDescent="0.25">
      <c r="A875" s="12"/>
      <c r="B875" s="12"/>
      <c r="C875" s="12"/>
      <c r="D875" s="12"/>
    </row>
    <row r="876" spans="1:4" ht="12.75" customHeight="1" x14ac:dyDescent="0.25">
      <c r="A876" s="12"/>
      <c r="B876" s="12"/>
      <c r="C876" s="12"/>
      <c r="D876" s="12"/>
    </row>
    <row r="877" spans="1:4" ht="12.75" customHeight="1" x14ac:dyDescent="0.25">
      <c r="A877" s="12"/>
      <c r="B877" s="12"/>
      <c r="C877" s="12"/>
      <c r="D877" s="12"/>
    </row>
    <row r="878" spans="1:4" ht="12.75" customHeight="1" x14ac:dyDescent="0.25">
      <c r="A878" s="12"/>
      <c r="B878" s="12"/>
      <c r="C878" s="12"/>
      <c r="D878" s="12"/>
    </row>
    <row r="879" spans="1:4" ht="12.75" customHeight="1" x14ac:dyDescent="0.25">
      <c r="A879" s="12"/>
      <c r="B879" s="12"/>
      <c r="C879" s="12"/>
      <c r="D879" s="12"/>
    </row>
    <row r="880" spans="1:4" ht="12.75" customHeight="1" x14ac:dyDescent="0.25">
      <c r="A880" s="12"/>
      <c r="B880" s="12"/>
      <c r="C880" s="12"/>
      <c r="D880" s="12"/>
    </row>
    <row r="881" spans="1:4" ht="12.75" customHeight="1" x14ac:dyDescent="0.25">
      <c r="A881" s="12"/>
      <c r="B881" s="12"/>
      <c r="C881" s="12"/>
      <c r="D881" s="12"/>
    </row>
    <row r="882" spans="1:4" ht="12.75" customHeight="1" x14ac:dyDescent="0.25">
      <c r="A882" s="12"/>
      <c r="B882" s="12"/>
      <c r="C882" s="12"/>
      <c r="D882" s="12"/>
    </row>
    <row r="883" spans="1:4" ht="12.75" customHeight="1" x14ac:dyDescent="0.25">
      <c r="A883" s="12"/>
      <c r="B883" s="12"/>
      <c r="C883" s="12"/>
      <c r="D883" s="12"/>
    </row>
    <row r="884" spans="1:4" ht="12.75" customHeight="1" x14ac:dyDescent="0.25">
      <c r="A884" s="12"/>
      <c r="B884" s="12"/>
      <c r="C884" s="12"/>
      <c r="D884" s="12"/>
    </row>
    <row r="885" spans="1:4" ht="12.75" customHeight="1" x14ac:dyDescent="0.25">
      <c r="A885" s="12"/>
      <c r="B885" s="12"/>
      <c r="C885" s="12"/>
      <c r="D885" s="12"/>
    </row>
    <row r="886" spans="1:4" ht="12.75" customHeight="1" x14ac:dyDescent="0.25">
      <c r="A886" s="12"/>
      <c r="B886" s="12"/>
      <c r="C886" s="12"/>
      <c r="D886" s="12"/>
    </row>
    <row r="887" spans="1:4" ht="12.75" customHeight="1" x14ac:dyDescent="0.25">
      <c r="A887" s="12"/>
      <c r="B887" s="12"/>
      <c r="C887" s="12"/>
      <c r="D887" s="12"/>
    </row>
    <row r="888" spans="1:4" ht="12.75" customHeight="1" x14ac:dyDescent="0.25">
      <c r="A888" s="12"/>
      <c r="B888" s="12"/>
      <c r="C888" s="12"/>
      <c r="D888" s="12"/>
    </row>
    <row r="889" spans="1:4" ht="12.75" customHeight="1" x14ac:dyDescent="0.25">
      <c r="A889" s="12"/>
      <c r="B889" s="12"/>
      <c r="C889" s="12"/>
      <c r="D889" s="12"/>
    </row>
    <row r="890" spans="1:4" ht="12.75" customHeight="1" x14ac:dyDescent="0.25">
      <c r="A890" s="12"/>
      <c r="B890" s="12"/>
      <c r="C890" s="12"/>
      <c r="D890" s="12"/>
    </row>
    <row r="891" spans="1:4" ht="12.75" customHeight="1" x14ac:dyDescent="0.25">
      <c r="A891" s="12"/>
      <c r="B891" s="12"/>
      <c r="C891" s="12"/>
      <c r="D891" s="12"/>
    </row>
    <row r="892" spans="1:4" ht="12.75" customHeight="1" x14ac:dyDescent="0.25">
      <c r="A892" s="12"/>
      <c r="B892" s="12"/>
      <c r="C892" s="12"/>
      <c r="D892" s="12"/>
    </row>
    <row r="893" spans="1:4" ht="12.75" customHeight="1" x14ac:dyDescent="0.25">
      <c r="A893" s="12"/>
      <c r="B893" s="12"/>
      <c r="C893" s="12"/>
      <c r="D893" s="12"/>
    </row>
    <row r="894" spans="1:4" ht="12.75" customHeight="1" x14ac:dyDescent="0.25">
      <c r="A894" s="12"/>
      <c r="B894" s="12"/>
      <c r="C894" s="12"/>
      <c r="D894" s="12"/>
    </row>
    <row r="895" spans="1:4" ht="12.75" customHeight="1" x14ac:dyDescent="0.25">
      <c r="A895" s="12"/>
      <c r="B895" s="12"/>
      <c r="C895" s="12"/>
      <c r="D895" s="12"/>
    </row>
    <row r="896" spans="1:4" ht="12.75" customHeight="1" x14ac:dyDescent="0.25">
      <c r="A896" s="12"/>
      <c r="B896" s="12"/>
      <c r="C896" s="12"/>
      <c r="D896" s="12"/>
    </row>
    <row r="897" spans="1:4" ht="12.75" customHeight="1" x14ac:dyDescent="0.25">
      <c r="A897" s="12"/>
      <c r="B897" s="12"/>
      <c r="C897" s="12"/>
      <c r="D897" s="12"/>
    </row>
    <row r="898" spans="1:4" ht="12.75" customHeight="1" x14ac:dyDescent="0.25">
      <c r="A898" s="12"/>
      <c r="B898" s="12"/>
      <c r="C898" s="12"/>
      <c r="D898" s="12"/>
    </row>
    <row r="899" spans="1:4" ht="12.75" customHeight="1" x14ac:dyDescent="0.25">
      <c r="A899" s="12"/>
      <c r="B899" s="12"/>
      <c r="C899" s="12"/>
      <c r="D899" s="12"/>
    </row>
    <row r="900" spans="1:4" ht="12.75" customHeight="1" x14ac:dyDescent="0.25">
      <c r="A900" s="12"/>
      <c r="B900" s="12"/>
      <c r="C900" s="12"/>
      <c r="D900" s="12"/>
    </row>
    <row r="901" spans="1:4" ht="12.75" customHeight="1" x14ac:dyDescent="0.25">
      <c r="A901" s="12"/>
      <c r="B901" s="12"/>
      <c r="C901" s="12"/>
      <c r="D901" s="12"/>
    </row>
    <row r="902" spans="1:4" ht="12.75" customHeight="1" x14ac:dyDescent="0.25">
      <c r="A902" s="12"/>
      <c r="B902" s="12"/>
      <c r="C902" s="12"/>
      <c r="D902" s="12"/>
    </row>
    <row r="903" spans="1:4" ht="12.75" customHeight="1" x14ac:dyDescent="0.25">
      <c r="A903" s="12"/>
      <c r="B903" s="12"/>
      <c r="C903" s="12"/>
      <c r="D903" s="12"/>
    </row>
    <row r="904" spans="1:4" ht="12.75" customHeight="1" x14ac:dyDescent="0.25">
      <c r="A904" s="12"/>
      <c r="B904" s="12"/>
      <c r="C904" s="12"/>
      <c r="D904" s="12"/>
    </row>
    <row r="905" spans="1:4" ht="12.75" customHeight="1" x14ac:dyDescent="0.25">
      <c r="A905" s="12"/>
      <c r="B905" s="12"/>
      <c r="C905" s="12"/>
      <c r="D905" s="12"/>
    </row>
    <row r="906" spans="1:4" ht="12.75" customHeight="1" x14ac:dyDescent="0.25">
      <c r="A906" s="12"/>
      <c r="B906" s="12"/>
      <c r="C906" s="12"/>
      <c r="D906" s="12"/>
    </row>
    <row r="907" spans="1:4" ht="12.75" customHeight="1" x14ac:dyDescent="0.25">
      <c r="A907" s="12"/>
      <c r="B907" s="12"/>
      <c r="C907" s="12"/>
      <c r="D907" s="12"/>
    </row>
    <row r="908" spans="1:4" ht="12.75" customHeight="1" x14ac:dyDescent="0.25">
      <c r="A908" s="12"/>
      <c r="B908" s="12"/>
      <c r="C908" s="12"/>
      <c r="D908" s="12"/>
    </row>
    <row r="909" spans="1:4" ht="12.75" customHeight="1" x14ac:dyDescent="0.25">
      <c r="A909" s="12"/>
      <c r="B909" s="12"/>
      <c r="C909" s="12"/>
      <c r="D909" s="12"/>
    </row>
    <row r="910" spans="1:4" ht="12.75" customHeight="1" x14ac:dyDescent="0.25">
      <c r="A910" s="12"/>
      <c r="B910" s="12"/>
      <c r="C910" s="12"/>
      <c r="D910" s="12"/>
    </row>
    <row r="911" spans="1:4" ht="12.75" customHeight="1" x14ac:dyDescent="0.25">
      <c r="A911" s="12"/>
      <c r="B911" s="12"/>
      <c r="C911" s="12"/>
      <c r="D911" s="12"/>
    </row>
    <row r="912" spans="1:4" ht="12.75" customHeight="1" x14ac:dyDescent="0.25">
      <c r="A912" s="12"/>
      <c r="B912" s="12"/>
      <c r="C912" s="12"/>
      <c r="D912" s="12"/>
    </row>
    <row r="913" spans="1:4" ht="12.75" customHeight="1" x14ac:dyDescent="0.25">
      <c r="A913" s="12"/>
      <c r="B913" s="12"/>
      <c r="C913" s="12"/>
      <c r="D913" s="12"/>
    </row>
    <row r="914" spans="1:4" ht="12.75" customHeight="1" x14ac:dyDescent="0.25">
      <c r="A914" s="12"/>
      <c r="B914" s="12"/>
      <c r="C914" s="12"/>
      <c r="D914" s="12"/>
    </row>
    <row r="915" spans="1:4" ht="12.75" customHeight="1" x14ac:dyDescent="0.25">
      <c r="A915" s="12"/>
      <c r="B915" s="12"/>
      <c r="C915" s="12"/>
      <c r="D915" s="12"/>
    </row>
    <row r="916" spans="1:4" ht="12.75" customHeight="1" x14ac:dyDescent="0.25">
      <c r="A916" s="12"/>
      <c r="B916" s="12"/>
      <c r="C916" s="12"/>
      <c r="D916" s="12"/>
    </row>
    <row r="917" spans="1:4" ht="12.75" customHeight="1" x14ac:dyDescent="0.25">
      <c r="A917" s="12"/>
      <c r="B917" s="12"/>
      <c r="C917" s="12"/>
      <c r="D917" s="12"/>
    </row>
    <row r="918" spans="1:4" ht="12.75" customHeight="1" x14ac:dyDescent="0.25">
      <c r="A918" s="12"/>
      <c r="B918" s="12"/>
      <c r="C918" s="12"/>
      <c r="D918" s="12"/>
    </row>
    <row r="919" spans="1:4" ht="12.75" customHeight="1" x14ac:dyDescent="0.25">
      <c r="A919" s="12"/>
      <c r="B919" s="12"/>
      <c r="C919" s="12"/>
      <c r="D919" s="12"/>
    </row>
    <row r="920" spans="1:4" ht="12.75" customHeight="1" x14ac:dyDescent="0.25">
      <c r="A920" s="12"/>
      <c r="B920" s="12"/>
      <c r="C920" s="12"/>
      <c r="D920" s="12"/>
    </row>
    <row r="921" spans="1:4" ht="12.75" customHeight="1" x14ac:dyDescent="0.25">
      <c r="A921" s="12"/>
      <c r="B921" s="12"/>
      <c r="C921" s="12"/>
      <c r="D921" s="12"/>
    </row>
    <row r="922" spans="1:4" ht="12.75" customHeight="1" x14ac:dyDescent="0.25">
      <c r="A922" s="12"/>
      <c r="B922" s="12"/>
      <c r="C922" s="12"/>
      <c r="D922" s="12"/>
    </row>
    <row r="923" spans="1:4" ht="12.75" customHeight="1" x14ac:dyDescent="0.25">
      <c r="A923" s="12"/>
      <c r="B923" s="12"/>
      <c r="C923" s="12"/>
      <c r="D923" s="12"/>
    </row>
    <row r="924" spans="1:4" ht="12.75" customHeight="1" x14ac:dyDescent="0.25">
      <c r="A924" s="12"/>
      <c r="B924" s="12"/>
      <c r="C924" s="12"/>
      <c r="D924" s="12"/>
    </row>
    <row r="925" spans="1:4" ht="12.75" customHeight="1" x14ac:dyDescent="0.25">
      <c r="A925" s="12"/>
      <c r="B925" s="12"/>
      <c r="C925" s="12"/>
      <c r="D925" s="12"/>
    </row>
    <row r="926" spans="1:4" ht="12.75" customHeight="1" x14ac:dyDescent="0.25">
      <c r="A926" s="12"/>
      <c r="B926" s="12"/>
      <c r="C926" s="12"/>
      <c r="D926" s="12"/>
    </row>
    <row r="927" spans="1:4" ht="12.75" customHeight="1" x14ac:dyDescent="0.25">
      <c r="A927" s="12"/>
      <c r="B927" s="12"/>
      <c r="C927" s="12"/>
      <c r="D927" s="12"/>
    </row>
    <row r="928" spans="1:4" ht="12.75" customHeight="1" x14ac:dyDescent="0.25">
      <c r="A928" s="12"/>
      <c r="B928" s="12"/>
      <c r="C928" s="12"/>
      <c r="D928" s="12"/>
    </row>
    <row r="929" spans="1:4" ht="12.75" customHeight="1" x14ac:dyDescent="0.25">
      <c r="A929" s="12"/>
      <c r="B929" s="12"/>
      <c r="C929" s="12"/>
      <c r="D929" s="12"/>
    </row>
    <row r="930" spans="1:4" ht="12.75" customHeight="1" x14ac:dyDescent="0.25">
      <c r="A930" s="12"/>
      <c r="B930" s="12"/>
      <c r="C930" s="12"/>
      <c r="D930" s="12"/>
    </row>
    <row r="931" spans="1:4" ht="12.75" customHeight="1" x14ac:dyDescent="0.25">
      <c r="A931" s="12"/>
      <c r="B931" s="12"/>
      <c r="C931" s="12"/>
      <c r="D931" s="12"/>
    </row>
    <row r="932" spans="1:4" ht="12.75" customHeight="1" x14ac:dyDescent="0.25">
      <c r="A932" s="12"/>
      <c r="B932" s="12"/>
      <c r="C932" s="12"/>
      <c r="D932" s="12"/>
    </row>
    <row r="933" spans="1:4" ht="12.75" customHeight="1" x14ac:dyDescent="0.25">
      <c r="A933" s="12"/>
      <c r="B933" s="12"/>
      <c r="C933" s="12"/>
      <c r="D933" s="12"/>
    </row>
    <row r="934" spans="1:4" ht="12.75" customHeight="1" x14ac:dyDescent="0.25">
      <c r="A934" s="12"/>
      <c r="B934" s="12"/>
      <c r="C934" s="12"/>
      <c r="D934" s="12"/>
    </row>
    <row r="935" spans="1:4" ht="12.75" customHeight="1" x14ac:dyDescent="0.25">
      <c r="A935" s="12"/>
      <c r="B935" s="12"/>
      <c r="C935" s="12"/>
      <c r="D935" s="12"/>
    </row>
    <row r="936" spans="1:4" ht="12.75" customHeight="1" x14ac:dyDescent="0.25">
      <c r="A936" s="12"/>
      <c r="B936" s="12"/>
      <c r="C936" s="12"/>
      <c r="D936" s="12"/>
    </row>
    <row r="937" spans="1:4" ht="12.75" customHeight="1" x14ac:dyDescent="0.25">
      <c r="A937" s="12"/>
      <c r="B937" s="12"/>
      <c r="C937" s="12"/>
      <c r="D937" s="12"/>
    </row>
    <row r="938" spans="1:4" ht="12.75" customHeight="1" x14ac:dyDescent="0.25">
      <c r="A938" s="12"/>
      <c r="B938" s="12"/>
      <c r="C938" s="12"/>
      <c r="D938" s="12"/>
    </row>
    <row r="939" spans="1:4" ht="12.75" customHeight="1" x14ac:dyDescent="0.25">
      <c r="A939" s="12"/>
      <c r="B939" s="12"/>
      <c r="C939" s="12"/>
      <c r="D939" s="12"/>
    </row>
    <row r="940" spans="1:4" ht="12.75" customHeight="1" x14ac:dyDescent="0.25">
      <c r="A940" s="12"/>
      <c r="B940" s="12"/>
      <c r="C940" s="12"/>
      <c r="D940" s="12"/>
    </row>
    <row r="941" spans="1:4" ht="12.75" customHeight="1" x14ac:dyDescent="0.25">
      <c r="A941" s="12"/>
      <c r="B941" s="12"/>
      <c r="C941" s="12"/>
      <c r="D941" s="12"/>
    </row>
    <row r="942" spans="1:4" ht="12.75" customHeight="1" x14ac:dyDescent="0.25">
      <c r="A942" s="12"/>
      <c r="B942" s="12"/>
      <c r="C942" s="12"/>
      <c r="D942" s="12"/>
    </row>
    <row r="943" spans="1:4" ht="12.75" customHeight="1" x14ac:dyDescent="0.25">
      <c r="A943" s="12"/>
      <c r="B943" s="12"/>
      <c r="C943" s="12"/>
      <c r="D943" s="12"/>
    </row>
    <row r="944" spans="1:4" ht="12.75" customHeight="1" x14ac:dyDescent="0.25">
      <c r="A944" s="12"/>
      <c r="B944" s="12"/>
      <c r="C944" s="12"/>
      <c r="D944" s="12"/>
    </row>
    <row r="945" spans="1:4" ht="12.75" customHeight="1" x14ac:dyDescent="0.25">
      <c r="A945" s="12"/>
      <c r="B945" s="12"/>
      <c r="C945" s="12"/>
      <c r="D945" s="12"/>
    </row>
    <row r="946" spans="1:4" ht="12.75" customHeight="1" x14ac:dyDescent="0.25">
      <c r="A946" s="12"/>
      <c r="B946" s="12"/>
      <c r="C946" s="12"/>
      <c r="D946" s="12"/>
    </row>
    <row r="947" spans="1:4" ht="12.75" customHeight="1" x14ac:dyDescent="0.25">
      <c r="A947" s="12"/>
      <c r="B947" s="12"/>
      <c r="C947" s="12"/>
      <c r="D947" s="12"/>
    </row>
    <row r="948" spans="1:4" ht="12.75" customHeight="1" x14ac:dyDescent="0.25">
      <c r="A948" s="12"/>
      <c r="B948" s="12"/>
      <c r="C948" s="12"/>
      <c r="D948" s="12"/>
    </row>
    <row r="949" spans="1:4" ht="12.75" customHeight="1" x14ac:dyDescent="0.25">
      <c r="A949" s="12"/>
      <c r="B949" s="12"/>
      <c r="C949" s="12"/>
      <c r="D949" s="12"/>
    </row>
    <row r="950" spans="1:4" ht="12.75" customHeight="1" x14ac:dyDescent="0.25">
      <c r="A950" s="12"/>
      <c r="B950" s="12"/>
      <c r="C950" s="12"/>
      <c r="D950" s="12"/>
    </row>
    <row r="951" spans="1:4" ht="12.75" customHeight="1" x14ac:dyDescent="0.25">
      <c r="A951" s="12"/>
      <c r="B951" s="12"/>
      <c r="C951" s="12"/>
      <c r="D951" s="12"/>
    </row>
    <row r="952" spans="1:4" ht="12.75" customHeight="1" x14ac:dyDescent="0.25">
      <c r="A952" s="12"/>
      <c r="B952" s="12"/>
      <c r="C952" s="12"/>
      <c r="D952" s="12"/>
    </row>
    <row r="953" spans="1:4" ht="12.75" customHeight="1" x14ac:dyDescent="0.25">
      <c r="A953" s="12"/>
      <c r="B953" s="12"/>
      <c r="C953" s="12"/>
      <c r="D953" s="12"/>
    </row>
    <row r="954" spans="1:4" ht="12.75" customHeight="1" x14ac:dyDescent="0.25">
      <c r="A954" s="12"/>
      <c r="B954" s="12"/>
      <c r="C954" s="12"/>
      <c r="D954" s="12"/>
    </row>
    <row r="955" spans="1:4" ht="12.75" customHeight="1" x14ac:dyDescent="0.25">
      <c r="A955" s="12"/>
      <c r="B955" s="12"/>
      <c r="C955" s="12"/>
      <c r="D955" s="12"/>
    </row>
    <row r="956" spans="1:4" ht="12.75" customHeight="1" x14ac:dyDescent="0.25">
      <c r="A956" s="12"/>
      <c r="B956" s="12"/>
      <c r="C956" s="12"/>
      <c r="D956" s="12"/>
    </row>
    <row r="957" spans="1:4" ht="12.75" customHeight="1" x14ac:dyDescent="0.25">
      <c r="A957" s="12"/>
      <c r="B957" s="12"/>
      <c r="C957" s="12"/>
      <c r="D957" s="12"/>
    </row>
    <row r="958" spans="1:4" ht="12.75" customHeight="1" x14ac:dyDescent="0.25">
      <c r="A958" s="12"/>
      <c r="B958" s="12"/>
      <c r="C958" s="12"/>
      <c r="D958" s="12"/>
    </row>
    <row r="959" spans="1:4" ht="12.75" customHeight="1" x14ac:dyDescent="0.25">
      <c r="A959" s="12"/>
      <c r="B959" s="12"/>
      <c r="C959" s="12"/>
      <c r="D959" s="12"/>
    </row>
    <row r="960" spans="1:4" ht="12.75" customHeight="1" x14ac:dyDescent="0.25">
      <c r="A960" s="12"/>
      <c r="B960" s="12"/>
      <c r="C960" s="12"/>
      <c r="D960" s="12"/>
    </row>
    <row r="961" spans="1:4" ht="12.75" customHeight="1" x14ac:dyDescent="0.25">
      <c r="A961" s="12"/>
      <c r="B961" s="12"/>
      <c r="C961" s="12"/>
      <c r="D961" s="12"/>
    </row>
    <row r="962" spans="1:4" ht="12.75" customHeight="1" x14ac:dyDescent="0.25">
      <c r="A962" s="12"/>
      <c r="B962" s="12"/>
      <c r="C962" s="12"/>
      <c r="D962" s="12"/>
    </row>
    <row r="963" spans="1:4" ht="12.75" customHeight="1" x14ac:dyDescent="0.25">
      <c r="A963" s="12"/>
      <c r="B963" s="12"/>
      <c r="C963" s="12"/>
      <c r="D963" s="12"/>
    </row>
    <row r="964" spans="1:4" ht="12.75" customHeight="1" x14ac:dyDescent="0.25">
      <c r="A964" s="12"/>
      <c r="B964" s="12"/>
      <c r="C964" s="12"/>
      <c r="D964" s="12"/>
    </row>
    <row r="965" spans="1:4" ht="12.75" customHeight="1" x14ac:dyDescent="0.25">
      <c r="A965" s="12"/>
      <c r="B965" s="12"/>
      <c r="C965" s="12"/>
      <c r="D965" s="12"/>
    </row>
    <row r="966" spans="1:4" ht="12.75" customHeight="1" x14ac:dyDescent="0.25">
      <c r="A966" s="12"/>
      <c r="B966" s="12"/>
      <c r="C966" s="12"/>
      <c r="D966" s="12"/>
    </row>
    <row r="967" spans="1:4" ht="12.75" customHeight="1" x14ac:dyDescent="0.25">
      <c r="A967" s="12"/>
      <c r="B967" s="12"/>
      <c r="C967" s="12"/>
      <c r="D967" s="12"/>
    </row>
    <row r="968" spans="1:4" ht="12.75" customHeight="1" x14ac:dyDescent="0.25">
      <c r="A968" s="12"/>
      <c r="B968" s="12"/>
      <c r="C968" s="12"/>
      <c r="D968" s="12"/>
    </row>
    <row r="969" spans="1:4" ht="12.75" customHeight="1" x14ac:dyDescent="0.25">
      <c r="A969" s="12"/>
      <c r="B969" s="12"/>
      <c r="C969" s="12"/>
      <c r="D969" s="12"/>
    </row>
    <row r="970" spans="1:4" ht="12.75" customHeight="1" x14ac:dyDescent="0.25">
      <c r="A970" s="12"/>
      <c r="B970" s="12"/>
      <c r="C970" s="12"/>
      <c r="D970" s="12"/>
    </row>
    <row r="971" spans="1:4" ht="12.75" customHeight="1" x14ac:dyDescent="0.25">
      <c r="A971" s="12"/>
      <c r="B971" s="12"/>
      <c r="C971" s="12"/>
      <c r="D971" s="12"/>
    </row>
    <row r="972" spans="1:4" ht="12.75" customHeight="1" x14ac:dyDescent="0.25">
      <c r="A972" s="12"/>
      <c r="B972" s="12"/>
      <c r="C972" s="12"/>
      <c r="D972" s="12"/>
    </row>
    <row r="973" spans="1:4" ht="12.75" customHeight="1" x14ac:dyDescent="0.25">
      <c r="A973" s="12"/>
      <c r="B973" s="12"/>
      <c r="C973" s="12"/>
      <c r="D973" s="12"/>
    </row>
    <row r="974" spans="1:4" ht="12.75" customHeight="1" x14ac:dyDescent="0.25">
      <c r="A974" s="12"/>
      <c r="B974" s="12"/>
      <c r="C974" s="12"/>
      <c r="D974" s="12"/>
    </row>
    <row r="975" spans="1:4" ht="12.75" customHeight="1" x14ac:dyDescent="0.25">
      <c r="A975" s="12"/>
      <c r="B975" s="12"/>
      <c r="C975" s="12"/>
      <c r="D975" s="12"/>
    </row>
    <row r="976" spans="1:4" ht="12.75" customHeight="1" x14ac:dyDescent="0.25">
      <c r="A976" s="12"/>
      <c r="B976" s="12"/>
      <c r="C976" s="12"/>
      <c r="D976" s="12"/>
    </row>
    <row r="977" spans="1:4" ht="12.75" customHeight="1" x14ac:dyDescent="0.25">
      <c r="A977" s="12"/>
      <c r="B977" s="12"/>
      <c r="C977" s="12"/>
      <c r="D977" s="12"/>
    </row>
    <row r="978" spans="1:4" ht="12.75" customHeight="1" x14ac:dyDescent="0.25">
      <c r="A978" s="12"/>
      <c r="B978" s="12"/>
      <c r="C978" s="12"/>
      <c r="D978" s="12"/>
    </row>
    <row r="979" spans="1:4" ht="12.75" customHeight="1" x14ac:dyDescent="0.25">
      <c r="A979" s="12"/>
      <c r="B979" s="12"/>
      <c r="C979" s="12"/>
      <c r="D979" s="12"/>
    </row>
    <row r="980" spans="1:4" ht="12.75" customHeight="1" x14ac:dyDescent="0.25">
      <c r="A980" s="12"/>
      <c r="B980" s="12"/>
      <c r="C980" s="12"/>
      <c r="D980" s="12"/>
    </row>
    <row r="981" spans="1:4" ht="12.75" customHeight="1" x14ac:dyDescent="0.25">
      <c r="A981" s="12"/>
      <c r="B981" s="12"/>
      <c r="C981" s="12"/>
      <c r="D981" s="12"/>
    </row>
    <row r="982" spans="1:4" ht="12.75" customHeight="1" x14ac:dyDescent="0.25">
      <c r="A982" s="12"/>
      <c r="B982" s="12"/>
      <c r="C982" s="12"/>
      <c r="D982" s="12"/>
    </row>
    <row r="983" spans="1:4" ht="12.75" customHeight="1" x14ac:dyDescent="0.25">
      <c r="A983" s="12"/>
      <c r="B983" s="12"/>
      <c r="C983" s="12"/>
      <c r="D983" s="12"/>
    </row>
    <row r="984" spans="1:4" ht="12.75" customHeight="1" x14ac:dyDescent="0.25">
      <c r="A984" s="12"/>
      <c r="B984" s="12"/>
      <c r="C984" s="12"/>
      <c r="D984" s="12"/>
    </row>
    <row r="985" spans="1:4" ht="12.75" customHeight="1" x14ac:dyDescent="0.25">
      <c r="A985" s="12"/>
      <c r="B985" s="12"/>
      <c r="C985" s="12"/>
      <c r="D985" s="12"/>
    </row>
    <row r="986" spans="1:4" ht="12.75" customHeight="1" x14ac:dyDescent="0.25">
      <c r="A986" s="12"/>
      <c r="B986" s="12"/>
      <c r="C986" s="12"/>
      <c r="D986" s="12"/>
    </row>
    <row r="987" spans="1:4" ht="12.75" customHeight="1" x14ac:dyDescent="0.25">
      <c r="A987" s="12"/>
      <c r="B987" s="12"/>
      <c r="C987" s="12"/>
      <c r="D987" s="12"/>
    </row>
    <row r="988" spans="1:4" ht="12.75" customHeight="1" x14ac:dyDescent="0.25">
      <c r="A988" s="12"/>
      <c r="B988" s="12"/>
      <c r="C988" s="12"/>
      <c r="D988" s="12"/>
    </row>
    <row r="989" spans="1:4" ht="12.75" customHeight="1" x14ac:dyDescent="0.25">
      <c r="A989" s="12"/>
      <c r="B989" s="12"/>
      <c r="C989" s="12"/>
      <c r="D989" s="12"/>
    </row>
    <row r="990" spans="1:4" ht="12.75" customHeight="1" x14ac:dyDescent="0.25">
      <c r="A990" s="12"/>
      <c r="B990" s="12"/>
      <c r="C990" s="12"/>
      <c r="D990" s="12"/>
    </row>
    <row r="991" spans="1:4" ht="12.75" customHeight="1" x14ac:dyDescent="0.25">
      <c r="A991" s="12"/>
      <c r="B991" s="12"/>
      <c r="C991" s="12"/>
      <c r="D991" s="12"/>
    </row>
    <row r="992" spans="1:4" ht="12.75" customHeight="1" x14ac:dyDescent="0.25">
      <c r="A992" s="12"/>
      <c r="B992" s="12"/>
      <c r="C992" s="12"/>
      <c r="D992" s="12"/>
    </row>
    <row r="993" spans="1:4" ht="12.75" customHeight="1" x14ac:dyDescent="0.25">
      <c r="A993" s="12"/>
      <c r="B993" s="12"/>
      <c r="C993" s="12"/>
      <c r="D993" s="12"/>
    </row>
    <row r="994" spans="1:4" ht="12.75" customHeight="1" x14ac:dyDescent="0.25">
      <c r="A994" s="12"/>
      <c r="B994" s="12"/>
      <c r="C994" s="12"/>
      <c r="D994" s="12"/>
    </row>
    <row r="995" spans="1:4" ht="12.75" customHeight="1" x14ac:dyDescent="0.25">
      <c r="A995" s="12"/>
      <c r="B995" s="12"/>
      <c r="C995" s="12"/>
      <c r="D995" s="12"/>
    </row>
    <row r="996" spans="1:4" ht="12.75" customHeight="1" x14ac:dyDescent="0.25">
      <c r="A996" s="12"/>
      <c r="B996" s="12"/>
      <c r="C996" s="12"/>
      <c r="D996" s="12"/>
    </row>
    <row r="997" spans="1:4" ht="12.75" customHeight="1" x14ac:dyDescent="0.25">
      <c r="A997" s="12"/>
      <c r="B997" s="12"/>
      <c r="C997" s="12"/>
      <c r="D997" s="12"/>
    </row>
    <row r="998" spans="1:4" ht="12.75" customHeight="1" x14ac:dyDescent="0.25">
      <c r="A998" s="12"/>
      <c r="B998" s="12"/>
      <c r="C998" s="12"/>
      <c r="D998" s="12"/>
    </row>
    <row r="999" spans="1:4" ht="12.75" customHeight="1" x14ac:dyDescent="0.25">
      <c r="A999" s="12"/>
      <c r="B999" s="12"/>
      <c r="C999" s="12"/>
      <c r="D999" s="12"/>
    </row>
    <row r="1000" spans="1:4" ht="12.75" customHeight="1" x14ac:dyDescent="0.25">
      <c r="A1000" s="12"/>
      <c r="B1000" s="12"/>
      <c r="C1000" s="12"/>
      <c r="D1000" s="12"/>
    </row>
  </sheetData>
  <conditionalFormatting sqref="C4:C23">
    <cfRule type="colorScale" priority="1">
      <colorScale>
        <cfvo type="min"/>
        <cfvo type="percentile" val="50"/>
        <cfvo type="max"/>
        <color rgb="FF63BE7B"/>
        <color rgb="FFFFEB84"/>
        <color rgb="FFF8696B"/>
      </colorScale>
    </cfRule>
  </conditionalFormatting>
  <conditionalFormatting sqref="D26:D45">
    <cfRule type="colorScale" priority="2">
      <colorScale>
        <cfvo type="min"/>
        <cfvo type="percentile" val="50"/>
        <cfvo type="max"/>
        <color rgb="FF63BE7B"/>
        <color rgb="FFFFEB84"/>
        <color rgb="FFF8696B"/>
      </colorScale>
    </cfRule>
  </conditionalFormatting>
  <conditionalFormatting sqref="E4:E23">
    <cfRule type="colorScale" priority="3">
      <colorScale>
        <cfvo type="min"/>
        <cfvo type="percentile" val="50"/>
        <cfvo type="max"/>
        <color rgb="FF63BE7B"/>
        <color rgb="FFFFEB84"/>
        <color rgb="FFF8696B"/>
      </colorScale>
    </cfRule>
  </conditionalFormatting>
  <conditionalFormatting sqref="E26:E45">
    <cfRule type="colorScale" priority="4">
      <colorScale>
        <cfvo type="min"/>
        <cfvo type="percentile" val="50"/>
        <cfvo type="max"/>
        <color rgb="FF63BE7B"/>
        <color rgb="FFFFEB84"/>
        <color rgb="FFF8696B"/>
      </colorScale>
    </cfRule>
  </conditionalFormatting>
  <conditionalFormatting sqref="C26:C45">
    <cfRule type="colorScale" priority="5">
      <colorScale>
        <cfvo type="min"/>
        <cfvo type="percentile" val="50"/>
        <cfvo type="max"/>
        <color rgb="FF63BE7B"/>
        <color rgb="FFFFEB84"/>
        <color rgb="FFF8696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heetViews>
  <sheetFormatPr defaultColWidth="17.26953125" defaultRowHeight="15" customHeight="1" x14ac:dyDescent="0.25"/>
  <cols>
    <col min="1" max="1" width="8.7265625" customWidth="1"/>
    <col min="2" max="2" width="9.08984375" customWidth="1"/>
    <col min="3" max="3" width="12.08984375" customWidth="1"/>
    <col min="4" max="6" width="10.54296875" customWidth="1"/>
    <col min="7" max="7" width="36" customWidth="1"/>
    <col min="8" max="8" width="8.7265625" customWidth="1"/>
    <col min="9" max="9" width="22.08984375" customWidth="1"/>
    <col min="10" max="10" width="13.26953125" customWidth="1"/>
    <col min="11" max="13" width="8.7265625" customWidth="1"/>
    <col min="14" max="14" width="14.7265625" customWidth="1"/>
    <col min="15" max="15" width="11.453125" customWidth="1"/>
    <col min="16" max="26" width="8.7265625" customWidth="1"/>
  </cols>
  <sheetData>
    <row r="1" spans="1:14" ht="13.5" customHeight="1" x14ac:dyDescent="0.3">
      <c r="A1" s="8"/>
      <c r="B1" s="20"/>
      <c r="C1" s="20"/>
      <c r="D1" s="22" t="s">
        <v>10</v>
      </c>
      <c r="E1" s="20"/>
      <c r="F1" s="23"/>
      <c r="G1" s="8"/>
      <c r="H1" s="8"/>
      <c r="I1" s="8"/>
      <c r="J1" s="12"/>
      <c r="N1" s="12"/>
    </row>
    <row r="2" spans="1:14" ht="13.5" customHeight="1" x14ac:dyDescent="0.3">
      <c r="A2" s="24"/>
      <c r="B2" s="25" t="s">
        <v>5</v>
      </c>
      <c r="C2" s="25" t="s">
        <v>2</v>
      </c>
      <c r="D2" s="27" t="s">
        <v>50</v>
      </c>
      <c r="E2" s="27" t="s">
        <v>51</v>
      </c>
      <c r="F2" s="28"/>
      <c r="G2" s="29"/>
      <c r="H2" s="30"/>
      <c r="I2" s="8"/>
      <c r="J2" s="12"/>
      <c r="N2" s="12"/>
    </row>
    <row r="3" spans="1:14" ht="12.75" customHeight="1" x14ac:dyDescent="0.3">
      <c r="A3" s="24"/>
      <c r="B3" s="31">
        <v>1</v>
      </c>
      <c r="C3" s="32" t="s">
        <v>52</v>
      </c>
      <c r="D3" s="33">
        <v>100</v>
      </c>
      <c r="E3" s="34">
        <f t="shared" ref="E3:E22" si="0">D3*$G$4</f>
        <v>120</v>
      </c>
      <c r="F3" s="35"/>
      <c r="G3" s="36" t="s">
        <v>54</v>
      </c>
      <c r="H3" s="37"/>
      <c r="I3" s="8"/>
      <c r="J3" s="12"/>
      <c r="N3" s="12"/>
    </row>
    <row r="4" spans="1:14" ht="12.75" customHeight="1" x14ac:dyDescent="0.3">
      <c r="A4" s="24"/>
      <c r="B4" s="38">
        <v>2</v>
      </c>
      <c r="C4" s="39" t="s">
        <v>55</v>
      </c>
      <c r="D4" s="33">
        <v>81</v>
      </c>
      <c r="E4" s="34">
        <f t="shared" si="0"/>
        <v>97.2</v>
      </c>
      <c r="F4" s="40" t="s">
        <v>56</v>
      </c>
      <c r="G4" s="41">
        <v>1.2</v>
      </c>
      <c r="H4" s="42" t="s">
        <v>57</v>
      </c>
      <c r="I4" s="8"/>
      <c r="J4" s="12"/>
      <c r="N4" s="12"/>
    </row>
    <row r="5" spans="1:14" ht="13.5" customHeight="1" x14ac:dyDescent="0.3">
      <c r="A5" s="24"/>
      <c r="B5" s="38">
        <v>3</v>
      </c>
      <c r="C5" s="39" t="s">
        <v>58</v>
      </c>
      <c r="D5" s="33">
        <v>77</v>
      </c>
      <c r="E5" s="34">
        <f t="shared" si="0"/>
        <v>92.399999999999991</v>
      </c>
      <c r="F5" s="43"/>
      <c r="G5" s="44"/>
      <c r="H5" s="45"/>
      <c r="I5" s="8"/>
      <c r="J5" s="12"/>
      <c r="N5" s="12"/>
    </row>
    <row r="6" spans="1:14" ht="12.75" customHeight="1" x14ac:dyDescent="0.3">
      <c r="A6" s="24"/>
      <c r="B6" s="38">
        <v>4</v>
      </c>
      <c r="C6" s="39" t="s">
        <v>60</v>
      </c>
      <c r="D6" s="33">
        <v>75</v>
      </c>
      <c r="E6" s="34">
        <f t="shared" si="0"/>
        <v>90</v>
      </c>
      <c r="F6" s="28"/>
      <c r="G6" s="29"/>
      <c r="H6" s="30"/>
      <c r="I6" s="8"/>
      <c r="J6" s="12"/>
      <c r="N6" s="12"/>
    </row>
    <row r="7" spans="1:14" ht="12.75" customHeight="1" x14ac:dyDescent="0.3">
      <c r="A7" s="24"/>
      <c r="B7" s="38">
        <v>5</v>
      </c>
      <c r="C7" s="46" t="s">
        <v>61</v>
      </c>
      <c r="D7" s="33">
        <v>70</v>
      </c>
      <c r="E7" s="34">
        <f t="shared" si="0"/>
        <v>84</v>
      </c>
      <c r="F7" s="35"/>
      <c r="G7" s="47" t="s">
        <v>62</v>
      </c>
      <c r="H7" s="37"/>
      <c r="I7" s="12"/>
      <c r="J7" s="12"/>
      <c r="N7" s="12"/>
    </row>
    <row r="8" spans="1:14" ht="12.75" customHeight="1" x14ac:dyDescent="0.3">
      <c r="A8" s="24"/>
      <c r="B8" s="38">
        <v>6</v>
      </c>
      <c r="C8" s="46" t="s">
        <v>63</v>
      </c>
      <c r="D8" s="33">
        <v>63</v>
      </c>
      <c r="E8" s="34">
        <f t="shared" si="0"/>
        <v>75.599999999999994</v>
      </c>
      <c r="F8" s="40" t="s">
        <v>56</v>
      </c>
      <c r="G8" s="41">
        <v>5</v>
      </c>
      <c r="H8" s="42" t="s">
        <v>57</v>
      </c>
      <c r="I8" s="48"/>
      <c r="J8" s="12"/>
      <c r="N8" s="12"/>
    </row>
    <row r="9" spans="1:14" ht="13.5" customHeight="1" x14ac:dyDescent="0.3">
      <c r="A9" s="24"/>
      <c r="B9" s="38">
        <v>7</v>
      </c>
      <c r="C9" s="39" t="s">
        <v>64</v>
      </c>
      <c r="D9" s="33">
        <v>54</v>
      </c>
      <c r="E9" s="34">
        <f t="shared" si="0"/>
        <v>64.8</v>
      </c>
      <c r="F9" s="43"/>
      <c r="G9" s="44"/>
      <c r="H9" s="45"/>
      <c r="I9" s="48"/>
      <c r="J9" s="12"/>
      <c r="N9" s="12"/>
    </row>
    <row r="10" spans="1:14" ht="12.75" customHeight="1" x14ac:dyDescent="0.3">
      <c r="A10" s="24"/>
      <c r="B10" s="38">
        <v>8</v>
      </c>
      <c r="C10" s="46" t="s">
        <v>65</v>
      </c>
      <c r="D10" s="33">
        <v>49</v>
      </c>
      <c r="E10" s="34">
        <f t="shared" si="0"/>
        <v>58.8</v>
      </c>
      <c r="F10" s="35"/>
      <c r="G10" s="8"/>
      <c r="H10" s="8"/>
      <c r="I10" s="48"/>
      <c r="J10" s="12"/>
      <c r="N10" s="12"/>
    </row>
    <row r="11" spans="1:14" ht="12.75" customHeight="1" x14ac:dyDescent="0.3">
      <c r="A11" s="24"/>
      <c r="B11" s="38">
        <v>9</v>
      </c>
      <c r="C11" s="39" t="s">
        <v>66</v>
      </c>
      <c r="D11" s="33">
        <v>47</v>
      </c>
      <c r="E11" s="34">
        <f t="shared" si="0"/>
        <v>56.4</v>
      </c>
      <c r="F11" s="35"/>
      <c r="G11" s="8"/>
      <c r="H11" s="8"/>
      <c r="I11" s="48"/>
      <c r="J11" s="12"/>
      <c r="N11" s="12"/>
    </row>
    <row r="12" spans="1:14" ht="12.75" customHeight="1" x14ac:dyDescent="0.3">
      <c r="A12" s="24"/>
      <c r="B12" s="38">
        <v>10</v>
      </c>
      <c r="C12" s="39" t="s">
        <v>67</v>
      </c>
      <c r="D12" s="33">
        <v>44</v>
      </c>
      <c r="E12" s="34">
        <f t="shared" si="0"/>
        <v>52.8</v>
      </c>
      <c r="F12" s="35"/>
      <c r="G12" s="90" t="s">
        <v>68</v>
      </c>
      <c r="H12" s="8"/>
      <c r="I12" s="48"/>
      <c r="J12" s="12"/>
      <c r="N12" s="12"/>
    </row>
    <row r="13" spans="1:14" ht="12.75" customHeight="1" x14ac:dyDescent="0.3">
      <c r="A13" s="24"/>
      <c r="B13" s="38">
        <v>11</v>
      </c>
      <c r="C13" s="39" t="s">
        <v>70</v>
      </c>
      <c r="D13" s="33">
        <v>44</v>
      </c>
      <c r="E13" s="34">
        <f t="shared" si="0"/>
        <v>52.8</v>
      </c>
      <c r="F13" s="35"/>
      <c r="G13" s="91"/>
      <c r="H13" s="8"/>
      <c r="I13" s="48"/>
      <c r="J13" s="12"/>
      <c r="N13" s="12"/>
    </row>
    <row r="14" spans="1:14" ht="12.75" customHeight="1" x14ac:dyDescent="0.3">
      <c r="A14" s="24"/>
      <c r="B14" s="38">
        <v>12</v>
      </c>
      <c r="C14" s="39" t="s">
        <v>71</v>
      </c>
      <c r="D14" s="33">
        <v>44</v>
      </c>
      <c r="E14" s="34">
        <f t="shared" si="0"/>
        <v>52.8</v>
      </c>
      <c r="F14" s="35"/>
      <c r="G14" s="91"/>
      <c r="H14" s="8"/>
      <c r="I14" s="48"/>
      <c r="J14" s="12"/>
      <c r="N14" s="12"/>
    </row>
    <row r="15" spans="1:14" ht="12.75" customHeight="1" x14ac:dyDescent="0.3">
      <c r="A15" s="24"/>
      <c r="B15" s="38">
        <v>13</v>
      </c>
      <c r="C15" s="39" t="s">
        <v>72</v>
      </c>
      <c r="D15" s="33">
        <v>42</v>
      </c>
      <c r="E15" s="34">
        <f t="shared" si="0"/>
        <v>50.4</v>
      </c>
      <c r="F15" s="35"/>
      <c r="G15" s="91"/>
      <c r="H15" s="8"/>
      <c r="I15" s="48"/>
      <c r="J15" s="12"/>
      <c r="N15" s="12"/>
    </row>
    <row r="16" spans="1:14" ht="12.75" customHeight="1" x14ac:dyDescent="0.3">
      <c r="A16" s="24"/>
      <c r="B16" s="38">
        <v>14</v>
      </c>
      <c r="C16" s="39" t="s">
        <v>73</v>
      </c>
      <c r="D16" s="33">
        <v>41</v>
      </c>
      <c r="E16" s="34">
        <f t="shared" si="0"/>
        <v>49.199999999999996</v>
      </c>
      <c r="F16" s="35"/>
      <c r="G16" s="91"/>
      <c r="H16" s="8"/>
      <c r="I16" s="48"/>
      <c r="J16" s="12"/>
      <c r="N16" s="12"/>
    </row>
    <row r="17" spans="1:26" ht="12.75" customHeight="1" x14ac:dyDescent="0.3">
      <c r="A17" s="24"/>
      <c r="B17" s="38">
        <v>15</v>
      </c>
      <c r="C17" s="39" t="s">
        <v>74</v>
      </c>
      <c r="D17" s="33">
        <v>40</v>
      </c>
      <c r="E17" s="34">
        <f t="shared" si="0"/>
        <v>48</v>
      </c>
      <c r="F17" s="35"/>
      <c r="G17" s="91"/>
      <c r="H17" s="8"/>
      <c r="I17" s="48"/>
      <c r="J17" s="12"/>
      <c r="N17" s="12"/>
    </row>
    <row r="18" spans="1:26" ht="12.75" customHeight="1" x14ac:dyDescent="0.3">
      <c r="A18" s="24"/>
      <c r="B18" s="38">
        <v>16</v>
      </c>
      <c r="C18" s="39" t="s">
        <v>75</v>
      </c>
      <c r="D18" s="33">
        <v>40</v>
      </c>
      <c r="E18" s="34">
        <f t="shared" si="0"/>
        <v>48</v>
      </c>
      <c r="F18" s="35"/>
      <c r="G18" s="91"/>
      <c r="H18" s="8"/>
      <c r="I18" s="48"/>
      <c r="J18" s="12"/>
      <c r="N18" s="12"/>
    </row>
    <row r="19" spans="1:26" ht="12.75" customHeight="1" x14ac:dyDescent="0.3">
      <c r="A19" s="24"/>
      <c r="B19" s="38">
        <v>17</v>
      </c>
      <c r="C19" s="39" t="s">
        <v>76</v>
      </c>
      <c r="D19" s="33">
        <v>37</v>
      </c>
      <c r="E19" s="34">
        <f t="shared" si="0"/>
        <v>44.4</v>
      </c>
      <c r="F19" s="35"/>
      <c r="G19" s="91"/>
      <c r="H19" s="8"/>
      <c r="I19" s="48"/>
      <c r="J19" s="12"/>
      <c r="N19" s="12"/>
    </row>
    <row r="20" spans="1:26" ht="12.75" customHeight="1" x14ac:dyDescent="0.3">
      <c r="A20" s="24"/>
      <c r="B20" s="38">
        <v>18</v>
      </c>
      <c r="C20" s="39" t="s">
        <v>77</v>
      </c>
      <c r="D20" s="33">
        <v>36</v>
      </c>
      <c r="E20" s="34">
        <f t="shared" si="0"/>
        <v>43.199999999999996</v>
      </c>
      <c r="F20" s="35"/>
      <c r="G20" s="92"/>
      <c r="H20" s="8"/>
      <c r="I20" s="48"/>
      <c r="J20" s="12"/>
      <c r="N20" s="12"/>
    </row>
    <row r="21" spans="1:26" ht="12.75" customHeight="1" x14ac:dyDescent="0.3">
      <c r="A21" s="24"/>
      <c r="B21" s="38">
        <v>19</v>
      </c>
      <c r="C21" s="39" t="s">
        <v>78</v>
      </c>
      <c r="D21" s="33">
        <v>32</v>
      </c>
      <c r="E21" s="34">
        <f t="shared" si="0"/>
        <v>38.4</v>
      </c>
      <c r="F21" s="35"/>
      <c r="G21" s="93"/>
      <c r="H21" s="8"/>
      <c r="I21" s="48"/>
      <c r="J21" s="12"/>
      <c r="N21" s="12"/>
    </row>
    <row r="22" spans="1:26" ht="13.5" customHeight="1" x14ac:dyDescent="0.3">
      <c r="A22" s="24"/>
      <c r="B22" s="38">
        <v>20</v>
      </c>
      <c r="C22" s="39" t="s">
        <v>80</v>
      </c>
      <c r="D22" s="33">
        <v>30</v>
      </c>
      <c r="E22" s="49">
        <f t="shared" si="0"/>
        <v>36</v>
      </c>
      <c r="F22" s="35"/>
      <c r="G22" s="91"/>
      <c r="H22" s="8"/>
      <c r="I22" s="48"/>
      <c r="J22" s="12"/>
      <c r="N22" s="12"/>
    </row>
    <row r="23" spans="1:26" ht="12.75" customHeight="1" x14ac:dyDescent="0.3">
      <c r="A23" s="8"/>
      <c r="B23" s="50"/>
      <c r="C23" s="51"/>
      <c r="D23" s="51" t="s">
        <v>81</v>
      </c>
      <c r="E23" s="50"/>
      <c r="F23" s="23"/>
      <c r="G23" s="91"/>
      <c r="H23" s="8"/>
      <c r="I23" s="48"/>
      <c r="J23" s="12"/>
      <c r="N23" s="12"/>
    </row>
    <row r="24" spans="1:26" ht="12.75" customHeight="1" x14ac:dyDescent="0.3">
      <c r="A24" s="8"/>
      <c r="B24" s="23"/>
      <c r="C24" s="36"/>
      <c r="D24" s="36" t="s">
        <v>81</v>
      </c>
      <c r="E24" s="23"/>
      <c r="F24" s="52"/>
      <c r="G24" s="91"/>
      <c r="H24" s="8"/>
      <c r="I24" s="48"/>
      <c r="J24" s="12"/>
      <c r="N24" s="12"/>
    </row>
    <row r="25" spans="1:26" ht="12.75" customHeight="1" x14ac:dyDescent="0.3">
      <c r="A25" s="8"/>
      <c r="B25" s="23"/>
      <c r="C25" s="36"/>
      <c r="D25" s="36" t="s">
        <v>81</v>
      </c>
      <c r="E25" s="23"/>
      <c r="F25" s="23"/>
      <c r="G25" s="92"/>
      <c r="H25" s="53"/>
      <c r="I25" s="53"/>
      <c r="J25" s="1"/>
      <c r="K25" s="1"/>
      <c r="L25" s="1"/>
      <c r="M25" s="1"/>
      <c r="N25" s="1"/>
      <c r="O25" s="1"/>
      <c r="P25" s="1"/>
      <c r="Q25" s="1"/>
      <c r="R25" s="1"/>
      <c r="S25" s="1"/>
      <c r="T25" s="1"/>
      <c r="U25" s="1"/>
      <c r="V25" s="1"/>
      <c r="W25" s="1"/>
      <c r="X25" s="1"/>
      <c r="Y25" s="1"/>
      <c r="Z25" s="1"/>
    </row>
    <row r="26" spans="1:26" ht="12.75" customHeight="1" x14ac:dyDescent="0.25">
      <c r="A26" s="1"/>
      <c r="B26" s="52"/>
      <c r="C26" s="23"/>
      <c r="D26" s="52"/>
      <c r="E26" s="52"/>
      <c r="F26" s="52"/>
      <c r="G26" s="1"/>
      <c r="H26" s="53"/>
      <c r="I26" s="53"/>
      <c r="J26" s="1"/>
      <c r="K26" s="1"/>
      <c r="L26" s="1"/>
      <c r="M26" s="1"/>
      <c r="N26" s="1"/>
      <c r="O26" s="1"/>
      <c r="P26" s="1"/>
      <c r="Q26" s="1"/>
      <c r="R26" s="1"/>
      <c r="S26" s="1"/>
      <c r="T26" s="1"/>
      <c r="U26" s="1"/>
      <c r="V26" s="1"/>
      <c r="W26" s="1"/>
      <c r="X26" s="1"/>
      <c r="Y26" s="1"/>
      <c r="Z26" s="1"/>
    </row>
    <row r="27" spans="1:26" ht="12.75" customHeight="1" x14ac:dyDescent="0.3">
      <c r="B27" s="23"/>
      <c r="C27" s="36" t="s">
        <v>82</v>
      </c>
      <c r="D27" s="23"/>
      <c r="E27" s="52"/>
      <c r="F27" s="52"/>
      <c r="G27" s="12"/>
      <c r="H27" s="1"/>
      <c r="I27" s="1"/>
      <c r="J27" s="1"/>
      <c r="K27" s="1"/>
      <c r="N27" s="12"/>
    </row>
    <row r="28" spans="1:26" ht="12.75" customHeight="1" x14ac:dyDescent="0.3">
      <c r="B28" s="23"/>
      <c r="C28" s="54" t="s">
        <v>63</v>
      </c>
      <c r="D28" s="23"/>
      <c r="E28" s="55"/>
      <c r="F28" s="52"/>
      <c r="G28" s="12"/>
      <c r="H28" s="1"/>
      <c r="I28" s="56"/>
      <c r="J28" s="1"/>
      <c r="K28" s="1"/>
      <c r="N28" s="12"/>
    </row>
    <row r="29" spans="1:26" ht="12.75" customHeight="1" x14ac:dyDescent="0.3">
      <c r="B29" s="23"/>
      <c r="C29" s="54" t="s">
        <v>71</v>
      </c>
      <c r="D29" s="23"/>
      <c r="E29" s="55"/>
      <c r="F29" s="52"/>
      <c r="G29" s="12"/>
      <c r="H29" s="1"/>
      <c r="I29" s="52"/>
      <c r="J29" s="57"/>
      <c r="K29" s="1"/>
      <c r="L29" s="58" t="s">
        <v>83</v>
      </c>
      <c r="N29" s="12"/>
    </row>
    <row r="30" spans="1:26" ht="12.75" customHeight="1" x14ac:dyDescent="0.25">
      <c r="B30" s="23"/>
      <c r="C30" s="54" t="s">
        <v>74</v>
      </c>
      <c r="D30" s="23"/>
      <c r="E30" s="55"/>
      <c r="F30" s="52"/>
      <c r="G30" s="12"/>
      <c r="H30" s="1"/>
      <c r="I30" s="52"/>
      <c r="J30" s="57"/>
      <c r="K30" s="1"/>
    </row>
    <row r="31" spans="1:26" ht="12.75" customHeight="1" x14ac:dyDescent="0.3">
      <c r="B31" s="23"/>
      <c r="C31" s="54" t="s">
        <v>64</v>
      </c>
      <c r="D31" s="23"/>
      <c r="E31" s="55"/>
      <c r="F31" s="52"/>
      <c r="G31" s="12"/>
      <c r="H31" s="1"/>
      <c r="I31" s="52"/>
      <c r="J31" s="57"/>
      <c r="K31" s="1"/>
      <c r="L31" s="25" t="s">
        <v>5</v>
      </c>
      <c r="M31" s="25" t="s">
        <v>2</v>
      </c>
      <c r="N31" s="27" t="s">
        <v>50</v>
      </c>
      <c r="O31" s="59" t="s">
        <v>84</v>
      </c>
    </row>
    <row r="32" spans="1:26" ht="12.75" customHeight="1" x14ac:dyDescent="0.3">
      <c r="B32" s="23"/>
      <c r="C32" s="54" t="s">
        <v>78</v>
      </c>
      <c r="D32" s="23"/>
      <c r="E32" s="55"/>
      <c r="F32" s="52"/>
      <c r="G32" s="12"/>
      <c r="H32" s="1"/>
      <c r="I32" s="52"/>
      <c r="J32" s="57"/>
      <c r="K32" s="1"/>
      <c r="L32" s="31">
        <v>1</v>
      </c>
      <c r="M32" s="32" t="s">
        <v>52</v>
      </c>
      <c r="N32" s="33">
        <v>3.89</v>
      </c>
      <c r="Q32" s="60"/>
    </row>
    <row r="33" spans="2:17" ht="12.75" customHeight="1" x14ac:dyDescent="0.3">
      <c r="B33" s="23"/>
      <c r="C33" s="54" t="s">
        <v>61</v>
      </c>
      <c r="D33" s="23"/>
      <c r="E33" s="55"/>
      <c r="F33" s="52"/>
      <c r="G33" s="12"/>
      <c r="H33" s="1"/>
      <c r="I33" s="52"/>
      <c r="J33" s="57"/>
      <c r="K33" s="1"/>
      <c r="L33" s="38">
        <v>2</v>
      </c>
      <c r="M33" s="39" t="s">
        <v>60</v>
      </c>
      <c r="N33" s="33">
        <v>3.03</v>
      </c>
      <c r="Q33" s="60"/>
    </row>
    <row r="34" spans="2:17" ht="12.75" customHeight="1" x14ac:dyDescent="0.3">
      <c r="B34" s="23"/>
      <c r="C34" s="54" t="s">
        <v>70</v>
      </c>
      <c r="D34" s="23"/>
      <c r="E34" s="55"/>
      <c r="F34" s="52"/>
      <c r="G34" s="12"/>
      <c r="H34" s="1"/>
      <c r="I34" s="52"/>
      <c r="J34" s="57"/>
      <c r="K34" s="1"/>
      <c r="L34" s="38">
        <v>3</v>
      </c>
      <c r="M34" s="39" t="s">
        <v>55</v>
      </c>
      <c r="N34" s="33">
        <v>2.87</v>
      </c>
      <c r="Q34" s="60"/>
    </row>
    <row r="35" spans="2:17" ht="12.75" customHeight="1" x14ac:dyDescent="0.3">
      <c r="B35" s="23"/>
      <c r="C35" s="54" t="s">
        <v>65</v>
      </c>
      <c r="D35" s="23"/>
      <c r="E35" s="55"/>
      <c r="F35" s="52"/>
      <c r="G35" s="12"/>
      <c r="H35" s="1"/>
      <c r="I35" s="52"/>
      <c r="J35" s="57"/>
      <c r="K35" s="1"/>
      <c r="L35" s="38">
        <v>4</v>
      </c>
      <c r="M35" s="39" t="s">
        <v>58</v>
      </c>
      <c r="N35" s="33">
        <v>2.82</v>
      </c>
      <c r="Q35" s="60"/>
    </row>
    <row r="36" spans="2:17" ht="12.75" customHeight="1" x14ac:dyDescent="0.3">
      <c r="B36" s="23"/>
      <c r="C36" s="54" t="s">
        <v>80</v>
      </c>
      <c r="D36" s="23"/>
      <c r="E36" s="55"/>
      <c r="F36" s="52"/>
      <c r="G36" s="12"/>
      <c r="H36" s="1"/>
      <c r="I36" s="52"/>
      <c r="J36" s="57"/>
      <c r="K36" s="1"/>
      <c r="L36" s="38">
        <v>5</v>
      </c>
      <c r="M36" s="46" t="s">
        <v>61</v>
      </c>
      <c r="N36" s="33">
        <v>2.4500000000000002</v>
      </c>
      <c r="Q36" s="60"/>
    </row>
    <row r="37" spans="2:17" ht="12.75" customHeight="1" x14ac:dyDescent="0.3">
      <c r="B37" s="23"/>
      <c r="C37" s="54" t="s">
        <v>76</v>
      </c>
      <c r="D37" s="23"/>
      <c r="E37" s="55"/>
      <c r="F37" s="52"/>
      <c r="G37" s="12"/>
      <c r="H37" s="1"/>
      <c r="I37" s="52"/>
      <c r="J37" s="57"/>
      <c r="K37" s="1"/>
      <c r="L37" s="38">
        <v>6</v>
      </c>
      <c r="M37" s="46" t="s">
        <v>63</v>
      </c>
      <c r="N37" s="33">
        <v>2.42</v>
      </c>
      <c r="Q37" s="60"/>
    </row>
    <row r="38" spans="2:17" ht="12.75" customHeight="1" x14ac:dyDescent="0.3">
      <c r="B38" s="23"/>
      <c r="C38" s="54" t="s">
        <v>66</v>
      </c>
      <c r="D38" s="23"/>
      <c r="E38" s="55"/>
      <c r="F38" s="52"/>
      <c r="G38" s="12"/>
      <c r="H38" s="1"/>
      <c r="I38" s="52"/>
      <c r="J38" s="57"/>
      <c r="K38" s="1"/>
      <c r="L38" s="38">
        <v>7</v>
      </c>
      <c r="M38" s="39" t="s">
        <v>64</v>
      </c>
      <c r="N38" s="33">
        <v>1.74</v>
      </c>
      <c r="Q38" s="60"/>
    </row>
    <row r="39" spans="2:17" ht="12.75" customHeight="1" x14ac:dyDescent="0.3">
      <c r="B39" s="23"/>
      <c r="C39" s="54" t="s">
        <v>60</v>
      </c>
      <c r="D39" s="23"/>
      <c r="E39" s="55"/>
      <c r="F39" s="52"/>
      <c r="G39" s="12"/>
      <c r="H39" s="1"/>
      <c r="I39" s="52"/>
      <c r="J39" s="57"/>
      <c r="K39" s="1"/>
      <c r="L39" s="38">
        <v>8</v>
      </c>
      <c r="M39" s="46" t="s">
        <v>66</v>
      </c>
      <c r="N39" s="33">
        <v>1.71</v>
      </c>
      <c r="Q39" s="60"/>
    </row>
    <row r="40" spans="2:17" ht="12.75" customHeight="1" x14ac:dyDescent="0.3">
      <c r="B40" s="23"/>
      <c r="C40" s="54" t="s">
        <v>52</v>
      </c>
      <c r="D40" s="23"/>
      <c r="E40" s="55"/>
      <c r="F40" s="52"/>
      <c r="G40" s="12"/>
      <c r="H40" s="1"/>
      <c r="I40" s="52"/>
      <c r="J40" s="57"/>
      <c r="K40" s="1"/>
      <c r="L40" s="38">
        <v>9</v>
      </c>
      <c r="M40" s="39" t="s">
        <v>67</v>
      </c>
      <c r="N40" s="33">
        <v>1.61</v>
      </c>
      <c r="Q40" s="60"/>
    </row>
    <row r="41" spans="2:17" ht="12.75" customHeight="1" x14ac:dyDescent="0.3">
      <c r="B41" s="23"/>
      <c r="C41" s="54" t="s">
        <v>55</v>
      </c>
      <c r="D41" s="23"/>
      <c r="E41" s="55"/>
      <c r="F41" s="52"/>
      <c r="G41" s="12"/>
      <c r="H41" s="1"/>
      <c r="I41" s="52"/>
      <c r="J41" s="57"/>
      <c r="K41" s="1"/>
      <c r="L41" s="38">
        <v>10</v>
      </c>
      <c r="M41" s="39" t="s">
        <v>70</v>
      </c>
      <c r="N41" s="33">
        <v>1.55</v>
      </c>
      <c r="Q41" s="60"/>
    </row>
    <row r="42" spans="2:17" ht="12.75" customHeight="1" x14ac:dyDescent="0.3">
      <c r="B42" s="23"/>
      <c r="C42" s="54" t="s">
        <v>67</v>
      </c>
      <c r="D42" s="23"/>
      <c r="E42" s="55"/>
      <c r="F42" s="52"/>
      <c r="G42" s="12"/>
      <c r="H42" s="1"/>
      <c r="I42" s="52"/>
      <c r="J42" s="57"/>
      <c r="K42" s="1"/>
      <c r="L42" s="38">
        <v>11</v>
      </c>
      <c r="M42" s="39" t="s">
        <v>65</v>
      </c>
      <c r="N42" s="33">
        <v>1.45</v>
      </c>
      <c r="Q42" s="60"/>
    </row>
    <row r="43" spans="2:17" ht="12.75" customHeight="1" x14ac:dyDescent="0.3">
      <c r="B43" s="23"/>
      <c r="C43" s="54" t="s">
        <v>77</v>
      </c>
      <c r="D43" s="23"/>
      <c r="E43" s="55"/>
      <c r="F43" s="52"/>
      <c r="G43" s="12"/>
      <c r="H43" s="1"/>
      <c r="I43" s="52"/>
      <c r="J43" s="57"/>
      <c r="K43" s="1"/>
      <c r="L43" s="38">
        <v>12</v>
      </c>
      <c r="M43" s="39" t="s">
        <v>71</v>
      </c>
      <c r="N43" s="33">
        <v>1.39</v>
      </c>
      <c r="Q43" s="60"/>
    </row>
    <row r="44" spans="2:17" ht="12.75" customHeight="1" x14ac:dyDescent="0.3">
      <c r="B44" s="23"/>
      <c r="C44" s="54" t="s">
        <v>58</v>
      </c>
      <c r="D44" s="23"/>
      <c r="E44" s="55"/>
      <c r="F44" s="52"/>
      <c r="G44" s="12"/>
      <c r="H44" s="1"/>
      <c r="I44" s="52"/>
      <c r="J44" s="57"/>
      <c r="K44" s="1"/>
      <c r="L44" s="38">
        <v>13</v>
      </c>
      <c r="M44" s="39" t="s">
        <v>77</v>
      </c>
      <c r="N44" s="33">
        <v>1.32</v>
      </c>
      <c r="Q44" s="60"/>
    </row>
    <row r="45" spans="2:17" ht="12.75" customHeight="1" x14ac:dyDescent="0.3">
      <c r="B45" s="23"/>
      <c r="C45" s="54" t="s">
        <v>73</v>
      </c>
      <c r="D45" s="23"/>
      <c r="E45" s="55"/>
      <c r="F45" s="52"/>
      <c r="G45" s="12"/>
      <c r="H45" s="1"/>
      <c r="I45" s="52"/>
      <c r="J45" s="57"/>
      <c r="K45" s="1"/>
      <c r="L45" s="38">
        <v>14</v>
      </c>
      <c r="M45" s="39" t="s">
        <v>75</v>
      </c>
      <c r="N45" s="33">
        <v>1.32</v>
      </c>
      <c r="Q45" s="60"/>
    </row>
    <row r="46" spans="2:17" ht="12.75" customHeight="1" x14ac:dyDescent="0.3">
      <c r="B46" s="23"/>
      <c r="C46" s="54" t="s">
        <v>72</v>
      </c>
      <c r="D46" s="23"/>
      <c r="E46" s="55"/>
      <c r="F46" s="52"/>
      <c r="G46" s="12"/>
      <c r="H46" s="1"/>
      <c r="I46" s="52"/>
      <c r="J46" s="57"/>
      <c r="K46" s="1"/>
      <c r="L46" s="38">
        <v>15</v>
      </c>
      <c r="M46" s="39" t="s">
        <v>72</v>
      </c>
      <c r="N46" s="33">
        <v>1.29</v>
      </c>
      <c r="Q46" s="60"/>
    </row>
    <row r="47" spans="2:17" ht="12.75" customHeight="1" x14ac:dyDescent="0.3">
      <c r="B47" s="23"/>
      <c r="C47" s="54" t="s">
        <v>75</v>
      </c>
      <c r="D47" s="23"/>
      <c r="E47" s="55"/>
      <c r="F47" s="52"/>
      <c r="G47" s="12"/>
      <c r="H47" s="1"/>
      <c r="I47" s="52"/>
      <c r="J47" s="57"/>
      <c r="K47" s="1"/>
      <c r="L47" s="38">
        <v>16</v>
      </c>
      <c r="M47" s="39" t="s">
        <v>73</v>
      </c>
      <c r="N47" s="33">
        <v>1.29</v>
      </c>
      <c r="Q47" s="60"/>
    </row>
    <row r="48" spans="2:17" ht="12.75" customHeight="1" x14ac:dyDescent="0.3">
      <c r="B48" s="23"/>
      <c r="C48" s="23"/>
      <c r="D48" s="23"/>
      <c r="E48" s="52"/>
      <c r="F48" s="52"/>
      <c r="G48" s="12"/>
      <c r="H48" s="1"/>
      <c r="I48" s="52"/>
      <c r="J48" s="57"/>
      <c r="K48" s="1"/>
      <c r="L48" s="38">
        <v>17</v>
      </c>
      <c r="M48" s="39" t="s">
        <v>74</v>
      </c>
      <c r="N48" s="33">
        <v>1.29</v>
      </c>
      <c r="Q48" s="60"/>
    </row>
    <row r="49" spans="2:17" ht="12.75" customHeight="1" x14ac:dyDescent="0.3">
      <c r="B49" s="52"/>
      <c r="C49" s="52"/>
      <c r="D49" s="52"/>
      <c r="E49" s="52"/>
      <c r="F49" s="52"/>
      <c r="G49" s="12"/>
      <c r="H49" s="1"/>
      <c r="I49" s="1"/>
      <c r="J49" s="1"/>
      <c r="L49" s="38">
        <v>18</v>
      </c>
      <c r="M49" s="39" t="s">
        <v>80</v>
      </c>
      <c r="N49" s="33">
        <v>1.08</v>
      </c>
      <c r="Q49" s="60"/>
    </row>
    <row r="50" spans="2:17" ht="12.75" customHeight="1" x14ac:dyDescent="0.3">
      <c r="B50" s="52"/>
      <c r="C50" s="52"/>
      <c r="D50" s="52"/>
      <c r="E50" s="52"/>
      <c r="F50" s="52"/>
      <c r="G50" s="12"/>
      <c r="I50" s="12"/>
      <c r="J50" s="12"/>
      <c r="L50" s="38">
        <v>19</v>
      </c>
      <c r="M50" s="39" t="s">
        <v>76</v>
      </c>
      <c r="N50" s="33">
        <v>1.03</v>
      </c>
      <c r="Q50" s="60"/>
    </row>
    <row r="51" spans="2:17" ht="12.75" customHeight="1" x14ac:dyDescent="0.3">
      <c r="B51" s="52"/>
      <c r="C51" s="52"/>
      <c r="D51" s="52"/>
      <c r="E51" s="52"/>
      <c r="F51" s="52"/>
      <c r="G51" s="12"/>
      <c r="I51" s="12"/>
      <c r="J51" s="12"/>
      <c r="L51" s="38">
        <v>20</v>
      </c>
      <c r="M51" s="39" t="s">
        <v>78</v>
      </c>
      <c r="N51" s="33">
        <v>1</v>
      </c>
      <c r="Q51" s="60"/>
    </row>
    <row r="52" spans="2:17" ht="12.75" customHeight="1" x14ac:dyDescent="0.25">
      <c r="B52" s="52"/>
      <c r="C52" s="52"/>
      <c r="D52" s="52"/>
      <c r="E52" s="52"/>
      <c r="F52" s="52"/>
      <c r="G52" s="12"/>
      <c r="I52" s="12"/>
      <c r="J52" s="12"/>
      <c r="N52" s="12"/>
    </row>
    <row r="53" spans="2:17" ht="12.75" customHeight="1" x14ac:dyDescent="0.3">
      <c r="B53" s="52"/>
      <c r="C53" s="52"/>
      <c r="D53" s="52"/>
      <c r="E53" s="52"/>
      <c r="F53" s="52"/>
      <c r="G53" s="12"/>
      <c r="I53" s="12"/>
      <c r="J53" s="12"/>
      <c r="L53" s="25" t="s">
        <v>5</v>
      </c>
      <c r="M53" s="25" t="s">
        <v>2</v>
      </c>
      <c r="N53" s="27" t="s">
        <v>50</v>
      </c>
      <c r="O53" s="59" t="s">
        <v>87</v>
      </c>
    </row>
    <row r="54" spans="2:17" ht="12.75" customHeight="1" x14ac:dyDescent="0.3">
      <c r="B54" s="52"/>
      <c r="C54" s="52"/>
      <c r="D54" s="52"/>
      <c r="E54" s="52"/>
      <c r="F54" s="52"/>
      <c r="G54" s="12"/>
      <c r="I54" s="12"/>
      <c r="J54" s="12"/>
      <c r="L54" s="31">
        <v>1</v>
      </c>
      <c r="M54" s="61" t="s">
        <v>52</v>
      </c>
      <c r="N54" s="33">
        <v>100</v>
      </c>
    </row>
    <row r="55" spans="2:17" ht="12.75" customHeight="1" x14ac:dyDescent="0.3">
      <c r="B55" s="52"/>
      <c r="C55" s="52"/>
      <c r="D55" s="52"/>
      <c r="E55" s="52"/>
      <c r="F55" s="52"/>
      <c r="G55" s="12"/>
      <c r="I55" s="12"/>
      <c r="J55" s="12"/>
      <c r="L55" s="38">
        <v>2</v>
      </c>
      <c r="M55" s="39" t="s">
        <v>55</v>
      </c>
      <c r="N55" s="33">
        <v>81</v>
      </c>
      <c r="Q55" s="60"/>
    </row>
    <row r="56" spans="2:17" ht="12.75" customHeight="1" x14ac:dyDescent="0.3">
      <c r="B56" s="52"/>
      <c r="C56" s="52"/>
      <c r="D56" s="52"/>
      <c r="E56" s="52"/>
      <c r="F56" s="52"/>
      <c r="G56" s="12"/>
      <c r="I56" s="12"/>
      <c r="J56" s="12"/>
      <c r="L56" s="38">
        <v>3</v>
      </c>
      <c r="M56" s="39" t="s">
        <v>58</v>
      </c>
      <c r="N56" s="33">
        <v>77</v>
      </c>
    </row>
    <row r="57" spans="2:17" ht="12.75" customHeight="1" x14ac:dyDescent="0.3">
      <c r="B57" s="52"/>
      <c r="C57" s="52"/>
      <c r="D57" s="52"/>
      <c r="E57" s="52"/>
      <c r="F57" s="52"/>
      <c r="G57" s="12"/>
      <c r="I57" s="12"/>
      <c r="J57" s="12"/>
      <c r="L57" s="38">
        <v>4</v>
      </c>
      <c r="M57" s="39" t="s">
        <v>60</v>
      </c>
      <c r="N57" s="33">
        <v>75</v>
      </c>
    </row>
    <row r="58" spans="2:17" ht="12.75" customHeight="1" x14ac:dyDescent="0.3">
      <c r="B58" s="52"/>
      <c r="C58" s="52"/>
      <c r="D58" s="52"/>
      <c r="E58" s="52"/>
      <c r="F58" s="52"/>
      <c r="G58" s="12"/>
      <c r="I58" s="12"/>
      <c r="J58" s="12"/>
      <c r="L58" s="38">
        <v>5</v>
      </c>
      <c r="M58" s="39" t="s">
        <v>61</v>
      </c>
      <c r="N58" s="33">
        <v>70</v>
      </c>
    </row>
    <row r="59" spans="2:17" ht="12.75" customHeight="1" x14ac:dyDescent="0.3">
      <c r="B59" s="52"/>
      <c r="C59" s="52"/>
      <c r="D59" s="52"/>
      <c r="E59" s="52"/>
      <c r="F59" s="52"/>
      <c r="G59" s="12"/>
      <c r="I59" s="12"/>
      <c r="J59" s="12"/>
      <c r="L59" s="38">
        <v>6</v>
      </c>
      <c r="M59" s="39" t="s">
        <v>63</v>
      </c>
      <c r="N59" s="33">
        <v>63</v>
      </c>
    </row>
    <row r="60" spans="2:17" ht="12.75" customHeight="1" x14ac:dyDescent="0.3">
      <c r="B60" s="52"/>
      <c r="C60" s="52"/>
      <c r="D60" s="52"/>
      <c r="E60" s="52"/>
      <c r="F60" s="52"/>
      <c r="G60" s="12"/>
      <c r="I60" s="12"/>
      <c r="J60" s="12"/>
      <c r="L60" s="38">
        <v>7</v>
      </c>
      <c r="M60" s="39" t="s">
        <v>64</v>
      </c>
      <c r="N60" s="33">
        <v>54</v>
      </c>
    </row>
    <row r="61" spans="2:17" ht="12.75" customHeight="1" x14ac:dyDescent="0.3">
      <c r="B61" s="52"/>
      <c r="C61" s="52"/>
      <c r="D61" s="52"/>
      <c r="E61" s="52"/>
      <c r="F61" s="52"/>
      <c r="G61" s="12"/>
      <c r="I61" s="12"/>
      <c r="J61" s="12"/>
      <c r="L61" s="38">
        <v>8</v>
      </c>
      <c r="M61" s="39" t="s">
        <v>65</v>
      </c>
      <c r="N61" s="33">
        <v>49</v>
      </c>
    </row>
    <row r="62" spans="2:17" ht="12.75" customHeight="1" x14ac:dyDescent="0.3">
      <c r="B62" s="52"/>
      <c r="C62" s="52"/>
      <c r="D62" s="52"/>
      <c r="E62" s="52"/>
      <c r="F62" s="52"/>
      <c r="G62" s="12"/>
      <c r="I62" s="12"/>
      <c r="J62" s="12"/>
      <c r="L62" s="38">
        <v>9</v>
      </c>
      <c r="M62" s="39" t="s">
        <v>66</v>
      </c>
      <c r="N62" s="33">
        <v>47</v>
      </c>
    </row>
    <row r="63" spans="2:17" ht="12.75" customHeight="1" x14ac:dyDescent="0.3">
      <c r="B63" s="52"/>
      <c r="C63" s="52"/>
      <c r="D63" s="52"/>
      <c r="E63" s="52"/>
      <c r="F63" s="52"/>
      <c r="G63" s="12"/>
      <c r="I63" s="12"/>
      <c r="J63" s="12"/>
      <c r="L63" s="38">
        <v>10</v>
      </c>
      <c r="M63" s="39" t="s">
        <v>67</v>
      </c>
      <c r="N63" s="33">
        <v>44</v>
      </c>
    </row>
    <row r="64" spans="2:17" ht="12.75" customHeight="1" x14ac:dyDescent="0.3">
      <c r="B64" s="52"/>
      <c r="C64" s="52"/>
      <c r="D64" s="52"/>
      <c r="E64" s="52"/>
      <c r="F64" s="52"/>
      <c r="G64" s="12"/>
      <c r="I64" s="12"/>
      <c r="J64" s="12"/>
      <c r="L64" s="38">
        <v>11</v>
      </c>
      <c r="M64" s="39" t="s">
        <v>70</v>
      </c>
      <c r="N64" s="33">
        <v>44</v>
      </c>
    </row>
    <row r="65" spans="2:14" ht="12.75" customHeight="1" x14ac:dyDescent="0.3">
      <c r="B65" s="52"/>
      <c r="C65" s="52"/>
      <c r="D65" s="52"/>
      <c r="E65" s="52"/>
      <c r="F65" s="52"/>
      <c r="G65" s="12"/>
      <c r="I65" s="12"/>
      <c r="J65" s="12"/>
      <c r="L65" s="38">
        <v>12</v>
      </c>
      <c r="M65" s="39" t="s">
        <v>71</v>
      </c>
      <c r="N65" s="33">
        <v>44</v>
      </c>
    </row>
    <row r="66" spans="2:14" ht="12.75" customHeight="1" x14ac:dyDescent="0.3">
      <c r="B66" s="52"/>
      <c r="C66" s="52"/>
      <c r="D66" s="52"/>
      <c r="E66" s="52"/>
      <c r="F66" s="52"/>
      <c r="G66" s="12"/>
      <c r="I66" s="12"/>
      <c r="J66" s="12"/>
      <c r="L66" s="38">
        <v>13</v>
      </c>
      <c r="M66" s="39" t="s">
        <v>72</v>
      </c>
      <c r="N66" s="33">
        <v>42</v>
      </c>
    </row>
    <row r="67" spans="2:14" ht="12.75" customHeight="1" x14ac:dyDescent="0.3">
      <c r="B67" s="52"/>
      <c r="C67" s="52"/>
      <c r="D67" s="52"/>
      <c r="E67" s="52"/>
      <c r="F67" s="52"/>
      <c r="G67" s="12"/>
      <c r="I67" s="12"/>
      <c r="J67" s="12"/>
      <c r="L67" s="38">
        <v>14</v>
      </c>
      <c r="M67" s="39" t="s">
        <v>73</v>
      </c>
      <c r="N67" s="33">
        <v>41</v>
      </c>
    </row>
    <row r="68" spans="2:14" ht="12.75" customHeight="1" x14ac:dyDescent="0.3">
      <c r="B68" s="52"/>
      <c r="C68" s="52"/>
      <c r="D68" s="52"/>
      <c r="E68" s="52"/>
      <c r="F68" s="52"/>
      <c r="G68" s="12"/>
      <c r="I68" s="12"/>
      <c r="J68" s="12"/>
      <c r="L68" s="38">
        <v>15</v>
      </c>
      <c r="M68" s="39" t="s">
        <v>74</v>
      </c>
      <c r="N68" s="33">
        <v>40</v>
      </c>
    </row>
    <row r="69" spans="2:14" ht="12.75" customHeight="1" x14ac:dyDescent="0.3">
      <c r="B69" s="52"/>
      <c r="C69" s="52"/>
      <c r="D69" s="52"/>
      <c r="E69" s="52"/>
      <c r="F69" s="52"/>
      <c r="G69" s="12"/>
      <c r="I69" s="12"/>
      <c r="J69" s="12"/>
      <c r="L69" s="38">
        <v>16</v>
      </c>
      <c r="M69" s="39" t="s">
        <v>75</v>
      </c>
      <c r="N69" s="33">
        <v>40</v>
      </c>
    </row>
    <row r="70" spans="2:14" ht="12.75" customHeight="1" x14ac:dyDescent="0.3">
      <c r="B70" s="52"/>
      <c r="C70" s="52"/>
      <c r="D70" s="52"/>
      <c r="E70" s="52"/>
      <c r="F70" s="52"/>
      <c r="G70" s="12"/>
      <c r="I70" s="12"/>
      <c r="J70" s="12"/>
      <c r="L70" s="38">
        <v>17</v>
      </c>
      <c r="M70" s="39" t="s">
        <v>76</v>
      </c>
      <c r="N70" s="33">
        <v>37</v>
      </c>
    </row>
    <row r="71" spans="2:14" ht="12.75" customHeight="1" x14ac:dyDescent="0.3">
      <c r="B71" s="52"/>
      <c r="C71" s="52"/>
      <c r="D71" s="52"/>
      <c r="E71" s="52"/>
      <c r="F71" s="52"/>
      <c r="G71" s="12"/>
      <c r="I71" s="12"/>
      <c r="J71" s="12"/>
      <c r="L71" s="38">
        <v>18</v>
      </c>
      <c r="M71" s="39" t="s">
        <v>77</v>
      </c>
      <c r="N71" s="33">
        <v>36</v>
      </c>
    </row>
    <row r="72" spans="2:14" ht="12.75" customHeight="1" x14ac:dyDescent="0.3">
      <c r="B72" s="52"/>
      <c r="C72" s="52"/>
      <c r="D72" s="52"/>
      <c r="E72" s="52"/>
      <c r="F72" s="52"/>
      <c r="G72" s="12"/>
      <c r="I72" s="12"/>
      <c r="J72" s="12"/>
      <c r="L72" s="38">
        <v>19</v>
      </c>
      <c r="M72" s="39" t="s">
        <v>78</v>
      </c>
      <c r="N72" s="33">
        <v>32</v>
      </c>
    </row>
    <row r="73" spans="2:14" ht="12.75" customHeight="1" x14ac:dyDescent="0.3">
      <c r="B73" s="52"/>
      <c r="C73" s="52"/>
      <c r="D73" s="52"/>
      <c r="E73" s="52"/>
      <c r="F73" s="52"/>
      <c r="G73" s="12"/>
      <c r="I73" s="12"/>
      <c r="J73" s="12"/>
      <c r="L73" s="38">
        <v>20</v>
      </c>
      <c r="M73" s="39" t="s">
        <v>80</v>
      </c>
      <c r="N73" s="33">
        <v>30</v>
      </c>
    </row>
    <row r="74" spans="2:14" ht="12.75" customHeight="1" x14ac:dyDescent="0.25">
      <c r="B74" s="52"/>
      <c r="C74" s="52"/>
      <c r="D74" s="52"/>
      <c r="E74" s="52"/>
      <c r="F74" s="52"/>
      <c r="G74" s="12"/>
      <c r="I74" s="12"/>
      <c r="J74" s="12"/>
      <c r="N74" s="12"/>
    </row>
    <row r="75" spans="2:14" ht="12.75" customHeight="1" x14ac:dyDescent="0.25">
      <c r="B75" s="52"/>
      <c r="C75" s="52"/>
      <c r="D75" s="52"/>
      <c r="E75" s="52"/>
      <c r="F75" s="52"/>
      <c r="G75" s="12"/>
      <c r="I75" s="12"/>
      <c r="J75" s="12"/>
      <c r="N75" s="12"/>
    </row>
    <row r="76" spans="2:14" ht="12.75" customHeight="1" x14ac:dyDescent="0.25">
      <c r="B76" s="52"/>
      <c r="C76" s="52"/>
      <c r="D76" s="52"/>
      <c r="E76" s="52"/>
      <c r="F76" s="52"/>
      <c r="G76" s="12"/>
      <c r="I76" s="12"/>
      <c r="J76" s="12"/>
      <c r="N76" s="12"/>
    </row>
    <row r="77" spans="2:14" ht="12.75" customHeight="1" x14ac:dyDescent="0.25">
      <c r="B77" s="52"/>
      <c r="C77" s="52"/>
      <c r="D77" s="52"/>
      <c r="E77" s="52"/>
      <c r="F77" s="52"/>
      <c r="G77" s="12"/>
      <c r="I77" s="12"/>
      <c r="J77" s="12"/>
      <c r="N77" s="12"/>
    </row>
    <row r="78" spans="2:14" ht="12.75" customHeight="1" x14ac:dyDescent="0.25">
      <c r="B78" s="52"/>
      <c r="C78" s="52"/>
      <c r="D78" s="52"/>
      <c r="E78" s="52"/>
      <c r="F78" s="52"/>
      <c r="G78" s="12"/>
      <c r="I78" s="12"/>
      <c r="J78" s="12"/>
      <c r="N78" s="12"/>
    </row>
    <row r="79" spans="2:14" ht="12.75" customHeight="1" x14ac:dyDescent="0.25">
      <c r="B79" s="52"/>
      <c r="C79" s="52"/>
      <c r="D79" s="52"/>
      <c r="E79" s="52"/>
      <c r="F79" s="52"/>
      <c r="G79" s="12"/>
      <c r="I79" s="12"/>
      <c r="J79" s="12"/>
      <c r="N79" s="12"/>
    </row>
    <row r="80" spans="2:14" ht="12.75" customHeight="1" x14ac:dyDescent="0.25">
      <c r="B80" s="52"/>
      <c r="C80" s="52"/>
      <c r="D80" s="52"/>
      <c r="E80" s="52"/>
      <c r="F80" s="52"/>
      <c r="G80" s="12"/>
      <c r="I80" s="12"/>
      <c r="J80" s="12"/>
      <c r="N80" s="12"/>
    </row>
    <row r="81" spans="2:14" ht="12.75" customHeight="1" x14ac:dyDescent="0.25">
      <c r="B81" s="52"/>
      <c r="C81" s="52"/>
      <c r="D81" s="52"/>
      <c r="E81" s="52"/>
      <c r="F81" s="52"/>
      <c r="G81" s="12"/>
      <c r="I81" s="12"/>
      <c r="J81" s="12"/>
      <c r="N81" s="12"/>
    </row>
    <row r="82" spans="2:14" ht="12.75" customHeight="1" x14ac:dyDescent="0.25">
      <c r="B82" s="52"/>
      <c r="C82" s="52"/>
      <c r="D82" s="52"/>
      <c r="E82" s="52"/>
      <c r="F82" s="52"/>
      <c r="G82" s="12"/>
      <c r="I82" s="12"/>
      <c r="J82" s="12"/>
      <c r="N82" s="12"/>
    </row>
    <row r="83" spans="2:14" ht="12.75" customHeight="1" x14ac:dyDescent="0.25">
      <c r="B83" s="52"/>
      <c r="C83" s="52"/>
      <c r="D83" s="52"/>
      <c r="E83" s="52"/>
      <c r="F83" s="52"/>
      <c r="G83" s="12"/>
      <c r="I83" s="12"/>
      <c r="J83" s="12"/>
      <c r="N83" s="12"/>
    </row>
    <row r="84" spans="2:14" ht="12.75" customHeight="1" x14ac:dyDescent="0.25">
      <c r="B84" s="52"/>
      <c r="C84" s="52"/>
      <c r="D84" s="52"/>
      <c r="E84" s="52"/>
      <c r="F84" s="52"/>
      <c r="G84" s="12"/>
      <c r="I84" s="12"/>
      <c r="J84" s="12"/>
      <c r="N84" s="12"/>
    </row>
    <row r="85" spans="2:14" ht="12.75" customHeight="1" x14ac:dyDescent="0.25">
      <c r="B85" s="52"/>
      <c r="C85" s="52"/>
      <c r="D85" s="52"/>
      <c r="E85" s="52"/>
      <c r="F85" s="52"/>
      <c r="G85" s="12"/>
      <c r="I85" s="12"/>
      <c r="J85" s="12"/>
      <c r="N85" s="12"/>
    </row>
    <row r="86" spans="2:14" ht="12.75" customHeight="1" x14ac:dyDescent="0.25">
      <c r="B86" s="52"/>
      <c r="C86" s="52"/>
      <c r="D86" s="52"/>
      <c r="E86" s="52"/>
      <c r="F86" s="52"/>
      <c r="G86" s="12"/>
      <c r="I86" s="12"/>
      <c r="J86" s="12"/>
      <c r="N86" s="12"/>
    </row>
    <row r="87" spans="2:14" ht="12.75" customHeight="1" x14ac:dyDescent="0.25">
      <c r="B87" s="52"/>
      <c r="C87" s="52"/>
      <c r="D87" s="52"/>
      <c r="E87" s="52"/>
      <c r="F87" s="52"/>
      <c r="G87" s="12"/>
      <c r="I87" s="12"/>
      <c r="J87" s="12"/>
      <c r="N87" s="12"/>
    </row>
    <row r="88" spans="2:14" ht="12.75" customHeight="1" x14ac:dyDescent="0.25">
      <c r="B88" s="52"/>
      <c r="C88" s="52"/>
      <c r="D88" s="52"/>
      <c r="E88" s="52"/>
      <c r="F88" s="52"/>
      <c r="G88" s="12"/>
      <c r="I88" s="12"/>
      <c r="J88" s="12"/>
      <c r="N88" s="12"/>
    </row>
    <row r="89" spans="2:14" ht="12.75" customHeight="1" x14ac:dyDescent="0.25">
      <c r="B89" s="52"/>
      <c r="C89" s="52"/>
      <c r="D89" s="52"/>
      <c r="E89" s="52"/>
      <c r="F89" s="52"/>
      <c r="G89" s="12"/>
      <c r="I89" s="12"/>
      <c r="J89" s="12"/>
      <c r="N89" s="12"/>
    </row>
    <row r="90" spans="2:14" ht="12.75" customHeight="1" x14ac:dyDescent="0.25">
      <c r="B90" s="52"/>
      <c r="C90" s="52"/>
      <c r="D90" s="52"/>
      <c r="E90" s="52"/>
      <c r="F90" s="52"/>
      <c r="G90" s="12"/>
      <c r="I90" s="12"/>
      <c r="J90" s="12"/>
      <c r="N90" s="12"/>
    </row>
    <row r="91" spans="2:14" ht="12.75" customHeight="1" x14ac:dyDescent="0.25">
      <c r="B91" s="52"/>
      <c r="C91" s="52"/>
      <c r="D91" s="52"/>
      <c r="E91" s="52"/>
      <c r="F91" s="52"/>
      <c r="G91" s="12"/>
      <c r="I91" s="12"/>
      <c r="J91" s="12"/>
      <c r="N91" s="12"/>
    </row>
    <row r="92" spans="2:14" ht="12.75" customHeight="1" x14ac:dyDescent="0.25">
      <c r="B92" s="52"/>
      <c r="C92" s="52"/>
      <c r="D92" s="52"/>
      <c r="E92" s="52"/>
      <c r="F92" s="52"/>
      <c r="G92" s="12"/>
      <c r="I92" s="12"/>
      <c r="J92" s="12"/>
      <c r="N92" s="12"/>
    </row>
    <row r="93" spans="2:14" ht="12.75" customHeight="1" x14ac:dyDescent="0.25">
      <c r="B93" s="52"/>
      <c r="C93" s="52"/>
      <c r="D93" s="52"/>
      <c r="E93" s="52"/>
      <c r="F93" s="52"/>
      <c r="G93" s="12"/>
      <c r="I93" s="12"/>
      <c r="J93" s="12"/>
      <c r="N93" s="12"/>
    </row>
    <row r="94" spans="2:14" ht="12.75" customHeight="1" x14ac:dyDescent="0.25">
      <c r="B94" s="52"/>
      <c r="C94" s="52"/>
      <c r="D94" s="52"/>
      <c r="E94" s="52"/>
      <c r="F94" s="52"/>
      <c r="G94" s="12"/>
      <c r="I94" s="12"/>
      <c r="J94" s="12"/>
      <c r="N94" s="12"/>
    </row>
    <row r="95" spans="2:14" ht="12.75" customHeight="1" x14ac:dyDescent="0.25">
      <c r="B95" s="52"/>
      <c r="C95" s="52"/>
      <c r="D95" s="52"/>
      <c r="E95" s="52"/>
      <c r="F95" s="52"/>
      <c r="G95" s="12"/>
      <c r="I95" s="12"/>
      <c r="J95" s="12"/>
      <c r="N95" s="12"/>
    </row>
    <row r="96" spans="2:14" ht="12.75" customHeight="1" x14ac:dyDescent="0.25">
      <c r="B96" s="52"/>
      <c r="C96" s="52"/>
      <c r="D96" s="52"/>
      <c r="E96" s="52"/>
      <c r="F96" s="52"/>
      <c r="G96" s="12"/>
      <c r="I96" s="12"/>
      <c r="J96" s="12"/>
      <c r="N96" s="12"/>
    </row>
    <row r="97" spans="2:14" ht="12.75" customHeight="1" x14ac:dyDescent="0.25">
      <c r="B97" s="52"/>
      <c r="C97" s="52"/>
      <c r="D97" s="52"/>
      <c r="E97" s="52"/>
      <c r="F97" s="52"/>
      <c r="G97" s="12"/>
      <c r="I97" s="12"/>
      <c r="J97" s="12"/>
      <c r="N97" s="12"/>
    </row>
    <row r="98" spans="2:14" ht="12.75" customHeight="1" x14ac:dyDescent="0.25">
      <c r="B98" s="52"/>
      <c r="C98" s="52"/>
      <c r="D98" s="52"/>
      <c r="E98" s="52"/>
      <c r="F98" s="52"/>
      <c r="G98" s="12"/>
      <c r="I98" s="12"/>
      <c r="J98" s="12"/>
      <c r="N98" s="12"/>
    </row>
    <row r="99" spans="2:14" ht="12.75" customHeight="1" x14ac:dyDescent="0.25">
      <c r="B99" s="52"/>
      <c r="C99" s="52"/>
      <c r="D99" s="52"/>
      <c r="E99" s="52"/>
      <c r="F99" s="52"/>
      <c r="G99" s="12"/>
      <c r="I99" s="12"/>
      <c r="J99" s="12"/>
      <c r="N99" s="12"/>
    </row>
    <row r="100" spans="2:14" ht="12.75" customHeight="1" x14ac:dyDescent="0.25">
      <c r="B100" s="52"/>
      <c r="C100" s="52"/>
      <c r="D100" s="52"/>
      <c r="E100" s="52"/>
      <c r="F100" s="52"/>
      <c r="G100" s="12"/>
      <c r="I100" s="12"/>
      <c r="J100" s="12"/>
      <c r="N100" s="12"/>
    </row>
    <row r="101" spans="2:14" ht="12.75" customHeight="1" x14ac:dyDescent="0.25">
      <c r="B101" s="52"/>
      <c r="C101" s="52"/>
      <c r="D101" s="52"/>
      <c r="E101" s="52"/>
      <c r="F101" s="52"/>
      <c r="G101" s="12"/>
      <c r="I101" s="12"/>
      <c r="J101" s="12"/>
      <c r="N101" s="12"/>
    </row>
    <row r="102" spans="2:14" ht="12.75" customHeight="1" x14ac:dyDescent="0.25">
      <c r="B102" s="52"/>
      <c r="C102" s="52"/>
      <c r="D102" s="52"/>
      <c r="E102" s="52"/>
      <c r="F102" s="52"/>
      <c r="G102" s="12"/>
      <c r="I102" s="12"/>
      <c r="J102" s="12"/>
      <c r="N102" s="12"/>
    </row>
    <row r="103" spans="2:14" ht="12.75" customHeight="1" x14ac:dyDescent="0.25">
      <c r="B103" s="52"/>
      <c r="C103" s="52"/>
      <c r="D103" s="52"/>
      <c r="E103" s="52"/>
      <c r="F103" s="52"/>
      <c r="G103" s="12"/>
      <c r="I103" s="12"/>
      <c r="J103" s="12"/>
      <c r="N103" s="12"/>
    </row>
    <row r="104" spans="2:14" ht="12.75" customHeight="1" x14ac:dyDescent="0.25">
      <c r="B104" s="52"/>
      <c r="C104" s="52"/>
      <c r="D104" s="52"/>
      <c r="E104" s="52"/>
      <c r="F104" s="52"/>
      <c r="G104" s="12"/>
      <c r="I104" s="12"/>
      <c r="J104" s="12"/>
      <c r="N104" s="12"/>
    </row>
    <row r="105" spans="2:14" ht="12.75" customHeight="1" x14ac:dyDescent="0.25">
      <c r="B105" s="52"/>
      <c r="C105" s="52"/>
      <c r="D105" s="52"/>
      <c r="E105" s="52"/>
      <c r="F105" s="52"/>
      <c r="G105" s="12"/>
      <c r="I105" s="12"/>
      <c r="J105" s="12"/>
      <c r="N105" s="12"/>
    </row>
    <row r="106" spans="2:14" ht="12.75" customHeight="1" x14ac:dyDescent="0.25">
      <c r="B106" s="52"/>
      <c r="C106" s="52"/>
      <c r="D106" s="52"/>
      <c r="E106" s="52"/>
      <c r="F106" s="52"/>
      <c r="G106" s="12"/>
      <c r="I106" s="12"/>
      <c r="J106" s="12"/>
      <c r="N106" s="12"/>
    </row>
    <row r="107" spans="2:14" ht="12.75" customHeight="1" x14ac:dyDescent="0.25">
      <c r="B107" s="52"/>
      <c r="C107" s="52"/>
      <c r="D107" s="52"/>
      <c r="E107" s="52"/>
      <c r="F107" s="52"/>
      <c r="G107" s="12"/>
      <c r="I107" s="12"/>
      <c r="J107" s="12"/>
      <c r="N107" s="12"/>
    </row>
    <row r="108" spans="2:14" ht="12.75" customHeight="1" x14ac:dyDescent="0.25">
      <c r="B108" s="52"/>
      <c r="C108" s="52"/>
      <c r="D108" s="52"/>
      <c r="E108" s="52"/>
      <c r="F108" s="52"/>
      <c r="G108" s="12"/>
      <c r="I108" s="12"/>
      <c r="J108" s="12"/>
      <c r="N108" s="12"/>
    </row>
    <row r="109" spans="2:14" ht="12.75" customHeight="1" x14ac:dyDescent="0.25">
      <c r="B109" s="52"/>
      <c r="C109" s="52"/>
      <c r="D109" s="52"/>
      <c r="E109" s="52"/>
      <c r="F109" s="52"/>
      <c r="G109" s="12"/>
      <c r="I109" s="12"/>
      <c r="J109" s="12"/>
      <c r="N109" s="12"/>
    </row>
    <row r="110" spans="2:14" ht="12.75" customHeight="1" x14ac:dyDescent="0.25">
      <c r="B110" s="52"/>
      <c r="C110" s="52"/>
      <c r="D110" s="52"/>
      <c r="E110" s="52"/>
      <c r="F110" s="52"/>
      <c r="G110" s="12"/>
      <c r="I110" s="12"/>
      <c r="J110" s="12"/>
      <c r="N110" s="12"/>
    </row>
    <row r="111" spans="2:14" ht="12.75" customHeight="1" x14ac:dyDescent="0.25">
      <c r="B111" s="52"/>
      <c r="C111" s="52"/>
      <c r="D111" s="52"/>
      <c r="E111" s="52"/>
      <c r="F111" s="52"/>
      <c r="G111" s="12"/>
      <c r="I111" s="12"/>
      <c r="J111" s="12"/>
      <c r="N111" s="12"/>
    </row>
    <row r="112" spans="2:14" ht="12.75" customHeight="1" x14ac:dyDescent="0.25">
      <c r="B112" s="52"/>
      <c r="C112" s="52"/>
      <c r="D112" s="52"/>
      <c r="E112" s="52"/>
      <c r="F112" s="52"/>
      <c r="G112" s="12"/>
      <c r="I112" s="12"/>
      <c r="J112" s="12"/>
      <c r="N112" s="12"/>
    </row>
    <row r="113" spans="2:14" ht="12.75" customHeight="1" x14ac:dyDescent="0.25">
      <c r="B113" s="52"/>
      <c r="C113" s="52"/>
      <c r="D113" s="52"/>
      <c r="E113" s="52"/>
      <c r="F113" s="52"/>
      <c r="G113" s="12"/>
      <c r="I113" s="12"/>
      <c r="J113" s="12"/>
      <c r="N113" s="12"/>
    </row>
    <row r="114" spans="2:14" ht="12.75" customHeight="1" x14ac:dyDescent="0.25">
      <c r="B114" s="52"/>
      <c r="C114" s="52"/>
      <c r="D114" s="52"/>
      <c r="E114" s="52"/>
      <c r="F114" s="52"/>
      <c r="G114" s="12"/>
      <c r="I114" s="12"/>
      <c r="J114" s="12"/>
      <c r="N114" s="12"/>
    </row>
    <row r="115" spans="2:14" ht="12.75" customHeight="1" x14ac:dyDescent="0.25">
      <c r="B115" s="52"/>
      <c r="C115" s="52"/>
      <c r="D115" s="52"/>
      <c r="E115" s="52"/>
      <c r="F115" s="52"/>
      <c r="G115" s="12"/>
      <c r="I115" s="12"/>
      <c r="J115" s="12"/>
      <c r="N115" s="12"/>
    </row>
    <row r="116" spans="2:14" ht="12.75" customHeight="1" x14ac:dyDescent="0.25">
      <c r="B116" s="52"/>
      <c r="C116" s="52"/>
      <c r="D116" s="52"/>
      <c r="E116" s="52"/>
      <c r="F116" s="52"/>
      <c r="G116" s="12"/>
      <c r="I116" s="12"/>
      <c r="J116" s="12"/>
      <c r="N116" s="12"/>
    </row>
    <row r="117" spans="2:14" ht="12.75" customHeight="1" x14ac:dyDescent="0.25">
      <c r="B117" s="52"/>
      <c r="C117" s="52"/>
      <c r="D117" s="52"/>
      <c r="E117" s="52"/>
      <c r="F117" s="52"/>
      <c r="G117" s="12"/>
      <c r="I117" s="12"/>
      <c r="J117" s="12"/>
      <c r="N117" s="12"/>
    </row>
    <row r="118" spans="2:14" ht="12.75" customHeight="1" x14ac:dyDescent="0.25">
      <c r="B118" s="52"/>
      <c r="C118" s="52"/>
      <c r="D118" s="52"/>
      <c r="E118" s="52"/>
      <c r="F118" s="52"/>
      <c r="G118" s="12"/>
      <c r="I118" s="12"/>
      <c r="J118" s="12"/>
      <c r="N118" s="12"/>
    </row>
    <row r="119" spans="2:14" ht="12.75" customHeight="1" x14ac:dyDescent="0.25">
      <c r="B119" s="52"/>
      <c r="C119" s="52"/>
      <c r="D119" s="52"/>
      <c r="E119" s="52"/>
      <c r="F119" s="52"/>
      <c r="G119" s="12"/>
      <c r="I119" s="12"/>
      <c r="J119" s="12"/>
      <c r="N119" s="12"/>
    </row>
    <row r="120" spans="2:14" ht="12.75" customHeight="1" x14ac:dyDescent="0.25">
      <c r="B120" s="52"/>
      <c r="C120" s="52"/>
      <c r="D120" s="52"/>
      <c r="E120" s="52"/>
      <c r="F120" s="52"/>
      <c r="G120" s="12"/>
      <c r="I120" s="12"/>
      <c r="J120" s="12"/>
      <c r="N120" s="12"/>
    </row>
    <row r="121" spans="2:14" ht="12.75" customHeight="1" x14ac:dyDescent="0.25">
      <c r="B121" s="52"/>
      <c r="C121" s="52"/>
      <c r="D121" s="52"/>
      <c r="E121" s="52"/>
      <c r="F121" s="52"/>
      <c r="G121" s="12"/>
      <c r="I121" s="12"/>
      <c r="J121" s="12"/>
      <c r="N121" s="12"/>
    </row>
    <row r="122" spans="2:14" ht="12.75" customHeight="1" x14ac:dyDescent="0.25">
      <c r="B122" s="52"/>
      <c r="C122" s="52"/>
      <c r="D122" s="52"/>
      <c r="E122" s="52"/>
      <c r="F122" s="52"/>
      <c r="G122" s="12"/>
      <c r="I122" s="12"/>
      <c r="J122" s="12"/>
      <c r="N122" s="12"/>
    </row>
    <row r="123" spans="2:14" ht="12.75" customHeight="1" x14ac:dyDescent="0.25">
      <c r="B123" s="52"/>
      <c r="C123" s="52"/>
      <c r="D123" s="52"/>
      <c r="E123" s="52"/>
      <c r="F123" s="52"/>
      <c r="G123" s="12"/>
      <c r="I123" s="12"/>
      <c r="J123" s="12"/>
      <c r="N123" s="12"/>
    </row>
    <row r="124" spans="2:14" ht="12.75" customHeight="1" x14ac:dyDescent="0.25">
      <c r="B124" s="52"/>
      <c r="C124" s="52"/>
      <c r="D124" s="52"/>
      <c r="E124" s="52"/>
      <c r="F124" s="52"/>
      <c r="G124" s="12"/>
      <c r="I124" s="12"/>
      <c r="J124" s="12"/>
      <c r="N124" s="12"/>
    </row>
    <row r="125" spans="2:14" ht="12.75" customHeight="1" x14ac:dyDescent="0.25">
      <c r="B125" s="52"/>
      <c r="C125" s="52"/>
      <c r="D125" s="52"/>
      <c r="E125" s="52"/>
      <c r="F125" s="52"/>
      <c r="G125" s="12"/>
      <c r="I125" s="12"/>
      <c r="J125" s="12"/>
      <c r="N125" s="12"/>
    </row>
    <row r="126" spans="2:14" ht="12.75" customHeight="1" x14ac:dyDescent="0.25">
      <c r="B126" s="52"/>
      <c r="C126" s="52"/>
      <c r="D126" s="52"/>
      <c r="E126" s="52"/>
      <c r="F126" s="52"/>
      <c r="G126" s="12"/>
      <c r="I126" s="12"/>
      <c r="J126" s="12"/>
      <c r="N126" s="12"/>
    </row>
    <row r="127" spans="2:14" ht="12.75" customHeight="1" x14ac:dyDescent="0.25">
      <c r="B127" s="52"/>
      <c r="C127" s="52"/>
      <c r="D127" s="52"/>
      <c r="E127" s="52"/>
      <c r="F127" s="52"/>
      <c r="G127" s="12"/>
      <c r="I127" s="12"/>
      <c r="J127" s="12"/>
      <c r="N127" s="12"/>
    </row>
    <row r="128" spans="2:14" ht="12.75" customHeight="1" x14ac:dyDescent="0.25">
      <c r="B128" s="52"/>
      <c r="C128" s="52"/>
      <c r="D128" s="52"/>
      <c r="E128" s="52"/>
      <c r="F128" s="52"/>
      <c r="G128" s="12"/>
      <c r="I128" s="12"/>
      <c r="J128" s="12"/>
      <c r="N128" s="12"/>
    </row>
    <row r="129" spans="2:14" ht="12.75" customHeight="1" x14ac:dyDescent="0.25">
      <c r="B129" s="52"/>
      <c r="C129" s="52"/>
      <c r="D129" s="52"/>
      <c r="E129" s="52"/>
      <c r="F129" s="52"/>
      <c r="G129" s="12"/>
      <c r="I129" s="12"/>
      <c r="J129" s="12"/>
      <c r="N129" s="12"/>
    </row>
    <row r="130" spans="2:14" ht="12.75" customHeight="1" x14ac:dyDescent="0.25">
      <c r="B130" s="52"/>
      <c r="C130" s="52"/>
      <c r="D130" s="52"/>
      <c r="E130" s="52"/>
      <c r="F130" s="52"/>
      <c r="G130" s="12"/>
      <c r="I130" s="12"/>
      <c r="J130" s="12"/>
      <c r="N130" s="12"/>
    </row>
    <row r="131" spans="2:14" ht="12.75" customHeight="1" x14ac:dyDescent="0.25">
      <c r="B131" s="52"/>
      <c r="C131" s="52"/>
      <c r="D131" s="52"/>
      <c r="E131" s="52"/>
      <c r="F131" s="52"/>
      <c r="G131" s="12"/>
      <c r="I131" s="12"/>
      <c r="J131" s="12"/>
      <c r="N131" s="12"/>
    </row>
    <row r="132" spans="2:14" ht="12.75" customHeight="1" x14ac:dyDescent="0.25">
      <c r="B132" s="52"/>
      <c r="C132" s="52"/>
      <c r="D132" s="52"/>
      <c r="E132" s="52"/>
      <c r="F132" s="52"/>
      <c r="G132" s="12"/>
      <c r="I132" s="12"/>
      <c r="J132" s="12"/>
      <c r="N132" s="12"/>
    </row>
    <row r="133" spans="2:14" ht="12.75" customHeight="1" x14ac:dyDescent="0.25">
      <c r="B133" s="52"/>
      <c r="C133" s="52"/>
      <c r="D133" s="52"/>
      <c r="E133" s="52"/>
      <c r="F133" s="52"/>
      <c r="G133" s="12"/>
      <c r="I133" s="12"/>
      <c r="J133" s="12"/>
      <c r="N133" s="12"/>
    </row>
    <row r="134" spans="2:14" ht="12.75" customHeight="1" x14ac:dyDescent="0.25">
      <c r="B134" s="52"/>
      <c r="C134" s="52"/>
      <c r="D134" s="52"/>
      <c r="E134" s="52"/>
      <c r="F134" s="52"/>
      <c r="G134" s="12"/>
      <c r="I134" s="12"/>
      <c r="J134" s="12"/>
      <c r="N134" s="12"/>
    </row>
    <row r="135" spans="2:14" ht="12.75" customHeight="1" x14ac:dyDescent="0.25">
      <c r="B135" s="52"/>
      <c r="C135" s="52"/>
      <c r="D135" s="52"/>
      <c r="E135" s="52"/>
      <c r="F135" s="52"/>
      <c r="G135" s="12"/>
      <c r="I135" s="12"/>
      <c r="J135" s="12"/>
      <c r="N135" s="12"/>
    </row>
    <row r="136" spans="2:14" ht="12.75" customHeight="1" x14ac:dyDescent="0.25">
      <c r="B136" s="52"/>
      <c r="C136" s="52"/>
      <c r="D136" s="52"/>
      <c r="E136" s="52"/>
      <c r="F136" s="52"/>
      <c r="G136" s="12"/>
      <c r="I136" s="12"/>
      <c r="J136" s="12"/>
      <c r="N136" s="12"/>
    </row>
    <row r="137" spans="2:14" ht="12.75" customHeight="1" x14ac:dyDescent="0.25">
      <c r="B137" s="52"/>
      <c r="C137" s="52"/>
      <c r="D137" s="52"/>
      <c r="E137" s="52"/>
      <c r="F137" s="52"/>
      <c r="G137" s="12"/>
      <c r="I137" s="12"/>
      <c r="J137" s="12"/>
      <c r="N137" s="12"/>
    </row>
    <row r="138" spans="2:14" ht="12.75" customHeight="1" x14ac:dyDescent="0.25">
      <c r="B138" s="52"/>
      <c r="C138" s="52"/>
      <c r="D138" s="52"/>
      <c r="E138" s="52"/>
      <c r="F138" s="52"/>
      <c r="G138" s="12"/>
      <c r="I138" s="12"/>
      <c r="J138" s="12"/>
      <c r="N138" s="12"/>
    </row>
    <row r="139" spans="2:14" ht="12.75" customHeight="1" x14ac:dyDescent="0.25">
      <c r="B139" s="52"/>
      <c r="C139" s="52"/>
      <c r="D139" s="52"/>
      <c r="E139" s="52"/>
      <c r="F139" s="52"/>
      <c r="G139" s="12"/>
      <c r="I139" s="12"/>
      <c r="J139" s="12"/>
      <c r="N139" s="12"/>
    </row>
    <row r="140" spans="2:14" ht="12.75" customHeight="1" x14ac:dyDescent="0.25">
      <c r="B140" s="52"/>
      <c r="C140" s="52"/>
      <c r="D140" s="52"/>
      <c r="E140" s="52"/>
      <c r="F140" s="52"/>
      <c r="G140" s="12"/>
      <c r="I140" s="12"/>
      <c r="J140" s="12"/>
      <c r="N140" s="12"/>
    </row>
    <row r="141" spans="2:14" ht="12.75" customHeight="1" x14ac:dyDescent="0.25">
      <c r="B141" s="52"/>
      <c r="C141" s="52"/>
      <c r="D141" s="52"/>
      <c r="E141" s="52"/>
      <c r="F141" s="52"/>
      <c r="G141" s="12"/>
      <c r="I141" s="12"/>
      <c r="J141" s="12"/>
      <c r="N141" s="12"/>
    </row>
    <row r="142" spans="2:14" ht="12.75" customHeight="1" x14ac:dyDescent="0.25">
      <c r="B142" s="52"/>
      <c r="C142" s="52"/>
      <c r="D142" s="52"/>
      <c r="E142" s="52"/>
      <c r="F142" s="52"/>
      <c r="G142" s="12"/>
      <c r="I142" s="12"/>
      <c r="J142" s="12"/>
      <c r="N142" s="12"/>
    </row>
    <row r="143" spans="2:14" ht="12.75" customHeight="1" x14ac:dyDescent="0.25">
      <c r="B143" s="52"/>
      <c r="C143" s="52"/>
      <c r="D143" s="52"/>
      <c r="E143" s="52"/>
      <c r="F143" s="52"/>
      <c r="G143" s="12"/>
      <c r="I143" s="12"/>
      <c r="J143" s="12"/>
      <c r="N143" s="12"/>
    </row>
    <row r="144" spans="2:14" ht="12.75" customHeight="1" x14ac:dyDescent="0.25">
      <c r="B144" s="52"/>
      <c r="C144" s="52"/>
      <c r="D144" s="52"/>
      <c r="E144" s="52"/>
      <c r="F144" s="52"/>
      <c r="G144" s="12"/>
      <c r="I144" s="12"/>
      <c r="J144" s="12"/>
      <c r="N144" s="12"/>
    </row>
    <row r="145" spans="2:14" ht="12.75" customHeight="1" x14ac:dyDescent="0.25">
      <c r="B145" s="52"/>
      <c r="C145" s="52"/>
      <c r="D145" s="52"/>
      <c r="E145" s="52"/>
      <c r="F145" s="52"/>
      <c r="G145" s="12"/>
      <c r="I145" s="12"/>
      <c r="J145" s="12"/>
      <c r="N145" s="12"/>
    </row>
    <row r="146" spans="2:14" ht="12.75" customHeight="1" x14ac:dyDescent="0.25">
      <c r="B146" s="52"/>
      <c r="C146" s="52"/>
      <c r="D146" s="52"/>
      <c r="E146" s="52"/>
      <c r="F146" s="52"/>
      <c r="G146" s="12"/>
      <c r="I146" s="12"/>
      <c r="J146" s="12"/>
      <c r="N146" s="12"/>
    </row>
    <row r="147" spans="2:14" ht="12.75" customHeight="1" x14ac:dyDescent="0.25">
      <c r="B147" s="52"/>
      <c r="C147" s="52"/>
      <c r="D147" s="52"/>
      <c r="E147" s="52"/>
      <c r="F147" s="52"/>
      <c r="G147" s="12"/>
      <c r="I147" s="12"/>
      <c r="J147" s="12"/>
      <c r="N147" s="12"/>
    </row>
    <row r="148" spans="2:14" ht="12.75" customHeight="1" x14ac:dyDescent="0.25">
      <c r="B148" s="52"/>
      <c r="C148" s="52"/>
      <c r="D148" s="52"/>
      <c r="E148" s="52"/>
      <c r="F148" s="52"/>
      <c r="G148" s="12"/>
      <c r="I148" s="12"/>
      <c r="J148" s="12"/>
      <c r="N148" s="12"/>
    </row>
    <row r="149" spans="2:14" ht="12.75" customHeight="1" x14ac:dyDescent="0.25">
      <c r="B149" s="52"/>
      <c r="C149" s="52"/>
      <c r="D149" s="52"/>
      <c r="E149" s="52"/>
      <c r="F149" s="52"/>
      <c r="G149" s="12"/>
      <c r="I149" s="12"/>
      <c r="J149" s="12"/>
      <c r="N149" s="12"/>
    </row>
    <row r="150" spans="2:14" ht="12.75" customHeight="1" x14ac:dyDescent="0.25">
      <c r="B150" s="52"/>
      <c r="C150" s="52"/>
      <c r="D150" s="52"/>
      <c r="E150" s="52"/>
      <c r="F150" s="52"/>
      <c r="G150" s="12"/>
      <c r="I150" s="12"/>
      <c r="J150" s="12"/>
      <c r="N150" s="12"/>
    </row>
    <row r="151" spans="2:14" ht="12.75" customHeight="1" x14ac:dyDescent="0.25">
      <c r="B151" s="52"/>
      <c r="C151" s="52"/>
      <c r="D151" s="52"/>
      <c r="E151" s="52"/>
      <c r="F151" s="52"/>
      <c r="G151" s="12"/>
      <c r="I151" s="12"/>
      <c r="J151" s="12"/>
      <c r="N151" s="12"/>
    </row>
    <row r="152" spans="2:14" ht="12.75" customHeight="1" x14ac:dyDescent="0.25">
      <c r="B152" s="52"/>
      <c r="C152" s="52"/>
      <c r="D152" s="52"/>
      <c r="E152" s="52"/>
      <c r="F152" s="52"/>
      <c r="G152" s="12"/>
      <c r="I152" s="12"/>
      <c r="J152" s="12"/>
      <c r="N152" s="12"/>
    </row>
    <row r="153" spans="2:14" ht="12.75" customHeight="1" x14ac:dyDescent="0.25">
      <c r="B153" s="52"/>
      <c r="C153" s="52"/>
      <c r="D153" s="52"/>
      <c r="E153" s="52"/>
      <c r="F153" s="52"/>
      <c r="G153" s="12"/>
      <c r="I153" s="12"/>
      <c r="J153" s="12"/>
      <c r="N153" s="12"/>
    </row>
    <row r="154" spans="2:14" ht="12.75" customHeight="1" x14ac:dyDescent="0.25">
      <c r="B154" s="52"/>
      <c r="C154" s="52"/>
      <c r="D154" s="52"/>
      <c r="E154" s="52"/>
      <c r="F154" s="52"/>
      <c r="G154" s="12"/>
      <c r="I154" s="12"/>
      <c r="J154" s="12"/>
      <c r="N154" s="12"/>
    </row>
    <row r="155" spans="2:14" ht="12.75" customHeight="1" x14ac:dyDescent="0.25">
      <c r="B155" s="52"/>
      <c r="C155" s="52"/>
      <c r="D155" s="52"/>
      <c r="E155" s="52"/>
      <c r="F155" s="52"/>
      <c r="G155" s="12"/>
      <c r="I155" s="12"/>
      <c r="J155" s="12"/>
      <c r="N155" s="12"/>
    </row>
    <row r="156" spans="2:14" ht="12.75" customHeight="1" x14ac:dyDescent="0.25">
      <c r="B156" s="52"/>
      <c r="C156" s="52"/>
      <c r="D156" s="52"/>
      <c r="E156" s="52"/>
      <c r="F156" s="52"/>
      <c r="G156" s="12"/>
      <c r="I156" s="12"/>
      <c r="J156" s="12"/>
      <c r="N156" s="12"/>
    </row>
    <row r="157" spans="2:14" ht="12.75" customHeight="1" x14ac:dyDescent="0.25">
      <c r="B157" s="52"/>
      <c r="C157" s="52"/>
      <c r="D157" s="52"/>
      <c r="E157" s="52"/>
      <c r="F157" s="52"/>
      <c r="G157" s="12"/>
      <c r="I157" s="12"/>
      <c r="J157" s="12"/>
      <c r="N157" s="12"/>
    </row>
    <row r="158" spans="2:14" ht="12.75" customHeight="1" x14ac:dyDescent="0.25">
      <c r="B158" s="52"/>
      <c r="C158" s="52"/>
      <c r="D158" s="52"/>
      <c r="E158" s="52"/>
      <c r="F158" s="52"/>
      <c r="G158" s="12"/>
      <c r="I158" s="12"/>
      <c r="J158" s="12"/>
      <c r="N158" s="12"/>
    </row>
    <row r="159" spans="2:14" ht="12.75" customHeight="1" x14ac:dyDescent="0.25">
      <c r="B159" s="52"/>
      <c r="C159" s="52"/>
      <c r="D159" s="52"/>
      <c r="E159" s="52"/>
      <c r="F159" s="52"/>
      <c r="G159" s="12"/>
      <c r="I159" s="12"/>
      <c r="J159" s="12"/>
      <c r="N159" s="12"/>
    </row>
    <row r="160" spans="2:14" ht="12.75" customHeight="1" x14ac:dyDescent="0.25">
      <c r="B160" s="52"/>
      <c r="C160" s="52"/>
      <c r="D160" s="52"/>
      <c r="E160" s="52"/>
      <c r="F160" s="52"/>
      <c r="G160" s="12"/>
      <c r="I160" s="12"/>
      <c r="J160" s="12"/>
      <c r="N160" s="12"/>
    </row>
    <row r="161" spans="2:14" ht="12.75" customHeight="1" x14ac:dyDescent="0.25">
      <c r="B161" s="52"/>
      <c r="C161" s="52"/>
      <c r="D161" s="52"/>
      <c r="E161" s="52"/>
      <c r="F161" s="52"/>
      <c r="G161" s="12"/>
      <c r="I161" s="12"/>
      <c r="J161" s="12"/>
      <c r="N161" s="12"/>
    </row>
    <row r="162" spans="2:14" ht="12.75" customHeight="1" x14ac:dyDescent="0.25">
      <c r="B162" s="52"/>
      <c r="C162" s="52"/>
      <c r="D162" s="52"/>
      <c r="E162" s="52"/>
      <c r="F162" s="52"/>
      <c r="G162" s="12"/>
      <c r="I162" s="12"/>
      <c r="J162" s="12"/>
      <c r="N162" s="12"/>
    </row>
    <row r="163" spans="2:14" ht="12.75" customHeight="1" x14ac:dyDescent="0.25">
      <c r="B163" s="52"/>
      <c r="C163" s="52"/>
      <c r="D163" s="52"/>
      <c r="E163" s="52"/>
      <c r="F163" s="52"/>
      <c r="G163" s="12"/>
      <c r="I163" s="12"/>
      <c r="J163" s="12"/>
      <c r="N163" s="12"/>
    </row>
    <row r="164" spans="2:14" ht="12.75" customHeight="1" x14ac:dyDescent="0.25">
      <c r="B164" s="52"/>
      <c r="C164" s="52"/>
      <c r="D164" s="52"/>
      <c r="E164" s="52"/>
      <c r="F164" s="52"/>
      <c r="G164" s="12"/>
      <c r="I164" s="12"/>
      <c r="J164" s="12"/>
      <c r="N164" s="12"/>
    </row>
    <row r="165" spans="2:14" ht="12.75" customHeight="1" x14ac:dyDescent="0.25">
      <c r="B165" s="52"/>
      <c r="C165" s="52"/>
      <c r="D165" s="52"/>
      <c r="E165" s="52"/>
      <c r="F165" s="52"/>
      <c r="G165" s="12"/>
      <c r="I165" s="12"/>
      <c r="J165" s="12"/>
      <c r="N165" s="12"/>
    </row>
    <row r="166" spans="2:14" ht="12.75" customHeight="1" x14ac:dyDescent="0.25">
      <c r="B166" s="52"/>
      <c r="C166" s="52"/>
      <c r="D166" s="52"/>
      <c r="E166" s="52"/>
      <c r="F166" s="52"/>
      <c r="G166" s="12"/>
      <c r="I166" s="12"/>
      <c r="J166" s="12"/>
      <c r="N166" s="12"/>
    </row>
    <row r="167" spans="2:14" ht="12.75" customHeight="1" x14ac:dyDescent="0.25">
      <c r="B167" s="52"/>
      <c r="C167" s="52"/>
      <c r="D167" s="52"/>
      <c r="E167" s="52"/>
      <c r="F167" s="52"/>
      <c r="G167" s="12"/>
      <c r="I167" s="12"/>
      <c r="J167" s="12"/>
      <c r="N167" s="12"/>
    </row>
    <row r="168" spans="2:14" ht="12.75" customHeight="1" x14ac:dyDescent="0.25">
      <c r="B168" s="52"/>
      <c r="C168" s="52"/>
      <c r="D168" s="52"/>
      <c r="E168" s="52"/>
      <c r="F168" s="52"/>
      <c r="G168" s="12"/>
      <c r="I168" s="12"/>
      <c r="J168" s="12"/>
      <c r="N168" s="12"/>
    </row>
    <row r="169" spans="2:14" ht="12.75" customHeight="1" x14ac:dyDescent="0.25">
      <c r="B169" s="52"/>
      <c r="C169" s="52"/>
      <c r="D169" s="52"/>
      <c r="E169" s="52"/>
      <c r="F169" s="52"/>
      <c r="G169" s="12"/>
      <c r="I169" s="12"/>
      <c r="J169" s="12"/>
      <c r="N169" s="12"/>
    </row>
    <row r="170" spans="2:14" ht="12.75" customHeight="1" x14ac:dyDescent="0.25">
      <c r="B170" s="52"/>
      <c r="C170" s="52"/>
      <c r="D170" s="52"/>
      <c r="E170" s="52"/>
      <c r="F170" s="52"/>
      <c r="G170" s="12"/>
      <c r="I170" s="12"/>
      <c r="J170" s="12"/>
      <c r="N170" s="12"/>
    </row>
    <row r="171" spans="2:14" ht="12.75" customHeight="1" x14ac:dyDescent="0.25">
      <c r="B171" s="52"/>
      <c r="C171" s="52"/>
      <c r="D171" s="52"/>
      <c r="E171" s="52"/>
      <c r="F171" s="52"/>
      <c r="G171" s="12"/>
      <c r="I171" s="12"/>
      <c r="J171" s="12"/>
      <c r="N171" s="12"/>
    </row>
    <row r="172" spans="2:14" ht="12.75" customHeight="1" x14ac:dyDescent="0.25">
      <c r="B172" s="52"/>
      <c r="C172" s="52"/>
      <c r="D172" s="52"/>
      <c r="E172" s="52"/>
      <c r="F172" s="52"/>
      <c r="G172" s="12"/>
      <c r="I172" s="12"/>
      <c r="J172" s="12"/>
      <c r="N172" s="12"/>
    </row>
    <row r="173" spans="2:14" ht="12.75" customHeight="1" x14ac:dyDescent="0.25">
      <c r="B173" s="52"/>
      <c r="C173" s="52"/>
      <c r="D173" s="52"/>
      <c r="E173" s="52"/>
      <c r="F173" s="52"/>
      <c r="G173" s="12"/>
      <c r="I173" s="12"/>
      <c r="J173" s="12"/>
      <c r="N173" s="12"/>
    </row>
    <row r="174" spans="2:14" ht="12.75" customHeight="1" x14ac:dyDescent="0.25">
      <c r="B174" s="52"/>
      <c r="C174" s="52"/>
      <c r="D174" s="52"/>
      <c r="E174" s="52"/>
      <c r="F174" s="52"/>
      <c r="G174" s="12"/>
      <c r="I174" s="12"/>
      <c r="J174" s="12"/>
      <c r="N174" s="12"/>
    </row>
    <row r="175" spans="2:14" ht="12.75" customHeight="1" x14ac:dyDescent="0.25">
      <c r="B175" s="52"/>
      <c r="C175" s="52"/>
      <c r="D175" s="52"/>
      <c r="E175" s="52"/>
      <c r="F175" s="52"/>
      <c r="G175" s="12"/>
      <c r="I175" s="12"/>
      <c r="J175" s="12"/>
      <c r="N175" s="12"/>
    </row>
    <row r="176" spans="2:14" ht="12.75" customHeight="1" x14ac:dyDescent="0.25">
      <c r="B176" s="52"/>
      <c r="C176" s="52"/>
      <c r="D176" s="52"/>
      <c r="E176" s="52"/>
      <c r="F176" s="52"/>
      <c r="G176" s="12"/>
      <c r="I176" s="12"/>
      <c r="J176" s="12"/>
      <c r="N176" s="12"/>
    </row>
    <row r="177" spans="2:14" ht="12.75" customHeight="1" x14ac:dyDescent="0.25">
      <c r="B177" s="52"/>
      <c r="C177" s="52"/>
      <c r="D177" s="52"/>
      <c r="E177" s="52"/>
      <c r="F177" s="52"/>
      <c r="G177" s="12"/>
      <c r="I177" s="12"/>
      <c r="J177" s="12"/>
      <c r="N177" s="12"/>
    </row>
    <row r="178" spans="2:14" ht="12.75" customHeight="1" x14ac:dyDescent="0.25">
      <c r="B178" s="52"/>
      <c r="C178" s="52"/>
      <c r="D178" s="52"/>
      <c r="E178" s="52"/>
      <c r="F178" s="52"/>
      <c r="G178" s="12"/>
      <c r="I178" s="12"/>
      <c r="J178" s="12"/>
      <c r="N178" s="12"/>
    </row>
    <row r="179" spans="2:14" ht="12.75" customHeight="1" x14ac:dyDescent="0.25">
      <c r="B179" s="52"/>
      <c r="C179" s="52"/>
      <c r="D179" s="52"/>
      <c r="E179" s="52"/>
      <c r="F179" s="52"/>
      <c r="G179" s="12"/>
      <c r="I179" s="12"/>
      <c r="J179" s="12"/>
      <c r="N179" s="12"/>
    </row>
    <row r="180" spans="2:14" ht="12.75" customHeight="1" x14ac:dyDescent="0.25">
      <c r="B180" s="52"/>
      <c r="C180" s="52"/>
      <c r="D180" s="52"/>
      <c r="E180" s="52"/>
      <c r="F180" s="52"/>
      <c r="G180" s="12"/>
      <c r="I180" s="12"/>
      <c r="J180" s="12"/>
      <c r="N180" s="12"/>
    </row>
    <row r="181" spans="2:14" ht="12.75" customHeight="1" x14ac:dyDescent="0.25">
      <c r="B181" s="52"/>
      <c r="C181" s="52"/>
      <c r="D181" s="52"/>
      <c r="E181" s="52"/>
      <c r="F181" s="52"/>
      <c r="G181" s="12"/>
      <c r="I181" s="12"/>
      <c r="J181" s="12"/>
      <c r="N181" s="12"/>
    </row>
    <row r="182" spans="2:14" ht="12.75" customHeight="1" x14ac:dyDescent="0.25">
      <c r="B182" s="52"/>
      <c r="C182" s="52"/>
      <c r="D182" s="52"/>
      <c r="E182" s="52"/>
      <c r="F182" s="52"/>
      <c r="G182" s="12"/>
      <c r="I182" s="12"/>
      <c r="J182" s="12"/>
      <c r="N182" s="12"/>
    </row>
    <row r="183" spans="2:14" ht="12.75" customHeight="1" x14ac:dyDescent="0.25">
      <c r="B183" s="52"/>
      <c r="C183" s="52"/>
      <c r="D183" s="52"/>
      <c r="E183" s="52"/>
      <c r="F183" s="52"/>
      <c r="G183" s="12"/>
      <c r="I183" s="12"/>
      <c r="J183" s="12"/>
      <c r="N183" s="12"/>
    </row>
    <row r="184" spans="2:14" ht="12.75" customHeight="1" x14ac:dyDescent="0.25">
      <c r="B184" s="52"/>
      <c r="C184" s="52"/>
      <c r="D184" s="52"/>
      <c r="E184" s="52"/>
      <c r="F184" s="52"/>
      <c r="G184" s="12"/>
      <c r="I184" s="12"/>
      <c r="J184" s="12"/>
      <c r="N184" s="12"/>
    </row>
    <row r="185" spans="2:14" ht="12.75" customHeight="1" x14ac:dyDescent="0.25">
      <c r="B185" s="52"/>
      <c r="C185" s="52"/>
      <c r="D185" s="52"/>
      <c r="E185" s="52"/>
      <c r="F185" s="52"/>
      <c r="G185" s="12"/>
      <c r="I185" s="12"/>
      <c r="J185" s="12"/>
      <c r="N185" s="12"/>
    </row>
    <row r="186" spans="2:14" ht="12.75" customHeight="1" x14ac:dyDescent="0.25">
      <c r="B186" s="52"/>
      <c r="C186" s="52"/>
      <c r="D186" s="52"/>
      <c r="E186" s="52"/>
      <c r="F186" s="52"/>
      <c r="G186" s="12"/>
      <c r="I186" s="12"/>
      <c r="J186" s="12"/>
      <c r="N186" s="12"/>
    </row>
    <row r="187" spans="2:14" ht="12.75" customHeight="1" x14ac:dyDescent="0.25">
      <c r="B187" s="52"/>
      <c r="C187" s="52"/>
      <c r="D187" s="52"/>
      <c r="E187" s="52"/>
      <c r="F187" s="52"/>
      <c r="G187" s="12"/>
      <c r="I187" s="12"/>
      <c r="J187" s="12"/>
      <c r="N187" s="12"/>
    </row>
    <row r="188" spans="2:14" ht="12.75" customHeight="1" x14ac:dyDescent="0.25">
      <c r="B188" s="52"/>
      <c r="C188" s="52"/>
      <c r="D188" s="52"/>
      <c r="E188" s="52"/>
      <c r="F188" s="52"/>
      <c r="G188" s="12"/>
      <c r="I188" s="12"/>
      <c r="J188" s="12"/>
      <c r="N188" s="12"/>
    </row>
    <row r="189" spans="2:14" ht="12.75" customHeight="1" x14ac:dyDescent="0.25">
      <c r="B189" s="52"/>
      <c r="C189" s="52"/>
      <c r="D189" s="52"/>
      <c r="E189" s="52"/>
      <c r="F189" s="52"/>
      <c r="G189" s="12"/>
      <c r="I189" s="12"/>
      <c r="J189" s="12"/>
      <c r="N189" s="12"/>
    </row>
    <row r="190" spans="2:14" ht="12.75" customHeight="1" x14ac:dyDescent="0.25">
      <c r="B190" s="52"/>
      <c r="C190" s="52"/>
      <c r="D190" s="52"/>
      <c r="E190" s="52"/>
      <c r="F190" s="52"/>
      <c r="G190" s="12"/>
      <c r="I190" s="12"/>
      <c r="J190" s="12"/>
      <c r="N190" s="12"/>
    </row>
    <row r="191" spans="2:14" ht="12.75" customHeight="1" x14ac:dyDescent="0.25">
      <c r="B191" s="52"/>
      <c r="C191" s="52"/>
      <c r="D191" s="52"/>
      <c r="E191" s="52"/>
      <c r="F191" s="52"/>
      <c r="G191" s="12"/>
      <c r="I191" s="12"/>
      <c r="J191" s="12"/>
      <c r="N191" s="12"/>
    </row>
    <row r="192" spans="2:14" ht="12.75" customHeight="1" x14ac:dyDescent="0.25">
      <c r="B192" s="52"/>
      <c r="C192" s="52"/>
      <c r="D192" s="52"/>
      <c r="E192" s="52"/>
      <c r="F192" s="52"/>
      <c r="G192" s="12"/>
      <c r="I192" s="12"/>
      <c r="J192" s="12"/>
      <c r="N192" s="12"/>
    </row>
    <row r="193" spans="2:14" ht="12.75" customHeight="1" x14ac:dyDescent="0.25">
      <c r="B193" s="52"/>
      <c r="C193" s="52"/>
      <c r="D193" s="52"/>
      <c r="E193" s="52"/>
      <c r="F193" s="52"/>
      <c r="G193" s="12"/>
      <c r="I193" s="12"/>
      <c r="J193" s="12"/>
      <c r="N193" s="12"/>
    </row>
    <row r="194" spans="2:14" ht="12.75" customHeight="1" x14ac:dyDescent="0.25">
      <c r="B194" s="52"/>
      <c r="C194" s="52"/>
      <c r="D194" s="52"/>
      <c r="E194" s="52"/>
      <c r="F194" s="52"/>
      <c r="G194" s="12"/>
      <c r="I194" s="12"/>
      <c r="J194" s="12"/>
      <c r="N194" s="12"/>
    </row>
    <row r="195" spans="2:14" ht="12.75" customHeight="1" x14ac:dyDescent="0.25">
      <c r="B195" s="52"/>
      <c r="C195" s="52"/>
      <c r="D195" s="52"/>
      <c r="E195" s="52"/>
      <c r="F195" s="52"/>
      <c r="G195" s="12"/>
      <c r="I195" s="12"/>
      <c r="J195" s="12"/>
      <c r="N195" s="12"/>
    </row>
    <row r="196" spans="2:14" ht="12.75" customHeight="1" x14ac:dyDescent="0.25">
      <c r="B196" s="52"/>
      <c r="C196" s="52"/>
      <c r="D196" s="52"/>
      <c r="E196" s="52"/>
      <c r="F196" s="52"/>
      <c r="G196" s="12"/>
      <c r="I196" s="12"/>
      <c r="J196" s="12"/>
      <c r="N196" s="12"/>
    </row>
    <row r="197" spans="2:14" ht="12.75" customHeight="1" x14ac:dyDescent="0.25">
      <c r="B197" s="52"/>
      <c r="C197" s="52"/>
      <c r="D197" s="52"/>
      <c r="E197" s="52"/>
      <c r="F197" s="52"/>
      <c r="G197" s="12"/>
      <c r="I197" s="12"/>
      <c r="J197" s="12"/>
      <c r="N197" s="12"/>
    </row>
    <row r="198" spans="2:14" ht="12.75" customHeight="1" x14ac:dyDescent="0.25">
      <c r="B198" s="52"/>
      <c r="C198" s="52"/>
      <c r="D198" s="52"/>
      <c r="E198" s="52"/>
      <c r="F198" s="52"/>
      <c r="G198" s="12"/>
      <c r="I198" s="12"/>
      <c r="J198" s="12"/>
      <c r="N198" s="12"/>
    </row>
    <row r="199" spans="2:14" ht="12.75" customHeight="1" x14ac:dyDescent="0.25">
      <c r="B199" s="52"/>
      <c r="C199" s="52"/>
      <c r="D199" s="52"/>
      <c r="E199" s="52"/>
      <c r="F199" s="52"/>
      <c r="G199" s="12"/>
      <c r="I199" s="12"/>
      <c r="J199" s="12"/>
      <c r="N199" s="12"/>
    </row>
    <row r="200" spans="2:14" ht="12.75" customHeight="1" x14ac:dyDescent="0.25">
      <c r="B200" s="52"/>
      <c r="C200" s="52"/>
      <c r="D200" s="52"/>
      <c r="E200" s="52"/>
      <c r="F200" s="52"/>
      <c r="G200" s="12"/>
      <c r="I200" s="12"/>
      <c r="J200" s="12"/>
      <c r="N200" s="12"/>
    </row>
    <row r="201" spans="2:14" ht="12.75" customHeight="1" x14ac:dyDescent="0.25">
      <c r="B201" s="52"/>
      <c r="C201" s="52"/>
      <c r="D201" s="52"/>
      <c r="E201" s="52"/>
      <c r="F201" s="52"/>
      <c r="G201" s="12"/>
      <c r="I201" s="12"/>
      <c r="J201" s="12"/>
      <c r="N201" s="12"/>
    </row>
    <row r="202" spans="2:14" ht="12.75" customHeight="1" x14ac:dyDescent="0.25">
      <c r="B202" s="52"/>
      <c r="C202" s="52"/>
      <c r="D202" s="52"/>
      <c r="E202" s="52"/>
      <c r="F202" s="52"/>
      <c r="G202" s="12"/>
      <c r="I202" s="12"/>
      <c r="J202" s="12"/>
      <c r="N202" s="12"/>
    </row>
    <row r="203" spans="2:14" ht="12.75" customHeight="1" x14ac:dyDescent="0.25">
      <c r="B203" s="52"/>
      <c r="C203" s="52"/>
      <c r="D203" s="52"/>
      <c r="E203" s="52"/>
      <c r="F203" s="52"/>
      <c r="G203" s="12"/>
      <c r="I203" s="12"/>
      <c r="J203" s="12"/>
      <c r="N203" s="12"/>
    </row>
    <row r="204" spans="2:14" ht="12.75" customHeight="1" x14ac:dyDescent="0.25">
      <c r="B204" s="52"/>
      <c r="C204" s="52"/>
      <c r="D204" s="52"/>
      <c r="E204" s="52"/>
      <c r="F204" s="52"/>
      <c r="G204" s="12"/>
      <c r="I204" s="12"/>
      <c r="J204" s="12"/>
      <c r="N204" s="12"/>
    </row>
    <row r="205" spans="2:14" ht="12.75" customHeight="1" x14ac:dyDescent="0.25">
      <c r="B205" s="52"/>
      <c r="C205" s="52"/>
      <c r="D205" s="52"/>
      <c r="E205" s="52"/>
      <c r="F205" s="52"/>
      <c r="G205" s="12"/>
      <c r="I205" s="12"/>
      <c r="J205" s="12"/>
      <c r="N205" s="12"/>
    </row>
    <row r="206" spans="2:14" ht="12.75" customHeight="1" x14ac:dyDescent="0.25">
      <c r="B206" s="52"/>
      <c r="C206" s="52"/>
      <c r="D206" s="52"/>
      <c r="E206" s="52"/>
      <c r="F206" s="52"/>
      <c r="G206" s="12"/>
      <c r="I206" s="12"/>
      <c r="J206" s="12"/>
      <c r="N206" s="12"/>
    </row>
    <row r="207" spans="2:14" ht="12.75" customHeight="1" x14ac:dyDescent="0.25">
      <c r="B207" s="52"/>
      <c r="C207" s="52"/>
      <c r="D207" s="52"/>
      <c r="E207" s="52"/>
      <c r="F207" s="52"/>
      <c r="G207" s="12"/>
      <c r="I207" s="12"/>
      <c r="J207" s="12"/>
      <c r="N207" s="12"/>
    </row>
    <row r="208" spans="2:14" ht="12.75" customHeight="1" x14ac:dyDescent="0.25">
      <c r="B208" s="52"/>
      <c r="C208" s="52"/>
      <c r="D208" s="52"/>
      <c r="E208" s="52"/>
      <c r="F208" s="52"/>
      <c r="G208" s="12"/>
      <c r="I208" s="12"/>
      <c r="J208" s="12"/>
      <c r="N208" s="12"/>
    </row>
    <row r="209" spans="2:14" ht="12.75" customHeight="1" x14ac:dyDescent="0.25">
      <c r="B209" s="52"/>
      <c r="C209" s="52"/>
      <c r="D209" s="52"/>
      <c r="E209" s="52"/>
      <c r="F209" s="52"/>
      <c r="G209" s="12"/>
      <c r="I209" s="12"/>
      <c r="J209" s="12"/>
      <c r="N209" s="12"/>
    </row>
    <row r="210" spans="2:14" ht="12.75" customHeight="1" x14ac:dyDescent="0.25">
      <c r="B210" s="52"/>
      <c r="C210" s="52"/>
      <c r="D210" s="52"/>
      <c r="E210" s="52"/>
      <c r="F210" s="52"/>
      <c r="G210" s="12"/>
      <c r="I210" s="12"/>
      <c r="J210" s="12"/>
      <c r="N210" s="12"/>
    </row>
    <row r="211" spans="2:14" ht="12.75" customHeight="1" x14ac:dyDescent="0.25">
      <c r="B211" s="52"/>
      <c r="C211" s="52"/>
      <c r="D211" s="52"/>
      <c r="E211" s="52"/>
      <c r="F211" s="52"/>
      <c r="G211" s="12"/>
      <c r="I211" s="12"/>
      <c r="J211" s="12"/>
      <c r="N211" s="12"/>
    </row>
    <row r="212" spans="2:14" ht="12.75" customHeight="1" x14ac:dyDescent="0.25">
      <c r="B212" s="52"/>
      <c r="C212" s="52"/>
      <c r="D212" s="52"/>
      <c r="E212" s="52"/>
      <c r="F212" s="52"/>
      <c r="G212" s="12"/>
      <c r="I212" s="12"/>
      <c r="J212" s="12"/>
      <c r="N212" s="12"/>
    </row>
    <row r="213" spans="2:14" ht="12.75" customHeight="1" x14ac:dyDescent="0.25">
      <c r="B213" s="52"/>
      <c r="C213" s="52"/>
      <c r="D213" s="52"/>
      <c r="E213" s="52"/>
      <c r="F213" s="52"/>
      <c r="G213" s="12"/>
      <c r="I213" s="12"/>
      <c r="J213" s="12"/>
      <c r="N213" s="12"/>
    </row>
    <row r="214" spans="2:14" ht="12.75" customHeight="1" x14ac:dyDescent="0.25">
      <c r="B214" s="52"/>
      <c r="C214" s="52"/>
      <c r="D214" s="52"/>
      <c r="E214" s="52"/>
      <c r="F214" s="52"/>
      <c r="G214" s="12"/>
      <c r="I214" s="12"/>
      <c r="J214" s="12"/>
      <c r="N214" s="12"/>
    </row>
    <row r="215" spans="2:14" ht="12.75" customHeight="1" x14ac:dyDescent="0.25">
      <c r="B215" s="52"/>
      <c r="C215" s="52"/>
      <c r="D215" s="52"/>
      <c r="E215" s="52"/>
      <c r="F215" s="52"/>
      <c r="G215" s="12"/>
      <c r="I215" s="12"/>
      <c r="J215" s="12"/>
      <c r="N215" s="12"/>
    </row>
    <row r="216" spans="2:14" ht="12.75" customHeight="1" x14ac:dyDescent="0.25">
      <c r="B216" s="52"/>
      <c r="C216" s="52"/>
      <c r="D216" s="52"/>
      <c r="E216" s="52"/>
      <c r="F216" s="52"/>
      <c r="G216" s="12"/>
      <c r="I216" s="12"/>
      <c r="J216" s="12"/>
      <c r="N216" s="12"/>
    </row>
    <row r="217" spans="2:14" ht="12.75" customHeight="1" x14ac:dyDescent="0.25">
      <c r="B217" s="52"/>
      <c r="C217" s="52"/>
      <c r="D217" s="52"/>
      <c r="E217" s="52"/>
      <c r="F217" s="52"/>
      <c r="G217" s="12"/>
      <c r="I217" s="12"/>
      <c r="J217" s="12"/>
      <c r="N217" s="12"/>
    </row>
    <row r="218" spans="2:14" ht="12.75" customHeight="1" x14ac:dyDescent="0.25">
      <c r="B218" s="52"/>
      <c r="C218" s="52"/>
      <c r="D218" s="52"/>
      <c r="E218" s="52"/>
      <c r="F218" s="52"/>
      <c r="G218" s="12"/>
      <c r="I218" s="12"/>
      <c r="J218" s="12"/>
      <c r="N218" s="12"/>
    </row>
    <row r="219" spans="2:14" ht="12.75" customHeight="1" x14ac:dyDescent="0.25">
      <c r="B219" s="52"/>
      <c r="C219" s="52"/>
      <c r="D219" s="52"/>
      <c r="E219" s="52"/>
      <c r="F219" s="52"/>
      <c r="G219" s="12"/>
      <c r="I219" s="12"/>
      <c r="J219" s="12"/>
      <c r="N219" s="12"/>
    </row>
    <row r="220" spans="2:14" ht="12.75" customHeight="1" x14ac:dyDescent="0.25">
      <c r="B220" s="52"/>
      <c r="C220" s="52"/>
      <c r="D220" s="52"/>
      <c r="E220" s="52"/>
      <c r="F220" s="52"/>
      <c r="G220" s="12"/>
      <c r="I220" s="12"/>
      <c r="J220" s="12"/>
      <c r="N220" s="12"/>
    </row>
    <row r="221" spans="2:14" ht="12.75" customHeight="1" x14ac:dyDescent="0.25">
      <c r="B221" s="52"/>
      <c r="C221" s="52"/>
      <c r="D221" s="52"/>
      <c r="E221" s="52"/>
      <c r="F221" s="52"/>
      <c r="G221" s="12"/>
      <c r="I221" s="12"/>
      <c r="J221" s="12"/>
      <c r="N221" s="12"/>
    </row>
    <row r="222" spans="2:14" ht="12.75" customHeight="1" x14ac:dyDescent="0.25">
      <c r="B222" s="52"/>
      <c r="C222" s="52"/>
      <c r="D222" s="52"/>
      <c r="E222" s="52"/>
      <c r="F222" s="52"/>
      <c r="G222" s="12"/>
      <c r="I222" s="12"/>
      <c r="J222" s="12"/>
      <c r="N222" s="12"/>
    </row>
    <row r="223" spans="2:14" ht="12.75" customHeight="1" x14ac:dyDescent="0.25">
      <c r="B223" s="52"/>
      <c r="C223" s="52"/>
      <c r="D223" s="52"/>
      <c r="E223" s="52"/>
      <c r="F223" s="52"/>
      <c r="G223" s="12"/>
      <c r="I223" s="12"/>
      <c r="J223" s="12"/>
      <c r="N223" s="12"/>
    </row>
    <row r="224" spans="2:14" ht="12.75" customHeight="1" x14ac:dyDescent="0.25">
      <c r="B224" s="52"/>
      <c r="C224" s="52"/>
      <c r="D224" s="52"/>
      <c r="E224" s="52"/>
      <c r="F224" s="52"/>
      <c r="G224" s="12"/>
      <c r="I224" s="12"/>
      <c r="J224" s="12"/>
      <c r="N224" s="12"/>
    </row>
    <row r="225" spans="2:14" ht="12.75" customHeight="1" x14ac:dyDescent="0.25">
      <c r="B225" s="52"/>
      <c r="C225" s="52"/>
      <c r="D225" s="52"/>
      <c r="E225" s="52"/>
      <c r="F225" s="52"/>
      <c r="G225" s="12"/>
      <c r="I225" s="12"/>
      <c r="J225" s="12"/>
      <c r="N225" s="12"/>
    </row>
    <row r="226" spans="2:14" ht="12.75" customHeight="1" x14ac:dyDescent="0.25">
      <c r="B226" s="52"/>
      <c r="C226" s="52"/>
      <c r="D226" s="52"/>
      <c r="E226" s="52"/>
      <c r="F226" s="52"/>
      <c r="G226" s="12"/>
      <c r="I226" s="12"/>
      <c r="J226" s="12"/>
      <c r="N226" s="12"/>
    </row>
    <row r="227" spans="2:14" ht="12.75" customHeight="1" x14ac:dyDescent="0.25">
      <c r="B227" s="52"/>
      <c r="C227" s="52"/>
      <c r="D227" s="52"/>
      <c r="E227" s="52"/>
      <c r="F227" s="52"/>
      <c r="G227" s="12"/>
      <c r="I227" s="12"/>
      <c r="J227" s="12"/>
      <c r="N227" s="12"/>
    </row>
    <row r="228" spans="2:14" ht="12.75" customHeight="1" x14ac:dyDescent="0.25">
      <c r="B228" s="52"/>
      <c r="C228" s="52"/>
      <c r="D228" s="52"/>
      <c r="E228" s="52"/>
      <c r="F228" s="52"/>
      <c r="G228" s="12"/>
      <c r="I228" s="12"/>
      <c r="J228" s="12"/>
      <c r="N228" s="12"/>
    </row>
    <row r="229" spans="2:14" ht="12.75" customHeight="1" x14ac:dyDescent="0.25">
      <c r="B229" s="52"/>
      <c r="C229" s="52"/>
      <c r="D229" s="52"/>
      <c r="E229" s="52"/>
      <c r="F229" s="52"/>
      <c r="G229" s="12"/>
      <c r="I229" s="12"/>
      <c r="J229" s="12"/>
      <c r="N229" s="12"/>
    </row>
    <row r="230" spans="2:14" ht="12.75" customHeight="1" x14ac:dyDescent="0.25">
      <c r="B230" s="52"/>
      <c r="C230" s="52"/>
      <c r="D230" s="52"/>
      <c r="E230" s="52"/>
      <c r="F230" s="52"/>
      <c r="G230" s="12"/>
      <c r="I230" s="12"/>
      <c r="J230" s="12"/>
      <c r="N230" s="12"/>
    </row>
    <row r="231" spans="2:14" ht="12.75" customHeight="1" x14ac:dyDescent="0.25">
      <c r="B231" s="52"/>
      <c r="C231" s="52"/>
      <c r="D231" s="52"/>
      <c r="E231" s="52"/>
      <c r="F231" s="52"/>
      <c r="G231" s="12"/>
      <c r="I231" s="12"/>
      <c r="J231" s="12"/>
      <c r="N231" s="12"/>
    </row>
    <row r="232" spans="2:14" ht="12.75" customHeight="1" x14ac:dyDescent="0.25">
      <c r="B232" s="52"/>
      <c r="C232" s="52"/>
      <c r="D232" s="52"/>
      <c r="E232" s="52"/>
      <c r="F232" s="52"/>
      <c r="G232" s="12"/>
      <c r="I232" s="12"/>
      <c r="J232" s="12"/>
      <c r="N232" s="12"/>
    </row>
    <row r="233" spans="2:14" ht="12.75" customHeight="1" x14ac:dyDescent="0.25">
      <c r="B233" s="52"/>
      <c r="C233" s="52"/>
      <c r="D233" s="52"/>
      <c r="E233" s="52"/>
      <c r="F233" s="52"/>
      <c r="G233" s="12"/>
      <c r="I233" s="12"/>
      <c r="J233" s="12"/>
      <c r="N233" s="12"/>
    </row>
    <row r="234" spans="2:14" ht="12.75" customHeight="1" x14ac:dyDescent="0.25">
      <c r="B234" s="52"/>
      <c r="C234" s="52"/>
      <c r="D234" s="52"/>
      <c r="E234" s="52"/>
      <c r="F234" s="52"/>
      <c r="G234" s="12"/>
      <c r="I234" s="12"/>
      <c r="J234" s="12"/>
      <c r="N234" s="12"/>
    </row>
    <row r="235" spans="2:14" ht="12.75" customHeight="1" x14ac:dyDescent="0.25">
      <c r="B235" s="52"/>
      <c r="C235" s="52"/>
      <c r="D235" s="52"/>
      <c r="E235" s="52"/>
      <c r="F235" s="52"/>
      <c r="G235" s="12"/>
      <c r="I235" s="12"/>
      <c r="J235" s="12"/>
      <c r="N235" s="12"/>
    </row>
    <row r="236" spans="2:14" ht="12.75" customHeight="1" x14ac:dyDescent="0.25">
      <c r="B236" s="52"/>
      <c r="C236" s="52"/>
      <c r="D236" s="52"/>
      <c r="E236" s="52"/>
      <c r="F236" s="52"/>
      <c r="G236" s="12"/>
      <c r="I236" s="12"/>
      <c r="J236" s="12"/>
      <c r="N236" s="12"/>
    </row>
    <row r="237" spans="2:14" ht="12.75" customHeight="1" x14ac:dyDescent="0.25">
      <c r="B237" s="52"/>
      <c r="C237" s="52"/>
      <c r="D237" s="52"/>
      <c r="E237" s="52"/>
      <c r="F237" s="52"/>
      <c r="G237" s="12"/>
      <c r="I237" s="12"/>
      <c r="J237" s="12"/>
      <c r="N237" s="12"/>
    </row>
    <row r="238" spans="2:14" ht="12.75" customHeight="1" x14ac:dyDescent="0.25">
      <c r="B238" s="52"/>
      <c r="C238" s="52"/>
      <c r="D238" s="52"/>
      <c r="E238" s="52"/>
      <c r="F238" s="52"/>
      <c r="G238" s="12"/>
      <c r="I238" s="12"/>
      <c r="J238" s="12"/>
      <c r="N238" s="12"/>
    </row>
    <row r="239" spans="2:14" ht="12.75" customHeight="1" x14ac:dyDescent="0.25">
      <c r="B239" s="52"/>
      <c r="C239" s="52"/>
      <c r="D239" s="52"/>
      <c r="E239" s="52"/>
      <c r="F239" s="52"/>
      <c r="G239" s="12"/>
      <c r="I239" s="12"/>
      <c r="J239" s="12"/>
      <c r="N239" s="12"/>
    </row>
    <row r="240" spans="2:14" ht="12.75" customHeight="1" x14ac:dyDescent="0.25">
      <c r="B240" s="52"/>
      <c r="C240" s="52"/>
      <c r="D240" s="52"/>
      <c r="E240" s="52"/>
      <c r="F240" s="52"/>
      <c r="G240" s="12"/>
      <c r="I240" s="12"/>
      <c r="J240" s="12"/>
      <c r="N240" s="12"/>
    </row>
    <row r="241" spans="2:14" ht="12.75" customHeight="1" x14ac:dyDescent="0.25">
      <c r="B241" s="52"/>
      <c r="C241" s="52"/>
      <c r="D241" s="52"/>
      <c r="E241" s="52"/>
      <c r="F241" s="52"/>
      <c r="G241" s="12"/>
      <c r="I241" s="12"/>
      <c r="J241" s="12"/>
      <c r="N241" s="12"/>
    </row>
    <row r="242" spans="2:14" ht="12.75" customHeight="1" x14ac:dyDescent="0.25">
      <c r="B242" s="52"/>
      <c r="C242" s="52"/>
      <c r="D242" s="52"/>
      <c r="E242" s="52"/>
      <c r="F242" s="52"/>
      <c r="G242" s="12"/>
      <c r="I242" s="12"/>
      <c r="J242" s="12"/>
      <c r="N242" s="12"/>
    </row>
    <row r="243" spans="2:14" ht="12.75" customHeight="1" x14ac:dyDescent="0.25">
      <c r="B243" s="52"/>
      <c r="C243" s="52"/>
      <c r="D243" s="52"/>
      <c r="E243" s="52"/>
      <c r="F243" s="52"/>
      <c r="G243" s="12"/>
      <c r="I243" s="12"/>
      <c r="J243" s="12"/>
      <c r="N243" s="12"/>
    </row>
    <row r="244" spans="2:14" ht="12.75" customHeight="1" x14ac:dyDescent="0.25">
      <c r="B244" s="52"/>
      <c r="C244" s="52"/>
      <c r="D244" s="52"/>
      <c r="E244" s="52"/>
      <c r="F244" s="52"/>
      <c r="G244" s="12"/>
      <c r="I244" s="12"/>
      <c r="J244" s="12"/>
      <c r="N244" s="12"/>
    </row>
    <row r="245" spans="2:14" ht="12.75" customHeight="1" x14ac:dyDescent="0.25">
      <c r="B245" s="52"/>
      <c r="C245" s="52"/>
      <c r="D245" s="52"/>
      <c r="E245" s="52"/>
      <c r="F245" s="52"/>
      <c r="G245" s="12"/>
      <c r="I245" s="12"/>
      <c r="J245" s="12"/>
      <c r="N245" s="12"/>
    </row>
    <row r="246" spans="2:14" ht="12.75" customHeight="1" x14ac:dyDescent="0.25">
      <c r="B246" s="52"/>
      <c r="C246" s="52"/>
      <c r="D246" s="52"/>
      <c r="E246" s="52"/>
      <c r="F246" s="52"/>
      <c r="G246" s="12"/>
      <c r="I246" s="12"/>
      <c r="J246" s="12"/>
      <c r="N246" s="12"/>
    </row>
    <row r="247" spans="2:14" ht="12.75" customHeight="1" x14ac:dyDescent="0.25">
      <c r="B247" s="52"/>
      <c r="C247" s="52"/>
      <c r="D247" s="52"/>
      <c r="E247" s="52"/>
      <c r="F247" s="52"/>
      <c r="G247" s="12"/>
      <c r="I247" s="12"/>
      <c r="J247" s="12"/>
      <c r="N247" s="12"/>
    </row>
    <row r="248" spans="2:14" ht="12.75" customHeight="1" x14ac:dyDescent="0.25">
      <c r="B248" s="52"/>
      <c r="C248" s="52"/>
      <c r="D248" s="52"/>
      <c r="E248" s="52"/>
      <c r="F248" s="52"/>
      <c r="G248" s="12"/>
      <c r="I248" s="12"/>
      <c r="J248" s="12"/>
      <c r="N248" s="12"/>
    </row>
    <row r="249" spans="2:14" ht="12.75" customHeight="1" x14ac:dyDescent="0.25">
      <c r="B249" s="52"/>
      <c r="C249" s="52"/>
      <c r="D249" s="52"/>
      <c r="E249" s="52"/>
      <c r="F249" s="52"/>
      <c r="G249" s="12"/>
      <c r="I249" s="12"/>
      <c r="J249" s="12"/>
      <c r="N249" s="12"/>
    </row>
    <row r="250" spans="2:14" ht="12.75" customHeight="1" x14ac:dyDescent="0.25">
      <c r="B250" s="52"/>
      <c r="C250" s="52"/>
      <c r="D250" s="52"/>
      <c r="E250" s="52"/>
      <c r="F250" s="52"/>
      <c r="G250" s="12"/>
      <c r="I250" s="12"/>
      <c r="J250" s="12"/>
      <c r="N250" s="12"/>
    </row>
    <row r="251" spans="2:14" ht="12.75" customHeight="1" x14ac:dyDescent="0.25">
      <c r="B251" s="52"/>
      <c r="C251" s="52"/>
      <c r="D251" s="52"/>
      <c r="E251" s="52"/>
      <c r="F251" s="52"/>
      <c r="G251" s="12"/>
      <c r="I251" s="12"/>
      <c r="J251" s="12"/>
      <c r="N251" s="12"/>
    </row>
    <row r="252" spans="2:14" ht="12.75" customHeight="1" x14ac:dyDescent="0.25">
      <c r="B252" s="52"/>
      <c r="C252" s="52"/>
      <c r="D252" s="52"/>
      <c r="E252" s="52"/>
      <c r="F252" s="52"/>
      <c r="G252" s="12"/>
      <c r="I252" s="12"/>
      <c r="J252" s="12"/>
      <c r="N252" s="12"/>
    </row>
    <row r="253" spans="2:14" ht="12.75" customHeight="1" x14ac:dyDescent="0.25">
      <c r="B253" s="52"/>
      <c r="C253" s="52"/>
      <c r="D253" s="52"/>
      <c r="E253" s="52"/>
      <c r="F253" s="52"/>
      <c r="G253" s="12"/>
      <c r="I253" s="12"/>
      <c r="J253" s="12"/>
      <c r="N253" s="12"/>
    </row>
    <row r="254" spans="2:14" ht="12.75" customHeight="1" x14ac:dyDescent="0.25">
      <c r="B254" s="52"/>
      <c r="C254" s="52"/>
      <c r="D254" s="52"/>
      <c r="E254" s="52"/>
      <c r="F254" s="52"/>
      <c r="G254" s="12"/>
      <c r="I254" s="12"/>
      <c r="J254" s="12"/>
      <c r="N254" s="12"/>
    </row>
    <row r="255" spans="2:14" ht="12.75" customHeight="1" x14ac:dyDescent="0.25">
      <c r="B255" s="52"/>
      <c r="C255" s="52"/>
      <c r="D255" s="52"/>
      <c r="E255" s="52"/>
      <c r="F255" s="52"/>
      <c r="G255" s="12"/>
      <c r="I255" s="12"/>
      <c r="J255" s="12"/>
      <c r="N255" s="12"/>
    </row>
    <row r="256" spans="2:14" ht="12.75" customHeight="1" x14ac:dyDescent="0.25">
      <c r="B256" s="52"/>
      <c r="C256" s="52"/>
      <c r="D256" s="52"/>
      <c r="E256" s="52"/>
      <c r="F256" s="52"/>
      <c r="G256" s="12"/>
      <c r="I256" s="12"/>
      <c r="J256" s="12"/>
      <c r="N256" s="12"/>
    </row>
    <row r="257" spans="2:14" ht="12.75" customHeight="1" x14ac:dyDescent="0.25">
      <c r="B257" s="52"/>
      <c r="C257" s="52"/>
      <c r="D257" s="52"/>
      <c r="E257" s="52"/>
      <c r="F257" s="52"/>
      <c r="G257" s="12"/>
      <c r="I257" s="12"/>
      <c r="J257" s="12"/>
      <c r="N257" s="12"/>
    </row>
    <row r="258" spans="2:14" ht="12.75" customHeight="1" x14ac:dyDescent="0.25">
      <c r="B258" s="52"/>
      <c r="C258" s="52"/>
      <c r="D258" s="52"/>
      <c r="E258" s="52"/>
      <c r="F258" s="52"/>
      <c r="G258" s="12"/>
      <c r="I258" s="12"/>
      <c r="J258" s="12"/>
      <c r="N258" s="12"/>
    </row>
    <row r="259" spans="2:14" ht="12.75" customHeight="1" x14ac:dyDescent="0.25">
      <c r="B259" s="52"/>
      <c r="C259" s="52"/>
      <c r="D259" s="52"/>
      <c r="E259" s="52"/>
      <c r="F259" s="52"/>
      <c r="G259" s="12"/>
      <c r="I259" s="12"/>
      <c r="J259" s="12"/>
      <c r="N259" s="12"/>
    </row>
    <row r="260" spans="2:14" ht="12.75" customHeight="1" x14ac:dyDescent="0.25">
      <c r="B260" s="52"/>
      <c r="C260" s="52"/>
      <c r="D260" s="52"/>
      <c r="E260" s="52"/>
      <c r="F260" s="52"/>
      <c r="G260" s="12"/>
      <c r="I260" s="12"/>
      <c r="J260" s="12"/>
      <c r="N260" s="12"/>
    </row>
    <row r="261" spans="2:14" ht="12.75" customHeight="1" x14ac:dyDescent="0.25">
      <c r="B261" s="52"/>
      <c r="C261" s="52"/>
      <c r="D261" s="52"/>
      <c r="E261" s="52"/>
      <c r="F261" s="52"/>
      <c r="G261" s="12"/>
      <c r="I261" s="12"/>
      <c r="J261" s="12"/>
      <c r="N261" s="12"/>
    </row>
    <row r="262" spans="2:14" ht="12.75" customHeight="1" x14ac:dyDescent="0.25">
      <c r="B262" s="52"/>
      <c r="C262" s="52"/>
      <c r="D262" s="52"/>
      <c r="E262" s="52"/>
      <c r="F262" s="52"/>
      <c r="G262" s="12"/>
      <c r="I262" s="12"/>
      <c r="J262" s="12"/>
      <c r="N262" s="12"/>
    </row>
    <row r="263" spans="2:14" ht="12.75" customHeight="1" x14ac:dyDescent="0.25">
      <c r="B263" s="52"/>
      <c r="C263" s="52"/>
      <c r="D263" s="52"/>
      <c r="E263" s="52"/>
      <c r="F263" s="52"/>
      <c r="G263" s="12"/>
      <c r="I263" s="12"/>
      <c r="J263" s="12"/>
      <c r="N263" s="12"/>
    </row>
    <row r="264" spans="2:14" ht="12.75" customHeight="1" x14ac:dyDescent="0.25">
      <c r="B264" s="52"/>
      <c r="C264" s="52"/>
      <c r="D264" s="52"/>
      <c r="E264" s="52"/>
      <c r="F264" s="52"/>
      <c r="G264" s="12"/>
      <c r="I264" s="12"/>
      <c r="J264" s="12"/>
      <c r="N264" s="12"/>
    </row>
    <row r="265" spans="2:14" ht="12.75" customHeight="1" x14ac:dyDescent="0.25">
      <c r="B265" s="52"/>
      <c r="C265" s="52"/>
      <c r="D265" s="52"/>
      <c r="E265" s="52"/>
      <c r="F265" s="52"/>
      <c r="G265" s="12"/>
      <c r="I265" s="12"/>
      <c r="J265" s="12"/>
      <c r="N265" s="12"/>
    </row>
    <row r="266" spans="2:14" ht="12.75" customHeight="1" x14ac:dyDescent="0.25">
      <c r="B266" s="52"/>
      <c r="C266" s="52"/>
      <c r="D266" s="52"/>
      <c r="E266" s="52"/>
      <c r="F266" s="52"/>
      <c r="G266" s="12"/>
      <c r="I266" s="12"/>
      <c r="J266" s="12"/>
      <c r="N266" s="12"/>
    </row>
    <row r="267" spans="2:14" ht="12.75" customHeight="1" x14ac:dyDescent="0.25">
      <c r="B267" s="52"/>
      <c r="C267" s="52"/>
      <c r="D267" s="52"/>
      <c r="E267" s="52"/>
      <c r="F267" s="52"/>
      <c r="G267" s="12"/>
      <c r="I267" s="12"/>
      <c r="J267" s="12"/>
      <c r="N267" s="12"/>
    </row>
    <row r="268" spans="2:14" ht="12.75" customHeight="1" x14ac:dyDescent="0.25">
      <c r="B268" s="52"/>
      <c r="C268" s="52"/>
      <c r="D268" s="52"/>
      <c r="E268" s="52"/>
      <c r="F268" s="52"/>
      <c r="G268" s="12"/>
      <c r="I268" s="12"/>
      <c r="J268" s="12"/>
      <c r="N268" s="12"/>
    </row>
    <row r="269" spans="2:14" ht="12.75" customHeight="1" x14ac:dyDescent="0.25">
      <c r="B269" s="52"/>
      <c r="C269" s="52"/>
      <c r="D269" s="52"/>
      <c r="E269" s="52"/>
      <c r="F269" s="52"/>
      <c r="G269" s="12"/>
      <c r="I269" s="12"/>
      <c r="J269" s="12"/>
      <c r="N269" s="12"/>
    </row>
    <row r="270" spans="2:14" ht="12.75" customHeight="1" x14ac:dyDescent="0.25">
      <c r="B270" s="52"/>
      <c r="C270" s="52"/>
      <c r="D270" s="52"/>
      <c r="E270" s="52"/>
      <c r="F270" s="52"/>
      <c r="G270" s="12"/>
      <c r="I270" s="12"/>
      <c r="J270" s="12"/>
      <c r="N270" s="12"/>
    </row>
    <row r="271" spans="2:14" ht="12.75" customHeight="1" x14ac:dyDescent="0.25">
      <c r="B271" s="52"/>
      <c r="C271" s="52"/>
      <c r="D271" s="52"/>
      <c r="E271" s="52"/>
      <c r="F271" s="52"/>
      <c r="G271" s="12"/>
      <c r="I271" s="12"/>
      <c r="J271" s="12"/>
      <c r="N271" s="12"/>
    </row>
    <row r="272" spans="2:14" ht="12.75" customHeight="1" x14ac:dyDescent="0.25">
      <c r="B272" s="52"/>
      <c r="C272" s="52"/>
      <c r="D272" s="52"/>
      <c r="E272" s="52"/>
      <c r="F272" s="52"/>
      <c r="G272" s="12"/>
      <c r="I272" s="12"/>
      <c r="J272" s="12"/>
      <c r="N272" s="12"/>
    </row>
    <row r="273" spans="2:14" ht="12.75" customHeight="1" x14ac:dyDescent="0.25">
      <c r="B273" s="52"/>
      <c r="C273" s="52"/>
      <c r="D273" s="52"/>
      <c r="E273" s="52"/>
      <c r="F273" s="52"/>
      <c r="G273" s="12"/>
      <c r="I273" s="12"/>
      <c r="J273" s="12"/>
      <c r="N273" s="12"/>
    </row>
    <row r="274" spans="2:14" ht="12.75" customHeight="1" x14ac:dyDescent="0.25">
      <c r="B274" s="52"/>
      <c r="C274" s="52"/>
      <c r="D274" s="52"/>
      <c r="E274" s="52"/>
      <c r="F274" s="52"/>
      <c r="G274" s="12"/>
      <c r="I274" s="12"/>
      <c r="J274" s="12"/>
      <c r="N274" s="12"/>
    </row>
    <row r="275" spans="2:14" ht="12.75" customHeight="1" x14ac:dyDescent="0.25">
      <c r="B275" s="52"/>
      <c r="C275" s="52"/>
      <c r="D275" s="52"/>
      <c r="E275" s="52"/>
      <c r="F275" s="52"/>
      <c r="G275" s="12"/>
      <c r="I275" s="12"/>
      <c r="J275" s="12"/>
      <c r="N275" s="12"/>
    </row>
    <row r="276" spans="2:14" ht="12.75" customHeight="1" x14ac:dyDescent="0.25">
      <c r="B276" s="52"/>
      <c r="C276" s="52"/>
      <c r="D276" s="52"/>
      <c r="E276" s="52"/>
      <c r="F276" s="52"/>
      <c r="G276" s="12"/>
      <c r="I276" s="12"/>
      <c r="J276" s="12"/>
      <c r="N276" s="12"/>
    </row>
    <row r="277" spans="2:14" ht="12.75" customHeight="1" x14ac:dyDescent="0.25">
      <c r="B277" s="52"/>
      <c r="C277" s="52"/>
      <c r="D277" s="52"/>
      <c r="E277" s="52"/>
      <c r="F277" s="52"/>
      <c r="G277" s="12"/>
      <c r="I277" s="12"/>
      <c r="J277" s="12"/>
      <c r="N277" s="12"/>
    </row>
    <row r="278" spans="2:14" ht="12.75" customHeight="1" x14ac:dyDescent="0.25">
      <c r="B278" s="52"/>
      <c r="C278" s="52"/>
      <c r="D278" s="52"/>
      <c r="E278" s="52"/>
      <c r="F278" s="52"/>
      <c r="G278" s="12"/>
      <c r="I278" s="12"/>
      <c r="J278" s="12"/>
      <c r="N278" s="12"/>
    </row>
    <row r="279" spans="2:14" ht="12.75" customHeight="1" x14ac:dyDescent="0.25">
      <c r="B279" s="52"/>
      <c r="C279" s="52"/>
      <c r="D279" s="52"/>
      <c r="E279" s="52"/>
      <c r="F279" s="52"/>
      <c r="G279" s="12"/>
      <c r="I279" s="12"/>
      <c r="J279" s="12"/>
      <c r="N279" s="12"/>
    </row>
    <row r="280" spans="2:14" ht="12.75" customHeight="1" x14ac:dyDescent="0.25">
      <c r="B280" s="52"/>
      <c r="C280" s="52"/>
      <c r="D280" s="52"/>
      <c r="E280" s="52"/>
      <c r="F280" s="52"/>
      <c r="G280" s="12"/>
      <c r="I280" s="12"/>
      <c r="J280" s="12"/>
      <c r="N280" s="12"/>
    </row>
    <row r="281" spans="2:14" ht="12.75" customHeight="1" x14ac:dyDescent="0.25">
      <c r="B281" s="52"/>
      <c r="C281" s="52"/>
      <c r="D281" s="52"/>
      <c r="E281" s="52"/>
      <c r="F281" s="52"/>
      <c r="G281" s="12"/>
      <c r="I281" s="12"/>
      <c r="J281" s="12"/>
      <c r="N281" s="12"/>
    </row>
    <row r="282" spans="2:14" ht="12.75" customHeight="1" x14ac:dyDescent="0.25">
      <c r="B282" s="52"/>
      <c r="C282" s="52"/>
      <c r="D282" s="52"/>
      <c r="E282" s="52"/>
      <c r="F282" s="52"/>
      <c r="G282" s="12"/>
      <c r="I282" s="12"/>
      <c r="J282" s="12"/>
      <c r="N282" s="12"/>
    </row>
    <row r="283" spans="2:14" ht="12.75" customHeight="1" x14ac:dyDescent="0.25">
      <c r="B283" s="52"/>
      <c r="C283" s="52"/>
      <c r="D283" s="52"/>
      <c r="E283" s="52"/>
      <c r="F283" s="52"/>
      <c r="G283" s="12"/>
      <c r="I283" s="12"/>
      <c r="J283" s="12"/>
      <c r="N283" s="12"/>
    </row>
    <row r="284" spans="2:14" ht="12.75" customHeight="1" x14ac:dyDescent="0.25">
      <c r="B284" s="52"/>
      <c r="C284" s="52"/>
      <c r="D284" s="52"/>
      <c r="E284" s="52"/>
      <c r="F284" s="52"/>
      <c r="G284" s="12"/>
      <c r="I284" s="12"/>
      <c r="J284" s="12"/>
      <c r="N284" s="12"/>
    </row>
    <row r="285" spans="2:14" ht="12.75" customHeight="1" x14ac:dyDescent="0.25">
      <c r="B285" s="52"/>
      <c r="C285" s="52"/>
      <c r="D285" s="52"/>
      <c r="E285" s="52"/>
      <c r="F285" s="52"/>
      <c r="G285" s="12"/>
      <c r="I285" s="12"/>
      <c r="J285" s="12"/>
      <c r="N285" s="12"/>
    </row>
    <row r="286" spans="2:14" ht="12.75" customHeight="1" x14ac:dyDescent="0.25">
      <c r="B286" s="52"/>
      <c r="C286" s="52"/>
      <c r="D286" s="52"/>
      <c r="E286" s="52"/>
      <c r="F286" s="52"/>
      <c r="G286" s="12"/>
      <c r="I286" s="12"/>
      <c r="J286" s="12"/>
      <c r="N286" s="12"/>
    </row>
    <row r="287" spans="2:14" ht="12.75" customHeight="1" x14ac:dyDescent="0.25">
      <c r="B287" s="52"/>
      <c r="C287" s="52"/>
      <c r="D287" s="52"/>
      <c r="E287" s="52"/>
      <c r="F287" s="52"/>
      <c r="G287" s="12"/>
      <c r="I287" s="12"/>
      <c r="J287" s="12"/>
      <c r="N287" s="12"/>
    </row>
    <row r="288" spans="2:14" ht="12.75" customHeight="1" x14ac:dyDescent="0.25">
      <c r="B288" s="52"/>
      <c r="C288" s="52"/>
      <c r="D288" s="52"/>
      <c r="E288" s="52"/>
      <c r="F288" s="52"/>
      <c r="G288" s="12"/>
      <c r="I288" s="12"/>
      <c r="J288" s="12"/>
      <c r="N288" s="12"/>
    </row>
    <row r="289" spans="2:14" ht="12.75" customHeight="1" x14ac:dyDescent="0.25">
      <c r="B289" s="52"/>
      <c r="C289" s="52"/>
      <c r="D289" s="52"/>
      <c r="E289" s="52"/>
      <c r="F289" s="52"/>
      <c r="G289" s="12"/>
      <c r="I289" s="12"/>
      <c r="J289" s="12"/>
      <c r="N289" s="12"/>
    </row>
    <row r="290" spans="2:14" ht="12.75" customHeight="1" x14ac:dyDescent="0.25">
      <c r="B290" s="52"/>
      <c r="C290" s="52"/>
      <c r="D290" s="52"/>
      <c r="E290" s="52"/>
      <c r="F290" s="52"/>
      <c r="G290" s="12"/>
      <c r="I290" s="12"/>
      <c r="J290" s="12"/>
      <c r="N290" s="12"/>
    </row>
    <row r="291" spans="2:14" ht="12.75" customHeight="1" x14ac:dyDescent="0.25">
      <c r="B291" s="52"/>
      <c r="C291" s="52"/>
      <c r="D291" s="52"/>
      <c r="E291" s="52"/>
      <c r="F291" s="52"/>
      <c r="G291" s="12"/>
      <c r="I291" s="12"/>
      <c r="J291" s="12"/>
      <c r="N291" s="12"/>
    </row>
    <row r="292" spans="2:14" ht="12.75" customHeight="1" x14ac:dyDescent="0.25">
      <c r="B292" s="52"/>
      <c r="C292" s="52"/>
      <c r="D292" s="52"/>
      <c r="E292" s="52"/>
      <c r="F292" s="52"/>
      <c r="G292" s="12"/>
      <c r="I292" s="12"/>
      <c r="J292" s="12"/>
      <c r="N292" s="12"/>
    </row>
    <row r="293" spans="2:14" ht="12.75" customHeight="1" x14ac:dyDescent="0.25">
      <c r="B293" s="52"/>
      <c r="C293" s="52"/>
      <c r="D293" s="52"/>
      <c r="E293" s="52"/>
      <c r="F293" s="52"/>
      <c r="G293" s="12"/>
      <c r="I293" s="12"/>
      <c r="J293" s="12"/>
      <c r="N293" s="12"/>
    </row>
    <row r="294" spans="2:14" ht="12.75" customHeight="1" x14ac:dyDescent="0.25">
      <c r="B294" s="52"/>
      <c r="C294" s="52"/>
      <c r="D294" s="52"/>
      <c r="E294" s="52"/>
      <c r="F294" s="52"/>
      <c r="G294" s="12"/>
      <c r="I294" s="12"/>
      <c r="J294" s="12"/>
      <c r="N294" s="12"/>
    </row>
    <row r="295" spans="2:14" ht="12.75" customHeight="1" x14ac:dyDescent="0.25">
      <c r="B295" s="52"/>
      <c r="C295" s="52"/>
      <c r="D295" s="52"/>
      <c r="E295" s="52"/>
      <c r="F295" s="52"/>
      <c r="G295" s="12"/>
      <c r="I295" s="12"/>
      <c r="J295" s="12"/>
      <c r="N295" s="12"/>
    </row>
    <row r="296" spans="2:14" ht="12.75" customHeight="1" x14ac:dyDescent="0.25">
      <c r="B296" s="52"/>
      <c r="C296" s="52"/>
      <c r="D296" s="52"/>
      <c r="E296" s="52"/>
      <c r="F296" s="52"/>
      <c r="G296" s="12"/>
      <c r="I296" s="12"/>
      <c r="J296" s="12"/>
      <c r="N296" s="12"/>
    </row>
    <row r="297" spans="2:14" ht="12.75" customHeight="1" x14ac:dyDescent="0.25">
      <c r="B297" s="52"/>
      <c r="C297" s="52"/>
      <c r="D297" s="52"/>
      <c r="E297" s="52"/>
      <c r="F297" s="52"/>
      <c r="G297" s="12"/>
      <c r="I297" s="12"/>
      <c r="J297" s="12"/>
      <c r="N297" s="12"/>
    </row>
    <row r="298" spans="2:14" ht="12.75" customHeight="1" x14ac:dyDescent="0.25">
      <c r="B298" s="52"/>
      <c r="C298" s="52"/>
      <c r="D298" s="52"/>
      <c r="E298" s="52"/>
      <c r="F298" s="52"/>
      <c r="G298" s="12"/>
      <c r="I298" s="12"/>
      <c r="J298" s="12"/>
      <c r="N298" s="12"/>
    </row>
    <row r="299" spans="2:14" ht="12.75" customHeight="1" x14ac:dyDescent="0.25">
      <c r="B299" s="52"/>
      <c r="C299" s="52"/>
      <c r="D299" s="52"/>
      <c r="E299" s="52"/>
      <c r="F299" s="52"/>
      <c r="G299" s="12"/>
      <c r="I299" s="12"/>
      <c r="J299" s="12"/>
      <c r="N299" s="12"/>
    </row>
    <row r="300" spans="2:14" ht="12.75" customHeight="1" x14ac:dyDescent="0.25">
      <c r="B300" s="52"/>
      <c r="C300" s="52"/>
      <c r="D300" s="52"/>
      <c r="E300" s="52"/>
      <c r="F300" s="52"/>
      <c r="G300" s="12"/>
      <c r="I300" s="12"/>
      <c r="J300" s="12"/>
      <c r="N300" s="12"/>
    </row>
    <row r="301" spans="2:14" ht="12.75" customHeight="1" x14ac:dyDescent="0.25">
      <c r="B301" s="52"/>
      <c r="C301" s="52"/>
      <c r="D301" s="52"/>
      <c r="E301" s="52"/>
      <c r="F301" s="52"/>
      <c r="G301" s="12"/>
      <c r="I301" s="12"/>
      <c r="J301" s="12"/>
      <c r="N301" s="12"/>
    </row>
    <row r="302" spans="2:14" ht="12.75" customHeight="1" x14ac:dyDescent="0.25">
      <c r="B302" s="52"/>
      <c r="C302" s="52"/>
      <c r="D302" s="52"/>
      <c r="E302" s="52"/>
      <c r="F302" s="52"/>
      <c r="G302" s="12"/>
      <c r="I302" s="12"/>
      <c r="J302" s="12"/>
      <c r="N302" s="12"/>
    </row>
    <row r="303" spans="2:14" ht="12.75" customHeight="1" x14ac:dyDescent="0.25">
      <c r="B303" s="52"/>
      <c r="C303" s="52"/>
      <c r="D303" s="52"/>
      <c r="E303" s="52"/>
      <c r="F303" s="52"/>
      <c r="G303" s="12"/>
      <c r="I303" s="12"/>
      <c r="J303" s="12"/>
      <c r="N303" s="12"/>
    </row>
    <row r="304" spans="2:14" ht="12.75" customHeight="1" x14ac:dyDescent="0.25">
      <c r="B304" s="52"/>
      <c r="C304" s="52"/>
      <c r="D304" s="52"/>
      <c r="E304" s="52"/>
      <c r="F304" s="52"/>
      <c r="G304" s="12"/>
      <c r="I304" s="12"/>
      <c r="J304" s="12"/>
      <c r="N304" s="12"/>
    </row>
    <row r="305" spans="2:14" ht="12.75" customHeight="1" x14ac:dyDescent="0.25">
      <c r="B305" s="52"/>
      <c r="C305" s="52"/>
      <c r="D305" s="52"/>
      <c r="E305" s="52"/>
      <c r="F305" s="52"/>
      <c r="G305" s="12"/>
      <c r="I305" s="12"/>
      <c r="J305" s="12"/>
      <c r="N305" s="12"/>
    </row>
    <row r="306" spans="2:14" ht="12.75" customHeight="1" x14ac:dyDescent="0.25">
      <c r="B306" s="52"/>
      <c r="C306" s="52"/>
      <c r="D306" s="52"/>
      <c r="E306" s="52"/>
      <c r="F306" s="52"/>
      <c r="G306" s="12"/>
      <c r="I306" s="12"/>
      <c r="J306" s="12"/>
      <c r="N306" s="12"/>
    </row>
    <row r="307" spans="2:14" ht="12.75" customHeight="1" x14ac:dyDescent="0.25">
      <c r="B307" s="52"/>
      <c r="C307" s="52"/>
      <c r="D307" s="52"/>
      <c r="E307" s="52"/>
      <c r="F307" s="52"/>
      <c r="G307" s="12"/>
      <c r="I307" s="12"/>
      <c r="J307" s="12"/>
      <c r="N307" s="12"/>
    </row>
    <row r="308" spans="2:14" ht="12.75" customHeight="1" x14ac:dyDescent="0.25">
      <c r="B308" s="52"/>
      <c r="C308" s="52"/>
      <c r="D308" s="52"/>
      <c r="E308" s="52"/>
      <c r="F308" s="52"/>
      <c r="G308" s="12"/>
      <c r="I308" s="12"/>
      <c r="J308" s="12"/>
      <c r="N308" s="12"/>
    </row>
    <row r="309" spans="2:14" ht="12.75" customHeight="1" x14ac:dyDescent="0.25">
      <c r="B309" s="52"/>
      <c r="C309" s="52"/>
      <c r="D309" s="52"/>
      <c r="E309" s="52"/>
      <c r="F309" s="52"/>
      <c r="G309" s="12"/>
      <c r="I309" s="12"/>
      <c r="J309" s="12"/>
      <c r="N309" s="12"/>
    </row>
    <row r="310" spans="2:14" ht="12.75" customHeight="1" x14ac:dyDescent="0.25">
      <c r="B310" s="52"/>
      <c r="C310" s="52"/>
      <c r="D310" s="52"/>
      <c r="E310" s="52"/>
      <c r="F310" s="52"/>
      <c r="G310" s="12"/>
      <c r="I310" s="12"/>
      <c r="J310" s="12"/>
      <c r="N310" s="12"/>
    </row>
    <row r="311" spans="2:14" ht="12.75" customHeight="1" x14ac:dyDescent="0.25">
      <c r="B311" s="52"/>
      <c r="C311" s="52"/>
      <c r="D311" s="52"/>
      <c r="E311" s="52"/>
      <c r="F311" s="52"/>
      <c r="G311" s="12"/>
      <c r="I311" s="12"/>
      <c r="J311" s="12"/>
      <c r="N311" s="12"/>
    </row>
    <row r="312" spans="2:14" ht="12.75" customHeight="1" x14ac:dyDescent="0.25">
      <c r="B312" s="52"/>
      <c r="C312" s="52"/>
      <c r="D312" s="52"/>
      <c r="E312" s="52"/>
      <c r="F312" s="52"/>
      <c r="G312" s="12"/>
      <c r="I312" s="12"/>
      <c r="J312" s="12"/>
      <c r="N312" s="12"/>
    </row>
    <row r="313" spans="2:14" ht="12.75" customHeight="1" x14ac:dyDescent="0.25">
      <c r="B313" s="52"/>
      <c r="C313" s="52"/>
      <c r="D313" s="52"/>
      <c r="E313" s="52"/>
      <c r="F313" s="52"/>
      <c r="G313" s="12"/>
      <c r="I313" s="12"/>
      <c r="J313" s="12"/>
      <c r="N313" s="12"/>
    </row>
    <row r="314" spans="2:14" ht="12.75" customHeight="1" x14ac:dyDescent="0.25">
      <c r="B314" s="52"/>
      <c r="C314" s="52"/>
      <c r="D314" s="52"/>
      <c r="E314" s="52"/>
      <c r="F314" s="52"/>
      <c r="G314" s="12"/>
      <c r="I314" s="12"/>
      <c r="J314" s="12"/>
      <c r="N314" s="12"/>
    </row>
    <row r="315" spans="2:14" ht="12.75" customHeight="1" x14ac:dyDescent="0.25">
      <c r="B315" s="52"/>
      <c r="C315" s="52"/>
      <c r="D315" s="52"/>
      <c r="E315" s="52"/>
      <c r="F315" s="52"/>
      <c r="G315" s="12"/>
      <c r="I315" s="12"/>
      <c r="J315" s="12"/>
      <c r="N315" s="12"/>
    </row>
    <row r="316" spans="2:14" ht="12.75" customHeight="1" x14ac:dyDescent="0.25">
      <c r="B316" s="52"/>
      <c r="C316" s="52"/>
      <c r="D316" s="52"/>
      <c r="E316" s="52"/>
      <c r="F316" s="52"/>
      <c r="G316" s="12"/>
      <c r="I316" s="12"/>
      <c r="J316" s="12"/>
      <c r="N316" s="12"/>
    </row>
    <row r="317" spans="2:14" ht="12.75" customHeight="1" x14ac:dyDescent="0.25">
      <c r="B317" s="52"/>
      <c r="C317" s="52"/>
      <c r="D317" s="52"/>
      <c r="E317" s="52"/>
      <c r="F317" s="52"/>
      <c r="G317" s="12"/>
      <c r="I317" s="12"/>
      <c r="J317" s="12"/>
      <c r="N317" s="12"/>
    </row>
    <row r="318" spans="2:14" ht="12.75" customHeight="1" x14ac:dyDescent="0.25">
      <c r="B318" s="52"/>
      <c r="C318" s="52"/>
      <c r="D318" s="52"/>
      <c r="E318" s="52"/>
      <c r="F318" s="52"/>
      <c r="G318" s="12"/>
      <c r="I318" s="12"/>
      <c r="J318" s="12"/>
      <c r="N318" s="12"/>
    </row>
    <row r="319" spans="2:14" ht="12.75" customHeight="1" x14ac:dyDescent="0.25">
      <c r="B319" s="52"/>
      <c r="C319" s="52"/>
      <c r="D319" s="52"/>
      <c r="E319" s="52"/>
      <c r="F319" s="52"/>
      <c r="G319" s="12"/>
      <c r="I319" s="12"/>
      <c r="J319" s="12"/>
      <c r="N319" s="12"/>
    </row>
    <row r="320" spans="2:14" ht="12.75" customHeight="1" x14ac:dyDescent="0.25">
      <c r="B320" s="52"/>
      <c r="C320" s="52"/>
      <c r="D320" s="52"/>
      <c r="E320" s="52"/>
      <c r="F320" s="52"/>
      <c r="G320" s="12"/>
      <c r="I320" s="12"/>
      <c r="J320" s="12"/>
      <c r="N320" s="12"/>
    </row>
    <row r="321" spans="2:14" ht="12.75" customHeight="1" x14ac:dyDescent="0.25">
      <c r="B321" s="52"/>
      <c r="C321" s="52"/>
      <c r="D321" s="52"/>
      <c r="E321" s="52"/>
      <c r="F321" s="52"/>
      <c r="G321" s="12"/>
      <c r="I321" s="12"/>
      <c r="J321" s="12"/>
      <c r="N321" s="12"/>
    </row>
    <row r="322" spans="2:14" ht="12.75" customHeight="1" x14ac:dyDescent="0.25">
      <c r="B322" s="52"/>
      <c r="C322" s="52"/>
      <c r="D322" s="52"/>
      <c r="E322" s="52"/>
      <c r="F322" s="52"/>
      <c r="G322" s="12"/>
      <c r="I322" s="12"/>
      <c r="J322" s="12"/>
      <c r="N322" s="12"/>
    </row>
    <row r="323" spans="2:14" ht="12.75" customHeight="1" x14ac:dyDescent="0.25">
      <c r="B323" s="52"/>
      <c r="C323" s="52"/>
      <c r="D323" s="52"/>
      <c r="E323" s="52"/>
      <c r="F323" s="52"/>
      <c r="G323" s="12"/>
      <c r="I323" s="12"/>
      <c r="J323" s="12"/>
      <c r="N323" s="12"/>
    </row>
    <row r="324" spans="2:14" ht="12.75" customHeight="1" x14ac:dyDescent="0.25">
      <c r="B324" s="52"/>
      <c r="C324" s="52"/>
      <c r="D324" s="52"/>
      <c r="E324" s="52"/>
      <c r="F324" s="52"/>
      <c r="G324" s="12"/>
      <c r="I324" s="12"/>
      <c r="J324" s="12"/>
      <c r="N324" s="12"/>
    </row>
    <row r="325" spans="2:14" ht="12.75" customHeight="1" x14ac:dyDescent="0.25">
      <c r="B325" s="52"/>
      <c r="C325" s="52"/>
      <c r="D325" s="52"/>
      <c r="E325" s="52"/>
      <c r="F325" s="52"/>
      <c r="G325" s="12"/>
      <c r="I325" s="12"/>
      <c r="J325" s="12"/>
      <c r="N325" s="12"/>
    </row>
    <row r="326" spans="2:14" ht="12.75" customHeight="1" x14ac:dyDescent="0.25">
      <c r="B326" s="52"/>
      <c r="C326" s="52"/>
      <c r="D326" s="52"/>
      <c r="E326" s="52"/>
      <c r="F326" s="52"/>
      <c r="G326" s="12"/>
      <c r="I326" s="12"/>
      <c r="J326" s="12"/>
      <c r="N326" s="12"/>
    </row>
    <row r="327" spans="2:14" ht="12.75" customHeight="1" x14ac:dyDescent="0.25">
      <c r="B327" s="52"/>
      <c r="C327" s="52"/>
      <c r="D327" s="52"/>
      <c r="E327" s="52"/>
      <c r="F327" s="52"/>
      <c r="G327" s="12"/>
      <c r="I327" s="12"/>
      <c r="J327" s="12"/>
      <c r="N327" s="12"/>
    </row>
    <row r="328" spans="2:14" ht="12.75" customHeight="1" x14ac:dyDescent="0.25">
      <c r="B328" s="52"/>
      <c r="C328" s="52"/>
      <c r="D328" s="52"/>
      <c r="E328" s="52"/>
      <c r="F328" s="52"/>
      <c r="G328" s="12"/>
      <c r="I328" s="12"/>
      <c r="J328" s="12"/>
      <c r="N328" s="12"/>
    </row>
    <row r="329" spans="2:14" ht="12.75" customHeight="1" x14ac:dyDescent="0.25">
      <c r="B329" s="52"/>
      <c r="C329" s="52"/>
      <c r="D329" s="52"/>
      <c r="E329" s="52"/>
      <c r="F329" s="52"/>
      <c r="G329" s="12"/>
      <c r="I329" s="12"/>
      <c r="J329" s="12"/>
      <c r="N329" s="12"/>
    </row>
    <row r="330" spans="2:14" ht="12.75" customHeight="1" x14ac:dyDescent="0.25">
      <c r="B330" s="52"/>
      <c r="C330" s="52"/>
      <c r="D330" s="52"/>
      <c r="E330" s="52"/>
      <c r="F330" s="52"/>
      <c r="G330" s="12"/>
      <c r="I330" s="12"/>
      <c r="J330" s="12"/>
      <c r="N330" s="12"/>
    </row>
    <row r="331" spans="2:14" ht="12.75" customHeight="1" x14ac:dyDescent="0.25">
      <c r="B331" s="52"/>
      <c r="C331" s="52"/>
      <c r="D331" s="52"/>
      <c r="E331" s="52"/>
      <c r="F331" s="52"/>
      <c r="G331" s="12"/>
      <c r="I331" s="12"/>
      <c r="J331" s="12"/>
      <c r="N331" s="12"/>
    </row>
    <row r="332" spans="2:14" ht="12.75" customHeight="1" x14ac:dyDescent="0.25">
      <c r="B332" s="52"/>
      <c r="C332" s="52"/>
      <c r="D332" s="52"/>
      <c r="E332" s="52"/>
      <c r="F332" s="52"/>
      <c r="G332" s="12"/>
      <c r="I332" s="12"/>
      <c r="J332" s="12"/>
      <c r="N332" s="12"/>
    </row>
    <row r="333" spans="2:14" ht="12.75" customHeight="1" x14ac:dyDescent="0.25">
      <c r="B333" s="52"/>
      <c r="C333" s="52"/>
      <c r="D333" s="52"/>
      <c r="E333" s="52"/>
      <c r="F333" s="52"/>
      <c r="G333" s="12"/>
      <c r="I333" s="12"/>
      <c r="J333" s="12"/>
      <c r="N333" s="12"/>
    </row>
    <row r="334" spans="2:14" ht="12.75" customHeight="1" x14ac:dyDescent="0.25">
      <c r="B334" s="52"/>
      <c r="C334" s="52"/>
      <c r="D334" s="52"/>
      <c r="E334" s="52"/>
      <c r="F334" s="52"/>
      <c r="G334" s="12"/>
      <c r="I334" s="12"/>
      <c r="J334" s="12"/>
      <c r="N334" s="12"/>
    </row>
    <row r="335" spans="2:14" ht="12.75" customHeight="1" x14ac:dyDescent="0.25">
      <c r="B335" s="52"/>
      <c r="C335" s="52"/>
      <c r="D335" s="52"/>
      <c r="E335" s="52"/>
      <c r="F335" s="52"/>
      <c r="G335" s="12"/>
      <c r="I335" s="12"/>
      <c r="J335" s="12"/>
      <c r="N335" s="12"/>
    </row>
    <row r="336" spans="2:14" ht="12.75" customHeight="1" x14ac:dyDescent="0.25">
      <c r="B336" s="52"/>
      <c r="C336" s="52"/>
      <c r="D336" s="52"/>
      <c r="E336" s="52"/>
      <c r="F336" s="52"/>
      <c r="G336" s="12"/>
      <c r="I336" s="12"/>
      <c r="J336" s="12"/>
      <c r="N336" s="12"/>
    </row>
    <row r="337" spans="2:14" ht="12.75" customHeight="1" x14ac:dyDescent="0.25">
      <c r="B337" s="52"/>
      <c r="C337" s="52"/>
      <c r="D337" s="52"/>
      <c r="E337" s="52"/>
      <c r="F337" s="52"/>
      <c r="G337" s="12"/>
      <c r="I337" s="12"/>
      <c r="J337" s="12"/>
      <c r="N337" s="12"/>
    </row>
    <row r="338" spans="2:14" ht="12.75" customHeight="1" x14ac:dyDescent="0.25">
      <c r="B338" s="52"/>
      <c r="C338" s="52"/>
      <c r="D338" s="52"/>
      <c r="E338" s="52"/>
      <c r="F338" s="52"/>
      <c r="G338" s="12"/>
      <c r="I338" s="12"/>
      <c r="J338" s="12"/>
      <c r="N338" s="12"/>
    </row>
    <row r="339" spans="2:14" ht="12.75" customHeight="1" x14ac:dyDescent="0.25">
      <c r="B339" s="52"/>
      <c r="C339" s="52"/>
      <c r="D339" s="52"/>
      <c r="E339" s="52"/>
      <c r="F339" s="52"/>
      <c r="G339" s="12"/>
      <c r="I339" s="12"/>
      <c r="J339" s="12"/>
      <c r="N339" s="12"/>
    </row>
    <row r="340" spans="2:14" ht="12.75" customHeight="1" x14ac:dyDescent="0.25">
      <c r="B340" s="52"/>
      <c r="C340" s="52"/>
      <c r="D340" s="52"/>
      <c r="E340" s="52"/>
      <c r="F340" s="52"/>
      <c r="G340" s="12"/>
      <c r="I340" s="12"/>
      <c r="J340" s="12"/>
      <c r="N340" s="12"/>
    </row>
    <row r="341" spans="2:14" ht="12.75" customHeight="1" x14ac:dyDescent="0.25">
      <c r="B341" s="52"/>
      <c r="C341" s="52"/>
      <c r="D341" s="52"/>
      <c r="E341" s="52"/>
      <c r="F341" s="52"/>
      <c r="G341" s="12"/>
      <c r="I341" s="12"/>
      <c r="J341" s="12"/>
      <c r="N341" s="12"/>
    </row>
    <row r="342" spans="2:14" ht="12.75" customHeight="1" x14ac:dyDescent="0.25">
      <c r="B342" s="52"/>
      <c r="C342" s="52"/>
      <c r="D342" s="52"/>
      <c r="E342" s="52"/>
      <c r="F342" s="52"/>
      <c r="G342" s="12"/>
      <c r="I342" s="12"/>
      <c r="J342" s="12"/>
      <c r="N342" s="12"/>
    </row>
    <row r="343" spans="2:14" ht="12.75" customHeight="1" x14ac:dyDescent="0.25">
      <c r="B343" s="52"/>
      <c r="C343" s="52"/>
      <c r="D343" s="52"/>
      <c r="E343" s="52"/>
      <c r="F343" s="52"/>
      <c r="G343" s="12"/>
      <c r="I343" s="12"/>
      <c r="J343" s="12"/>
      <c r="N343" s="12"/>
    </row>
    <row r="344" spans="2:14" ht="12.75" customHeight="1" x14ac:dyDescent="0.25">
      <c r="B344" s="52"/>
      <c r="C344" s="52"/>
      <c r="D344" s="52"/>
      <c r="E344" s="52"/>
      <c r="F344" s="52"/>
      <c r="G344" s="12"/>
      <c r="I344" s="12"/>
      <c r="J344" s="12"/>
      <c r="N344" s="12"/>
    </row>
    <row r="345" spans="2:14" ht="12.75" customHeight="1" x14ac:dyDescent="0.25">
      <c r="B345" s="52"/>
      <c r="C345" s="52"/>
      <c r="D345" s="52"/>
      <c r="E345" s="52"/>
      <c r="F345" s="52"/>
      <c r="G345" s="12"/>
      <c r="I345" s="12"/>
      <c r="J345" s="12"/>
      <c r="N345" s="12"/>
    </row>
    <row r="346" spans="2:14" ht="12.75" customHeight="1" x14ac:dyDescent="0.25">
      <c r="B346" s="52"/>
      <c r="C346" s="52"/>
      <c r="D346" s="52"/>
      <c r="E346" s="52"/>
      <c r="F346" s="52"/>
      <c r="G346" s="12"/>
      <c r="I346" s="12"/>
      <c r="J346" s="12"/>
      <c r="N346" s="12"/>
    </row>
    <row r="347" spans="2:14" ht="12.75" customHeight="1" x14ac:dyDescent="0.25">
      <c r="B347" s="52"/>
      <c r="C347" s="52"/>
      <c r="D347" s="52"/>
      <c r="E347" s="52"/>
      <c r="F347" s="52"/>
      <c r="G347" s="12"/>
      <c r="I347" s="12"/>
      <c r="J347" s="12"/>
      <c r="N347" s="12"/>
    </row>
    <row r="348" spans="2:14" ht="12.75" customHeight="1" x14ac:dyDescent="0.25">
      <c r="B348" s="52"/>
      <c r="C348" s="52"/>
      <c r="D348" s="52"/>
      <c r="E348" s="52"/>
      <c r="F348" s="52"/>
      <c r="G348" s="12"/>
      <c r="I348" s="12"/>
      <c r="J348" s="12"/>
      <c r="N348" s="12"/>
    </row>
    <row r="349" spans="2:14" ht="12.75" customHeight="1" x14ac:dyDescent="0.25">
      <c r="B349" s="52"/>
      <c r="C349" s="52"/>
      <c r="D349" s="52"/>
      <c r="E349" s="52"/>
      <c r="F349" s="52"/>
      <c r="G349" s="12"/>
      <c r="I349" s="12"/>
      <c r="J349" s="12"/>
      <c r="N349" s="12"/>
    </row>
    <row r="350" spans="2:14" ht="12.75" customHeight="1" x14ac:dyDescent="0.25">
      <c r="B350" s="52"/>
      <c r="C350" s="52"/>
      <c r="D350" s="52"/>
      <c r="E350" s="52"/>
      <c r="F350" s="52"/>
      <c r="G350" s="12"/>
      <c r="I350" s="12"/>
      <c r="J350" s="12"/>
      <c r="N350" s="12"/>
    </row>
    <row r="351" spans="2:14" ht="12.75" customHeight="1" x14ac:dyDescent="0.25">
      <c r="B351" s="52"/>
      <c r="C351" s="52"/>
      <c r="D351" s="52"/>
      <c r="E351" s="52"/>
      <c r="F351" s="52"/>
      <c r="G351" s="12"/>
      <c r="I351" s="12"/>
      <c r="J351" s="12"/>
      <c r="N351" s="12"/>
    </row>
    <row r="352" spans="2:14" ht="12.75" customHeight="1" x14ac:dyDescent="0.25">
      <c r="B352" s="52"/>
      <c r="C352" s="52"/>
      <c r="D352" s="52"/>
      <c r="E352" s="52"/>
      <c r="F352" s="52"/>
      <c r="G352" s="12"/>
      <c r="I352" s="12"/>
      <c r="J352" s="12"/>
      <c r="N352" s="12"/>
    </row>
    <row r="353" spans="2:14" ht="12.75" customHeight="1" x14ac:dyDescent="0.25">
      <c r="B353" s="52"/>
      <c r="C353" s="52"/>
      <c r="D353" s="52"/>
      <c r="E353" s="52"/>
      <c r="F353" s="52"/>
      <c r="G353" s="12"/>
      <c r="I353" s="12"/>
      <c r="J353" s="12"/>
      <c r="N353" s="12"/>
    </row>
    <row r="354" spans="2:14" ht="12.75" customHeight="1" x14ac:dyDescent="0.25">
      <c r="B354" s="52"/>
      <c r="C354" s="52"/>
      <c r="D354" s="52"/>
      <c r="E354" s="52"/>
      <c r="F354" s="52"/>
      <c r="G354" s="12"/>
      <c r="I354" s="12"/>
      <c r="J354" s="12"/>
      <c r="N354" s="12"/>
    </row>
    <row r="355" spans="2:14" ht="12.75" customHeight="1" x14ac:dyDescent="0.25">
      <c r="B355" s="52"/>
      <c r="C355" s="52"/>
      <c r="D355" s="52"/>
      <c r="E355" s="52"/>
      <c r="F355" s="52"/>
      <c r="G355" s="12"/>
      <c r="I355" s="12"/>
      <c r="J355" s="12"/>
      <c r="N355" s="12"/>
    </row>
    <row r="356" spans="2:14" ht="12.75" customHeight="1" x14ac:dyDescent="0.25">
      <c r="B356" s="52"/>
      <c r="C356" s="52"/>
      <c r="D356" s="52"/>
      <c r="E356" s="52"/>
      <c r="F356" s="52"/>
      <c r="G356" s="12"/>
      <c r="I356" s="12"/>
      <c r="J356" s="12"/>
      <c r="N356" s="12"/>
    </row>
    <row r="357" spans="2:14" ht="12.75" customHeight="1" x14ac:dyDescent="0.25">
      <c r="B357" s="52"/>
      <c r="C357" s="52"/>
      <c r="D357" s="52"/>
      <c r="E357" s="52"/>
      <c r="F357" s="52"/>
      <c r="G357" s="12"/>
      <c r="I357" s="12"/>
      <c r="J357" s="12"/>
      <c r="N357" s="12"/>
    </row>
    <row r="358" spans="2:14" ht="12.75" customHeight="1" x14ac:dyDescent="0.25">
      <c r="B358" s="52"/>
      <c r="C358" s="52"/>
      <c r="D358" s="52"/>
      <c r="E358" s="52"/>
      <c r="F358" s="52"/>
      <c r="G358" s="12"/>
      <c r="I358" s="12"/>
      <c r="J358" s="12"/>
      <c r="N358" s="12"/>
    </row>
    <row r="359" spans="2:14" ht="12.75" customHeight="1" x14ac:dyDescent="0.25">
      <c r="B359" s="52"/>
      <c r="C359" s="52"/>
      <c r="D359" s="52"/>
      <c r="E359" s="52"/>
      <c r="F359" s="52"/>
      <c r="G359" s="12"/>
      <c r="I359" s="12"/>
      <c r="J359" s="12"/>
      <c r="N359" s="12"/>
    </row>
    <row r="360" spans="2:14" ht="12.75" customHeight="1" x14ac:dyDescent="0.25">
      <c r="B360" s="52"/>
      <c r="C360" s="52"/>
      <c r="D360" s="52"/>
      <c r="E360" s="52"/>
      <c r="F360" s="52"/>
      <c r="G360" s="12"/>
      <c r="I360" s="12"/>
      <c r="J360" s="12"/>
      <c r="N360" s="12"/>
    </row>
    <row r="361" spans="2:14" ht="12.75" customHeight="1" x14ac:dyDescent="0.25">
      <c r="B361" s="52"/>
      <c r="C361" s="52"/>
      <c r="D361" s="52"/>
      <c r="E361" s="52"/>
      <c r="F361" s="52"/>
      <c r="G361" s="12"/>
      <c r="I361" s="12"/>
      <c r="J361" s="12"/>
      <c r="N361" s="12"/>
    </row>
    <row r="362" spans="2:14" ht="12.75" customHeight="1" x14ac:dyDescent="0.25">
      <c r="B362" s="52"/>
      <c r="C362" s="52"/>
      <c r="D362" s="52"/>
      <c r="E362" s="52"/>
      <c r="F362" s="52"/>
      <c r="G362" s="12"/>
      <c r="I362" s="12"/>
      <c r="J362" s="12"/>
      <c r="N362" s="12"/>
    </row>
    <row r="363" spans="2:14" ht="12.75" customHeight="1" x14ac:dyDescent="0.25">
      <c r="B363" s="52"/>
      <c r="C363" s="52"/>
      <c r="D363" s="52"/>
      <c r="E363" s="52"/>
      <c r="F363" s="52"/>
      <c r="G363" s="12"/>
      <c r="I363" s="12"/>
      <c r="J363" s="12"/>
      <c r="N363" s="12"/>
    </row>
    <row r="364" spans="2:14" ht="12.75" customHeight="1" x14ac:dyDescent="0.25">
      <c r="B364" s="52"/>
      <c r="C364" s="52"/>
      <c r="D364" s="52"/>
      <c r="E364" s="52"/>
      <c r="F364" s="52"/>
      <c r="G364" s="12"/>
      <c r="I364" s="12"/>
      <c r="J364" s="12"/>
      <c r="N364" s="12"/>
    </row>
    <row r="365" spans="2:14" ht="12.75" customHeight="1" x14ac:dyDescent="0.25">
      <c r="B365" s="52"/>
      <c r="C365" s="52"/>
      <c r="D365" s="52"/>
      <c r="E365" s="52"/>
      <c r="F365" s="52"/>
      <c r="G365" s="12"/>
      <c r="I365" s="12"/>
      <c r="J365" s="12"/>
      <c r="N365" s="12"/>
    </row>
    <row r="366" spans="2:14" ht="12.75" customHeight="1" x14ac:dyDescent="0.25">
      <c r="B366" s="52"/>
      <c r="C366" s="52"/>
      <c r="D366" s="52"/>
      <c r="E366" s="52"/>
      <c r="F366" s="52"/>
      <c r="G366" s="12"/>
      <c r="I366" s="12"/>
      <c r="J366" s="12"/>
      <c r="N366" s="12"/>
    </row>
    <row r="367" spans="2:14" ht="12.75" customHeight="1" x14ac:dyDescent="0.25">
      <c r="B367" s="52"/>
      <c r="C367" s="52"/>
      <c r="D367" s="52"/>
      <c r="E367" s="52"/>
      <c r="F367" s="52"/>
      <c r="G367" s="12"/>
      <c r="I367" s="12"/>
      <c r="J367" s="12"/>
      <c r="N367" s="12"/>
    </row>
    <row r="368" spans="2:14" ht="12.75" customHeight="1" x14ac:dyDescent="0.25">
      <c r="B368" s="52"/>
      <c r="C368" s="52"/>
      <c r="D368" s="52"/>
      <c r="E368" s="52"/>
      <c r="F368" s="52"/>
      <c r="G368" s="12"/>
      <c r="I368" s="12"/>
      <c r="J368" s="12"/>
      <c r="N368" s="12"/>
    </row>
    <row r="369" spans="2:14" ht="12.75" customHeight="1" x14ac:dyDescent="0.25">
      <c r="B369" s="52"/>
      <c r="C369" s="52"/>
      <c r="D369" s="52"/>
      <c r="E369" s="52"/>
      <c r="F369" s="52"/>
      <c r="G369" s="12"/>
      <c r="I369" s="12"/>
      <c r="J369" s="12"/>
      <c r="N369" s="12"/>
    </row>
    <row r="370" spans="2:14" ht="12.75" customHeight="1" x14ac:dyDescent="0.25">
      <c r="B370" s="52"/>
      <c r="C370" s="52"/>
      <c r="D370" s="52"/>
      <c r="E370" s="52"/>
      <c r="F370" s="52"/>
      <c r="G370" s="12"/>
      <c r="I370" s="12"/>
      <c r="J370" s="12"/>
      <c r="N370" s="12"/>
    </row>
    <row r="371" spans="2:14" ht="12.75" customHeight="1" x14ac:dyDescent="0.25">
      <c r="B371" s="52"/>
      <c r="C371" s="52"/>
      <c r="D371" s="52"/>
      <c r="E371" s="52"/>
      <c r="F371" s="52"/>
      <c r="G371" s="12"/>
      <c r="I371" s="12"/>
      <c r="J371" s="12"/>
      <c r="N371" s="12"/>
    </row>
    <row r="372" spans="2:14" ht="12.75" customHeight="1" x14ac:dyDescent="0.25">
      <c r="B372" s="52"/>
      <c r="C372" s="52"/>
      <c r="D372" s="52"/>
      <c r="E372" s="52"/>
      <c r="F372" s="52"/>
      <c r="G372" s="12"/>
      <c r="I372" s="12"/>
      <c r="J372" s="12"/>
      <c r="N372" s="12"/>
    </row>
    <row r="373" spans="2:14" ht="12.75" customHeight="1" x14ac:dyDescent="0.25">
      <c r="B373" s="52"/>
      <c r="C373" s="52"/>
      <c r="D373" s="52"/>
      <c r="E373" s="52"/>
      <c r="F373" s="52"/>
      <c r="G373" s="12"/>
      <c r="I373" s="12"/>
      <c r="J373" s="12"/>
      <c r="N373" s="12"/>
    </row>
    <row r="374" spans="2:14" ht="12.75" customHeight="1" x14ac:dyDescent="0.25">
      <c r="B374" s="52"/>
      <c r="C374" s="52"/>
      <c r="D374" s="52"/>
      <c r="E374" s="52"/>
      <c r="F374" s="52"/>
      <c r="G374" s="12"/>
      <c r="I374" s="12"/>
      <c r="J374" s="12"/>
      <c r="N374" s="12"/>
    </row>
    <row r="375" spans="2:14" ht="12.75" customHeight="1" x14ac:dyDescent="0.25">
      <c r="B375" s="52"/>
      <c r="C375" s="52"/>
      <c r="D375" s="52"/>
      <c r="E375" s="52"/>
      <c r="F375" s="52"/>
      <c r="G375" s="12"/>
      <c r="I375" s="12"/>
      <c r="J375" s="12"/>
      <c r="N375" s="12"/>
    </row>
    <row r="376" spans="2:14" ht="12.75" customHeight="1" x14ac:dyDescent="0.25">
      <c r="B376" s="52"/>
      <c r="C376" s="52"/>
      <c r="D376" s="52"/>
      <c r="E376" s="52"/>
      <c r="F376" s="52"/>
      <c r="G376" s="12"/>
      <c r="I376" s="12"/>
      <c r="J376" s="12"/>
      <c r="N376" s="12"/>
    </row>
    <row r="377" spans="2:14" ht="12.75" customHeight="1" x14ac:dyDescent="0.25">
      <c r="B377" s="52"/>
      <c r="C377" s="52"/>
      <c r="D377" s="52"/>
      <c r="E377" s="52"/>
      <c r="F377" s="52"/>
      <c r="G377" s="12"/>
      <c r="I377" s="12"/>
      <c r="J377" s="12"/>
      <c r="N377" s="12"/>
    </row>
    <row r="378" spans="2:14" ht="12.75" customHeight="1" x14ac:dyDescent="0.25">
      <c r="B378" s="52"/>
      <c r="C378" s="52"/>
      <c r="D378" s="52"/>
      <c r="E378" s="52"/>
      <c r="F378" s="52"/>
      <c r="G378" s="12"/>
      <c r="I378" s="12"/>
      <c r="J378" s="12"/>
      <c r="N378" s="12"/>
    </row>
    <row r="379" spans="2:14" ht="12.75" customHeight="1" x14ac:dyDescent="0.25">
      <c r="B379" s="52"/>
      <c r="C379" s="52"/>
      <c r="D379" s="52"/>
      <c r="E379" s="52"/>
      <c r="F379" s="52"/>
      <c r="G379" s="12"/>
      <c r="I379" s="12"/>
      <c r="J379" s="12"/>
      <c r="N379" s="12"/>
    </row>
    <row r="380" spans="2:14" ht="12.75" customHeight="1" x14ac:dyDescent="0.25">
      <c r="B380" s="52"/>
      <c r="C380" s="52"/>
      <c r="D380" s="52"/>
      <c r="E380" s="52"/>
      <c r="F380" s="52"/>
      <c r="G380" s="12"/>
      <c r="I380" s="12"/>
      <c r="J380" s="12"/>
      <c r="N380" s="12"/>
    </row>
    <row r="381" spans="2:14" ht="12.75" customHeight="1" x14ac:dyDescent="0.25">
      <c r="B381" s="52"/>
      <c r="C381" s="52"/>
      <c r="D381" s="52"/>
      <c r="E381" s="52"/>
      <c r="F381" s="52"/>
      <c r="G381" s="12"/>
      <c r="I381" s="12"/>
      <c r="J381" s="12"/>
      <c r="N381" s="12"/>
    </row>
    <row r="382" spans="2:14" ht="12.75" customHeight="1" x14ac:dyDescent="0.25">
      <c r="B382" s="52"/>
      <c r="C382" s="52"/>
      <c r="D382" s="52"/>
      <c r="E382" s="52"/>
      <c r="F382" s="52"/>
      <c r="G382" s="12"/>
      <c r="I382" s="12"/>
      <c r="J382" s="12"/>
      <c r="N382" s="12"/>
    </row>
    <row r="383" spans="2:14" ht="12.75" customHeight="1" x14ac:dyDescent="0.25">
      <c r="B383" s="52"/>
      <c r="C383" s="52"/>
      <c r="D383" s="52"/>
      <c r="E383" s="52"/>
      <c r="F383" s="52"/>
      <c r="G383" s="12"/>
      <c r="I383" s="12"/>
      <c r="J383" s="12"/>
      <c r="N383" s="12"/>
    </row>
    <row r="384" spans="2:14" ht="12.75" customHeight="1" x14ac:dyDescent="0.25">
      <c r="B384" s="52"/>
      <c r="C384" s="52"/>
      <c r="D384" s="52"/>
      <c r="E384" s="52"/>
      <c r="F384" s="52"/>
      <c r="G384" s="12"/>
      <c r="I384" s="12"/>
      <c r="J384" s="12"/>
      <c r="N384" s="12"/>
    </row>
    <row r="385" spans="2:14" ht="12.75" customHeight="1" x14ac:dyDescent="0.25">
      <c r="B385" s="52"/>
      <c r="C385" s="52"/>
      <c r="D385" s="52"/>
      <c r="E385" s="52"/>
      <c r="F385" s="52"/>
      <c r="G385" s="12"/>
      <c r="I385" s="12"/>
      <c r="J385" s="12"/>
      <c r="N385" s="12"/>
    </row>
    <row r="386" spans="2:14" ht="12.75" customHeight="1" x14ac:dyDescent="0.25">
      <c r="B386" s="52"/>
      <c r="C386" s="52"/>
      <c r="D386" s="52"/>
      <c r="E386" s="52"/>
      <c r="F386" s="52"/>
      <c r="G386" s="12"/>
      <c r="I386" s="12"/>
      <c r="J386" s="12"/>
      <c r="N386" s="12"/>
    </row>
    <row r="387" spans="2:14" ht="12.75" customHeight="1" x14ac:dyDescent="0.25">
      <c r="B387" s="52"/>
      <c r="C387" s="52"/>
      <c r="D387" s="52"/>
      <c r="E387" s="52"/>
      <c r="F387" s="52"/>
      <c r="G387" s="12"/>
      <c r="I387" s="12"/>
      <c r="J387" s="12"/>
      <c r="N387" s="12"/>
    </row>
    <row r="388" spans="2:14" ht="12.75" customHeight="1" x14ac:dyDescent="0.25">
      <c r="B388" s="52"/>
      <c r="C388" s="52"/>
      <c r="D388" s="52"/>
      <c r="E388" s="52"/>
      <c r="F388" s="52"/>
      <c r="G388" s="12"/>
      <c r="I388" s="12"/>
      <c r="J388" s="12"/>
      <c r="N388" s="12"/>
    </row>
    <row r="389" spans="2:14" ht="12.75" customHeight="1" x14ac:dyDescent="0.25">
      <c r="B389" s="52"/>
      <c r="C389" s="52"/>
      <c r="D389" s="52"/>
      <c r="E389" s="52"/>
      <c r="F389" s="52"/>
      <c r="G389" s="12"/>
      <c r="I389" s="12"/>
      <c r="J389" s="12"/>
      <c r="N389" s="12"/>
    </row>
    <row r="390" spans="2:14" ht="12.75" customHeight="1" x14ac:dyDescent="0.25">
      <c r="B390" s="52"/>
      <c r="C390" s="52"/>
      <c r="D390" s="52"/>
      <c r="E390" s="52"/>
      <c r="F390" s="52"/>
      <c r="G390" s="12"/>
      <c r="I390" s="12"/>
      <c r="J390" s="12"/>
      <c r="N390" s="12"/>
    </row>
    <row r="391" spans="2:14" ht="12.75" customHeight="1" x14ac:dyDescent="0.25">
      <c r="B391" s="52"/>
      <c r="C391" s="52"/>
      <c r="D391" s="52"/>
      <c r="E391" s="52"/>
      <c r="F391" s="52"/>
      <c r="G391" s="12"/>
      <c r="I391" s="12"/>
      <c r="J391" s="12"/>
      <c r="N391" s="12"/>
    </row>
    <row r="392" spans="2:14" ht="12.75" customHeight="1" x14ac:dyDescent="0.25">
      <c r="B392" s="52"/>
      <c r="C392" s="52"/>
      <c r="D392" s="52"/>
      <c r="E392" s="52"/>
      <c r="F392" s="52"/>
      <c r="G392" s="12"/>
      <c r="I392" s="12"/>
      <c r="J392" s="12"/>
      <c r="N392" s="12"/>
    </row>
    <row r="393" spans="2:14" ht="12.75" customHeight="1" x14ac:dyDescent="0.25">
      <c r="B393" s="52"/>
      <c r="C393" s="52"/>
      <c r="D393" s="52"/>
      <c r="E393" s="52"/>
      <c r="F393" s="52"/>
      <c r="G393" s="12"/>
      <c r="I393" s="12"/>
      <c r="J393" s="12"/>
      <c r="N393" s="12"/>
    </row>
    <row r="394" spans="2:14" ht="12.75" customHeight="1" x14ac:dyDescent="0.25">
      <c r="B394" s="52"/>
      <c r="C394" s="52"/>
      <c r="D394" s="52"/>
      <c r="E394" s="52"/>
      <c r="F394" s="52"/>
      <c r="G394" s="12"/>
      <c r="I394" s="12"/>
      <c r="J394" s="12"/>
      <c r="N394" s="12"/>
    </row>
    <row r="395" spans="2:14" ht="12.75" customHeight="1" x14ac:dyDescent="0.25">
      <c r="B395" s="52"/>
      <c r="C395" s="52"/>
      <c r="D395" s="52"/>
      <c r="E395" s="52"/>
      <c r="F395" s="52"/>
      <c r="G395" s="12"/>
      <c r="I395" s="12"/>
      <c r="J395" s="12"/>
      <c r="N395" s="12"/>
    </row>
    <row r="396" spans="2:14" ht="12.75" customHeight="1" x14ac:dyDescent="0.25">
      <c r="B396" s="52"/>
      <c r="C396" s="52"/>
      <c r="D396" s="52"/>
      <c r="E396" s="52"/>
      <c r="F396" s="52"/>
      <c r="G396" s="12"/>
      <c r="I396" s="12"/>
      <c r="J396" s="12"/>
      <c r="N396" s="12"/>
    </row>
    <row r="397" spans="2:14" ht="12.75" customHeight="1" x14ac:dyDescent="0.25">
      <c r="B397" s="52"/>
      <c r="C397" s="52"/>
      <c r="D397" s="52"/>
      <c r="E397" s="52"/>
      <c r="F397" s="52"/>
      <c r="G397" s="12"/>
      <c r="I397" s="12"/>
      <c r="J397" s="12"/>
      <c r="N397" s="12"/>
    </row>
    <row r="398" spans="2:14" ht="12.75" customHeight="1" x14ac:dyDescent="0.25">
      <c r="B398" s="52"/>
      <c r="C398" s="52"/>
      <c r="D398" s="52"/>
      <c r="E398" s="52"/>
      <c r="F398" s="52"/>
      <c r="G398" s="12"/>
      <c r="I398" s="12"/>
      <c r="J398" s="12"/>
      <c r="N398" s="12"/>
    </row>
    <row r="399" spans="2:14" ht="12.75" customHeight="1" x14ac:dyDescent="0.25">
      <c r="B399" s="52"/>
      <c r="C399" s="52"/>
      <c r="D399" s="52"/>
      <c r="E399" s="52"/>
      <c r="F399" s="52"/>
      <c r="G399" s="12"/>
      <c r="I399" s="12"/>
      <c r="J399" s="12"/>
      <c r="N399" s="12"/>
    </row>
    <row r="400" spans="2:14" ht="12.75" customHeight="1" x14ac:dyDescent="0.25">
      <c r="B400" s="52"/>
      <c r="C400" s="52"/>
      <c r="D400" s="52"/>
      <c r="E400" s="52"/>
      <c r="F400" s="52"/>
      <c r="G400" s="12"/>
      <c r="I400" s="12"/>
      <c r="J400" s="12"/>
      <c r="N400" s="12"/>
    </row>
    <row r="401" spans="2:14" ht="12.75" customHeight="1" x14ac:dyDescent="0.25">
      <c r="B401" s="52"/>
      <c r="C401" s="52"/>
      <c r="D401" s="52"/>
      <c r="E401" s="52"/>
      <c r="F401" s="52"/>
      <c r="G401" s="12"/>
      <c r="I401" s="12"/>
      <c r="J401" s="12"/>
      <c r="N401" s="12"/>
    </row>
    <row r="402" spans="2:14" ht="12.75" customHeight="1" x14ac:dyDescent="0.25">
      <c r="B402" s="52"/>
      <c r="C402" s="52"/>
      <c r="D402" s="52"/>
      <c r="E402" s="52"/>
      <c r="F402" s="52"/>
      <c r="G402" s="12"/>
      <c r="I402" s="12"/>
      <c r="J402" s="12"/>
      <c r="N402" s="12"/>
    </row>
    <row r="403" spans="2:14" ht="12.75" customHeight="1" x14ac:dyDescent="0.25">
      <c r="B403" s="52"/>
      <c r="C403" s="52"/>
      <c r="D403" s="52"/>
      <c r="E403" s="52"/>
      <c r="F403" s="52"/>
      <c r="G403" s="12"/>
      <c r="I403" s="12"/>
      <c r="J403" s="12"/>
      <c r="N403" s="12"/>
    </row>
    <row r="404" spans="2:14" ht="12.75" customHeight="1" x14ac:dyDescent="0.25">
      <c r="B404" s="52"/>
      <c r="C404" s="52"/>
      <c r="D404" s="52"/>
      <c r="E404" s="52"/>
      <c r="F404" s="52"/>
      <c r="G404" s="12"/>
      <c r="I404" s="12"/>
      <c r="J404" s="12"/>
      <c r="N404" s="12"/>
    </row>
    <row r="405" spans="2:14" ht="12.75" customHeight="1" x14ac:dyDescent="0.25">
      <c r="B405" s="52"/>
      <c r="C405" s="52"/>
      <c r="D405" s="52"/>
      <c r="E405" s="52"/>
      <c r="F405" s="52"/>
      <c r="G405" s="12"/>
      <c r="I405" s="12"/>
      <c r="J405" s="12"/>
      <c r="N405" s="12"/>
    </row>
    <row r="406" spans="2:14" ht="12.75" customHeight="1" x14ac:dyDescent="0.25">
      <c r="B406" s="52"/>
      <c r="C406" s="52"/>
      <c r="D406" s="52"/>
      <c r="E406" s="52"/>
      <c r="F406" s="52"/>
      <c r="G406" s="12"/>
      <c r="I406" s="12"/>
      <c r="J406" s="12"/>
      <c r="N406" s="12"/>
    </row>
    <row r="407" spans="2:14" ht="12.75" customHeight="1" x14ac:dyDescent="0.25">
      <c r="B407" s="52"/>
      <c r="C407" s="52"/>
      <c r="D407" s="52"/>
      <c r="E407" s="52"/>
      <c r="F407" s="52"/>
      <c r="G407" s="12"/>
      <c r="I407" s="12"/>
      <c r="J407" s="12"/>
      <c r="N407" s="12"/>
    </row>
    <row r="408" spans="2:14" ht="12.75" customHeight="1" x14ac:dyDescent="0.25">
      <c r="B408" s="52"/>
      <c r="C408" s="52"/>
      <c r="D408" s="52"/>
      <c r="E408" s="52"/>
      <c r="F408" s="52"/>
      <c r="G408" s="12"/>
      <c r="I408" s="12"/>
      <c r="J408" s="12"/>
      <c r="N408" s="12"/>
    </row>
    <row r="409" spans="2:14" ht="12.75" customHeight="1" x14ac:dyDescent="0.25">
      <c r="B409" s="52"/>
      <c r="C409" s="52"/>
      <c r="D409" s="52"/>
      <c r="E409" s="52"/>
      <c r="F409" s="52"/>
      <c r="G409" s="12"/>
      <c r="I409" s="12"/>
      <c r="J409" s="12"/>
      <c r="N409" s="12"/>
    </row>
    <row r="410" spans="2:14" ht="12.75" customHeight="1" x14ac:dyDescent="0.25">
      <c r="B410" s="52"/>
      <c r="C410" s="52"/>
      <c r="D410" s="52"/>
      <c r="E410" s="52"/>
      <c r="F410" s="52"/>
      <c r="G410" s="12"/>
      <c r="I410" s="12"/>
      <c r="J410" s="12"/>
      <c r="N410" s="12"/>
    </row>
    <row r="411" spans="2:14" ht="12.75" customHeight="1" x14ac:dyDescent="0.25">
      <c r="B411" s="52"/>
      <c r="C411" s="52"/>
      <c r="D411" s="52"/>
      <c r="E411" s="52"/>
      <c r="F411" s="52"/>
      <c r="G411" s="12"/>
      <c r="I411" s="12"/>
      <c r="J411" s="12"/>
      <c r="N411" s="12"/>
    </row>
    <row r="412" spans="2:14" ht="12.75" customHeight="1" x14ac:dyDescent="0.25">
      <c r="B412" s="52"/>
      <c r="C412" s="52"/>
      <c r="D412" s="52"/>
      <c r="E412" s="52"/>
      <c r="F412" s="52"/>
      <c r="G412" s="12"/>
      <c r="I412" s="12"/>
      <c r="J412" s="12"/>
      <c r="N412" s="12"/>
    </row>
    <row r="413" spans="2:14" ht="12.75" customHeight="1" x14ac:dyDescent="0.25">
      <c r="B413" s="52"/>
      <c r="C413" s="52"/>
      <c r="D413" s="52"/>
      <c r="E413" s="52"/>
      <c r="F413" s="52"/>
      <c r="G413" s="12"/>
      <c r="I413" s="12"/>
      <c r="J413" s="12"/>
      <c r="N413" s="12"/>
    </row>
    <row r="414" spans="2:14" ht="12.75" customHeight="1" x14ac:dyDescent="0.25">
      <c r="B414" s="52"/>
      <c r="C414" s="52"/>
      <c r="D414" s="52"/>
      <c r="E414" s="52"/>
      <c r="F414" s="52"/>
      <c r="G414" s="12"/>
      <c r="I414" s="12"/>
      <c r="J414" s="12"/>
      <c r="N414" s="12"/>
    </row>
    <row r="415" spans="2:14" ht="12.75" customHeight="1" x14ac:dyDescent="0.25">
      <c r="B415" s="52"/>
      <c r="C415" s="52"/>
      <c r="D415" s="52"/>
      <c r="E415" s="52"/>
      <c r="F415" s="52"/>
      <c r="G415" s="12"/>
      <c r="I415" s="12"/>
      <c r="J415" s="12"/>
      <c r="N415" s="12"/>
    </row>
    <row r="416" spans="2:14" ht="12.75" customHeight="1" x14ac:dyDescent="0.25">
      <c r="B416" s="52"/>
      <c r="C416" s="52"/>
      <c r="D416" s="52"/>
      <c r="E416" s="52"/>
      <c r="F416" s="52"/>
      <c r="G416" s="12"/>
      <c r="I416" s="12"/>
      <c r="J416" s="12"/>
      <c r="N416" s="12"/>
    </row>
    <row r="417" spans="2:14" ht="12.75" customHeight="1" x14ac:dyDescent="0.25">
      <c r="B417" s="52"/>
      <c r="C417" s="52"/>
      <c r="D417" s="52"/>
      <c r="E417" s="52"/>
      <c r="F417" s="52"/>
      <c r="G417" s="12"/>
      <c r="I417" s="12"/>
      <c r="J417" s="12"/>
      <c r="N417" s="12"/>
    </row>
    <row r="418" spans="2:14" ht="12.75" customHeight="1" x14ac:dyDescent="0.25">
      <c r="B418" s="52"/>
      <c r="C418" s="52"/>
      <c r="D418" s="52"/>
      <c r="E418" s="52"/>
      <c r="F418" s="52"/>
      <c r="G418" s="12"/>
      <c r="I418" s="12"/>
      <c r="J418" s="12"/>
      <c r="N418" s="12"/>
    </row>
    <row r="419" spans="2:14" ht="12.75" customHeight="1" x14ac:dyDescent="0.25">
      <c r="B419" s="52"/>
      <c r="C419" s="52"/>
      <c r="D419" s="52"/>
      <c r="E419" s="52"/>
      <c r="F419" s="52"/>
      <c r="G419" s="12"/>
      <c r="I419" s="12"/>
      <c r="J419" s="12"/>
      <c r="N419" s="12"/>
    </row>
    <row r="420" spans="2:14" ht="12.75" customHeight="1" x14ac:dyDescent="0.25">
      <c r="B420" s="52"/>
      <c r="C420" s="52"/>
      <c r="D420" s="52"/>
      <c r="E420" s="52"/>
      <c r="F420" s="52"/>
      <c r="G420" s="12"/>
      <c r="I420" s="12"/>
      <c r="J420" s="12"/>
      <c r="N420" s="12"/>
    </row>
    <row r="421" spans="2:14" ht="12.75" customHeight="1" x14ac:dyDescent="0.25">
      <c r="B421" s="52"/>
      <c r="C421" s="52"/>
      <c r="D421" s="52"/>
      <c r="E421" s="52"/>
      <c r="F421" s="52"/>
      <c r="G421" s="12"/>
      <c r="I421" s="12"/>
      <c r="J421" s="12"/>
      <c r="N421" s="12"/>
    </row>
    <row r="422" spans="2:14" ht="12.75" customHeight="1" x14ac:dyDescent="0.25">
      <c r="B422" s="52"/>
      <c r="C422" s="52"/>
      <c r="D422" s="52"/>
      <c r="E422" s="52"/>
      <c r="F422" s="52"/>
      <c r="G422" s="12"/>
      <c r="I422" s="12"/>
      <c r="J422" s="12"/>
      <c r="N422" s="12"/>
    </row>
    <row r="423" spans="2:14" ht="12.75" customHeight="1" x14ac:dyDescent="0.25">
      <c r="B423" s="52"/>
      <c r="C423" s="52"/>
      <c r="D423" s="52"/>
      <c r="E423" s="52"/>
      <c r="F423" s="52"/>
      <c r="G423" s="12"/>
      <c r="I423" s="12"/>
      <c r="J423" s="12"/>
      <c r="N423" s="12"/>
    </row>
    <row r="424" spans="2:14" ht="12.75" customHeight="1" x14ac:dyDescent="0.25">
      <c r="B424" s="52"/>
      <c r="C424" s="52"/>
      <c r="D424" s="52"/>
      <c r="E424" s="52"/>
      <c r="F424" s="52"/>
      <c r="G424" s="12"/>
      <c r="I424" s="12"/>
      <c r="J424" s="12"/>
      <c r="N424" s="12"/>
    </row>
    <row r="425" spans="2:14" ht="12.75" customHeight="1" x14ac:dyDescent="0.25">
      <c r="B425" s="52"/>
      <c r="C425" s="52"/>
      <c r="D425" s="52"/>
      <c r="E425" s="52"/>
      <c r="F425" s="52"/>
      <c r="G425" s="12"/>
      <c r="I425" s="12"/>
      <c r="J425" s="12"/>
      <c r="N425" s="12"/>
    </row>
    <row r="426" spans="2:14" ht="12.75" customHeight="1" x14ac:dyDescent="0.25">
      <c r="B426" s="52"/>
      <c r="C426" s="52"/>
      <c r="D426" s="52"/>
      <c r="E426" s="52"/>
      <c r="F426" s="52"/>
      <c r="G426" s="12"/>
      <c r="I426" s="12"/>
      <c r="J426" s="12"/>
      <c r="N426" s="12"/>
    </row>
    <row r="427" spans="2:14" ht="12.75" customHeight="1" x14ac:dyDescent="0.25">
      <c r="B427" s="52"/>
      <c r="C427" s="52"/>
      <c r="D427" s="52"/>
      <c r="E427" s="52"/>
      <c r="F427" s="52"/>
      <c r="G427" s="12"/>
      <c r="I427" s="12"/>
      <c r="J427" s="12"/>
      <c r="N427" s="12"/>
    </row>
    <row r="428" spans="2:14" ht="12.75" customHeight="1" x14ac:dyDescent="0.25">
      <c r="B428" s="52"/>
      <c r="C428" s="52"/>
      <c r="D428" s="52"/>
      <c r="E428" s="52"/>
      <c r="F428" s="52"/>
      <c r="G428" s="12"/>
      <c r="I428" s="12"/>
      <c r="J428" s="12"/>
      <c r="N428" s="12"/>
    </row>
    <row r="429" spans="2:14" ht="12.75" customHeight="1" x14ac:dyDescent="0.25">
      <c r="B429" s="52"/>
      <c r="C429" s="52"/>
      <c r="D429" s="52"/>
      <c r="E429" s="52"/>
      <c r="F429" s="52"/>
      <c r="G429" s="12"/>
      <c r="I429" s="12"/>
      <c r="J429" s="12"/>
      <c r="N429" s="12"/>
    </row>
    <row r="430" spans="2:14" ht="12.75" customHeight="1" x14ac:dyDescent="0.25">
      <c r="B430" s="52"/>
      <c r="C430" s="52"/>
      <c r="D430" s="52"/>
      <c r="E430" s="52"/>
      <c r="F430" s="52"/>
      <c r="G430" s="12"/>
      <c r="I430" s="12"/>
      <c r="J430" s="12"/>
      <c r="N430" s="12"/>
    </row>
    <row r="431" spans="2:14" ht="12.75" customHeight="1" x14ac:dyDescent="0.25">
      <c r="B431" s="52"/>
      <c r="C431" s="52"/>
      <c r="D431" s="52"/>
      <c r="E431" s="52"/>
      <c r="F431" s="52"/>
      <c r="G431" s="12"/>
      <c r="I431" s="12"/>
      <c r="J431" s="12"/>
      <c r="N431" s="12"/>
    </row>
    <row r="432" spans="2:14" ht="12.75" customHeight="1" x14ac:dyDescent="0.25">
      <c r="B432" s="52"/>
      <c r="C432" s="52"/>
      <c r="D432" s="52"/>
      <c r="E432" s="52"/>
      <c r="F432" s="52"/>
      <c r="G432" s="12"/>
      <c r="I432" s="12"/>
      <c r="J432" s="12"/>
      <c r="N432" s="12"/>
    </row>
    <row r="433" spans="2:14" ht="12.75" customHeight="1" x14ac:dyDescent="0.25">
      <c r="B433" s="52"/>
      <c r="C433" s="52"/>
      <c r="D433" s="52"/>
      <c r="E433" s="52"/>
      <c r="F433" s="52"/>
      <c r="G433" s="12"/>
      <c r="I433" s="12"/>
      <c r="J433" s="12"/>
      <c r="N433" s="12"/>
    </row>
    <row r="434" spans="2:14" ht="12.75" customHeight="1" x14ac:dyDescent="0.25">
      <c r="B434" s="52"/>
      <c r="C434" s="52"/>
      <c r="D434" s="52"/>
      <c r="E434" s="52"/>
      <c r="F434" s="52"/>
      <c r="G434" s="12"/>
      <c r="I434" s="12"/>
      <c r="J434" s="12"/>
      <c r="N434" s="12"/>
    </row>
    <row r="435" spans="2:14" ht="12.75" customHeight="1" x14ac:dyDescent="0.25">
      <c r="B435" s="52"/>
      <c r="C435" s="52"/>
      <c r="D435" s="52"/>
      <c r="E435" s="52"/>
      <c r="F435" s="52"/>
      <c r="G435" s="12"/>
      <c r="I435" s="12"/>
      <c r="J435" s="12"/>
      <c r="N435" s="12"/>
    </row>
    <row r="436" spans="2:14" ht="12.75" customHeight="1" x14ac:dyDescent="0.25">
      <c r="B436" s="52"/>
      <c r="C436" s="52"/>
      <c r="D436" s="52"/>
      <c r="E436" s="52"/>
      <c r="F436" s="52"/>
      <c r="G436" s="12"/>
      <c r="I436" s="12"/>
      <c r="J436" s="12"/>
      <c r="N436" s="12"/>
    </row>
    <row r="437" spans="2:14" ht="12.75" customHeight="1" x14ac:dyDescent="0.25">
      <c r="B437" s="52"/>
      <c r="C437" s="52"/>
      <c r="D437" s="52"/>
      <c r="E437" s="52"/>
      <c r="F437" s="52"/>
      <c r="G437" s="12"/>
      <c r="I437" s="12"/>
      <c r="J437" s="12"/>
      <c r="N437" s="12"/>
    </row>
    <row r="438" spans="2:14" ht="12.75" customHeight="1" x14ac:dyDescent="0.25">
      <c r="B438" s="52"/>
      <c r="C438" s="52"/>
      <c r="D438" s="52"/>
      <c r="E438" s="52"/>
      <c r="F438" s="52"/>
      <c r="G438" s="12"/>
      <c r="I438" s="12"/>
      <c r="J438" s="12"/>
      <c r="N438" s="12"/>
    </row>
    <row r="439" spans="2:14" ht="12.75" customHeight="1" x14ac:dyDescent="0.25">
      <c r="B439" s="52"/>
      <c r="C439" s="52"/>
      <c r="D439" s="52"/>
      <c r="E439" s="52"/>
      <c r="F439" s="52"/>
      <c r="G439" s="12"/>
      <c r="I439" s="12"/>
      <c r="J439" s="12"/>
      <c r="N439" s="12"/>
    </row>
    <row r="440" spans="2:14" ht="12.75" customHeight="1" x14ac:dyDescent="0.25">
      <c r="B440" s="52"/>
      <c r="C440" s="52"/>
      <c r="D440" s="52"/>
      <c r="E440" s="52"/>
      <c r="F440" s="52"/>
      <c r="G440" s="12"/>
      <c r="I440" s="12"/>
      <c r="J440" s="12"/>
      <c r="N440" s="12"/>
    </row>
    <row r="441" spans="2:14" ht="12.75" customHeight="1" x14ac:dyDescent="0.25">
      <c r="B441" s="52"/>
      <c r="C441" s="52"/>
      <c r="D441" s="52"/>
      <c r="E441" s="52"/>
      <c r="F441" s="52"/>
      <c r="G441" s="12"/>
      <c r="I441" s="12"/>
      <c r="J441" s="12"/>
      <c r="N441" s="12"/>
    </row>
    <row r="442" spans="2:14" ht="12.75" customHeight="1" x14ac:dyDescent="0.25">
      <c r="B442" s="52"/>
      <c r="C442" s="52"/>
      <c r="D442" s="52"/>
      <c r="E442" s="52"/>
      <c r="F442" s="52"/>
      <c r="G442" s="12"/>
      <c r="I442" s="12"/>
      <c r="J442" s="12"/>
      <c r="N442" s="12"/>
    </row>
    <row r="443" spans="2:14" ht="12.75" customHeight="1" x14ac:dyDescent="0.25">
      <c r="B443" s="52"/>
      <c r="C443" s="52"/>
      <c r="D443" s="52"/>
      <c r="E443" s="52"/>
      <c r="F443" s="52"/>
      <c r="G443" s="12"/>
      <c r="I443" s="12"/>
      <c r="J443" s="12"/>
      <c r="N443" s="12"/>
    </row>
    <row r="444" spans="2:14" ht="12.75" customHeight="1" x14ac:dyDescent="0.25">
      <c r="B444" s="52"/>
      <c r="C444" s="52"/>
      <c r="D444" s="52"/>
      <c r="E444" s="52"/>
      <c r="F444" s="52"/>
      <c r="G444" s="12"/>
      <c r="I444" s="12"/>
      <c r="J444" s="12"/>
      <c r="N444" s="12"/>
    </row>
    <row r="445" spans="2:14" ht="12.75" customHeight="1" x14ac:dyDescent="0.25">
      <c r="B445" s="52"/>
      <c r="C445" s="52"/>
      <c r="D445" s="52"/>
      <c r="E445" s="52"/>
      <c r="F445" s="52"/>
      <c r="G445" s="12"/>
      <c r="I445" s="12"/>
      <c r="J445" s="12"/>
      <c r="N445" s="12"/>
    </row>
    <row r="446" spans="2:14" ht="12.75" customHeight="1" x14ac:dyDescent="0.25">
      <c r="B446" s="52"/>
      <c r="C446" s="52"/>
      <c r="D446" s="52"/>
      <c r="E446" s="52"/>
      <c r="F446" s="52"/>
      <c r="G446" s="12"/>
      <c r="I446" s="12"/>
      <c r="J446" s="12"/>
      <c r="N446" s="12"/>
    </row>
    <row r="447" spans="2:14" ht="12.75" customHeight="1" x14ac:dyDescent="0.25">
      <c r="B447" s="52"/>
      <c r="C447" s="52"/>
      <c r="D447" s="52"/>
      <c r="E447" s="52"/>
      <c r="F447" s="52"/>
      <c r="G447" s="12"/>
      <c r="I447" s="12"/>
      <c r="J447" s="12"/>
      <c r="N447" s="12"/>
    </row>
    <row r="448" spans="2:14" ht="12.75" customHeight="1" x14ac:dyDescent="0.25">
      <c r="B448" s="52"/>
      <c r="C448" s="52"/>
      <c r="D448" s="52"/>
      <c r="E448" s="52"/>
      <c r="F448" s="52"/>
      <c r="G448" s="12"/>
      <c r="I448" s="12"/>
      <c r="J448" s="12"/>
      <c r="N448" s="12"/>
    </row>
    <row r="449" spans="2:14" ht="12.75" customHeight="1" x14ac:dyDescent="0.25">
      <c r="B449" s="52"/>
      <c r="C449" s="52"/>
      <c r="D449" s="52"/>
      <c r="E449" s="52"/>
      <c r="F449" s="52"/>
      <c r="G449" s="12"/>
      <c r="I449" s="12"/>
      <c r="J449" s="12"/>
      <c r="N449" s="12"/>
    </row>
    <row r="450" spans="2:14" ht="12.75" customHeight="1" x14ac:dyDescent="0.25">
      <c r="B450" s="52"/>
      <c r="C450" s="52"/>
      <c r="D450" s="52"/>
      <c r="E450" s="52"/>
      <c r="F450" s="52"/>
      <c r="G450" s="12"/>
      <c r="I450" s="12"/>
      <c r="J450" s="12"/>
      <c r="N450" s="12"/>
    </row>
    <row r="451" spans="2:14" ht="12.75" customHeight="1" x14ac:dyDescent="0.25">
      <c r="B451" s="52"/>
      <c r="C451" s="52"/>
      <c r="D451" s="52"/>
      <c r="E451" s="52"/>
      <c r="F451" s="52"/>
      <c r="G451" s="12"/>
      <c r="I451" s="12"/>
      <c r="J451" s="12"/>
      <c r="N451" s="12"/>
    </row>
    <row r="452" spans="2:14" ht="12.75" customHeight="1" x14ac:dyDescent="0.25">
      <c r="B452" s="52"/>
      <c r="C452" s="52"/>
      <c r="D452" s="52"/>
      <c r="E452" s="52"/>
      <c r="F452" s="52"/>
      <c r="G452" s="12"/>
      <c r="I452" s="12"/>
      <c r="J452" s="12"/>
      <c r="N452" s="12"/>
    </row>
    <row r="453" spans="2:14" ht="12.75" customHeight="1" x14ac:dyDescent="0.25">
      <c r="B453" s="52"/>
      <c r="C453" s="52"/>
      <c r="D453" s="52"/>
      <c r="E453" s="52"/>
      <c r="F453" s="52"/>
      <c r="G453" s="12"/>
      <c r="I453" s="12"/>
      <c r="J453" s="12"/>
      <c r="N453" s="12"/>
    </row>
    <row r="454" spans="2:14" ht="12.75" customHeight="1" x14ac:dyDescent="0.25">
      <c r="B454" s="52"/>
      <c r="C454" s="52"/>
      <c r="D454" s="52"/>
      <c r="E454" s="52"/>
      <c r="F454" s="52"/>
      <c r="G454" s="12"/>
      <c r="I454" s="12"/>
      <c r="J454" s="12"/>
      <c r="N454" s="12"/>
    </row>
    <row r="455" spans="2:14" ht="12.75" customHeight="1" x14ac:dyDescent="0.25">
      <c r="B455" s="52"/>
      <c r="C455" s="52"/>
      <c r="D455" s="52"/>
      <c r="E455" s="52"/>
      <c r="F455" s="52"/>
      <c r="G455" s="12"/>
      <c r="I455" s="12"/>
      <c r="J455" s="12"/>
      <c r="N455" s="12"/>
    </row>
    <row r="456" spans="2:14" ht="12.75" customHeight="1" x14ac:dyDescent="0.25">
      <c r="B456" s="52"/>
      <c r="C456" s="52"/>
      <c r="D456" s="52"/>
      <c r="E456" s="52"/>
      <c r="F456" s="52"/>
      <c r="G456" s="12"/>
      <c r="I456" s="12"/>
      <c r="J456" s="12"/>
      <c r="N456" s="12"/>
    </row>
    <row r="457" spans="2:14" ht="12.75" customHeight="1" x14ac:dyDescent="0.25">
      <c r="B457" s="52"/>
      <c r="C457" s="52"/>
      <c r="D457" s="52"/>
      <c r="E457" s="52"/>
      <c r="F457" s="52"/>
      <c r="G457" s="12"/>
      <c r="I457" s="12"/>
      <c r="J457" s="12"/>
      <c r="N457" s="12"/>
    </row>
    <row r="458" spans="2:14" ht="12.75" customHeight="1" x14ac:dyDescent="0.25">
      <c r="B458" s="52"/>
      <c r="C458" s="52"/>
      <c r="D458" s="52"/>
      <c r="E458" s="52"/>
      <c r="F458" s="52"/>
      <c r="G458" s="12"/>
      <c r="I458" s="12"/>
      <c r="J458" s="12"/>
      <c r="N458" s="12"/>
    </row>
    <row r="459" spans="2:14" ht="12.75" customHeight="1" x14ac:dyDescent="0.25">
      <c r="B459" s="52"/>
      <c r="C459" s="52"/>
      <c r="D459" s="52"/>
      <c r="E459" s="52"/>
      <c r="F459" s="52"/>
      <c r="G459" s="12"/>
      <c r="I459" s="12"/>
      <c r="J459" s="12"/>
      <c r="N459" s="12"/>
    </row>
    <row r="460" spans="2:14" ht="12.75" customHeight="1" x14ac:dyDescent="0.25">
      <c r="B460" s="52"/>
      <c r="C460" s="52"/>
      <c r="D460" s="52"/>
      <c r="E460" s="52"/>
      <c r="F460" s="52"/>
      <c r="G460" s="12"/>
      <c r="I460" s="12"/>
      <c r="J460" s="12"/>
      <c r="N460" s="12"/>
    </row>
    <row r="461" spans="2:14" ht="12.75" customHeight="1" x14ac:dyDescent="0.25">
      <c r="B461" s="52"/>
      <c r="C461" s="52"/>
      <c r="D461" s="52"/>
      <c r="E461" s="52"/>
      <c r="F461" s="52"/>
      <c r="G461" s="12"/>
      <c r="I461" s="12"/>
      <c r="J461" s="12"/>
      <c r="N461" s="12"/>
    </row>
    <row r="462" spans="2:14" ht="12.75" customHeight="1" x14ac:dyDescent="0.25">
      <c r="B462" s="52"/>
      <c r="C462" s="52"/>
      <c r="D462" s="52"/>
      <c r="E462" s="52"/>
      <c r="F462" s="52"/>
      <c r="G462" s="12"/>
      <c r="I462" s="12"/>
      <c r="J462" s="12"/>
      <c r="N462" s="12"/>
    </row>
    <row r="463" spans="2:14" ht="12.75" customHeight="1" x14ac:dyDescent="0.25">
      <c r="B463" s="52"/>
      <c r="C463" s="52"/>
      <c r="D463" s="52"/>
      <c r="E463" s="52"/>
      <c r="F463" s="52"/>
      <c r="G463" s="12"/>
      <c r="I463" s="12"/>
      <c r="J463" s="12"/>
      <c r="N463" s="12"/>
    </row>
    <row r="464" spans="2:14" ht="12.75" customHeight="1" x14ac:dyDescent="0.25">
      <c r="B464" s="52"/>
      <c r="C464" s="52"/>
      <c r="D464" s="52"/>
      <c r="E464" s="52"/>
      <c r="F464" s="52"/>
      <c r="G464" s="12"/>
      <c r="I464" s="12"/>
      <c r="J464" s="12"/>
      <c r="N464" s="12"/>
    </row>
    <row r="465" spans="2:14" ht="12.75" customHeight="1" x14ac:dyDescent="0.25">
      <c r="B465" s="52"/>
      <c r="C465" s="52"/>
      <c r="D465" s="52"/>
      <c r="E465" s="52"/>
      <c r="F465" s="52"/>
      <c r="G465" s="12"/>
      <c r="I465" s="12"/>
      <c r="J465" s="12"/>
      <c r="N465" s="12"/>
    </row>
    <row r="466" spans="2:14" ht="12.75" customHeight="1" x14ac:dyDescent="0.25">
      <c r="B466" s="52"/>
      <c r="C466" s="52"/>
      <c r="D466" s="52"/>
      <c r="E466" s="52"/>
      <c r="F466" s="52"/>
      <c r="G466" s="12"/>
      <c r="I466" s="12"/>
      <c r="J466" s="12"/>
      <c r="N466" s="12"/>
    </row>
    <row r="467" spans="2:14" ht="12.75" customHeight="1" x14ac:dyDescent="0.25">
      <c r="B467" s="52"/>
      <c r="C467" s="52"/>
      <c r="D467" s="52"/>
      <c r="E467" s="52"/>
      <c r="F467" s="52"/>
      <c r="G467" s="12"/>
      <c r="I467" s="12"/>
      <c r="J467" s="12"/>
      <c r="N467" s="12"/>
    </row>
    <row r="468" spans="2:14" ht="12.75" customHeight="1" x14ac:dyDescent="0.25">
      <c r="B468" s="52"/>
      <c r="C468" s="52"/>
      <c r="D468" s="52"/>
      <c r="E468" s="52"/>
      <c r="F468" s="52"/>
      <c r="G468" s="12"/>
      <c r="I468" s="12"/>
      <c r="J468" s="12"/>
      <c r="N468" s="12"/>
    </row>
    <row r="469" spans="2:14" ht="12.75" customHeight="1" x14ac:dyDescent="0.25">
      <c r="B469" s="52"/>
      <c r="C469" s="52"/>
      <c r="D469" s="52"/>
      <c r="E469" s="52"/>
      <c r="F469" s="52"/>
      <c r="G469" s="12"/>
      <c r="I469" s="12"/>
      <c r="J469" s="12"/>
      <c r="N469" s="12"/>
    </row>
    <row r="470" spans="2:14" ht="12.75" customHeight="1" x14ac:dyDescent="0.25">
      <c r="B470" s="52"/>
      <c r="C470" s="52"/>
      <c r="D470" s="52"/>
      <c r="E470" s="52"/>
      <c r="F470" s="52"/>
      <c r="G470" s="12"/>
      <c r="I470" s="12"/>
      <c r="J470" s="12"/>
      <c r="N470" s="12"/>
    </row>
    <row r="471" spans="2:14" ht="12.75" customHeight="1" x14ac:dyDescent="0.25">
      <c r="B471" s="52"/>
      <c r="C471" s="52"/>
      <c r="D471" s="52"/>
      <c r="E471" s="52"/>
      <c r="F471" s="52"/>
      <c r="G471" s="12"/>
      <c r="I471" s="12"/>
      <c r="J471" s="12"/>
      <c r="N471" s="12"/>
    </row>
    <row r="472" spans="2:14" ht="12.75" customHeight="1" x14ac:dyDescent="0.25">
      <c r="B472" s="52"/>
      <c r="C472" s="52"/>
      <c r="D472" s="52"/>
      <c r="E472" s="52"/>
      <c r="F472" s="52"/>
      <c r="G472" s="12"/>
      <c r="I472" s="12"/>
      <c r="J472" s="12"/>
      <c r="N472" s="12"/>
    </row>
    <row r="473" spans="2:14" ht="12.75" customHeight="1" x14ac:dyDescent="0.25">
      <c r="B473" s="52"/>
      <c r="C473" s="52"/>
      <c r="D473" s="52"/>
      <c r="E473" s="52"/>
      <c r="F473" s="52"/>
      <c r="G473" s="12"/>
      <c r="I473" s="12"/>
      <c r="J473" s="12"/>
      <c r="N473" s="12"/>
    </row>
    <row r="474" spans="2:14" ht="12.75" customHeight="1" x14ac:dyDescent="0.25">
      <c r="B474" s="52"/>
      <c r="C474" s="52"/>
      <c r="D474" s="52"/>
      <c r="E474" s="52"/>
      <c r="F474" s="52"/>
      <c r="G474" s="12"/>
      <c r="I474" s="12"/>
      <c r="J474" s="12"/>
      <c r="N474" s="12"/>
    </row>
    <row r="475" spans="2:14" ht="12.75" customHeight="1" x14ac:dyDescent="0.25">
      <c r="B475" s="52"/>
      <c r="C475" s="52"/>
      <c r="D475" s="52"/>
      <c r="E475" s="52"/>
      <c r="F475" s="52"/>
      <c r="G475" s="12"/>
      <c r="I475" s="12"/>
      <c r="J475" s="12"/>
      <c r="N475" s="12"/>
    </row>
    <row r="476" spans="2:14" ht="12.75" customHeight="1" x14ac:dyDescent="0.25">
      <c r="B476" s="52"/>
      <c r="C476" s="52"/>
      <c r="D476" s="52"/>
      <c r="E476" s="52"/>
      <c r="F476" s="52"/>
      <c r="G476" s="12"/>
      <c r="I476" s="12"/>
      <c r="J476" s="12"/>
      <c r="N476" s="12"/>
    </row>
    <row r="477" spans="2:14" ht="12.75" customHeight="1" x14ac:dyDescent="0.25">
      <c r="B477" s="52"/>
      <c r="C477" s="52"/>
      <c r="D477" s="52"/>
      <c r="E477" s="52"/>
      <c r="F477" s="52"/>
      <c r="G477" s="12"/>
      <c r="I477" s="12"/>
      <c r="J477" s="12"/>
      <c r="N477" s="12"/>
    </row>
    <row r="478" spans="2:14" ht="12.75" customHeight="1" x14ac:dyDescent="0.25">
      <c r="B478" s="52"/>
      <c r="C478" s="52"/>
      <c r="D478" s="52"/>
      <c r="E478" s="52"/>
      <c r="F478" s="52"/>
      <c r="G478" s="12"/>
      <c r="I478" s="12"/>
      <c r="J478" s="12"/>
      <c r="N478" s="12"/>
    </row>
    <row r="479" spans="2:14" ht="12.75" customHeight="1" x14ac:dyDescent="0.25">
      <c r="B479" s="52"/>
      <c r="C479" s="52"/>
      <c r="D479" s="52"/>
      <c r="E479" s="52"/>
      <c r="F479" s="52"/>
      <c r="G479" s="12"/>
      <c r="I479" s="12"/>
      <c r="J479" s="12"/>
      <c r="N479" s="12"/>
    </row>
    <row r="480" spans="2:14" ht="12.75" customHeight="1" x14ac:dyDescent="0.25">
      <c r="B480" s="52"/>
      <c r="C480" s="52"/>
      <c r="D480" s="52"/>
      <c r="E480" s="52"/>
      <c r="F480" s="52"/>
      <c r="G480" s="12"/>
      <c r="I480" s="12"/>
      <c r="J480" s="12"/>
      <c r="N480" s="12"/>
    </row>
    <row r="481" spans="2:14" ht="12.75" customHeight="1" x14ac:dyDescent="0.25">
      <c r="B481" s="52"/>
      <c r="C481" s="52"/>
      <c r="D481" s="52"/>
      <c r="E481" s="52"/>
      <c r="F481" s="52"/>
      <c r="G481" s="12"/>
      <c r="I481" s="12"/>
      <c r="J481" s="12"/>
      <c r="N481" s="12"/>
    </row>
    <row r="482" spans="2:14" ht="12.75" customHeight="1" x14ac:dyDescent="0.25">
      <c r="B482" s="52"/>
      <c r="C482" s="52"/>
      <c r="D482" s="52"/>
      <c r="E482" s="52"/>
      <c r="F482" s="52"/>
      <c r="G482" s="12"/>
      <c r="I482" s="12"/>
      <c r="J482" s="12"/>
      <c r="N482" s="12"/>
    </row>
    <row r="483" spans="2:14" ht="12.75" customHeight="1" x14ac:dyDescent="0.25">
      <c r="B483" s="52"/>
      <c r="C483" s="52"/>
      <c r="D483" s="52"/>
      <c r="E483" s="52"/>
      <c r="F483" s="52"/>
      <c r="G483" s="12"/>
      <c r="I483" s="12"/>
      <c r="J483" s="12"/>
      <c r="N483" s="12"/>
    </row>
    <row r="484" spans="2:14" ht="12.75" customHeight="1" x14ac:dyDescent="0.25">
      <c r="B484" s="52"/>
      <c r="C484" s="52"/>
      <c r="D484" s="52"/>
      <c r="E484" s="52"/>
      <c r="F484" s="52"/>
      <c r="G484" s="12"/>
      <c r="I484" s="12"/>
      <c r="J484" s="12"/>
      <c r="N484" s="12"/>
    </row>
    <row r="485" spans="2:14" ht="12.75" customHeight="1" x14ac:dyDescent="0.25">
      <c r="B485" s="52"/>
      <c r="C485" s="52"/>
      <c r="D485" s="52"/>
      <c r="E485" s="52"/>
      <c r="F485" s="52"/>
      <c r="G485" s="12"/>
      <c r="I485" s="12"/>
      <c r="J485" s="12"/>
      <c r="N485" s="12"/>
    </row>
    <row r="486" spans="2:14" ht="12.75" customHeight="1" x14ac:dyDescent="0.25">
      <c r="B486" s="52"/>
      <c r="C486" s="52"/>
      <c r="D486" s="52"/>
      <c r="E486" s="52"/>
      <c r="F486" s="52"/>
      <c r="G486" s="12"/>
      <c r="I486" s="12"/>
      <c r="J486" s="12"/>
      <c r="N486" s="12"/>
    </row>
    <row r="487" spans="2:14" ht="12.75" customHeight="1" x14ac:dyDescent="0.25">
      <c r="B487" s="52"/>
      <c r="C487" s="52"/>
      <c r="D487" s="52"/>
      <c r="E487" s="52"/>
      <c r="F487" s="52"/>
      <c r="G487" s="12"/>
      <c r="I487" s="12"/>
      <c r="J487" s="12"/>
      <c r="N487" s="12"/>
    </row>
    <row r="488" spans="2:14" ht="12.75" customHeight="1" x14ac:dyDescent="0.25">
      <c r="B488" s="52"/>
      <c r="C488" s="52"/>
      <c r="D488" s="52"/>
      <c r="E488" s="52"/>
      <c r="F488" s="52"/>
      <c r="G488" s="12"/>
      <c r="I488" s="12"/>
      <c r="J488" s="12"/>
      <c r="N488" s="12"/>
    </row>
    <row r="489" spans="2:14" ht="12.75" customHeight="1" x14ac:dyDescent="0.25">
      <c r="B489" s="52"/>
      <c r="C489" s="52"/>
      <c r="D489" s="52"/>
      <c r="E489" s="52"/>
      <c r="F489" s="52"/>
      <c r="G489" s="12"/>
      <c r="I489" s="12"/>
      <c r="J489" s="12"/>
      <c r="N489" s="12"/>
    </row>
    <row r="490" spans="2:14" ht="12.75" customHeight="1" x14ac:dyDescent="0.25">
      <c r="B490" s="52"/>
      <c r="C490" s="52"/>
      <c r="D490" s="52"/>
      <c r="E490" s="52"/>
      <c r="F490" s="52"/>
      <c r="G490" s="12"/>
      <c r="I490" s="12"/>
      <c r="J490" s="12"/>
      <c r="N490" s="12"/>
    </row>
    <row r="491" spans="2:14" ht="12.75" customHeight="1" x14ac:dyDescent="0.25">
      <c r="B491" s="52"/>
      <c r="C491" s="52"/>
      <c r="D491" s="52"/>
      <c r="E491" s="52"/>
      <c r="F491" s="52"/>
      <c r="G491" s="12"/>
      <c r="I491" s="12"/>
      <c r="J491" s="12"/>
      <c r="N491" s="12"/>
    </row>
    <row r="492" spans="2:14" ht="12.75" customHeight="1" x14ac:dyDescent="0.25">
      <c r="B492" s="52"/>
      <c r="C492" s="52"/>
      <c r="D492" s="52"/>
      <c r="E492" s="52"/>
      <c r="F492" s="52"/>
      <c r="G492" s="12"/>
      <c r="I492" s="12"/>
      <c r="J492" s="12"/>
      <c r="N492" s="12"/>
    </row>
    <row r="493" spans="2:14" ht="12.75" customHeight="1" x14ac:dyDescent="0.25">
      <c r="B493" s="52"/>
      <c r="C493" s="52"/>
      <c r="D493" s="52"/>
      <c r="E493" s="52"/>
      <c r="F493" s="52"/>
      <c r="G493" s="12"/>
      <c r="I493" s="12"/>
      <c r="J493" s="12"/>
      <c r="N493" s="12"/>
    </row>
    <row r="494" spans="2:14" ht="12.75" customHeight="1" x14ac:dyDescent="0.25">
      <c r="B494" s="52"/>
      <c r="C494" s="52"/>
      <c r="D494" s="52"/>
      <c r="E494" s="52"/>
      <c r="F494" s="52"/>
      <c r="G494" s="12"/>
      <c r="I494" s="12"/>
      <c r="J494" s="12"/>
      <c r="N494" s="12"/>
    </row>
    <row r="495" spans="2:14" ht="12.75" customHeight="1" x14ac:dyDescent="0.25">
      <c r="B495" s="52"/>
      <c r="C495" s="52"/>
      <c r="D495" s="52"/>
      <c r="E495" s="52"/>
      <c r="F495" s="52"/>
      <c r="G495" s="12"/>
      <c r="I495" s="12"/>
      <c r="J495" s="12"/>
      <c r="N495" s="12"/>
    </row>
    <row r="496" spans="2:14" ht="12.75" customHeight="1" x14ac:dyDescent="0.25">
      <c r="B496" s="52"/>
      <c r="C496" s="52"/>
      <c r="D496" s="52"/>
      <c r="E496" s="52"/>
      <c r="F496" s="52"/>
      <c r="G496" s="12"/>
      <c r="I496" s="12"/>
      <c r="J496" s="12"/>
      <c r="N496" s="12"/>
    </row>
    <row r="497" spans="2:14" ht="12.75" customHeight="1" x14ac:dyDescent="0.25">
      <c r="B497" s="52"/>
      <c r="C497" s="52"/>
      <c r="D497" s="52"/>
      <c r="E497" s="52"/>
      <c r="F497" s="52"/>
      <c r="G497" s="12"/>
      <c r="I497" s="12"/>
      <c r="J497" s="12"/>
      <c r="N497" s="12"/>
    </row>
    <row r="498" spans="2:14" ht="12.75" customHeight="1" x14ac:dyDescent="0.25">
      <c r="B498" s="52"/>
      <c r="C498" s="52"/>
      <c r="D498" s="52"/>
      <c r="E498" s="52"/>
      <c r="F498" s="52"/>
      <c r="G498" s="12"/>
      <c r="I498" s="12"/>
      <c r="J498" s="12"/>
      <c r="N498" s="12"/>
    </row>
    <row r="499" spans="2:14" ht="12.75" customHeight="1" x14ac:dyDescent="0.25">
      <c r="B499" s="52"/>
      <c r="C499" s="52"/>
      <c r="D499" s="52"/>
      <c r="E499" s="52"/>
      <c r="F499" s="52"/>
      <c r="G499" s="12"/>
      <c r="I499" s="12"/>
      <c r="J499" s="12"/>
      <c r="N499" s="12"/>
    </row>
    <row r="500" spans="2:14" ht="12.75" customHeight="1" x14ac:dyDescent="0.25">
      <c r="B500" s="52"/>
      <c r="C500" s="52"/>
      <c r="D500" s="52"/>
      <c r="E500" s="52"/>
      <c r="F500" s="52"/>
      <c r="G500" s="12"/>
      <c r="I500" s="12"/>
      <c r="J500" s="12"/>
      <c r="N500" s="12"/>
    </row>
    <row r="501" spans="2:14" ht="12.75" customHeight="1" x14ac:dyDescent="0.25">
      <c r="B501" s="52"/>
      <c r="C501" s="52"/>
      <c r="D501" s="52"/>
      <c r="E501" s="52"/>
      <c r="F501" s="52"/>
      <c r="G501" s="12"/>
      <c r="I501" s="12"/>
      <c r="J501" s="12"/>
      <c r="N501" s="12"/>
    </row>
    <row r="502" spans="2:14" ht="12.75" customHeight="1" x14ac:dyDescent="0.25">
      <c r="B502" s="52"/>
      <c r="C502" s="52"/>
      <c r="D502" s="52"/>
      <c r="E502" s="52"/>
      <c r="F502" s="52"/>
      <c r="G502" s="12"/>
      <c r="I502" s="12"/>
      <c r="J502" s="12"/>
      <c r="N502" s="12"/>
    </row>
    <row r="503" spans="2:14" ht="12.75" customHeight="1" x14ac:dyDescent="0.25">
      <c r="B503" s="52"/>
      <c r="C503" s="52"/>
      <c r="D503" s="52"/>
      <c r="E503" s="52"/>
      <c r="F503" s="52"/>
      <c r="G503" s="12"/>
      <c r="I503" s="12"/>
      <c r="J503" s="12"/>
      <c r="N503" s="12"/>
    </row>
    <row r="504" spans="2:14" ht="12.75" customHeight="1" x14ac:dyDescent="0.25">
      <c r="B504" s="52"/>
      <c r="C504" s="52"/>
      <c r="D504" s="52"/>
      <c r="E504" s="52"/>
      <c r="F504" s="52"/>
      <c r="G504" s="12"/>
      <c r="I504" s="12"/>
      <c r="J504" s="12"/>
      <c r="N504" s="12"/>
    </row>
    <row r="505" spans="2:14" ht="12.75" customHeight="1" x14ac:dyDescent="0.25">
      <c r="B505" s="52"/>
      <c r="C505" s="52"/>
      <c r="D505" s="52"/>
      <c r="E505" s="52"/>
      <c r="F505" s="52"/>
      <c r="G505" s="12"/>
      <c r="I505" s="12"/>
      <c r="J505" s="12"/>
      <c r="N505" s="12"/>
    </row>
    <row r="506" spans="2:14" ht="12.75" customHeight="1" x14ac:dyDescent="0.25">
      <c r="B506" s="52"/>
      <c r="C506" s="52"/>
      <c r="D506" s="52"/>
      <c r="E506" s="52"/>
      <c r="F506" s="52"/>
      <c r="G506" s="12"/>
      <c r="I506" s="12"/>
      <c r="J506" s="12"/>
      <c r="N506" s="12"/>
    </row>
    <row r="507" spans="2:14" ht="12.75" customHeight="1" x14ac:dyDescent="0.25">
      <c r="B507" s="52"/>
      <c r="C507" s="52"/>
      <c r="D507" s="52"/>
      <c r="E507" s="52"/>
      <c r="F507" s="52"/>
      <c r="G507" s="12"/>
      <c r="I507" s="12"/>
      <c r="J507" s="12"/>
      <c r="N507" s="12"/>
    </row>
    <row r="508" spans="2:14" ht="12.75" customHeight="1" x14ac:dyDescent="0.25">
      <c r="B508" s="52"/>
      <c r="C508" s="52"/>
      <c r="D508" s="52"/>
      <c r="E508" s="52"/>
      <c r="F508" s="52"/>
      <c r="G508" s="12"/>
      <c r="I508" s="12"/>
      <c r="J508" s="12"/>
      <c r="N508" s="12"/>
    </row>
    <row r="509" spans="2:14" ht="12.75" customHeight="1" x14ac:dyDescent="0.25">
      <c r="B509" s="52"/>
      <c r="C509" s="52"/>
      <c r="D509" s="52"/>
      <c r="E509" s="52"/>
      <c r="F509" s="52"/>
      <c r="G509" s="12"/>
      <c r="I509" s="12"/>
      <c r="J509" s="12"/>
      <c r="N509" s="12"/>
    </row>
    <row r="510" spans="2:14" ht="12.75" customHeight="1" x14ac:dyDescent="0.25">
      <c r="B510" s="52"/>
      <c r="C510" s="52"/>
      <c r="D510" s="52"/>
      <c r="E510" s="52"/>
      <c r="F510" s="52"/>
      <c r="G510" s="12"/>
      <c r="I510" s="12"/>
      <c r="J510" s="12"/>
      <c r="N510" s="12"/>
    </row>
    <row r="511" spans="2:14" ht="12.75" customHeight="1" x14ac:dyDescent="0.25">
      <c r="B511" s="52"/>
      <c r="C511" s="52"/>
      <c r="D511" s="52"/>
      <c r="E511" s="52"/>
      <c r="F511" s="52"/>
      <c r="G511" s="12"/>
      <c r="I511" s="12"/>
      <c r="J511" s="12"/>
      <c r="N511" s="12"/>
    </row>
    <row r="512" spans="2:14" ht="12.75" customHeight="1" x14ac:dyDescent="0.25">
      <c r="B512" s="52"/>
      <c r="C512" s="52"/>
      <c r="D512" s="52"/>
      <c r="E512" s="52"/>
      <c r="F512" s="52"/>
      <c r="G512" s="12"/>
      <c r="I512" s="12"/>
      <c r="J512" s="12"/>
      <c r="N512" s="12"/>
    </row>
    <row r="513" spans="2:14" ht="12.75" customHeight="1" x14ac:dyDescent="0.25">
      <c r="B513" s="52"/>
      <c r="C513" s="52"/>
      <c r="D513" s="52"/>
      <c r="E513" s="52"/>
      <c r="F513" s="52"/>
      <c r="G513" s="12"/>
      <c r="I513" s="12"/>
      <c r="J513" s="12"/>
      <c r="N513" s="12"/>
    </row>
    <row r="514" spans="2:14" ht="12.75" customHeight="1" x14ac:dyDescent="0.25">
      <c r="B514" s="52"/>
      <c r="C514" s="52"/>
      <c r="D514" s="52"/>
      <c r="E514" s="52"/>
      <c r="F514" s="52"/>
      <c r="G514" s="12"/>
      <c r="I514" s="12"/>
      <c r="J514" s="12"/>
      <c r="N514" s="12"/>
    </row>
    <row r="515" spans="2:14" ht="12.75" customHeight="1" x14ac:dyDescent="0.25">
      <c r="B515" s="52"/>
      <c r="C515" s="52"/>
      <c r="D515" s="52"/>
      <c r="E515" s="52"/>
      <c r="F515" s="52"/>
      <c r="G515" s="12"/>
      <c r="I515" s="12"/>
      <c r="J515" s="12"/>
      <c r="N515" s="12"/>
    </row>
    <row r="516" spans="2:14" ht="12.75" customHeight="1" x14ac:dyDescent="0.25">
      <c r="B516" s="52"/>
      <c r="C516" s="52"/>
      <c r="D516" s="52"/>
      <c r="E516" s="52"/>
      <c r="F516" s="52"/>
      <c r="G516" s="12"/>
      <c r="I516" s="12"/>
      <c r="J516" s="12"/>
      <c r="N516" s="12"/>
    </row>
    <row r="517" spans="2:14" ht="12.75" customHeight="1" x14ac:dyDescent="0.25">
      <c r="B517" s="52"/>
      <c r="C517" s="52"/>
      <c r="D517" s="52"/>
      <c r="E517" s="52"/>
      <c r="F517" s="52"/>
      <c r="G517" s="12"/>
      <c r="I517" s="12"/>
      <c r="J517" s="12"/>
      <c r="N517" s="12"/>
    </row>
    <row r="518" spans="2:14" ht="12.75" customHeight="1" x14ac:dyDescent="0.25">
      <c r="B518" s="52"/>
      <c r="C518" s="52"/>
      <c r="D518" s="52"/>
      <c r="E518" s="52"/>
      <c r="F518" s="52"/>
      <c r="G518" s="12"/>
      <c r="I518" s="12"/>
      <c r="J518" s="12"/>
      <c r="N518" s="12"/>
    </row>
    <row r="519" spans="2:14" ht="12.75" customHeight="1" x14ac:dyDescent="0.25">
      <c r="B519" s="52"/>
      <c r="C519" s="52"/>
      <c r="D519" s="52"/>
      <c r="E519" s="52"/>
      <c r="F519" s="52"/>
      <c r="G519" s="12"/>
      <c r="I519" s="12"/>
      <c r="J519" s="12"/>
      <c r="N519" s="12"/>
    </row>
    <row r="520" spans="2:14" ht="12.75" customHeight="1" x14ac:dyDescent="0.25">
      <c r="B520" s="52"/>
      <c r="C520" s="52"/>
      <c r="D520" s="52"/>
      <c r="E520" s="52"/>
      <c r="F520" s="52"/>
      <c r="G520" s="12"/>
      <c r="I520" s="12"/>
      <c r="J520" s="12"/>
      <c r="N520" s="12"/>
    </row>
    <row r="521" spans="2:14" ht="12.75" customHeight="1" x14ac:dyDescent="0.25">
      <c r="B521" s="52"/>
      <c r="C521" s="52"/>
      <c r="D521" s="52"/>
      <c r="E521" s="52"/>
      <c r="F521" s="52"/>
      <c r="G521" s="12"/>
      <c r="I521" s="12"/>
      <c r="J521" s="12"/>
      <c r="N521" s="12"/>
    </row>
    <row r="522" spans="2:14" ht="12.75" customHeight="1" x14ac:dyDescent="0.25">
      <c r="B522" s="52"/>
      <c r="C522" s="52"/>
      <c r="D522" s="52"/>
      <c r="E522" s="52"/>
      <c r="F522" s="52"/>
      <c r="G522" s="12"/>
      <c r="I522" s="12"/>
      <c r="J522" s="12"/>
      <c r="N522" s="12"/>
    </row>
    <row r="523" spans="2:14" ht="12.75" customHeight="1" x14ac:dyDescent="0.25">
      <c r="B523" s="52"/>
      <c r="C523" s="52"/>
      <c r="D523" s="52"/>
      <c r="E523" s="52"/>
      <c r="F523" s="52"/>
      <c r="G523" s="12"/>
      <c r="I523" s="12"/>
      <c r="J523" s="12"/>
      <c r="N523" s="12"/>
    </row>
    <row r="524" spans="2:14" ht="12.75" customHeight="1" x14ac:dyDescent="0.25">
      <c r="B524" s="52"/>
      <c r="C524" s="52"/>
      <c r="D524" s="52"/>
      <c r="E524" s="52"/>
      <c r="F524" s="52"/>
      <c r="G524" s="12"/>
      <c r="I524" s="12"/>
      <c r="J524" s="12"/>
      <c r="N524" s="12"/>
    </row>
    <row r="525" spans="2:14" ht="12.75" customHeight="1" x14ac:dyDescent="0.25">
      <c r="B525" s="52"/>
      <c r="C525" s="52"/>
      <c r="D525" s="52"/>
      <c r="E525" s="52"/>
      <c r="F525" s="52"/>
      <c r="G525" s="12"/>
      <c r="I525" s="12"/>
      <c r="J525" s="12"/>
      <c r="N525" s="12"/>
    </row>
    <row r="526" spans="2:14" ht="12.75" customHeight="1" x14ac:dyDescent="0.25">
      <c r="B526" s="52"/>
      <c r="C526" s="52"/>
      <c r="D526" s="52"/>
      <c r="E526" s="52"/>
      <c r="F526" s="52"/>
      <c r="G526" s="12"/>
      <c r="I526" s="12"/>
      <c r="J526" s="12"/>
      <c r="N526" s="12"/>
    </row>
    <row r="527" spans="2:14" ht="12.75" customHeight="1" x14ac:dyDescent="0.25">
      <c r="B527" s="52"/>
      <c r="C527" s="52"/>
      <c r="D527" s="52"/>
      <c r="E527" s="52"/>
      <c r="F527" s="52"/>
      <c r="G527" s="12"/>
      <c r="I527" s="12"/>
      <c r="J527" s="12"/>
      <c r="N527" s="12"/>
    </row>
    <row r="528" spans="2:14" ht="12.75" customHeight="1" x14ac:dyDescent="0.25">
      <c r="B528" s="52"/>
      <c r="C528" s="52"/>
      <c r="D528" s="52"/>
      <c r="E528" s="52"/>
      <c r="F528" s="52"/>
      <c r="G528" s="12"/>
      <c r="I528" s="12"/>
      <c r="J528" s="12"/>
      <c r="N528" s="12"/>
    </row>
    <row r="529" spans="2:14" ht="12.75" customHeight="1" x14ac:dyDescent="0.25">
      <c r="B529" s="52"/>
      <c r="C529" s="52"/>
      <c r="D529" s="52"/>
      <c r="E529" s="52"/>
      <c r="F529" s="52"/>
      <c r="G529" s="12"/>
      <c r="I529" s="12"/>
      <c r="J529" s="12"/>
      <c r="N529" s="12"/>
    </row>
    <row r="530" spans="2:14" ht="12.75" customHeight="1" x14ac:dyDescent="0.25">
      <c r="B530" s="52"/>
      <c r="C530" s="52"/>
      <c r="D530" s="52"/>
      <c r="E530" s="52"/>
      <c r="F530" s="52"/>
      <c r="G530" s="12"/>
      <c r="I530" s="12"/>
      <c r="J530" s="12"/>
      <c r="N530" s="12"/>
    </row>
    <row r="531" spans="2:14" ht="12.75" customHeight="1" x14ac:dyDescent="0.25">
      <c r="B531" s="52"/>
      <c r="C531" s="52"/>
      <c r="D531" s="52"/>
      <c r="E531" s="52"/>
      <c r="F531" s="52"/>
      <c r="G531" s="12"/>
      <c r="I531" s="12"/>
      <c r="J531" s="12"/>
      <c r="N531" s="12"/>
    </row>
    <row r="532" spans="2:14" ht="12.75" customHeight="1" x14ac:dyDescent="0.25">
      <c r="B532" s="52"/>
      <c r="C532" s="52"/>
      <c r="D532" s="52"/>
      <c r="E532" s="52"/>
      <c r="F532" s="52"/>
      <c r="G532" s="12"/>
      <c r="I532" s="12"/>
      <c r="J532" s="12"/>
      <c r="N532" s="12"/>
    </row>
    <row r="533" spans="2:14" ht="12.75" customHeight="1" x14ac:dyDescent="0.25">
      <c r="B533" s="52"/>
      <c r="C533" s="52"/>
      <c r="D533" s="52"/>
      <c r="E533" s="52"/>
      <c r="F533" s="52"/>
      <c r="G533" s="12"/>
      <c r="I533" s="12"/>
      <c r="J533" s="12"/>
      <c r="N533" s="12"/>
    </row>
    <row r="534" spans="2:14" ht="12.75" customHeight="1" x14ac:dyDescent="0.25">
      <c r="B534" s="52"/>
      <c r="C534" s="52"/>
      <c r="D534" s="52"/>
      <c r="E534" s="52"/>
      <c r="F534" s="52"/>
      <c r="G534" s="12"/>
      <c r="I534" s="12"/>
      <c r="J534" s="12"/>
      <c r="N534" s="12"/>
    </row>
    <row r="535" spans="2:14" ht="12.75" customHeight="1" x14ac:dyDescent="0.25">
      <c r="B535" s="52"/>
      <c r="C535" s="52"/>
      <c r="D535" s="52"/>
      <c r="E535" s="52"/>
      <c r="F535" s="52"/>
      <c r="G535" s="12"/>
      <c r="I535" s="12"/>
      <c r="J535" s="12"/>
      <c r="N535" s="12"/>
    </row>
    <row r="536" spans="2:14" ht="12.75" customHeight="1" x14ac:dyDescent="0.25">
      <c r="B536" s="52"/>
      <c r="C536" s="52"/>
      <c r="D536" s="52"/>
      <c r="E536" s="52"/>
      <c r="F536" s="52"/>
      <c r="G536" s="12"/>
      <c r="I536" s="12"/>
      <c r="J536" s="12"/>
      <c r="N536" s="12"/>
    </row>
    <row r="537" spans="2:14" ht="12.75" customHeight="1" x14ac:dyDescent="0.25">
      <c r="B537" s="52"/>
      <c r="C537" s="52"/>
      <c r="D537" s="52"/>
      <c r="E537" s="52"/>
      <c r="F537" s="52"/>
      <c r="G537" s="12"/>
      <c r="I537" s="12"/>
      <c r="J537" s="12"/>
      <c r="N537" s="12"/>
    </row>
    <row r="538" spans="2:14" ht="12.75" customHeight="1" x14ac:dyDescent="0.25">
      <c r="B538" s="52"/>
      <c r="C538" s="52"/>
      <c r="D538" s="52"/>
      <c r="E538" s="52"/>
      <c r="F538" s="52"/>
      <c r="G538" s="12"/>
      <c r="I538" s="12"/>
      <c r="J538" s="12"/>
      <c r="N538" s="12"/>
    </row>
    <row r="539" spans="2:14" ht="12.75" customHeight="1" x14ac:dyDescent="0.25">
      <c r="B539" s="52"/>
      <c r="C539" s="52"/>
      <c r="D539" s="52"/>
      <c r="E539" s="52"/>
      <c r="F539" s="52"/>
      <c r="G539" s="12"/>
      <c r="I539" s="12"/>
      <c r="J539" s="12"/>
      <c r="N539" s="12"/>
    </row>
    <row r="540" spans="2:14" ht="12.75" customHeight="1" x14ac:dyDescent="0.25">
      <c r="B540" s="52"/>
      <c r="C540" s="52"/>
      <c r="D540" s="52"/>
      <c r="E540" s="52"/>
      <c r="F540" s="52"/>
      <c r="G540" s="12"/>
      <c r="I540" s="12"/>
      <c r="J540" s="12"/>
      <c r="N540" s="12"/>
    </row>
    <row r="541" spans="2:14" ht="12.75" customHeight="1" x14ac:dyDescent="0.25">
      <c r="B541" s="52"/>
      <c r="C541" s="52"/>
      <c r="D541" s="52"/>
      <c r="E541" s="52"/>
      <c r="F541" s="52"/>
      <c r="G541" s="12"/>
      <c r="I541" s="12"/>
      <c r="J541" s="12"/>
      <c r="N541" s="12"/>
    </row>
    <row r="542" spans="2:14" ht="12.75" customHeight="1" x14ac:dyDescent="0.25">
      <c r="B542" s="52"/>
      <c r="C542" s="52"/>
      <c r="D542" s="52"/>
      <c r="E542" s="52"/>
      <c r="F542" s="52"/>
      <c r="G542" s="12"/>
      <c r="I542" s="12"/>
      <c r="J542" s="12"/>
      <c r="N542" s="12"/>
    </row>
    <row r="543" spans="2:14" ht="12.75" customHeight="1" x14ac:dyDescent="0.25">
      <c r="B543" s="52"/>
      <c r="C543" s="52"/>
      <c r="D543" s="52"/>
      <c r="E543" s="52"/>
      <c r="F543" s="52"/>
      <c r="G543" s="12"/>
      <c r="I543" s="12"/>
      <c r="J543" s="12"/>
      <c r="N543" s="12"/>
    </row>
    <row r="544" spans="2:14" ht="12.75" customHeight="1" x14ac:dyDescent="0.25">
      <c r="B544" s="52"/>
      <c r="C544" s="52"/>
      <c r="D544" s="52"/>
      <c r="E544" s="52"/>
      <c r="F544" s="52"/>
      <c r="G544" s="12"/>
      <c r="I544" s="12"/>
      <c r="J544" s="12"/>
      <c r="N544" s="12"/>
    </row>
    <row r="545" spans="2:14" ht="12.75" customHeight="1" x14ac:dyDescent="0.25">
      <c r="B545" s="52"/>
      <c r="C545" s="52"/>
      <c r="D545" s="52"/>
      <c r="E545" s="52"/>
      <c r="F545" s="52"/>
      <c r="G545" s="12"/>
      <c r="I545" s="12"/>
      <c r="J545" s="12"/>
      <c r="N545" s="12"/>
    </row>
    <row r="546" spans="2:14" ht="12.75" customHeight="1" x14ac:dyDescent="0.25">
      <c r="B546" s="52"/>
      <c r="C546" s="52"/>
      <c r="D546" s="52"/>
      <c r="E546" s="52"/>
      <c r="F546" s="52"/>
      <c r="G546" s="12"/>
      <c r="I546" s="12"/>
      <c r="J546" s="12"/>
      <c r="N546" s="12"/>
    </row>
    <row r="547" spans="2:14" ht="12.75" customHeight="1" x14ac:dyDescent="0.25">
      <c r="B547" s="52"/>
      <c r="C547" s="52"/>
      <c r="D547" s="52"/>
      <c r="E547" s="52"/>
      <c r="F547" s="52"/>
      <c r="G547" s="12"/>
      <c r="I547" s="12"/>
      <c r="J547" s="12"/>
      <c r="N547" s="12"/>
    </row>
    <row r="548" spans="2:14" ht="12.75" customHeight="1" x14ac:dyDescent="0.25">
      <c r="B548" s="52"/>
      <c r="C548" s="52"/>
      <c r="D548" s="52"/>
      <c r="E548" s="52"/>
      <c r="F548" s="52"/>
      <c r="G548" s="12"/>
      <c r="I548" s="12"/>
      <c r="J548" s="12"/>
      <c r="N548" s="12"/>
    </row>
    <row r="549" spans="2:14" ht="12.75" customHeight="1" x14ac:dyDescent="0.25">
      <c r="B549" s="52"/>
      <c r="C549" s="52"/>
      <c r="D549" s="52"/>
      <c r="E549" s="52"/>
      <c r="F549" s="52"/>
      <c r="G549" s="12"/>
      <c r="I549" s="12"/>
      <c r="J549" s="12"/>
      <c r="N549" s="12"/>
    </row>
    <row r="550" spans="2:14" ht="12.75" customHeight="1" x14ac:dyDescent="0.25">
      <c r="B550" s="52"/>
      <c r="C550" s="52"/>
      <c r="D550" s="52"/>
      <c r="E550" s="52"/>
      <c r="F550" s="52"/>
      <c r="G550" s="12"/>
      <c r="I550" s="12"/>
      <c r="J550" s="12"/>
      <c r="N550" s="12"/>
    </row>
    <row r="551" spans="2:14" ht="12.75" customHeight="1" x14ac:dyDescent="0.25">
      <c r="B551" s="52"/>
      <c r="C551" s="52"/>
      <c r="D551" s="52"/>
      <c r="E551" s="52"/>
      <c r="F551" s="52"/>
      <c r="G551" s="12"/>
      <c r="I551" s="12"/>
      <c r="J551" s="12"/>
      <c r="N551" s="12"/>
    </row>
    <row r="552" spans="2:14" ht="12.75" customHeight="1" x14ac:dyDescent="0.25">
      <c r="B552" s="52"/>
      <c r="C552" s="52"/>
      <c r="D552" s="52"/>
      <c r="E552" s="52"/>
      <c r="F552" s="52"/>
      <c r="G552" s="12"/>
      <c r="I552" s="12"/>
      <c r="J552" s="12"/>
      <c r="N552" s="12"/>
    </row>
    <row r="553" spans="2:14" ht="12.75" customHeight="1" x14ac:dyDescent="0.25">
      <c r="B553" s="52"/>
      <c r="C553" s="52"/>
      <c r="D553" s="52"/>
      <c r="E553" s="52"/>
      <c r="F553" s="52"/>
      <c r="G553" s="12"/>
      <c r="I553" s="12"/>
      <c r="J553" s="12"/>
      <c r="N553" s="12"/>
    </row>
    <row r="554" spans="2:14" ht="12.75" customHeight="1" x14ac:dyDescent="0.25">
      <c r="B554" s="52"/>
      <c r="C554" s="52"/>
      <c r="D554" s="52"/>
      <c r="E554" s="52"/>
      <c r="F554" s="52"/>
      <c r="G554" s="12"/>
      <c r="I554" s="12"/>
      <c r="J554" s="12"/>
      <c r="N554" s="12"/>
    </row>
    <row r="555" spans="2:14" ht="12.75" customHeight="1" x14ac:dyDescent="0.25">
      <c r="B555" s="52"/>
      <c r="C555" s="52"/>
      <c r="D555" s="52"/>
      <c r="E555" s="52"/>
      <c r="F555" s="52"/>
      <c r="G555" s="12"/>
      <c r="I555" s="12"/>
      <c r="J555" s="12"/>
      <c r="N555" s="12"/>
    </row>
    <row r="556" spans="2:14" ht="12.75" customHeight="1" x14ac:dyDescent="0.25">
      <c r="B556" s="52"/>
      <c r="C556" s="52"/>
      <c r="D556" s="52"/>
      <c r="E556" s="52"/>
      <c r="F556" s="52"/>
      <c r="G556" s="12"/>
      <c r="I556" s="12"/>
      <c r="J556" s="12"/>
      <c r="N556" s="12"/>
    </row>
    <row r="557" spans="2:14" ht="12.75" customHeight="1" x14ac:dyDescent="0.25">
      <c r="B557" s="52"/>
      <c r="C557" s="52"/>
      <c r="D557" s="52"/>
      <c r="E557" s="52"/>
      <c r="F557" s="52"/>
      <c r="G557" s="12"/>
      <c r="I557" s="12"/>
      <c r="J557" s="12"/>
      <c r="N557" s="12"/>
    </row>
    <row r="558" spans="2:14" ht="12.75" customHeight="1" x14ac:dyDescent="0.25">
      <c r="B558" s="52"/>
      <c r="C558" s="52"/>
      <c r="D558" s="52"/>
      <c r="E558" s="52"/>
      <c r="F558" s="52"/>
      <c r="G558" s="12"/>
      <c r="I558" s="12"/>
      <c r="J558" s="12"/>
      <c r="N558" s="12"/>
    </row>
    <row r="559" spans="2:14" ht="12.75" customHeight="1" x14ac:dyDescent="0.25">
      <c r="B559" s="52"/>
      <c r="C559" s="52"/>
      <c r="D559" s="52"/>
      <c r="E559" s="52"/>
      <c r="F559" s="52"/>
      <c r="G559" s="12"/>
      <c r="I559" s="12"/>
      <c r="J559" s="12"/>
      <c r="N559" s="12"/>
    </row>
    <row r="560" spans="2:14" ht="12.75" customHeight="1" x14ac:dyDescent="0.25">
      <c r="B560" s="52"/>
      <c r="C560" s="52"/>
      <c r="D560" s="52"/>
      <c r="E560" s="52"/>
      <c r="F560" s="52"/>
      <c r="G560" s="12"/>
      <c r="I560" s="12"/>
      <c r="J560" s="12"/>
      <c r="N560" s="12"/>
    </row>
    <row r="561" spans="2:14" ht="12.75" customHeight="1" x14ac:dyDescent="0.25">
      <c r="B561" s="52"/>
      <c r="C561" s="52"/>
      <c r="D561" s="52"/>
      <c r="E561" s="52"/>
      <c r="F561" s="52"/>
      <c r="G561" s="12"/>
      <c r="I561" s="12"/>
      <c r="J561" s="12"/>
      <c r="N561" s="12"/>
    </row>
    <row r="562" spans="2:14" ht="12.75" customHeight="1" x14ac:dyDescent="0.25">
      <c r="B562" s="52"/>
      <c r="C562" s="52"/>
      <c r="D562" s="52"/>
      <c r="E562" s="52"/>
      <c r="F562" s="52"/>
      <c r="G562" s="12"/>
      <c r="I562" s="12"/>
      <c r="J562" s="12"/>
      <c r="N562" s="12"/>
    </row>
    <row r="563" spans="2:14" ht="12.75" customHeight="1" x14ac:dyDescent="0.25">
      <c r="B563" s="52"/>
      <c r="C563" s="52"/>
      <c r="D563" s="52"/>
      <c r="E563" s="52"/>
      <c r="F563" s="52"/>
      <c r="G563" s="12"/>
      <c r="I563" s="12"/>
      <c r="J563" s="12"/>
      <c r="N563" s="12"/>
    </row>
    <row r="564" spans="2:14" ht="12.75" customHeight="1" x14ac:dyDescent="0.25">
      <c r="B564" s="52"/>
      <c r="C564" s="52"/>
      <c r="D564" s="52"/>
      <c r="E564" s="52"/>
      <c r="F564" s="52"/>
      <c r="G564" s="12"/>
      <c r="I564" s="12"/>
      <c r="J564" s="12"/>
      <c r="N564" s="12"/>
    </row>
    <row r="565" spans="2:14" ht="12.75" customHeight="1" x14ac:dyDescent="0.25">
      <c r="B565" s="52"/>
      <c r="C565" s="52"/>
      <c r="D565" s="52"/>
      <c r="E565" s="52"/>
      <c r="F565" s="52"/>
      <c r="G565" s="12"/>
      <c r="I565" s="12"/>
      <c r="J565" s="12"/>
      <c r="N565" s="12"/>
    </row>
    <row r="566" spans="2:14" ht="12.75" customHeight="1" x14ac:dyDescent="0.25">
      <c r="B566" s="52"/>
      <c r="C566" s="52"/>
      <c r="D566" s="52"/>
      <c r="E566" s="52"/>
      <c r="F566" s="52"/>
      <c r="G566" s="12"/>
      <c r="I566" s="12"/>
      <c r="J566" s="12"/>
      <c r="N566" s="12"/>
    </row>
    <row r="567" spans="2:14" ht="12.75" customHeight="1" x14ac:dyDescent="0.25">
      <c r="B567" s="52"/>
      <c r="C567" s="52"/>
      <c r="D567" s="52"/>
      <c r="E567" s="52"/>
      <c r="F567" s="52"/>
      <c r="G567" s="12"/>
      <c r="I567" s="12"/>
      <c r="J567" s="12"/>
      <c r="N567" s="12"/>
    </row>
    <row r="568" spans="2:14" ht="12.75" customHeight="1" x14ac:dyDescent="0.25">
      <c r="B568" s="52"/>
      <c r="C568" s="52"/>
      <c r="D568" s="52"/>
      <c r="E568" s="52"/>
      <c r="F568" s="52"/>
      <c r="G568" s="12"/>
      <c r="I568" s="12"/>
      <c r="J568" s="12"/>
      <c r="N568" s="12"/>
    </row>
    <row r="569" spans="2:14" ht="12.75" customHeight="1" x14ac:dyDescent="0.25">
      <c r="B569" s="52"/>
      <c r="C569" s="52"/>
      <c r="D569" s="52"/>
      <c r="E569" s="52"/>
      <c r="F569" s="52"/>
      <c r="G569" s="12"/>
      <c r="I569" s="12"/>
      <c r="J569" s="12"/>
      <c r="N569" s="12"/>
    </row>
    <row r="570" spans="2:14" ht="12.75" customHeight="1" x14ac:dyDescent="0.25">
      <c r="B570" s="52"/>
      <c r="C570" s="52"/>
      <c r="D570" s="52"/>
      <c r="E570" s="52"/>
      <c r="F570" s="52"/>
      <c r="G570" s="12"/>
      <c r="I570" s="12"/>
      <c r="J570" s="12"/>
      <c r="N570" s="12"/>
    </row>
    <row r="571" spans="2:14" ht="12.75" customHeight="1" x14ac:dyDescent="0.25">
      <c r="B571" s="52"/>
      <c r="C571" s="52"/>
      <c r="D571" s="52"/>
      <c r="E571" s="52"/>
      <c r="F571" s="52"/>
      <c r="G571" s="12"/>
      <c r="I571" s="12"/>
      <c r="J571" s="12"/>
      <c r="N571" s="12"/>
    </row>
    <row r="572" spans="2:14" ht="12.75" customHeight="1" x14ac:dyDescent="0.25">
      <c r="B572" s="52"/>
      <c r="C572" s="52"/>
      <c r="D572" s="52"/>
      <c r="E572" s="52"/>
      <c r="F572" s="52"/>
      <c r="G572" s="12"/>
      <c r="I572" s="12"/>
      <c r="J572" s="12"/>
      <c r="N572" s="12"/>
    </row>
    <row r="573" spans="2:14" ht="12.75" customHeight="1" x14ac:dyDescent="0.25">
      <c r="B573" s="52"/>
      <c r="C573" s="52"/>
      <c r="D573" s="52"/>
      <c r="E573" s="52"/>
      <c r="F573" s="52"/>
      <c r="G573" s="12"/>
      <c r="I573" s="12"/>
      <c r="J573" s="12"/>
      <c r="N573" s="12"/>
    </row>
    <row r="574" spans="2:14" ht="12.75" customHeight="1" x14ac:dyDescent="0.25">
      <c r="B574" s="52"/>
      <c r="C574" s="52"/>
      <c r="D574" s="52"/>
      <c r="E574" s="52"/>
      <c r="F574" s="52"/>
      <c r="G574" s="12"/>
      <c r="I574" s="12"/>
      <c r="J574" s="12"/>
      <c r="N574" s="12"/>
    </row>
    <row r="575" spans="2:14" ht="12.75" customHeight="1" x14ac:dyDescent="0.25">
      <c r="B575" s="52"/>
      <c r="C575" s="52"/>
      <c r="D575" s="52"/>
      <c r="E575" s="52"/>
      <c r="F575" s="52"/>
      <c r="G575" s="12"/>
      <c r="I575" s="12"/>
      <c r="J575" s="12"/>
      <c r="N575" s="12"/>
    </row>
    <row r="576" spans="2:14" ht="12.75" customHeight="1" x14ac:dyDescent="0.25">
      <c r="B576" s="52"/>
      <c r="C576" s="52"/>
      <c r="D576" s="52"/>
      <c r="E576" s="52"/>
      <c r="F576" s="52"/>
      <c r="G576" s="12"/>
      <c r="I576" s="12"/>
      <c r="J576" s="12"/>
      <c r="N576" s="12"/>
    </row>
    <row r="577" spans="2:14" ht="12.75" customHeight="1" x14ac:dyDescent="0.25">
      <c r="B577" s="52"/>
      <c r="C577" s="52"/>
      <c r="D577" s="52"/>
      <c r="E577" s="52"/>
      <c r="F577" s="52"/>
      <c r="G577" s="12"/>
      <c r="I577" s="12"/>
      <c r="J577" s="12"/>
      <c r="N577" s="12"/>
    </row>
    <row r="578" spans="2:14" ht="12.75" customHeight="1" x14ac:dyDescent="0.25">
      <c r="B578" s="52"/>
      <c r="C578" s="52"/>
      <c r="D578" s="52"/>
      <c r="E578" s="52"/>
      <c r="F578" s="52"/>
      <c r="G578" s="12"/>
      <c r="I578" s="12"/>
      <c r="J578" s="12"/>
      <c r="N578" s="12"/>
    </row>
    <row r="579" spans="2:14" ht="12.75" customHeight="1" x14ac:dyDescent="0.25">
      <c r="B579" s="52"/>
      <c r="C579" s="52"/>
      <c r="D579" s="52"/>
      <c r="E579" s="52"/>
      <c r="F579" s="52"/>
      <c r="G579" s="12"/>
      <c r="I579" s="12"/>
      <c r="J579" s="12"/>
      <c r="N579" s="12"/>
    </row>
    <row r="580" spans="2:14" ht="12.75" customHeight="1" x14ac:dyDescent="0.25">
      <c r="B580" s="52"/>
      <c r="C580" s="52"/>
      <c r="D580" s="52"/>
      <c r="E580" s="52"/>
      <c r="F580" s="52"/>
      <c r="G580" s="12"/>
      <c r="I580" s="12"/>
      <c r="J580" s="12"/>
      <c r="N580" s="12"/>
    </row>
    <row r="581" spans="2:14" ht="12.75" customHeight="1" x14ac:dyDescent="0.25">
      <c r="B581" s="52"/>
      <c r="C581" s="52"/>
      <c r="D581" s="52"/>
      <c r="E581" s="52"/>
      <c r="F581" s="52"/>
      <c r="G581" s="12"/>
      <c r="I581" s="12"/>
      <c r="J581" s="12"/>
      <c r="N581" s="12"/>
    </row>
    <row r="582" spans="2:14" ht="12.75" customHeight="1" x14ac:dyDescent="0.25">
      <c r="B582" s="52"/>
      <c r="C582" s="52"/>
      <c r="D582" s="52"/>
      <c r="E582" s="52"/>
      <c r="F582" s="52"/>
      <c r="G582" s="12"/>
      <c r="I582" s="12"/>
      <c r="J582" s="12"/>
      <c r="N582" s="12"/>
    </row>
    <row r="583" spans="2:14" ht="12.75" customHeight="1" x14ac:dyDescent="0.25">
      <c r="B583" s="52"/>
      <c r="C583" s="52"/>
      <c r="D583" s="52"/>
      <c r="E583" s="52"/>
      <c r="F583" s="52"/>
      <c r="G583" s="12"/>
      <c r="I583" s="12"/>
      <c r="J583" s="12"/>
      <c r="N583" s="12"/>
    </row>
    <row r="584" spans="2:14" ht="12.75" customHeight="1" x14ac:dyDescent="0.25">
      <c r="B584" s="52"/>
      <c r="C584" s="52"/>
      <c r="D584" s="52"/>
      <c r="E584" s="52"/>
      <c r="F584" s="52"/>
      <c r="G584" s="12"/>
      <c r="I584" s="12"/>
      <c r="J584" s="12"/>
      <c r="N584" s="12"/>
    </row>
    <row r="585" spans="2:14" ht="12.75" customHeight="1" x14ac:dyDescent="0.25">
      <c r="B585" s="52"/>
      <c r="C585" s="52"/>
      <c r="D585" s="52"/>
      <c r="E585" s="52"/>
      <c r="F585" s="52"/>
      <c r="G585" s="12"/>
      <c r="I585" s="12"/>
      <c r="J585" s="12"/>
      <c r="N585" s="12"/>
    </row>
    <row r="586" spans="2:14" ht="12.75" customHeight="1" x14ac:dyDescent="0.25">
      <c r="B586" s="52"/>
      <c r="C586" s="52"/>
      <c r="D586" s="52"/>
      <c r="E586" s="52"/>
      <c r="F586" s="52"/>
      <c r="G586" s="12"/>
      <c r="I586" s="12"/>
      <c r="J586" s="12"/>
      <c r="N586" s="12"/>
    </row>
    <row r="587" spans="2:14" ht="12.75" customHeight="1" x14ac:dyDescent="0.25">
      <c r="B587" s="52"/>
      <c r="C587" s="52"/>
      <c r="D587" s="52"/>
      <c r="E587" s="52"/>
      <c r="F587" s="52"/>
      <c r="G587" s="12"/>
      <c r="I587" s="12"/>
      <c r="J587" s="12"/>
      <c r="N587" s="12"/>
    </row>
    <row r="588" spans="2:14" ht="12.75" customHeight="1" x14ac:dyDescent="0.25">
      <c r="B588" s="52"/>
      <c r="C588" s="52"/>
      <c r="D588" s="52"/>
      <c r="E588" s="52"/>
      <c r="F588" s="52"/>
      <c r="G588" s="12"/>
      <c r="I588" s="12"/>
      <c r="J588" s="12"/>
      <c r="N588" s="12"/>
    </row>
    <row r="589" spans="2:14" ht="12.75" customHeight="1" x14ac:dyDescent="0.25">
      <c r="B589" s="52"/>
      <c r="C589" s="52"/>
      <c r="D589" s="52"/>
      <c r="E589" s="52"/>
      <c r="F589" s="52"/>
      <c r="G589" s="12"/>
      <c r="I589" s="12"/>
      <c r="J589" s="12"/>
      <c r="N589" s="12"/>
    </row>
    <row r="590" spans="2:14" ht="12.75" customHeight="1" x14ac:dyDescent="0.25">
      <c r="B590" s="52"/>
      <c r="C590" s="52"/>
      <c r="D590" s="52"/>
      <c r="E590" s="52"/>
      <c r="F590" s="52"/>
      <c r="G590" s="12"/>
      <c r="I590" s="12"/>
      <c r="J590" s="12"/>
      <c r="N590" s="12"/>
    </row>
    <row r="591" spans="2:14" ht="12.75" customHeight="1" x14ac:dyDescent="0.25">
      <c r="B591" s="52"/>
      <c r="C591" s="52"/>
      <c r="D591" s="52"/>
      <c r="E591" s="52"/>
      <c r="F591" s="52"/>
      <c r="G591" s="12"/>
      <c r="I591" s="12"/>
      <c r="J591" s="12"/>
      <c r="N591" s="12"/>
    </row>
    <row r="592" spans="2:14" ht="12.75" customHeight="1" x14ac:dyDescent="0.25">
      <c r="B592" s="52"/>
      <c r="C592" s="52"/>
      <c r="D592" s="52"/>
      <c r="E592" s="52"/>
      <c r="F592" s="52"/>
      <c r="G592" s="12"/>
      <c r="I592" s="12"/>
      <c r="J592" s="12"/>
      <c r="N592" s="12"/>
    </row>
    <row r="593" spans="2:14" ht="12.75" customHeight="1" x14ac:dyDescent="0.25">
      <c r="B593" s="52"/>
      <c r="C593" s="52"/>
      <c r="D593" s="52"/>
      <c r="E593" s="52"/>
      <c r="F593" s="52"/>
      <c r="G593" s="12"/>
      <c r="I593" s="12"/>
      <c r="J593" s="12"/>
      <c r="N593" s="12"/>
    </row>
    <row r="594" spans="2:14" ht="12.75" customHeight="1" x14ac:dyDescent="0.25">
      <c r="B594" s="52"/>
      <c r="C594" s="52"/>
      <c r="D594" s="52"/>
      <c r="E594" s="52"/>
      <c r="F594" s="52"/>
      <c r="G594" s="12"/>
      <c r="I594" s="12"/>
      <c r="J594" s="12"/>
      <c r="N594" s="12"/>
    </row>
    <row r="595" spans="2:14" ht="12.75" customHeight="1" x14ac:dyDescent="0.25">
      <c r="B595" s="52"/>
      <c r="C595" s="52"/>
      <c r="D595" s="52"/>
      <c r="E595" s="52"/>
      <c r="F595" s="52"/>
      <c r="G595" s="12"/>
      <c r="I595" s="12"/>
      <c r="J595" s="12"/>
      <c r="N595" s="12"/>
    </row>
    <row r="596" spans="2:14" ht="12.75" customHeight="1" x14ac:dyDescent="0.25">
      <c r="B596" s="52"/>
      <c r="C596" s="52"/>
      <c r="D596" s="52"/>
      <c r="E596" s="52"/>
      <c r="F596" s="52"/>
      <c r="G596" s="12"/>
      <c r="I596" s="12"/>
      <c r="J596" s="12"/>
      <c r="N596" s="12"/>
    </row>
    <row r="597" spans="2:14" ht="12.75" customHeight="1" x14ac:dyDescent="0.25">
      <c r="B597" s="52"/>
      <c r="C597" s="52"/>
      <c r="D597" s="52"/>
      <c r="E597" s="52"/>
      <c r="F597" s="52"/>
      <c r="G597" s="12"/>
      <c r="I597" s="12"/>
      <c r="J597" s="12"/>
      <c r="N597" s="12"/>
    </row>
    <row r="598" spans="2:14" ht="12.75" customHeight="1" x14ac:dyDescent="0.25">
      <c r="B598" s="52"/>
      <c r="C598" s="52"/>
      <c r="D598" s="52"/>
      <c r="E598" s="52"/>
      <c r="F598" s="52"/>
      <c r="G598" s="12"/>
      <c r="I598" s="12"/>
      <c r="J598" s="12"/>
      <c r="N598" s="12"/>
    </row>
    <row r="599" spans="2:14" ht="12.75" customHeight="1" x14ac:dyDescent="0.25">
      <c r="B599" s="52"/>
      <c r="C599" s="52"/>
      <c r="D599" s="52"/>
      <c r="E599" s="52"/>
      <c r="F599" s="52"/>
      <c r="G599" s="12"/>
      <c r="I599" s="12"/>
      <c r="J599" s="12"/>
      <c r="N599" s="12"/>
    </row>
    <row r="600" spans="2:14" ht="12.75" customHeight="1" x14ac:dyDescent="0.25">
      <c r="B600" s="52"/>
      <c r="C600" s="52"/>
      <c r="D600" s="52"/>
      <c r="E600" s="52"/>
      <c r="F600" s="52"/>
      <c r="G600" s="12"/>
      <c r="I600" s="12"/>
      <c r="J600" s="12"/>
      <c r="N600" s="12"/>
    </row>
    <row r="601" spans="2:14" ht="12.75" customHeight="1" x14ac:dyDescent="0.25">
      <c r="B601" s="52"/>
      <c r="C601" s="52"/>
      <c r="D601" s="52"/>
      <c r="E601" s="52"/>
      <c r="F601" s="52"/>
      <c r="G601" s="12"/>
      <c r="I601" s="12"/>
      <c r="J601" s="12"/>
      <c r="N601" s="12"/>
    </row>
    <row r="602" spans="2:14" ht="12.75" customHeight="1" x14ac:dyDescent="0.25">
      <c r="B602" s="52"/>
      <c r="C602" s="52"/>
      <c r="D602" s="52"/>
      <c r="E602" s="52"/>
      <c r="F602" s="52"/>
      <c r="G602" s="12"/>
      <c r="I602" s="12"/>
      <c r="J602" s="12"/>
      <c r="N602" s="12"/>
    </row>
    <row r="603" spans="2:14" ht="12.75" customHeight="1" x14ac:dyDescent="0.25">
      <c r="B603" s="52"/>
      <c r="C603" s="52"/>
      <c r="D603" s="52"/>
      <c r="E603" s="52"/>
      <c r="F603" s="52"/>
      <c r="G603" s="12"/>
      <c r="I603" s="12"/>
      <c r="J603" s="12"/>
      <c r="N603" s="12"/>
    </row>
    <row r="604" spans="2:14" ht="12.75" customHeight="1" x14ac:dyDescent="0.25">
      <c r="B604" s="52"/>
      <c r="C604" s="52"/>
      <c r="D604" s="52"/>
      <c r="E604" s="52"/>
      <c r="F604" s="52"/>
      <c r="G604" s="12"/>
      <c r="I604" s="12"/>
      <c r="J604" s="12"/>
      <c r="N604" s="12"/>
    </row>
    <row r="605" spans="2:14" ht="12.75" customHeight="1" x14ac:dyDescent="0.25">
      <c r="B605" s="52"/>
      <c r="C605" s="52"/>
      <c r="D605" s="52"/>
      <c r="E605" s="52"/>
      <c r="F605" s="52"/>
      <c r="G605" s="12"/>
      <c r="I605" s="12"/>
      <c r="J605" s="12"/>
      <c r="N605" s="12"/>
    </row>
    <row r="606" spans="2:14" ht="12.75" customHeight="1" x14ac:dyDescent="0.25">
      <c r="B606" s="52"/>
      <c r="C606" s="52"/>
      <c r="D606" s="52"/>
      <c r="E606" s="52"/>
      <c r="F606" s="52"/>
      <c r="G606" s="12"/>
      <c r="I606" s="12"/>
      <c r="J606" s="12"/>
      <c r="N606" s="12"/>
    </row>
    <row r="607" spans="2:14" ht="12.75" customHeight="1" x14ac:dyDescent="0.25">
      <c r="B607" s="52"/>
      <c r="C607" s="52"/>
      <c r="D607" s="52"/>
      <c r="E607" s="52"/>
      <c r="F607" s="52"/>
      <c r="G607" s="12"/>
      <c r="I607" s="12"/>
      <c r="J607" s="12"/>
      <c r="N607" s="12"/>
    </row>
    <row r="608" spans="2:14" ht="12.75" customHeight="1" x14ac:dyDescent="0.25">
      <c r="B608" s="52"/>
      <c r="C608" s="52"/>
      <c r="D608" s="52"/>
      <c r="E608" s="52"/>
      <c r="F608" s="52"/>
      <c r="G608" s="12"/>
      <c r="I608" s="12"/>
      <c r="J608" s="12"/>
      <c r="N608" s="12"/>
    </row>
    <row r="609" spans="2:14" ht="12.75" customHeight="1" x14ac:dyDescent="0.25">
      <c r="B609" s="52"/>
      <c r="C609" s="52"/>
      <c r="D609" s="52"/>
      <c r="E609" s="52"/>
      <c r="F609" s="52"/>
      <c r="G609" s="12"/>
      <c r="I609" s="12"/>
      <c r="J609" s="12"/>
      <c r="N609" s="12"/>
    </row>
    <row r="610" spans="2:14" ht="12.75" customHeight="1" x14ac:dyDescent="0.25">
      <c r="B610" s="52"/>
      <c r="C610" s="52"/>
      <c r="D610" s="52"/>
      <c r="E610" s="52"/>
      <c r="F610" s="52"/>
      <c r="G610" s="12"/>
      <c r="I610" s="12"/>
      <c r="J610" s="12"/>
      <c r="N610" s="12"/>
    </row>
    <row r="611" spans="2:14" ht="12.75" customHeight="1" x14ac:dyDescent="0.25">
      <c r="B611" s="52"/>
      <c r="C611" s="52"/>
      <c r="D611" s="52"/>
      <c r="E611" s="52"/>
      <c r="F611" s="52"/>
      <c r="G611" s="12"/>
      <c r="I611" s="12"/>
      <c r="J611" s="12"/>
      <c r="N611" s="12"/>
    </row>
    <row r="612" spans="2:14" ht="12.75" customHeight="1" x14ac:dyDescent="0.25">
      <c r="B612" s="52"/>
      <c r="C612" s="52"/>
      <c r="D612" s="52"/>
      <c r="E612" s="52"/>
      <c r="F612" s="52"/>
      <c r="G612" s="12"/>
      <c r="I612" s="12"/>
      <c r="J612" s="12"/>
      <c r="N612" s="12"/>
    </row>
    <row r="613" spans="2:14" ht="12.75" customHeight="1" x14ac:dyDescent="0.25">
      <c r="B613" s="52"/>
      <c r="C613" s="52"/>
      <c r="D613" s="52"/>
      <c r="E613" s="52"/>
      <c r="F613" s="52"/>
      <c r="G613" s="12"/>
      <c r="I613" s="12"/>
      <c r="J613" s="12"/>
      <c r="N613" s="12"/>
    </row>
    <row r="614" spans="2:14" ht="12.75" customHeight="1" x14ac:dyDescent="0.25">
      <c r="B614" s="52"/>
      <c r="C614" s="52"/>
      <c r="D614" s="52"/>
      <c r="E614" s="52"/>
      <c r="F614" s="52"/>
      <c r="G614" s="12"/>
      <c r="I614" s="12"/>
      <c r="J614" s="12"/>
      <c r="N614" s="12"/>
    </row>
    <row r="615" spans="2:14" ht="12.75" customHeight="1" x14ac:dyDescent="0.25">
      <c r="B615" s="52"/>
      <c r="C615" s="52"/>
      <c r="D615" s="52"/>
      <c r="E615" s="52"/>
      <c r="F615" s="52"/>
      <c r="G615" s="12"/>
      <c r="I615" s="12"/>
      <c r="J615" s="12"/>
      <c r="N615" s="12"/>
    </row>
    <row r="616" spans="2:14" ht="12.75" customHeight="1" x14ac:dyDescent="0.25">
      <c r="B616" s="52"/>
      <c r="C616" s="52"/>
      <c r="D616" s="52"/>
      <c r="E616" s="52"/>
      <c r="F616" s="52"/>
      <c r="G616" s="12"/>
      <c r="I616" s="12"/>
      <c r="J616" s="12"/>
      <c r="N616" s="12"/>
    </row>
    <row r="617" spans="2:14" ht="12.75" customHeight="1" x14ac:dyDescent="0.25">
      <c r="B617" s="52"/>
      <c r="C617" s="52"/>
      <c r="D617" s="52"/>
      <c r="E617" s="52"/>
      <c r="F617" s="52"/>
      <c r="G617" s="12"/>
      <c r="I617" s="12"/>
      <c r="J617" s="12"/>
      <c r="N617" s="12"/>
    </row>
    <row r="618" spans="2:14" ht="12.75" customHeight="1" x14ac:dyDescent="0.25">
      <c r="B618" s="52"/>
      <c r="C618" s="52"/>
      <c r="D618" s="52"/>
      <c r="E618" s="52"/>
      <c r="F618" s="52"/>
      <c r="G618" s="12"/>
      <c r="I618" s="12"/>
      <c r="J618" s="12"/>
      <c r="N618" s="12"/>
    </row>
    <row r="619" spans="2:14" ht="12.75" customHeight="1" x14ac:dyDescent="0.25">
      <c r="B619" s="52"/>
      <c r="C619" s="52"/>
      <c r="D619" s="52"/>
      <c r="E619" s="52"/>
      <c r="F619" s="52"/>
      <c r="G619" s="12"/>
      <c r="I619" s="12"/>
      <c r="J619" s="12"/>
      <c r="N619" s="12"/>
    </row>
    <row r="620" spans="2:14" ht="12.75" customHeight="1" x14ac:dyDescent="0.25">
      <c r="B620" s="52"/>
      <c r="C620" s="52"/>
      <c r="D620" s="52"/>
      <c r="E620" s="52"/>
      <c r="F620" s="52"/>
      <c r="G620" s="12"/>
      <c r="I620" s="12"/>
      <c r="J620" s="12"/>
      <c r="N620" s="12"/>
    </row>
    <row r="621" spans="2:14" ht="12.75" customHeight="1" x14ac:dyDescent="0.25">
      <c r="B621" s="52"/>
      <c r="C621" s="52"/>
      <c r="D621" s="52"/>
      <c r="E621" s="52"/>
      <c r="F621" s="52"/>
      <c r="G621" s="12"/>
      <c r="I621" s="12"/>
      <c r="J621" s="12"/>
      <c r="N621" s="12"/>
    </row>
    <row r="622" spans="2:14" ht="12.75" customHeight="1" x14ac:dyDescent="0.25">
      <c r="B622" s="52"/>
      <c r="C622" s="52"/>
      <c r="D622" s="52"/>
      <c r="E622" s="52"/>
      <c r="F622" s="52"/>
      <c r="G622" s="12"/>
      <c r="I622" s="12"/>
      <c r="J622" s="12"/>
      <c r="N622" s="12"/>
    </row>
    <row r="623" spans="2:14" ht="12.75" customHeight="1" x14ac:dyDescent="0.25">
      <c r="B623" s="52"/>
      <c r="C623" s="52"/>
      <c r="D623" s="52"/>
      <c r="E623" s="52"/>
      <c r="F623" s="52"/>
      <c r="G623" s="12"/>
      <c r="I623" s="12"/>
      <c r="J623" s="12"/>
      <c r="N623" s="12"/>
    </row>
    <row r="624" spans="2:14" ht="12.75" customHeight="1" x14ac:dyDescent="0.25">
      <c r="B624" s="52"/>
      <c r="C624" s="52"/>
      <c r="D624" s="52"/>
      <c r="E624" s="52"/>
      <c r="F624" s="52"/>
      <c r="G624" s="12"/>
      <c r="I624" s="12"/>
      <c r="J624" s="12"/>
      <c r="N624" s="12"/>
    </row>
    <row r="625" spans="2:14" ht="12.75" customHeight="1" x14ac:dyDescent="0.25">
      <c r="B625" s="52"/>
      <c r="C625" s="52"/>
      <c r="D625" s="52"/>
      <c r="E625" s="52"/>
      <c r="F625" s="52"/>
      <c r="G625" s="12"/>
      <c r="I625" s="12"/>
      <c r="J625" s="12"/>
      <c r="N625" s="12"/>
    </row>
    <row r="626" spans="2:14" ht="12.75" customHeight="1" x14ac:dyDescent="0.25">
      <c r="B626" s="52"/>
      <c r="C626" s="52"/>
      <c r="D626" s="52"/>
      <c r="E626" s="52"/>
      <c r="F626" s="52"/>
      <c r="G626" s="12"/>
      <c r="I626" s="12"/>
      <c r="J626" s="12"/>
      <c r="N626" s="12"/>
    </row>
    <row r="627" spans="2:14" ht="12.75" customHeight="1" x14ac:dyDescent="0.25">
      <c r="B627" s="52"/>
      <c r="C627" s="52"/>
      <c r="D627" s="52"/>
      <c r="E627" s="52"/>
      <c r="F627" s="52"/>
      <c r="G627" s="12"/>
      <c r="I627" s="12"/>
      <c r="J627" s="12"/>
      <c r="N627" s="12"/>
    </row>
    <row r="628" spans="2:14" ht="12.75" customHeight="1" x14ac:dyDescent="0.25">
      <c r="B628" s="52"/>
      <c r="C628" s="52"/>
      <c r="D628" s="52"/>
      <c r="E628" s="52"/>
      <c r="F628" s="52"/>
      <c r="G628" s="12"/>
      <c r="I628" s="12"/>
      <c r="J628" s="12"/>
      <c r="N628" s="12"/>
    </row>
    <row r="629" spans="2:14" ht="12.75" customHeight="1" x14ac:dyDescent="0.25">
      <c r="B629" s="52"/>
      <c r="C629" s="52"/>
      <c r="D629" s="52"/>
      <c r="E629" s="52"/>
      <c r="F629" s="52"/>
      <c r="G629" s="12"/>
      <c r="I629" s="12"/>
      <c r="J629" s="12"/>
      <c r="N629" s="12"/>
    </row>
    <row r="630" spans="2:14" ht="12.75" customHeight="1" x14ac:dyDescent="0.25">
      <c r="B630" s="52"/>
      <c r="C630" s="52"/>
      <c r="D630" s="52"/>
      <c r="E630" s="52"/>
      <c r="F630" s="52"/>
      <c r="G630" s="12"/>
      <c r="I630" s="12"/>
      <c r="J630" s="12"/>
      <c r="N630" s="12"/>
    </row>
    <row r="631" spans="2:14" ht="12.75" customHeight="1" x14ac:dyDescent="0.25">
      <c r="B631" s="52"/>
      <c r="C631" s="52"/>
      <c r="D631" s="52"/>
      <c r="E631" s="52"/>
      <c r="F631" s="52"/>
      <c r="G631" s="12"/>
      <c r="I631" s="12"/>
      <c r="J631" s="12"/>
      <c r="N631" s="12"/>
    </row>
    <row r="632" spans="2:14" ht="12.75" customHeight="1" x14ac:dyDescent="0.25">
      <c r="B632" s="52"/>
      <c r="C632" s="52"/>
      <c r="D632" s="52"/>
      <c r="E632" s="52"/>
      <c r="F632" s="52"/>
      <c r="G632" s="12"/>
      <c r="I632" s="12"/>
      <c r="J632" s="12"/>
      <c r="N632" s="12"/>
    </row>
    <row r="633" spans="2:14" ht="12.75" customHeight="1" x14ac:dyDescent="0.25">
      <c r="B633" s="52"/>
      <c r="C633" s="52"/>
      <c r="D633" s="52"/>
      <c r="E633" s="52"/>
      <c r="F633" s="52"/>
      <c r="G633" s="12"/>
      <c r="I633" s="12"/>
      <c r="J633" s="12"/>
      <c r="N633" s="12"/>
    </row>
    <row r="634" spans="2:14" ht="12.75" customHeight="1" x14ac:dyDescent="0.25">
      <c r="B634" s="52"/>
      <c r="C634" s="52"/>
      <c r="D634" s="52"/>
      <c r="E634" s="52"/>
      <c r="F634" s="52"/>
      <c r="G634" s="12"/>
      <c r="I634" s="12"/>
      <c r="J634" s="12"/>
      <c r="N634" s="12"/>
    </row>
    <row r="635" spans="2:14" ht="12.75" customHeight="1" x14ac:dyDescent="0.25">
      <c r="B635" s="52"/>
      <c r="C635" s="52"/>
      <c r="D635" s="52"/>
      <c r="E635" s="52"/>
      <c r="F635" s="52"/>
      <c r="G635" s="12"/>
      <c r="I635" s="12"/>
      <c r="J635" s="12"/>
      <c r="N635" s="12"/>
    </row>
    <row r="636" spans="2:14" ht="12.75" customHeight="1" x14ac:dyDescent="0.25">
      <c r="B636" s="52"/>
      <c r="C636" s="52"/>
      <c r="D636" s="52"/>
      <c r="E636" s="52"/>
      <c r="F636" s="52"/>
      <c r="G636" s="12"/>
      <c r="I636" s="12"/>
      <c r="J636" s="12"/>
      <c r="N636" s="12"/>
    </row>
    <row r="637" spans="2:14" ht="12.75" customHeight="1" x14ac:dyDescent="0.25">
      <c r="B637" s="52"/>
      <c r="C637" s="52"/>
      <c r="D637" s="52"/>
      <c r="E637" s="52"/>
      <c r="F637" s="52"/>
      <c r="G637" s="12"/>
      <c r="I637" s="12"/>
      <c r="J637" s="12"/>
      <c r="N637" s="12"/>
    </row>
    <row r="638" spans="2:14" ht="12.75" customHeight="1" x14ac:dyDescent="0.25">
      <c r="B638" s="52"/>
      <c r="C638" s="52"/>
      <c r="D638" s="52"/>
      <c r="E638" s="52"/>
      <c r="F638" s="52"/>
      <c r="G638" s="12"/>
      <c r="I638" s="12"/>
      <c r="J638" s="12"/>
      <c r="N638" s="12"/>
    </row>
    <row r="639" spans="2:14" ht="12.75" customHeight="1" x14ac:dyDescent="0.25">
      <c r="B639" s="52"/>
      <c r="C639" s="52"/>
      <c r="D639" s="52"/>
      <c r="E639" s="52"/>
      <c r="F639" s="52"/>
      <c r="G639" s="12"/>
      <c r="I639" s="12"/>
      <c r="J639" s="12"/>
      <c r="N639" s="12"/>
    </row>
    <row r="640" spans="2:14" ht="12.75" customHeight="1" x14ac:dyDescent="0.25">
      <c r="B640" s="52"/>
      <c r="C640" s="52"/>
      <c r="D640" s="52"/>
      <c r="E640" s="52"/>
      <c r="F640" s="52"/>
      <c r="G640" s="12"/>
      <c r="I640" s="12"/>
      <c r="J640" s="12"/>
      <c r="N640" s="12"/>
    </row>
    <row r="641" spans="2:14" ht="12.75" customHeight="1" x14ac:dyDescent="0.25">
      <c r="B641" s="52"/>
      <c r="C641" s="52"/>
      <c r="D641" s="52"/>
      <c r="E641" s="52"/>
      <c r="F641" s="52"/>
      <c r="G641" s="12"/>
      <c r="I641" s="12"/>
      <c r="J641" s="12"/>
      <c r="N641" s="12"/>
    </row>
    <row r="642" spans="2:14" ht="12.75" customHeight="1" x14ac:dyDescent="0.25">
      <c r="B642" s="52"/>
      <c r="C642" s="52"/>
      <c r="D642" s="52"/>
      <c r="E642" s="52"/>
      <c r="F642" s="52"/>
      <c r="G642" s="12"/>
      <c r="I642" s="12"/>
      <c r="J642" s="12"/>
      <c r="N642" s="12"/>
    </row>
    <row r="643" spans="2:14" ht="12.75" customHeight="1" x14ac:dyDescent="0.25">
      <c r="B643" s="52"/>
      <c r="C643" s="52"/>
      <c r="D643" s="52"/>
      <c r="E643" s="52"/>
      <c r="F643" s="52"/>
      <c r="G643" s="12"/>
      <c r="I643" s="12"/>
      <c r="J643" s="12"/>
      <c r="N643" s="12"/>
    </row>
    <row r="644" spans="2:14" ht="12.75" customHeight="1" x14ac:dyDescent="0.25">
      <c r="B644" s="52"/>
      <c r="C644" s="52"/>
      <c r="D644" s="52"/>
      <c r="E644" s="52"/>
      <c r="F644" s="52"/>
      <c r="G644" s="12"/>
      <c r="I644" s="12"/>
      <c r="J644" s="12"/>
      <c r="N644" s="12"/>
    </row>
    <row r="645" spans="2:14" ht="12.75" customHeight="1" x14ac:dyDescent="0.25">
      <c r="B645" s="52"/>
      <c r="C645" s="52"/>
      <c r="D645" s="52"/>
      <c r="E645" s="52"/>
      <c r="F645" s="52"/>
      <c r="G645" s="12"/>
      <c r="I645" s="12"/>
      <c r="J645" s="12"/>
      <c r="N645" s="12"/>
    </row>
    <row r="646" spans="2:14" ht="12.75" customHeight="1" x14ac:dyDescent="0.25">
      <c r="B646" s="52"/>
      <c r="C646" s="52"/>
      <c r="D646" s="52"/>
      <c r="E646" s="52"/>
      <c r="F646" s="52"/>
      <c r="G646" s="12"/>
      <c r="I646" s="12"/>
      <c r="J646" s="12"/>
      <c r="N646" s="12"/>
    </row>
    <row r="647" spans="2:14" ht="12.75" customHeight="1" x14ac:dyDescent="0.25">
      <c r="B647" s="52"/>
      <c r="C647" s="52"/>
      <c r="D647" s="52"/>
      <c r="E647" s="52"/>
      <c r="F647" s="52"/>
      <c r="G647" s="12"/>
      <c r="I647" s="12"/>
      <c r="J647" s="12"/>
      <c r="N647" s="12"/>
    </row>
    <row r="648" spans="2:14" ht="12.75" customHeight="1" x14ac:dyDescent="0.25">
      <c r="B648" s="52"/>
      <c r="C648" s="52"/>
      <c r="D648" s="52"/>
      <c r="E648" s="52"/>
      <c r="F648" s="52"/>
      <c r="G648" s="12"/>
      <c r="I648" s="12"/>
      <c r="J648" s="12"/>
      <c r="N648" s="12"/>
    </row>
    <row r="649" spans="2:14" ht="12.75" customHeight="1" x14ac:dyDescent="0.25">
      <c r="B649" s="52"/>
      <c r="C649" s="52"/>
      <c r="D649" s="52"/>
      <c r="E649" s="52"/>
      <c r="F649" s="52"/>
      <c r="G649" s="12"/>
      <c r="I649" s="12"/>
      <c r="J649" s="12"/>
      <c r="N649" s="12"/>
    </row>
    <row r="650" spans="2:14" ht="12.75" customHeight="1" x14ac:dyDescent="0.25">
      <c r="B650" s="52"/>
      <c r="C650" s="52"/>
      <c r="D650" s="52"/>
      <c r="E650" s="52"/>
      <c r="F650" s="52"/>
      <c r="G650" s="12"/>
      <c r="I650" s="12"/>
      <c r="J650" s="12"/>
      <c r="N650" s="12"/>
    </row>
    <row r="651" spans="2:14" ht="12.75" customHeight="1" x14ac:dyDescent="0.25">
      <c r="B651" s="52"/>
      <c r="C651" s="52"/>
      <c r="D651" s="52"/>
      <c r="E651" s="52"/>
      <c r="F651" s="52"/>
      <c r="G651" s="12"/>
      <c r="I651" s="12"/>
      <c r="J651" s="12"/>
      <c r="N651" s="12"/>
    </row>
    <row r="652" spans="2:14" ht="12.75" customHeight="1" x14ac:dyDescent="0.25">
      <c r="B652" s="52"/>
      <c r="C652" s="52"/>
      <c r="D652" s="52"/>
      <c r="E652" s="52"/>
      <c r="F652" s="52"/>
      <c r="G652" s="12"/>
      <c r="I652" s="12"/>
      <c r="J652" s="12"/>
      <c r="N652" s="12"/>
    </row>
    <row r="653" spans="2:14" ht="12.75" customHeight="1" x14ac:dyDescent="0.25">
      <c r="B653" s="52"/>
      <c r="C653" s="52"/>
      <c r="D653" s="52"/>
      <c r="E653" s="52"/>
      <c r="F653" s="52"/>
      <c r="G653" s="12"/>
      <c r="I653" s="12"/>
      <c r="J653" s="12"/>
      <c r="N653" s="12"/>
    </row>
    <row r="654" spans="2:14" ht="12.75" customHeight="1" x14ac:dyDescent="0.25">
      <c r="B654" s="52"/>
      <c r="C654" s="52"/>
      <c r="D654" s="52"/>
      <c r="E654" s="52"/>
      <c r="F654" s="52"/>
      <c r="G654" s="12"/>
      <c r="I654" s="12"/>
      <c r="J654" s="12"/>
      <c r="N654" s="12"/>
    </row>
    <row r="655" spans="2:14" ht="12.75" customHeight="1" x14ac:dyDescent="0.25">
      <c r="B655" s="52"/>
      <c r="C655" s="52"/>
      <c r="D655" s="52"/>
      <c r="E655" s="52"/>
      <c r="F655" s="52"/>
      <c r="G655" s="12"/>
      <c r="I655" s="12"/>
      <c r="J655" s="12"/>
      <c r="N655" s="12"/>
    </row>
    <row r="656" spans="2:14" ht="12.75" customHeight="1" x14ac:dyDescent="0.25">
      <c r="B656" s="52"/>
      <c r="C656" s="52"/>
      <c r="D656" s="52"/>
      <c r="E656" s="52"/>
      <c r="F656" s="52"/>
      <c r="G656" s="12"/>
      <c r="I656" s="12"/>
      <c r="J656" s="12"/>
      <c r="N656" s="12"/>
    </row>
    <row r="657" spans="2:14" ht="12.75" customHeight="1" x14ac:dyDescent="0.25">
      <c r="B657" s="52"/>
      <c r="C657" s="52"/>
      <c r="D657" s="52"/>
      <c r="E657" s="52"/>
      <c r="F657" s="52"/>
      <c r="G657" s="12"/>
      <c r="I657" s="12"/>
      <c r="J657" s="12"/>
      <c r="N657" s="12"/>
    </row>
    <row r="658" spans="2:14" ht="12.75" customHeight="1" x14ac:dyDescent="0.25">
      <c r="B658" s="52"/>
      <c r="C658" s="52"/>
      <c r="D658" s="52"/>
      <c r="E658" s="52"/>
      <c r="F658" s="52"/>
      <c r="G658" s="12"/>
      <c r="I658" s="12"/>
      <c r="J658" s="12"/>
      <c r="N658" s="12"/>
    </row>
    <row r="659" spans="2:14" ht="12.75" customHeight="1" x14ac:dyDescent="0.25">
      <c r="B659" s="52"/>
      <c r="C659" s="52"/>
      <c r="D659" s="52"/>
      <c r="E659" s="52"/>
      <c r="F659" s="52"/>
      <c r="G659" s="12"/>
      <c r="I659" s="12"/>
      <c r="J659" s="12"/>
      <c r="N659" s="12"/>
    </row>
    <row r="660" spans="2:14" ht="12.75" customHeight="1" x14ac:dyDescent="0.25">
      <c r="B660" s="52"/>
      <c r="C660" s="52"/>
      <c r="D660" s="52"/>
      <c r="E660" s="52"/>
      <c r="F660" s="52"/>
      <c r="G660" s="12"/>
      <c r="I660" s="12"/>
      <c r="J660" s="12"/>
      <c r="N660" s="12"/>
    </row>
    <row r="661" spans="2:14" ht="12.75" customHeight="1" x14ac:dyDescent="0.25">
      <c r="B661" s="52"/>
      <c r="C661" s="52"/>
      <c r="D661" s="52"/>
      <c r="E661" s="52"/>
      <c r="F661" s="52"/>
      <c r="G661" s="12"/>
      <c r="I661" s="12"/>
      <c r="J661" s="12"/>
      <c r="N661" s="12"/>
    </row>
    <row r="662" spans="2:14" ht="12.75" customHeight="1" x14ac:dyDescent="0.25">
      <c r="B662" s="52"/>
      <c r="C662" s="52"/>
      <c r="D662" s="52"/>
      <c r="E662" s="52"/>
      <c r="F662" s="52"/>
      <c r="G662" s="12"/>
      <c r="I662" s="12"/>
      <c r="J662" s="12"/>
      <c r="N662" s="12"/>
    </row>
    <row r="663" spans="2:14" ht="12.75" customHeight="1" x14ac:dyDescent="0.25">
      <c r="B663" s="52"/>
      <c r="C663" s="52"/>
      <c r="D663" s="52"/>
      <c r="E663" s="52"/>
      <c r="F663" s="52"/>
      <c r="G663" s="12"/>
      <c r="I663" s="12"/>
      <c r="J663" s="12"/>
      <c r="N663" s="12"/>
    </row>
    <row r="664" spans="2:14" ht="12.75" customHeight="1" x14ac:dyDescent="0.25">
      <c r="B664" s="52"/>
      <c r="C664" s="52"/>
      <c r="D664" s="52"/>
      <c r="E664" s="52"/>
      <c r="F664" s="52"/>
      <c r="G664" s="12"/>
      <c r="I664" s="12"/>
      <c r="J664" s="12"/>
      <c r="N664" s="12"/>
    </row>
    <row r="665" spans="2:14" ht="12.75" customHeight="1" x14ac:dyDescent="0.25">
      <c r="B665" s="52"/>
      <c r="C665" s="52"/>
      <c r="D665" s="52"/>
      <c r="E665" s="52"/>
      <c r="F665" s="52"/>
      <c r="G665" s="12"/>
      <c r="I665" s="12"/>
      <c r="J665" s="12"/>
      <c r="N665" s="12"/>
    </row>
    <row r="666" spans="2:14" ht="12.75" customHeight="1" x14ac:dyDescent="0.25">
      <c r="B666" s="52"/>
      <c r="C666" s="52"/>
      <c r="D666" s="52"/>
      <c r="E666" s="52"/>
      <c r="F666" s="52"/>
      <c r="G666" s="12"/>
      <c r="I666" s="12"/>
      <c r="J666" s="12"/>
      <c r="N666" s="12"/>
    </row>
    <row r="667" spans="2:14" ht="12.75" customHeight="1" x14ac:dyDescent="0.25">
      <c r="B667" s="52"/>
      <c r="C667" s="52"/>
      <c r="D667" s="52"/>
      <c r="E667" s="52"/>
      <c r="F667" s="52"/>
      <c r="G667" s="12"/>
      <c r="I667" s="12"/>
      <c r="J667" s="12"/>
      <c r="N667" s="12"/>
    </row>
    <row r="668" spans="2:14" ht="12.75" customHeight="1" x14ac:dyDescent="0.25">
      <c r="B668" s="52"/>
      <c r="C668" s="52"/>
      <c r="D668" s="52"/>
      <c r="E668" s="52"/>
      <c r="F668" s="52"/>
      <c r="G668" s="12"/>
      <c r="I668" s="12"/>
      <c r="J668" s="12"/>
      <c r="N668" s="12"/>
    </row>
    <row r="669" spans="2:14" ht="12.75" customHeight="1" x14ac:dyDescent="0.25">
      <c r="B669" s="52"/>
      <c r="C669" s="52"/>
      <c r="D669" s="52"/>
      <c r="E669" s="52"/>
      <c r="F669" s="52"/>
      <c r="G669" s="12"/>
      <c r="I669" s="12"/>
      <c r="J669" s="12"/>
      <c r="N669" s="12"/>
    </row>
    <row r="670" spans="2:14" ht="12.75" customHeight="1" x14ac:dyDescent="0.25">
      <c r="B670" s="52"/>
      <c r="C670" s="52"/>
      <c r="D670" s="52"/>
      <c r="E670" s="52"/>
      <c r="F670" s="52"/>
      <c r="G670" s="12"/>
      <c r="I670" s="12"/>
      <c r="J670" s="12"/>
      <c r="N670" s="12"/>
    </row>
    <row r="671" spans="2:14" ht="12.75" customHeight="1" x14ac:dyDescent="0.25">
      <c r="B671" s="52"/>
      <c r="C671" s="52"/>
      <c r="D671" s="52"/>
      <c r="E671" s="52"/>
      <c r="F671" s="52"/>
      <c r="G671" s="12"/>
      <c r="I671" s="12"/>
      <c r="J671" s="12"/>
      <c r="N671" s="12"/>
    </row>
    <row r="672" spans="2:14" ht="12.75" customHeight="1" x14ac:dyDescent="0.25">
      <c r="B672" s="52"/>
      <c r="C672" s="52"/>
      <c r="D672" s="52"/>
      <c r="E672" s="52"/>
      <c r="F672" s="52"/>
      <c r="G672" s="12"/>
      <c r="I672" s="12"/>
      <c r="J672" s="12"/>
      <c r="N672" s="12"/>
    </row>
    <row r="673" spans="2:14" ht="12.75" customHeight="1" x14ac:dyDescent="0.25">
      <c r="B673" s="52"/>
      <c r="C673" s="52"/>
      <c r="D673" s="52"/>
      <c r="E673" s="52"/>
      <c r="F673" s="52"/>
      <c r="G673" s="12"/>
      <c r="I673" s="12"/>
      <c r="J673" s="12"/>
      <c r="N673" s="12"/>
    </row>
    <row r="674" spans="2:14" ht="12.75" customHeight="1" x14ac:dyDescent="0.25">
      <c r="B674" s="52"/>
      <c r="C674" s="52"/>
      <c r="D674" s="52"/>
      <c r="E674" s="52"/>
      <c r="F674" s="52"/>
      <c r="G674" s="12"/>
      <c r="I674" s="12"/>
      <c r="J674" s="12"/>
      <c r="N674" s="12"/>
    </row>
    <row r="675" spans="2:14" ht="12.75" customHeight="1" x14ac:dyDescent="0.25">
      <c r="B675" s="52"/>
      <c r="C675" s="52"/>
      <c r="D675" s="52"/>
      <c r="E675" s="52"/>
      <c r="F675" s="52"/>
      <c r="G675" s="12"/>
      <c r="I675" s="12"/>
      <c r="J675" s="12"/>
      <c r="N675" s="12"/>
    </row>
    <row r="676" spans="2:14" ht="12.75" customHeight="1" x14ac:dyDescent="0.25">
      <c r="B676" s="52"/>
      <c r="C676" s="52"/>
      <c r="D676" s="52"/>
      <c r="E676" s="52"/>
      <c r="F676" s="52"/>
      <c r="G676" s="12"/>
      <c r="I676" s="12"/>
      <c r="J676" s="12"/>
      <c r="N676" s="12"/>
    </row>
    <row r="677" spans="2:14" ht="12.75" customHeight="1" x14ac:dyDescent="0.25">
      <c r="B677" s="52"/>
      <c r="C677" s="52"/>
      <c r="D677" s="52"/>
      <c r="E677" s="52"/>
      <c r="F677" s="52"/>
      <c r="G677" s="12"/>
      <c r="I677" s="12"/>
      <c r="J677" s="12"/>
      <c r="N677" s="12"/>
    </row>
    <row r="678" spans="2:14" ht="12.75" customHeight="1" x14ac:dyDescent="0.25">
      <c r="B678" s="52"/>
      <c r="C678" s="52"/>
      <c r="D678" s="52"/>
      <c r="E678" s="52"/>
      <c r="F678" s="52"/>
      <c r="G678" s="12"/>
      <c r="I678" s="12"/>
      <c r="J678" s="12"/>
      <c r="N678" s="12"/>
    </row>
    <row r="679" spans="2:14" ht="12.75" customHeight="1" x14ac:dyDescent="0.25">
      <c r="B679" s="52"/>
      <c r="C679" s="52"/>
      <c r="D679" s="52"/>
      <c r="E679" s="52"/>
      <c r="F679" s="52"/>
      <c r="G679" s="12"/>
      <c r="I679" s="12"/>
      <c r="J679" s="12"/>
      <c r="N679" s="12"/>
    </row>
    <row r="680" spans="2:14" ht="12.75" customHeight="1" x14ac:dyDescent="0.25">
      <c r="B680" s="52"/>
      <c r="C680" s="52"/>
      <c r="D680" s="52"/>
      <c r="E680" s="52"/>
      <c r="F680" s="52"/>
      <c r="G680" s="12"/>
      <c r="I680" s="12"/>
      <c r="J680" s="12"/>
      <c r="N680" s="12"/>
    </row>
    <row r="681" spans="2:14" ht="12.75" customHeight="1" x14ac:dyDescent="0.25">
      <c r="B681" s="52"/>
      <c r="C681" s="52"/>
      <c r="D681" s="52"/>
      <c r="E681" s="52"/>
      <c r="F681" s="52"/>
      <c r="G681" s="12"/>
      <c r="I681" s="12"/>
      <c r="J681" s="12"/>
      <c r="N681" s="12"/>
    </row>
    <row r="682" spans="2:14" ht="12.75" customHeight="1" x14ac:dyDescent="0.25">
      <c r="B682" s="52"/>
      <c r="C682" s="52"/>
      <c r="D682" s="52"/>
      <c r="E682" s="52"/>
      <c r="F682" s="52"/>
      <c r="G682" s="12"/>
      <c r="I682" s="12"/>
      <c r="J682" s="12"/>
      <c r="N682" s="12"/>
    </row>
    <row r="683" spans="2:14" ht="12.75" customHeight="1" x14ac:dyDescent="0.25">
      <c r="B683" s="52"/>
      <c r="C683" s="52"/>
      <c r="D683" s="52"/>
      <c r="E683" s="52"/>
      <c r="F683" s="52"/>
      <c r="G683" s="12"/>
      <c r="I683" s="12"/>
      <c r="J683" s="12"/>
      <c r="N683" s="12"/>
    </row>
    <row r="684" spans="2:14" ht="12.75" customHeight="1" x14ac:dyDescent="0.25">
      <c r="B684" s="52"/>
      <c r="C684" s="52"/>
      <c r="D684" s="52"/>
      <c r="E684" s="52"/>
      <c r="F684" s="52"/>
      <c r="G684" s="12"/>
      <c r="I684" s="12"/>
      <c r="J684" s="12"/>
      <c r="N684" s="12"/>
    </row>
    <row r="685" spans="2:14" ht="12.75" customHeight="1" x14ac:dyDescent="0.25">
      <c r="B685" s="52"/>
      <c r="C685" s="52"/>
      <c r="D685" s="52"/>
      <c r="E685" s="52"/>
      <c r="F685" s="52"/>
      <c r="G685" s="12"/>
      <c r="I685" s="12"/>
      <c r="J685" s="12"/>
      <c r="N685" s="12"/>
    </row>
    <row r="686" spans="2:14" ht="12.75" customHeight="1" x14ac:dyDescent="0.25">
      <c r="B686" s="52"/>
      <c r="C686" s="52"/>
      <c r="D686" s="52"/>
      <c r="E686" s="52"/>
      <c r="F686" s="52"/>
      <c r="G686" s="12"/>
      <c r="I686" s="12"/>
      <c r="J686" s="12"/>
      <c r="N686" s="12"/>
    </row>
    <row r="687" spans="2:14" ht="12.75" customHeight="1" x14ac:dyDescent="0.25">
      <c r="B687" s="52"/>
      <c r="C687" s="52"/>
      <c r="D687" s="52"/>
      <c r="E687" s="52"/>
      <c r="F687" s="52"/>
      <c r="G687" s="12"/>
      <c r="I687" s="12"/>
      <c r="J687" s="12"/>
      <c r="N687" s="12"/>
    </row>
    <row r="688" spans="2:14" ht="12.75" customHeight="1" x14ac:dyDescent="0.25">
      <c r="B688" s="52"/>
      <c r="C688" s="52"/>
      <c r="D688" s="52"/>
      <c r="E688" s="52"/>
      <c r="F688" s="52"/>
      <c r="G688" s="12"/>
      <c r="I688" s="12"/>
      <c r="J688" s="12"/>
      <c r="N688" s="12"/>
    </row>
    <row r="689" spans="2:14" ht="12.75" customHeight="1" x14ac:dyDescent="0.25">
      <c r="B689" s="52"/>
      <c r="C689" s="52"/>
      <c r="D689" s="52"/>
      <c r="E689" s="52"/>
      <c r="F689" s="52"/>
      <c r="G689" s="12"/>
      <c r="I689" s="12"/>
      <c r="J689" s="12"/>
      <c r="N689" s="12"/>
    </row>
    <row r="690" spans="2:14" ht="12.75" customHeight="1" x14ac:dyDescent="0.25">
      <c r="B690" s="52"/>
      <c r="C690" s="52"/>
      <c r="D690" s="52"/>
      <c r="E690" s="52"/>
      <c r="F690" s="52"/>
      <c r="G690" s="12"/>
      <c r="I690" s="12"/>
      <c r="J690" s="12"/>
      <c r="N690" s="12"/>
    </row>
    <row r="691" spans="2:14" ht="12.75" customHeight="1" x14ac:dyDescent="0.25">
      <c r="B691" s="52"/>
      <c r="C691" s="52"/>
      <c r="D691" s="52"/>
      <c r="E691" s="52"/>
      <c r="F691" s="52"/>
      <c r="G691" s="12"/>
      <c r="I691" s="12"/>
      <c r="J691" s="12"/>
      <c r="N691" s="12"/>
    </row>
    <row r="692" spans="2:14" ht="12.75" customHeight="1" x14ac:dyDescent="0.25">
      <c r="B692" s="52"/>
      <c r="C692" s="52"/>
      <c r="D692" s="52"/>
      <c r="E692" s="52"/>
      <c r="F692" s="52"/>
      <c r="G692" s="12"/>
      <c r="I692" s="12"/>
      <c r="J692" s="12"/>
      <c r="N692" s="12"/>
    </row>
    <row r="693" spans="2:14" ht="12.75" customHeight="1" x14ac:dyDescent="0.25">
      <c r="B693" s="52"/>
      <c r="C693" s="52"/>
      <c r="D693" s="52"/>
      <c r="E693" s="52"/>
      <c r="F693" s="52"/>
      <c r="G693" s="12"/>
      <c r="I693" s="12"/>
      <c r="J693" s="12"/>
      <c r="N693" s="12"/>
    </row>
    <row r="694" spans="2:14" ht="12.75" customHeight="1" x14ac:dyDescent="0.25">
      <c r="B694" s="52"/>
      <c r="C694" s="52"/>
      <c r="D694" s="52"/>
      <c r="E694" s="52"/>
      <c r="F694" s="52"/>
      <c r="G694" s="12"/>
      <c r="I694" s="12"/>
      <c r="J694" s="12"/>
      <c r="N694" s="12"/>
    </row>
    <row r="695" spans="2:14" ht="12.75" customHeight="1" x14ac:dyDescent="0.25">
      <c r="B695" s="52"/>
      <c r="C695" s="52"/>
      <c r="D695" s="52"/>
      <c r="E695" s="52"/>
      <c r="F695" s="52"/>
      <c r="G695" s="12"/>
      <c r="I695" s="12"/>
      <c r="J695" s="12"/>
      <c r="N695" s="12"/>
    </row>
    <row r="696" spans="2:14" ht="12.75" customHeight="1" x14ac:dyDescent="0.25">
      <c r="B696" s="52"/>
      <c r="C696" s="52"/>
      <c r="D696" s="52"/>
      <c r="E696" s="52"/>
      <c r="F696" s="52"/>
      <c r="G696" s="12"/>
      <c r="I696" s="12"/>
      <c r="J696" s="12"/>
      <c r="N696" s="12"/>
    </row>
    <row r="697" spans="2:14" ht="12.75" customHeight="1" x14ac:dyDescent="0.25">
      <c r="B697" s="52"/>
      <c r="C697" s="52"/>
      <c r="D697" s="52"/>
      <c r="E697" s="52"/>
      <c r="F697" s="52"/>
      <c r="G697" s="12"/>
      <c r="I697" s="12"/>
      <c r="J697" s="12"/>
      <c r="N697" s="12"/>
    </row>
    <row r="698" spans="2:14" ht="12.75" customHeight="1" x14ac:dyDescent="0.25">
      <c r="B698" s="52"/>
      <c r="C698" s="52"/>
      <c r="D698" s="52"/>
      <c r="E698" s="52"/>
      <c r="F698" s="52"/>
      <c r="G698" s="12"/>
      <c r="I698" s="12"/>
      <c r="J698" s="12"/>
      <c r="N698" s="12"/>
    </row>
    <row r="699" spans="2:14" ht="12.75" customHeight="1" x14ac:dyDescent="0.25">
      <c r="B699" s="52"/>
      <c r="C699" s="52"/>
      <c r="D699" s="52"/>
      <c r="E699" s="52"/>
      <c r="F699" s="52"/>
      <c r="G699" s="12"/>
      <c r="I699" s="12"/>
      <c r="J699" s="12"/>
      <c r="N699" s="12"/>
    </row>
    <row r="700" spans="2:14" ht="12.75" customHeight="1" x14ac:dyDescent="0.25">
      <c r="B700" s="52"/>
      <c r="C700" s="52"/>
      <c r="D700" s="52"/>
      <c r="E700" s="52"/>
      <c r="F700" s="52"/>
      <c r="G700" s="12"/>
      <c r="I700" s="12"/>
      <c r="J700" s="12"/>
      <c r="N700" s="12"/>
    </row>
    <row r="701" spans="2:14" ht="12.75" customHeight="1" x14ac:dyDescent="0.25">
      <c r="B701" s="52"/>
      <c r="C701" s="52"/>
      <c r="D701" s="52"/>
      <c r="E701" s="52"/>
      <c r="F701" s="52"/>
      <c r="G701" s="12"/>
      <c r="I701" s="12"/>
      <c r="J701" s="12"/>
      <c r="N701" s="12"/>
    </row>
    <row r="702" spans="2:14" ht="12.75" customHeight="1" x14ac:dyDescent="0.25">
      <c r="B702" s="52"/>
      <c r="C702" s="52"/>
      <c r="D702" s="52"/>
      <c r="E702" s="52"/>
      <c r="F702" s="52"/>
      <c r="G702" s="12"/>
      <c r="I702" s="12"/>
      <c r="J702" s="12"/>
      <c r="N702" s="12"/>
    </row>
    <row r="703" spans="2:14" ht="12.75" customHeight="1" x14ac:dyDescent="0.25">
      <c r="B703" s="52"/>
      <c r="C703" s="52"/>
      <c r="D703" s="52"/>
      <c r="E703" s="52"/>
      <c r="F703" s="52"/>
      <c r="G703" s="12"/>
      <c r="I703" s="12"/>
      <c r="J703" s="12"/>
      <c r="N703" s="12"/>
    </row>
    <row r="704" spans="2:14" ht="12.75" customHeight="1" x14ac:dyDescent="0.25">
      <c r="B704" s="52"/>
      <c r="C704" s="52"/>
      <c r="D704" s="52"/>
      <c r="E704" s="52"/>
      <c r="F704" s="52"/>
      <c r="G704" s="12"/>
      <c r="I704" s="12"/>
      <c r="J704" s="12"/>
      <c r="N704" s="12"/>
    </row>
    <row r="705" spans="2:14" ht="12.75" customHeight="1" x14ac:dyDescent="0.25">
      <c r="B705" s="52"/>
      <c r="C705" s="52"/>
      <c r="D705" s="52"/>
      <c r="E705" s="52"/>
      <c r="F705" s="52"/>
      <c r="G705" s="12"/>
      <c r="I705" s="12"/>
      <c r="J705" s="12"/>
      <c r="N705" s="12"/>
    </row>
    <row r="706" spans="2:14" ht="12.75" customHeight="1" x14ac:dyDescent="0.25">
      <c r="B706" s="52"/>
      <c r="C706" s="52"/>
      <c r="D706" s="52"/>
      <c r="E706" s="52"/>
      <c r="F706" s="52"/>
      <c r="G706" s="12"/>
      <c r="I706" s="12"/>
      <c r="J706" s="12"/>
      <c r="N706" s="12"/>
    </row>
    <row r="707" spans="2:14" ht="12.75" customHeight="1" x14ac:dyDescent="0.25">
      <c r="B707" s="52"/>
      <c r="C707" s="52"/>
      <c r="D707" s="52"/>
      <c r="E707" s="52"/>
      <c r="F707" s="52"/>
      <c r="G707" s="12"/>
      <c r="I707" s="12"/>
      <c r="J707" s="12"/>
      <c r="N707" s="12"/>
    </row>
    <row r="708" spans="2:14" ht="12.75" customHeight="1" x14ac:dyDescent="0.25">
      <c r="B708" s="52"/>
      <c r="C708" s="52"/>
      <c r="D708" s="52"/>
      <c r="E708" s="52"/>
      <c r="F708" s="52"/>
      <c r="G708" s="12"/>
      <c r="I708" s="12"/>
      <c r="J708" s="12"/>
      <c r="N708" s="12"/>
    </row>
    <row r="709" spans="2:14" ht="12.75" customHeight="1" x14ac:dyDescent="0.25">
      <c r="B709" s="52"/>
      <c r="C709" s="52"/>
      <c r="D709" s="52"/>
      <c r="E709" s="52"/>
      <c r="F709" s="52"/>
      <c r="G709" s="12"/>
      <c r="I709" s="12"/>
      <c r="J709" s="12"/>
      <c r="N709" s="12"/>
    </row>
    <row r="710" spans="2:14" ht="12.75" customHeight="1" x14ac:dyDescent="0.25">
      <c r="B710" s="52"/>
      <c r="C710" s="52"/>
      <c r="D710" s="52"/>
      <c r="E710" s="52"/>
      <c r="F710" s="52"/>
      <c r="G710" s="12"/>
      <c r="I710" s="12"/>
      <c r="J710" s="12"/>
      <c r="N710" s="12"/>
    </row>
    <row r="711" spans="2:14" ht="12.75" customHeight="1" x14ac:dyDescent="0.25">
      <c r="B711" s="52"/>
      <c r="C711" s="52"/>
      <c r="D711" s="52"/>
      <c r="E711" s="52"/>
      <c r="F711" s="52"/>
      <c r="G711" s="12"/>
      <c r="I711" s="12"/>
      <c r="J711" s="12"/>
      <c r="N711" s="12"/>
    </row>
    <row r="712" spans="2:14" ht="12.75" customHeight="1" x14ac:dyDescent="0.25">
      <c r="B712" s="52"/>
      <c r="C712" s="52"/>
      <c r="D712" s="52"/>
      <c r="E712" s="52"/>
      <c r="F712" s="52"/>
      <c r="G712" s="12"/>
      <c r="I712" s="12"/>
      <c r="J712" s="12"/>
      <c r="N712" s="12"/>
    </row>
    <row r="713" spans="2:14" ht="12.75" customHeight="1" x14ac:dyDescent="0.25">
      <c r="B713" s="52"/>
      <c r="C713" s="52"/>
      <c r="D713" s="52"/>
      <c r="E713" s="52"/>
      <c r="F713" s="52"/>
      <c r="G713" s="12"/>
      <c r="I713" s="12"/>
      <c r="J713" s="12"/>
      <c r="N713" s="12"/>
    </row>
    <row r="714" spans="2:14" ht="12.75" customHeight="1" x14ac:dyDescent="0.25">
      <c r="B714" s="52"/>
      <c r="C714" s="52"/>
      <c r="D714" s="52"/>
      <c r="E714" s="52"/>
      <c r="F714" s="52"/>
      <c r="G714" s="12"/>
      <c r="I714" s="12"/>
      <c r="J714" s="12"/>
      <c r="N714" s="12"/>
    </row>
    <row r="715" spans="2:14" ht="12.75" customHeight="1" x14ac:dyDescent="0.25">
      <c r="B715" s="52"/>
      <c r="C715" s="52"/>
      <c r="D715" s="52"/>
      <c r="E715" s="52"/>
      <c r="F715" s="52"/>
      <c r="G715" s="12"/>
      <c r="I715" s="12"/>
      <c r="J715" s="12"/>
      <c r="N715" s="12"/>
    </row>
    <row r="716" spans="2:14" ht="12.75" customHeight="1" x14ac:dyDescent="0.25">
      <c r="B716" s="52"/>
      <c r="C716" s="52"/>
      <c r="D716" s="52"/>
      <c r="E716" s="52"/>
      <c r="F716" s="52"/>
      <c r="G716" s="12"/>
      <c r="I716" s="12"/>
      <c r="J716" s="12"/>
      <c r="N716" s="12"/>
    </row>
    <row r="717" spans="2:14" ht="12.75" customHeight="1" x14ac:dyDescent="0.25">
      <c r="B717" s="52"/>
      <c r="C717" s="52"/>
      <c r="D717" s="52"/>
      <c r="E717" s="52"/>
      <c r="F717" s="52"/>
      <c r="G717" s="12"/>
      <c r="I717" s="12"/>
      <c r="J717" s="12"/>
      <c r="N717" s="12"/>
    </row>
    <row r="718" spans="2:14" ht="12.75" customHeight="1" x14ac:dyDescent="0.25">
      <c r="B718" s="52"/>
      <c r="C718" s="52"/>
      <c r="D718" s="52"/>
      <c r="E718" s="52"/>
      <c r="F718" s="52"/>
      <c r="G718" s="12"/>
      <c r="I718" s="12"/>
      <c r="J718" s="12"/>
      <c r="N718" s="12"/>
    </row>
    <row r="719" spans="2:14" ht="12.75" customHeight="1" x14ac:dyDescent="0.25">
      <c r="B719" s="52"/>
      <c r="C719" s="52"/>
      <c r="D719" s="52"/>
      <c r="E719" s="52"/>
      <c r="F719" s="52"/>
      <c r="G719" s="12"/>
      <c r="I719" s="12"/>
      <c r="J719" s="12"/>
      <c r="N719" s="12"/>
    </row>
    <row r="720" spans="2:14" ht="12.75" customHeight="1" x14ac:dyDescent="0.25">
      <c r="B720" s="52"/>
      <c r="C720" s="52"/>
      <c r="D720" s="52"/>
      <c r="E720" s="52"/>
      <c r="F720" s="52"/>
      <c r="G720" s="12"/>
      <c r="I720" s="12"/>
      <c r="J720" s="12"/>
      <c r="N720" s="12"/>
    </row>
    <row r="721" spans="2:14" ht="12.75" customHeight="1" x14ac:dyDescent="0.25">
      <c r="B721" s="52"/>
      <c r="C721" s="52"/>
      <c r="D721" s="52"/>
      <c r="E721" s="52"/>
      <c r="F721" s="52"/>
      <c r="G721" s="12"/>
      <c r="I721" s="12"/>
      <c r="J721" s="12"/>
      <c r="N721" s="12"/>
    </row>
    <row r="722" spans="2:14" ht="12.75" customHeight="1" x14ac:dyDescent="0.25">
      <c r="B722" s="52"/>
      <c r="C722" s="52"/>
      <c r="D722" s="52"/>
      <c r="E722" s="52"/>
      <c r="F722" s="52"/>
      <c r="G722" s="12"/>
      <c r="I722" s="12"/>
      <c r="J722" s="12"/>
      <c r="N722" s="12"/>
    </row>
    <row r="723" spans="2:14" ht="12.75" customHeight="1" x14ac:dyDescent="0.25">
      <c r="B723" s="52"/>
      <c r="C723" s="52"/>
      <c r="D723" s="52"/>
      <c r="E723" s="52"/>
      <c r="F723" s="52"/>
      <c r="G723" s="12"/>
      <c r="I723" s="12"/>
      <c r="J723" s="12"/>
      <c r="N723" s="12"/>
    </row>
    <row r="724" spans="2:14" ht="12.75" customHeight="1" x14ac:dyDescent="0.25">
      <c r="B724" s="52"/>
      <c r="C724" s="52"/>
      <c r="D724" s="52"/>
      <c r="E724" s="52"/>
      <c r="F724" s="52"/>
      <c r="G724" s="12"/>
      <c r="I724" s="12"/>
      <c r="J724" s="12"/>
      <c r="N724" s="12"/>
    </row>
    <row r="725" spans="2:14" ht="12.75" customHeight="1" x14ac:dyDescent="0.25">
      <c r="B725" s="52"/>
      <c r="C725" s="52"/>
      <c r="D725" s="52"/>
      <c r="E725" s="52"/>
      <c r="F725" s="52"/>
      <c r="G725" s="12"/>
      <c r="I725" s="12"/>
      <c r="J725" s="12"/>
      <c r="N725" s="12"/>
    </row>
    <row r="726" spans="2:14" ht="12.75" customHeight="1" x14ac:dyDescent="0.25">
      <c r="B726" s="52"/>
      <c r="C726" s="52"/>
      <c r="D726" s="52"/>
      <c r="E726" s="52"/>
      <c r="F726" s="52"/>
      <c r="G726" s="12"/>
      <c r="I726" s="12"/>
      <c r="J726" s="12"/>
      <c r="N726" s="12"/>
    </row>
    <row r="727" spans="2:14" ht="12.75" customHeight="1" x14ac:dyDescent="0.25">
      <c r="B727" s="52"/>
      <c r="C727" s="52"/>
      <c r="D727" s="52"/>
      <c r="E727" s="52"/>
      <c r="F727" s="52"/>
      <c r="G727" s="12"/>
      <c r="I727" s="12"/>
      <c r="J727" s="12"/>
      <c r="N727" s="12"/>
    </row>
    <row r="728" spans="2:14" ht="12.75" customHeight="1" x14ac:dyDescent="0.25">
      <c r="B728" s="52"/>
      <c r="C728" s="52"/>
      <c r="D728" s="52"/>
      <c r="E728" s="52"/>
      <c r="F728" s="52"/>
      <c r="G728" s="12"/>
      <c r="I728" s="12"/>
      <c r="J728" s="12"/>
      <c r="N728" s="12"/>
    </row>
    <row r="729" spans="2:14" ht="12.75" customHeight="1" x14ac:dyDescent="0.25">
      <c r="B729" s="52"/>
      <c r="C729" s="52"/>
      <c r="D729" s="52"/>
      <c r="E729" s="52"/>
      <c r="F729" s="52"/>
      <c r="G729" s="12"/>
      <c r="I729" s="12"/>
      <c r="J729" s="12"/>
      <c r="N729" s="12"/>
    </row>
    <row r="730" spans="2:14" ht="12.75" customHeight="1" x14ac:dyDescent="0.25">
      <c r="B730" s="52"/>
      <c r="C730" s="52"/>
      <c r="D730" s="52"/>
      <c r="E730" s="52"/>
      <c r="F730" s="52"/>
      <c r="G730" s="12"/>
      <c r="I730" s="12"/>
      <c r="J730" s="12"/>
      <c r="N730" s="12"/>
    </row>
    <row r="731" spans="2:14" ht="12.75" customHeight="1" x14ac:dyDescent="0.25">
      <c r="B731" s="52"/>
      <c r="C731" s="52"/>
      <c r="D731" s="52"/>
      <c r="E731" s="52"/>
      <c r="F731" s="52"/>
      <c r="G731" s="12"/>
      <c r="I731" s="12"/>
      <c r="J731" s="12"/>
      <c r="N731" s="12"/>
    </row>
    <row r="732" spans="2:14" ht="12.75" customHeight="1" x14ac:dyDescent="0.25">
      <c r="B732" s="52"/>
      <c r="C732" s="52"/>
      <c r="D732" s="52"/>
      <c r="E732" s="52"/>
      <c r="F732" s="52"/>
      <c r="G732" s="12"/>
      <c r="I732" s="12"/>
      <c r="J732" s="12"/>
      <c r="N732" s="12"/>
    </row>
    <row r="733" spans="2:14" ht="12.75" customHeight="1" x14ac:dyDescent="0.25">
      <c r="B733" s="52"/>
      <c r="C733" s="52"/>
      <c r="D733" s="52"/>
      <c r="E733" s="52"/>
      <c r="F733" s="52"/>
      <c r="G733" s="12"/>
      <c r="I733" s="12"/>
      <c r="J733" s="12"/>
      <c r="N733" s="12"/>
    </row>
    <row r="734" spans="2:14" ht="12.75" customHeight="1" x14ac:dyDescent="0.25">
      <c r="B734" s="52"/>
      <c r="C734" s="52"/>
      <c r="D734" s="52"/>
      <c r="E734" s="52"/>
      <c r="F734" s="52"/>
      <c r="G734" s="12"/>
      <c r="I734" s="12"/>
      <c r="J734" s="12"/>
      <c r="N734" s="12"/>
    </row>
    <row r="735" spans="2:14" ht="12.75" customHeight="1" x14ac:dyDescent="0.25">
      <c r="B735" s="52"/>
      <c r="C735" s="52"/>
      <c r="D735" s="52"/>
      <c r="E735" s="52"/>
      <c r="F735" s="52"/>
      <c r="G735" s="12"/>
      <c r="I735" s="12"/>
      <c r="J735" s="12"/>
      <c r="N735" s="12"/>
    </row>
    <row r="736" spans="2:14" ht="12.75" customHeight="1" x14ac:dyDescent="0.25">
      <c r="B736" s="52"/>
      <c r="C736" s="52"/>
      <c r="D736" s="52"/>
      <c r="E736" s="52"/>
      <c r="F736" s="52"/>
      <c r="G736" s="12"/>
      <c r="I736" s="12"/>
      <c r="J736" s="12"/>
      <c r="N736" s="12"/>
    </row>
    <row r="737" spans="2:14" ht="12.75" customHeight="1" x14ac:dyDescent="0.25">
      <c r="B737" s="52"/>
      <c r="C737" s="52"/>
      <c r="D737" s="52"/>
      <c r="E737" s="52"/>
      <c r="F737" s="52"/>
      <c r="G737" s="12"/>
      <c r="I737" s="12"/>
      <c r="J737" s="12"/>
      <c r="N737" s="12"/>
    </row>
    <row r="738" spans="2:14" ht="12.75" customHeight="1" x14ac:dyDescent="0.25">
      <c r="B738" s="52"/>
      <c r="C738" s="52"/>
      <c r="D738" s="52"/>
      <c r="E738" s="52"/>
      <c r="F738" s="52"/>
      <c r="G738" s="12"/>
      <c r="I738" s="12"/>
      <c r="J738" s="12"/>
      <c r="N738" s="12"/>
    </row>
    <row r="739" spans="2:14" ht="12.75" customHeight="1" x14ac:dyDescent="0.25">
      <c r="B739" s="52"/>
      <c r="C739" s="52"/>
      <c r="D739" s="52"/>
      <c r="E739" s="52"/>
      <c r="F739" s="52"/>
      <c r="G739" s="12"/>
      <c r="I739" s="12"/>
      <c r="J739" s="12"/>
      <c r="N739" s="12"/>
    </row>
    <row r="740" spans="2:14" ht="12.75" customHeight="1" x14ac:dyDescent="0.25">
      <c r="B740" s="52"/>
      <c r="C740" s="52"/>
      <c r="D740" s="52"/>
      <c r="E740" s="52"/>
      <c r="F740" s="52"/>
      <c r="G740" s="12"/>
      <c r="I740" s="12"/>
      <c r="J740" s="12"/>
      <c r="N740" s="12"/>
    </row>
    <row r="741" spans="2:14" ht="12.75" customHeight="1" x14ac:dyDescent="0.25">
      <c r="B741" s="52"/>
      <c r="C741" s="52"/>
      <c r="D741" s="52"/>
      <c r="E741" s="52"/>
      <c r="F741" s="52"/>
      <c r="G741" s="12"/>
      <c r="I741" s="12"/>
      <c r="J741" s="12"/>
      <c r="N741" s="12"/>
    </row>
    <row r="742" spans="2:14" ht="12.75" customHeight="1" x14ac:dyDescent="0.25">
      <c r="B742" s="52"/>
      <c r="C742" s="52"/>
      <c r="D742" s="52"/>
      <c r="E742" s="52"/>
      <c r="F742" s="52"/>
      <c r="G742" s="12"/>
      <c r="I742" s="12"/>
      <c r="J742" s="12"/>
      <c r="N742" s="12"/>
    </row>
    <row r="743" spans="2:14" ht="12.75" customHeight="1" x14ac:dyDescent="0.25">
      <c r="B743" s="52"/>
      <c r="C743" s="52"/>
      <c r="D743" s="52"/>
      <c r="E743" s="52"/>
      <c r="F743" s="52"/>
      <c r="G743" s="12"/>
      <c r="I743" s="12"/>
      <c r="J743" s="12"/>
      <c r="N743" s="12"/>
    </row>
    <row r="744" spans="2:14" ht="12.75" customHeight="1" x14ac:dyDescent="0.25">
      <c r="B744" s="52"/>
      <c r="C744" s="52"/>
      <c r="D744" s="52"/>
      <c r="E744" s="52"/>
      <c r="F744" s="52"/>
      <c r="G744" s="12"/>
      <c r="I744" s="12"/>
      <c r="J744" s="12"/>
      <c r="N744" s="12"/>
    </row>
    <row r="745" spans="2:14" ht="12.75" customHeight="1" x14ac:dyDescent="0.25">
      <c r="B745" s="52"/>
      <c r="C745" s="52"/>
      <c r="D745" s="52"/>
      <c r="E745" s="52"/>
      <c r="F745" s="52"/>
      <c r="G745" s="12"/>
      <c r="I745" s="12"/>
      <c r="J745" s="12"/>
      <c r="N745" s="12"/>
    </row>
    <row r="746" spans="2:14" ht="12.75" customHeight="1" x14ac:dyDescent="0.25">
      <c r="B746" s="52"/>
      <c r="C746" s="52"/>
      <c r="D746" s="52"/>
      <c r="E746" s="52"/>
      <c r="F746" s="52"/>
      <c r="G746" s="12"/>
      <c r="I746" s="12"/>
      <c r="J746" s="12"/>
      <c r="N746" s="12"/>
    </row>
    <row r="747" spans="2:14" ht="12.75" customHeight="1" x14ac:dyDescent="0.25">
      <c r="B747" s="52"/>
      <c r="C747" s="52"/>
      <c r="D747" s="52"/>
      <c r="E747" s="52"/>
      <c r="F747" s="52"/>
      <c r="G747" s="12"/>
      <c r="I747" s="12"/>
      <c r="J747" s="12"/>
      <c r="N747" s="12"/>
    </row>
    <row r="748" spans="2:14" ht="12.75" customHeight="1" x14ac:dyDescent="0.25">
      <c r="B748" s="52"/>
      <c r="C748" s="52"/>
      <c r="D748" s="52"/>
      <c r="E748" s="52"/>
      <c r="F748" s="52"/>
      <c r="G748" s="12"/>
      <c r="I748" s="12"/>
      <c r="J748" s="12"/>
      <c r="N748" s="12"/>
    </row>
    <row r="749" spans="2:14" ht="12.75" customHeight="1" x14ac:dyDescent="0.25">
      <c r="B749" s="52"/>
      <c r="C749" s="52"/>
      <c r="D749" s="52"/>
      <c r="E749" s="52"/>
      <c r="F749" s="52"/>
      <c r="G749" s="12"/>
      <c r="I749" s="12"/>
      <c r="J749" s="12"/>
      <c r="N749" s="12"/>
    </row>
    <row r="750" spans="2:14" ht="12.75" customHeight="1" x14ac:dyDescent="0.25">
      <c r="B750" s="52"/>
      <c r="C750" s="52"/>
      <c r="D750" s="52"/>
      <c r="E750" s="52"/>
      <c r="F750" s="52"/>
      <c r="G750" s="12"/>
      <c r="I750" s="12"/>
      <c r="J750" s="12"/>
      <c r="N750" s="12"/>
    </row>
    <row r="751" spans="2:14" ht="12.75" customHeight="1" x14ac:dyDescent="0.25">
      <c r="B751" s="52"/>
      <c r="C751" s="52"/>
      <c r="D751" s="52"/>
      <c r="E751" s="52"/>
      <c r="F751" s="52"/>
      <c r="G751" s="12"/>
      <c r="I751" s="12"/>
      <c r="J751" s="12"/>
      <c r="N751" s="12"/>
    </row>
    <row r="752" spans="2:14" ht="12.75" customHeight="1" x14ac:dyDescent="0.25">
      <c r="B752" s="52"/>
      <c r="C752" s="52"/>
      <c r="D752" s="52"/>
      <c r="E752" s="52"/>
      <c r="F752" s="52"/>
      <c r="G752" s="12"/>
      <c r="I752" s="12"/>
      <c r="J752" s="12"/>
      <c r="N752" s="12"/>
    </row>
    <row r="753" spans="2:14" ht="12.75" customHeight="1" x14ac:dyDescent="0.25">
      <c r="B753" s="52"/>
      <c r="C753" s="52"/>
      <c r="D753" s="52"/>
      <c r="E753" s="52"/>
      <c r="F753" s="52"/>
      <c r="G753" s="12"/>
      <c r="I753" s="12"/>
      <c r="J753" s="12"/>
      <c r="N753" s="12"/>
    </row>
    <row r="754" spans="2:14" ht="12.75" customHeight="1" x14ac:dyDescent="0.25">
      <c r="B754" s="52"/>
      <c r="C754" s="52"/>
      <c r="D754" s="52"/>
      <c r="E754" s="52"/>
      <c r="F754" s="52"/>
      <c r="G754" s="12"/>
      <c r="I754" s="12"/>
      <c r="J754" s="12"/>
      <c r="N754" s="12"/>
    </row>
    <row r="755" spans="2:14" ht="12.75" customHeight="1" x14ac:dyDescent="0.25">
      <c r="B755" s="52"/>
      <c r="C755" s="52"/>
      <c r="D755" s="52"/>
      <c r="E755" s="52"/>
      <c r="F755" s="52"/>
      <c r="G755" s="12"/>
      <c r="I755" s="12"/>
      <c r="J755" s="12"/>
      <c r="N755" s="12"/>
    </row>
    <row r="756" spans="2:14" ht="12.75" customHeight="1" x14ac:dyDescent="0.25">
      <c r="B756" s="52"/>
      <c r="C756" s="52"/>
      <c r="D756" s="52"/>
      <c r="E756" s="52"/>
      <c r="F756" s="52"/>
      <c r="G756" s="12"/>
      <c r="I756" s="12"/>
      <c r="J756" s="12"/>
      <c r="N756" s="12"/>
    </row>
    <row r="757" spans="2:14" ht="12.75" customHeight="1" x14ac:dyDescent="0.25">
      <c r="B757" s="52"/>
      <c r="C757" s="52"/>
      <c r="D757" s="52"/>
      <c r="E757" s="52"/>
      <c r="F757" s="52"/>
      <c r="G757" s="12"/>
      <c r="I757" s="12"/>
      <c r="J757" s="12"/>
      <c r="N757" s="12"/>
    </row>
    <row r="758" spans="2:14" ht="12.75" customHeight="1" x14ac:dyDescent="0.25">
      <c r="B758" s="52"/>
      <c r="C758" s="52"/>
      <c r="D758" s="52"/>
      <c r="E758" s="52"/>
      <c r="F758" s="52"/>
      <c r="G758" s="12"/>
      <c r="I758" s="12"/>
      <c r="J758" s="12"/>
      <c r="N758" s="12"/>
    </row>
    <row r="759" spans="2:14" ht="12.75" customHeight="1" x14ac:dyDescent="0.25">
      <c r="B759" s="52"/>
      <c r="C759" s="52"/>
      <c r="D759" s="52"/>
      <c r="E759" s="52"/>
      <c r="F759" s="52"/>
      <c r="G759" s="12"/>
      <c r="I759" s="12"/>
      <c r="J759" s="12"/>
      <c r="N759" s="12"/>
    </row>
    <row r="760" spans="2:14" ht="12.75" customHeight="1" x14ac:dyDescent="0.25">
      <c r="B760" s="52"/>
      <c r="C760" s="52"/>
      <c r="D760" s="52"/>
      <c r="E760" s="52"/>
      <c r="F760" s="52"/>
      <c r="G760" s="12"/>
      <c r="I760" s="12"/>
      <c r="J760" s="12"/>
      <c r="N760" s="12"/>
    </row>
    <row r="761" spans="2:14" ht="12.75" customHeight="1" x14ac:dyDescent="0.25">
      <c r="B761" s="52"/>
      <c r="C761" s="52"/>
      <c r="D761" s="52"/>
      <c r="E761" s="52"/>
      <c r="F761" s="52"/>
      <c r="G761" s="12"/>
      <c r="I761" s="12"/>
      <c r="J761" s="12"/>
      <c r="N761" s="12"/>
    </row>
    <row r="762" spans="2:14" ht="12.75" customHeight="1" x14ac:dyDescent="0.25">
      <c r="B762" s="52"/>
      <c r="C762" s="52"/>
      <c r="D762" s="52"/>
      <c r="E762" s="52"/>
      <c r="F762" s="52"/>
      <c r="G762" s="12"/>
      <c r="I762" s="12"/>
      <c r="J762" s="12"/>
      <c r="N762" s="12"/>
    </row>
    <row r="763" spans="2:14" ht="12.75" customHeight="1" x14ac:dyDescent="0.25">
      <c r="B763" s="52"/>
      <c r="C763" s="52"/>
      <c r="D763" s="52"/>
      <c r="E763" s="52"/>
      <c r="F763" s="52"/>
      <c r="G763" s="12"/>
      <c r="I763" s="12"/>
      <c r="J763" s="12"/>
      <c r="N763" s="12"/>
    </row>
    <row r="764" spans="2:14" ht="12.75" customHeight="1" x14ac:dyDescent="0.25">
      <c r="B764" s="52"/>
      <c r="C764" s="52"/>
      <c r="D764" s="52"/>
      <c r="E764" s="52"/>
      <c r="F764" s="52"/>
      <c r="G764" s="12"/>
      <c r="I764" s="12"/>
      <c r="J764" s="12"/>
      <c r="N764" s="12"/>
    </row>
    <row r="765" spans="2:14" ht="12.75" customHeight="1" x14ac:dyDescent="0.25">
      <c r="B765" s="52"/>
      <c r="C765" s="52"/>
      <c r="D765" s="52"/>
      <c r="E765" s="52"/>
      <c r="F765" s="52"/>
      <c r="G765" s="12"/>
      <c r="I765" s="12"/>
      <c r="J765" s="12"/>
      <c r="N765" s="12"/>
    </row>
    <row r="766" spans="2:14" ht="12.75" customHeight="1" x14ac:dyDescent="0.25">
      <c r="B766" s="52"/>
      <c r="C766" s="52"/>
      <c r="D766" s="52"/>
      <c r="E766" s="52"/>
      <c r="F766" s="52"/>
      <c r="G766" s="12"/>
      <c r="I766" s="12"/>
      <c r="J766" s="12"/>
      <c r="N766" s="12"/>
    </row>
    <row r="767" spans="2:14" ht="12.75" customHeight="1" x14ac:dyDescent="0.25">
      <c r="B767" s="52"/>
      <c r="C767" s="52"/>
      <c r="D767" s="52"/>
      <c r="E767" s="52"/>
      <c r="F767" s="52"/>
      <c r="G767" s="12"/>
      <c r="I767" s="12"/>
      <c r="J767" s="12"/>
      <c r="N767" s="12"/>
    </row>
    <row r="768" spans="2:14" ht="12.75" customHeight="1" x14ac:dyDescent="0.25">
      <c r="B768" s="52"/>
      <c r="C768" s="52"/>
      <c r="D768" s="52"/>
      <c r="E768" s="52"/>
      <c r="F768" s="52"/>
      <c r="G768" s="12"/>
      <c r="I768" s="12"/>
      <c r="J768" s="12"/>
      <c r="N768" s="12"/>
    </row>
    <row r="769" spans="2:14" ht="12.75" customHeight="1" x14ac:dyDescent="0.25">
      <c r="B769" s="52"/>
      <c r="C769" s="52"/>
      <c r="D769" s="52"/>
      <c r="E769" s="52"/>
      <c r="F769" s="52"/>
      <c r="G769" s="12"/>
      <c r="I769" s="12"/>
      <c r="J769" s="12"/>
      <c r="N769" s="12"/>
    </row>
    <row r="770" spans="2:14" ht="12.75" customHeight="1" x14ac:dyDescent="0.25">
      <c r="B770" s="52"/>
      <c r="C770" s="52"/>
      <c r="D770" s="52"/>
      <c r="E770" s="52"/>
      <c r="F770" s="52"/>
      <c r="G770" s="12"/>
      <c r="I770" s="12"/>
      <c r="J770" s="12"/>
      <c r="N770" s="12"/>
    </row>
    <row r="771" spans="2:14" ht="12.75" customHeight="1" x14ac:dyDescent="0.25">
      <c r="B771" s="52"/>
      <c r="C771" s="52"/>
      <c r="D771" s="52"/>
      <c r="E771" s="52"/>
      <c r="F771" s="52"/>
      <c r="G771" s="12"/>
      <c r="I771" s="12"/>
      <c r="J771" s="12"/>
      <c r="N771" s="12"/>
    </row>
    <row r="772" spans="2:14" ht="12.75" customHeight="1" x14ac:dyDescent="0.25">
      <c r="B772" s="52"/>
      <c r="C772" s="52"/>
      <c r="D772" s="52"/>
      <c r="E772" s="52"/>
      <c r="F772" s="52"/>
      <c r="G772" s="12"/>
      <c r="I772" s="12"/>
      <c r="J772" s="12"/>
      <c r="N772" s="12"/>
    </row>
    <row r="773" spans="2:14" ht="12.75" customHeight="1" x14ac:dyDescent="0.25">
      <c r="B773" s="52"/>
      <c r="C773" s="52"/>
      <c r="D773" s="52"/>
      <c r="E773" s="52"/>
      <c r="F773" s="52"/>
      <c r="G773" s="12"/>
      <c r="I773" s="12"/>
      <c r="J773" s="12"/>
      <c r="N773" s="12"/>
    </row>
    <row r="774" spans="2:14" ht="12.75" customHeight="1" x14ac:dyDescent="0.25">
      <c r="B774" s="52"/>
      <c r="C774" s="52"/>
      <c r="D774" s="52"/>
      <c r="E774" s="52"/>
      <c r="F774" s="52"/>
      <c r="G774" s="12"/>
      <c r="I774" s="12"/>
      <c r="J774" s="12"/>
      <c r="N774" s="12"/>
    </row>
    <row r="775" spans="2:14" ht="12.75" customHeight="1" x14ac:dyDescent="0.25">
      <c r="B775" s="52"/>
      <c r="C775" s="52"/>
      <c r="D775" s="52"/>
      <c r="E775" s="52"/>
      <c r="F775" s="52"/>
      <c r="G775" s="12"/>
      <c r="I775" s="12"/>
      <c r="J775" s="12"/>
      <c r="N775" s="12"/>
    </row>
    <row r="776" spans="2:14" ht="12.75" customHeight="1" x14ac:dyDescent="0.25">
      <c r="B776" s="52"/>
      <c r="C776" s="52"/>
      <c r="D776" s="52"/>
      <c r="E776" s="52"/>
      <c r="F776" s="52"/>
      <c r="G776" s="12"/>
      <c r="I776" s="12"/>
      <c r="J776" s="12"/>
      <c r="N776" s="12"/>
    </row>
    <row r="777" spans="2:14" ht="12.75" customHeight="1" x14ac:dyDescent="0.25">
      <c r="B777" s="52"/>
      <c r="C777" s="52"/>
      <c r="D777" s="52"/>
      <c r="E777" s="52"/>
      <c r="F777" s="52"/>
      <c r="G777" s="12"/>
      <c r="I777" s="12"/>
      <c r="J777" s="12"/>
      <c r="N777" s="12"/>
    </row>
    <row r="778" spans="2:14" ht="12.75" customHeight="1" x14ac:dyDescent="0.25">
      <c r="B778" s="52"/>
      <c r="C778" s="52"/>
      <c r="D778" s="52"/>
      <c r="E778" s="52"/>
      <c r="F778" s="52"/>
      <c r="G778" s="12"/>
      <c r="I778" s="12"/>
      <c r="J778" s="12"/>
      <c r="N778" s="12"/>
    </row>
    <row r="779" spans="2:14" ht="12.75" customHeight="1" x14ac:dyDescent="0.25">
      <c r="B779" s="52"/>
      <c r="C779" s="52"/>
      <c r="D779" s="52"/>
      <c r="E779" s="52"/>
      <c r="F779" s="52"/>
      <c r="G779" s="12"/>
      <c r="I779" s="12"/>
      <c r="J779" s="12"/>
      <c r="N779" s="12"/>
    </row>
    <row r="780" spans="2:14" ht="12.75" customHeight="1" x14ac:dyDescent="0.25">
      <c r="B780" s="52"/>
      <c r="C780" s="52"/>
      <c r="D780" s="52"/>
      <c r="E780" s="52"/>
      <c r="F780" s="52"/>
      <c r="G780" s="12"/>
      <c r="I780" s="12"/>
      <c r="J780" s="12"/>
      <c r="N780" s="12"/>
    </row>
    <row r="781" spans="2:14" ht="12.75" customHeight="1" x14ac:dyDescent="0.25">
      <c r="B781" s="52"/>
      <c r="C781" s="52"/>
      <c r="D781" s="52"/>
      <c r="E781" s="52"/>
      <c r="F781" s="52"/>
      <c r="G781" s="12"/>
      <c r="I781" s="12"/>
      <c r="J781" s="12"/>
      <c r="N781" s="12"/>
    </row>
    <row r="782" spans="2:14" ht="12.75" customHeight="1" x14ac:dyDescent="0.25">
      <c r="B782" s="52"/>
      <c r="C782" s="52"/>
      <c r="D782" s="52"/>
      <c r="E782" s="52"/>
      <c r="F782" s="52"/>
      <c r="G782" s="12"/>
      <c r="I782" s="12"/>
      <c r="J782" s="12"/>
      <c r="N782" s="12"/>
    </row>
    <row r="783" spans="2:14" ht="12.75" customHeight="1" x14ac:dyDescent="0.25">
      <c r="B783" s="52"/>
      <c r="C783" s="52"/>
      <c r="D783" s="52"/>
      <c r="E783" s="52"/>
      <c r="F783" s="52"/>
      <c r="G783" s="12"/>
      <c r="I783" s="12"/>
      <c r="J783" s="12"/>
      <c r="N783" s="12"/>
    </row>
    <row r="784" spans="2:14" ht="12.75" customHeight="1" x14ac:dyDescent="0.25">
      <c r="B784" s="52"/>
      <c r="C784" s="52"/>
      <c r="D784" s="52"/>
      <c r="E784" s="52"/>
      <c r="F784" s="52"/>
      <c r="G784" s="12"/>
      <c r="I784" s="12"/>
      <c r="J784" s="12"/>
      <c r="N784" s="12"/>
    </row>
    <row r="785" spans="2:14" ht="12.75" customHeight="1" x14ac:dyDescent="0.25">
      <c r="B785" s="52"/>
      <c r="C785" s="52"/>
      <c r="D785" s="52"/>
      <c r="E785" s="52"/>
      <c r="F785" s="52"/>
      <c r="G785" s="12"/>
      <c r="I785" s="12"/>
      <c r="J785" s="12"/>
      <c r="N785" s="12"/>
    </row>
    <row r="786" spans="2:14" ht="12.75" customHeight="1" x14ac:dyDescent="0.25">
      <c r="B786" s="52"/>
      <c r="C786" s="52"/>
      <c r="D786" s="52"/>
      <c r="E786" s="52"/>
      <c r="F786" s="52"/>
      <c r="G786" s="12"/>
      <c r="I786" s="12"/>
      <c r="J786" s="12"/>
      <c r="N786" s="12"/>
    </row>
    <row r="787" spans="2:14" ht="12.75" customHeight="1" x14ac:dyDescent="0.25">
      <c r="B787" s="52"/>
      <c r="C787" s="52"/>
      <c r="D787" s="52"/>
      <c r="E787" s="52"/>
      <c r="F787" s="52"/>
      <c r="G787" s="12"/>
      <c r="I787" s="12"/>
      <c r="J787" s="12"/>
      <c r="N787" s="12"/>
    </row>
    <row r="788" spans="2:14" ht="12.75" customHeight="1" x14ac:dyDescent="0.25">
      <c r="B788" s="52"/>
      <c r="C788" s="52"/>
      <c r="D788" s="52"/>
      <c r="E788" s="52"/>
      <c r="F788" s="52"/>
      <c r="G788" s="12"/>
      <c r="I788" s="12"/>
      <c r="J788" s="12"/>
      <c r="N788" s="12"/>
    </row>
    <row r="789" spans="2:14" ht="12.75" customHeight="1" x14ac:dyDescent="0.25">
      <c r="B789" s="52"/>
      <c r="C789" s="52"/>
      <c r="D789" s="52"/>
      <c r="E789" s="52"/>
      <c r="F789" s="52"/>
      <c r="G789" s="12"/>
      <c r="I789" s="12"/>
      <c r="J789" s="12"/>
      <c r="N789" s="12"/>
    </row>
    <row r="790" spans="2:14" ht="12.75" customHeight="1" x14ac:dyDescent="0.25">
      <c r="B790" s="52"/>
      <c r="C790" s="52"/>
      <c r="D790" s="52"/>
      <c r="E790" s="52"/>
      <c r="F790" s="52"/>
      <c r="G790" s="12"/>
      <c r="I790" s="12"/>
      <c r="J790" s="12"/>
      <c r="N790" s="12"/>
    </row>
    <row r="791" spans="2:14" ht="12.75" customHeight="1" x14ac:dyDescent="0.25">
      <c r="B791" s="52"/>
      <c r="C791" s="52"/>
      <c r="D791" s="52"/>
      <c r="E791" s="52"/>
      <c r="F791" s="52"/>
      <c r="G791" s="12"/>
      <c r="I791" s="12"/>
      <c r="J791" s="12"/>
      <c r="N791" s="12"/>
    </row>
    <row r="792" spans="2:14" ht="12.75" customHeight="1" x14ac:dyDescent="0.25">
      <c r="B792" s="52"/>
      <c r="C792" s="52"/>
      <c r="D792" s="52"/>
      <c r="E792" s="52"/>
      <c r="F792" s="52"/>
      <c r="G792" s="12"/>
      <c r="I792" s="12"/>
      <c r="J792" s="12"/>
      <c r="N792" s="12"/>
    </row>
    <row r="793" spans="2:14" ht="12.75" customHeight="1" x14ac:dyDescent="0.25">
      <c r="B793" s="52"/>
      <c r="C793" s="52"/>
      <c r="D793" s="52"/>
      <c r="E793" s="52"/>
      <c r="F793" s="52"/>
      <c r="G793" s="12"/>
      <c r="I793" s="12"/>
      <c r="J793" s="12"/>
      <c r="N793" s="12"/>
    </row>
    <row r="794" spans="2:14" ht="12.75" customHeight="1" x14ac:dyDescent="0.25">
      <c r="B794" s="52"/>
      <c r="C794" s="52"/>
      <c r="D794" s="52"/>
      <c r="E794" s="52"/>
      <c r="F794" s="52"/>
      <c r="G794" s="12"/>
      <c r="I794" s="12"/>
      <c r="J794" s="12"/>
      <c r="N794" s="12"/>
    </row>
    <row r="795" spans="2:14" ht="12.75" customHeight="1" x14ac:dyDescent="0.25">
      <c r="B795" s="52"/>
      <c r="C795" s="52"/>
      <c r="D795" s="52"/>
      <c r="E795" s="52"/>
      <c r="F795" s="52"/>
      <c r="G795" s="12"/>
      <c r="I795" s="12"/>
      <c r="J795" s="12"/>
      <c r="N795" s="12"/>
    </row>
    <row r="796" spans="2:14" ht="12.75" customHeight="1" x14ac:dyDescent="0.25">
      <c r="B796" s="52"/>
      <c r="C796" s="52"/>
      <c r="D796" s="52"/>
      <c r="E796" s="52"/>
      <c r="F796" s="52"/>
      <c r="G796" s="12"/>
      <c r="I796" s="12"/>
      <c r="J796" s="12"/>
      <c r="N796" s="12"/>
    </row>
    <row r="797" spans="2:14" ht="12.75" customHeight="1" x14ac:dyDescent="0.25">
      <c r="B797" s="52"/>
      <c r="C797" s="52"/>
      <c r="D797" s="52"/>
      <c r="E797" s="52"/>
      <c r="F797" s="52"/>
      <c r="G797" s="12"/>
      <c r="I797" s="12"/>
      <c r="J797" s="12"/>
      <c r="N797" s="12"/>
    </row>
    <row r="798" spans="2:14" ht="12.75" customHeight="1" x14ac:dyDescent="0.25">
      <c r="B798" s="52"/>
      <c r="C798" s="52"/>
      <c r="D798" s="52"/>
      <c r="E798" s="52"/>
      <c r="F798" s="52"/>
      <c r="G798" s="12"/>
      <c r="I798" s="12"/>
      <c r="J798" s="12"/>
      <c r="N798" s="12"/>
    </row>
    <row r="799" spans="2:14" ht="12.75" customHeight="1" x14ac:dyDescent="0.25">
      <c r="B799" s="52"/>
      <c r="C799" s="52"/>
      <c r="D799" s="52"/>
      <c r="E799" s="52"/>
      <c r="F799" s="52"/>
      <c r="G799" s="12"/>
      <c r="I799" s="12"/>
      <c r="J799" s="12"/>
      <c r="N799" s="12"/>
    </row>
    <row r="800" spans="2:14" ht="12.75" customHeight="1" x14ac:dyDescent="0.25">
      <c r="B800" s="52"/>
      <c r="C800" s="52"/>
      <c r="D800" s="52"/>
      <c r="E800" s="52"/>
      <c r="F800" s="52"/>
      <c r="G800" s="12"/>
      <c r="I800" s="12"/>
      <c r="J800" s="12"/>
      <c r="N800" s="12"/>
    </row>
    <row r="801" spans="2:14" ht="12.75" customHeight="1" x14ac:dyDescent="0.25">
      <c r="B801" s="52"/>
      <c r="C801" s="52"/>
      <c r="D801" s="52"/>
      <c r="E801" s="52"/>
      <c r="F801" s="52"/>
      <c r="G801" s="12"/>
      <c r="I801" s="12"/>
      <c r="J801" s="12"/>
      <c r="N801" s="12"/>
    </row>
    <row r="802" spans="2:14" ht="12.75" customHeight="1" x14ac:dyDescent="0.25">
      <c r="B802" s="52"/>
      <c r="C802" s="52"/>
      <c r="D802" s="52"/>
      <c r="E802" s="52"/>
      <c r="F802" s="52"/>
      <c r="G802" s="12"/>
      <c r="I802" s="12"/>
      <c r="J802" s="12"/>
      <c r="N802" s="12"/>
    </row>
    <row r="803" spans="2:14" ht="12.75" customHeight="1" x14ac:dyDescent="0.25">
      <c r="B803" s="52"/>
      <c r="C803" s="52"/>
      <c r="D803" s="52"/>
      <c r="E803" s="52"/>
      <c r="F803" s="52"/>
      <c r="G803" s="12"/>
      <c r="I803" s="12"/>
      <c r="J803" s="12"/>
      <c r="N803" s="12"/>
    </row>
    <row r="804" spans="2:14" ht="12.75" customHeight="1" x14ac:dyDescent="0.25">
      <c r="B804" s="52"/>
      <c r="C804" s="52"/>
      <c r="D804" s="52"/>
      <c r="E804" s="52"/>
      <c r="F804" s="52"/>
      <c r="G804" s="12"/>
      <c r="I804" s="12"/>
      <c r="J804" s="12"/>
      <c r="N804" s="12"/>
    </row>
    <row r="805" spans="2:14" ht="12.75" customHeight="1" x14ac:dyDescent="0.25">
      <c r="B805" s="52"/>
      <c r="C805" s="52"/>
      <c r="D805" s="52"/>
      <c r="E805" s="52"/>
      <c r="F805" s="52"/>
      <c r="G805" s="12"/>
      <c r="I805" s="12"/>
      <c r="J805" s="12"/>
      <c r="N805" s="12"/>
    </row>
    <row r="806" spans="2:14" ht="12.75" customHeight="1" x14ac:dyDescent="0.25">
      <c r="B806" s="52"/>
      <c r="C806" s="52"/>
      <c r="D806" s="52"/>
      <c r="E806" s="52"/>
      <c r="F806" s="52"/>
      <c r="G806" s="12"/>
      <c r="I806" s="12"/>
      <c r="J806" s="12"/>
      <c r="N806" s="12"/>
    </row>
    <row r="807" spans="2:14" ht="12.75" customHeight="1" x14ac:dyDescent="0.25">
      <c r="B807" s="52"/>
      <c r="C807" s="52"/>
      <c r="D807" s="52"/>
      <c r="E807" s="52"/>
      <c r="F807" s="52"/>
      <c r="G807" s="12"/>
      <c r="I807" s="12"/>
      <c r="J807" s="12"/>
      <c r="N807" s="12"/>
    </row>
    <row r="808" spans="2:14" ht="12.75" customHeight="1" x14ac:dyDescent="0.25">
      <c r="B808" s="52"/>
      <c r="C808" s="52"/>
      <c r="D808" s="52"/>
      <c r="E808" s="52"/>
      <c r="F808" s="52"/>
      <c r="G808" s="12"/>
      <c r="I808" s="12"/>
      <c r="J808" s="12"/>
      <c r="N808" s="12"/>
    </row>
    <row r="809" spans="2:14" ht="12.75" customHeight="1" x14ac:dyDescent="0.25">
      <c r="B809" s="52"/>
      <c r="C809" s="52"/>
      <c r="D809" s="52"/>
      <c r="E809" s="52"/>
      <c r="F809" s="52"/>
      <c r="G809" s="12"/>
      <c r="I809" s="12"/>
      <c r="J809" s="12"/>
      <c r="N809" s="12"/>
    </row>
    <row r="810" spans="2:14" ht="12.75" customHeight="1" x14ac:dyDescent="0.25">
      <c r="B810" s="52"/>
      <c r="C810" s="52"/>
      <c r="D810" s="52"/>
      <c r="E810" s="52"/>
      <c r="F810" s="52"/>
      <c r="G810" s="12"/>
      <c r="I810" s="12"/>
      <c r="J810" s="12"/>
      <c r="N810" s="12"/>
    </row>
    <row r="811" spans="2:14" ht="12.75" customHeight="1" x14ac:dyDescent="0.25">
      <c r="B811" s="52"/>
      <c r="C811" s="52"/>
      <c r="D811" s="52"/>
      <c r="E811" s="52"/>
      <c r="F811" s="52"/>
      <c r="G811" s="12"/>
      <c r="I811" s="12"/>
      <c r="J811" s="12"/>
      <c r="N811" s="12"/>
    </row>
    <row r="812" spans="2:14" ht="12.75" customHeight="1" x14ac:dyDescent="0.25">
      <c r="B812" s="52"/>
      <c r="C812" s="52"/>
      <c r="D812" s="52"/>
      <c r="E812" s="52"/>
      <c r="F812" s="52"/>
      <c r="G812" s="12"/>
      <c r="I812" s="12"/>
      <c r="J812" s="12"/>
      <c r="N812" s="12"/>
    </row>
    <row r="813" spans="2:14" ht="12.75" customHeight="1" x14ac:dyDescent="0.25">
      <c r="B813" s="52"/>
      <c r="C813" s="52"/>
      <c r="D813" s="52"/>
      <c r="E813" s="52"/>
      <c r="F813" s="52"/>
      <c r="G813" s="12"/>
      <c r="I813" s="12"/>
      <c r="J813" s="12"/>
      <c r="N813" s="12"/>
    </row>
    <row r="814" spans="2:14" ht="12.75" customHeight="1" x14ac:dyDescent="0.25">
      <c r="B814" s="52"/>
      <c r="C814" s="52"/>
      <c r="D814" s="52"/>
      <c r="E814" s="52"/>
      <c r="F814" s="52"/>
      <c r="G814" s="12"/>
      <c r="I814" s="12"/>
      <c r="J814" s="12"/>
      <c r="N814" s="12"/>
    </row>
    <row r="815" spans="2:14" ht="12.75" customHeight="1" x14ac:dyDescent="0.25">
      <c r="B815" s="52"/>
      <c r="C815" s="52"/>
      <c r="D815" s="52"/>
      <c r="E815" s="52"/>
      <c r="F815" s="52"/>
      <c r="G815" s="12"/>
      <c r="I815" s="12"/>
      <c r="J815" s="12"/>
      <c r="N815" s="12"/>
    </row>
    <row r="816" spans="2:14" ht="12.75" customHeight="1" x14ac:dyDescent="0.25">
      <c r="B816" s="52"/>
      <c r="C816" s="52"/>
      <c r="D816" s="52"/>
      <c r="E816" s="52"/>
      <c r="F816" s="52"/>
      <c r="G816" s="12"/>
      <c r="I816" s="12"/>
      <c r="J816" s="12"/>
      <c r="N816" s="12"/>
    </row>
    <row r="817" spans="2:14" ht="12.75" customHeight="1" x14ac:dyDescent="0.25">
      <c r="B817" s="52"/>
      <c r="C817" s="52"/>
      <c r="D817" s="52"/>
      <c r="E817" s="52"/>
      <c r="F817" s="52"/>
      <c r="G817" s="12"/>
      <c r="I817" s="12"/>
      <c r="J817" s="12"/>
      <c r="N817" s="12"/>
    </row>
    <row r="818" spans="2:14" ht="12.75" customHeight="1" x14ac:dyDescent="0.25">
      <c r="B818" s="52"/>
      <c r="C818" s="52"/>
      <c r="D818" s="52"/>
      <c r="E818" s="52"/>
      <c r="F818" s="52"/>
      <c r="G818" s="12"/>
      <c r="I818" s="12"/>
      <c r="J818" s="12"/>
      <c r="N818" s="12"/>
    </row>
    <row r="819" spans="2:14" ht="12.75" customHeight="1" x14ac:dyDescent="0.25">
      <c r="B819" s="52"/>
      <c r="C819" s="52"/>
      <c r="D819" s="52"/>
      <c r="E819" s="52"/>
      <c r="F819" s="52"/>
      <c r="G819" s="12"/>
      <c r="I819" s="12"/>
      <c r="J819" s="12"/>
      <c r="N819" s="12"/>
    </row>
    <row r="820" spans="2:14" ht="12.75" customHeight="1" x14ac:dyDescent="0.25">
      <c r="B820" s="52"/>
      <c r="C820" s="52"/>
      <c r="D820" s="52"/>
      <c r="E820" s="52"/>
      <c r="F820" s="52"/>
      <c r="G820" s="12"/>
      <c r="I820" s="12"/>
      <c r="J820" s="12"/>
      <c r="N820" s="12"/>
    </row>
    <row r="821" spans="2:14" ht="12.75" customHeight="1" x14ac:dyDescent="0.25">
      <c r="B821" s="52"/>
      <c r="C821" s="52"/>
      <c r="D821" s="52"/>
      <c r="E821" s="52"/>
      <c r="F821" s="52"/>
      <c r="G821" s="12"/>
      <c r="I821" s="12"/>
      <c r="J821" s="12"/>
      <c r="N821" s="12"/>
    </row>
    <row r="822" spans="2:14" ht="12.75" customHeight="1" x14ac:dyDescent="0.25">
      <c r="B822" s="52"/>
      <c r="C822" s="52"/>
      <c r="D822" s="52"/>
      <c r="E822" s="52"/>
      <c r="F822" s="52"/>
      <c r="G822" s="12"/>
      <c r="I822" s="12"/>
      <c r="J822" s="12"/>
      <c r="N822" s="12"/>
    </row>
    <row r="823" spans="2:14" ht="12.75" customHeight="1" x14ac:dyDescent="0.25">
      <c r="B823" s="52"/>
      <c r="C823" s="52"/>
      <c r="D823" s="52"/>
      <c r="E823" s="52"/>
      <c r="F823" s="52"/>
      <c r="G823" s="12"/>
      <c r="I823" s="12"/>
      <c r="J823" s="12"/>
      <c r="N823" s="12"/>
    </row>
    <row r="824" spans="2:14" ht="12.75" customHeight="1" x14ac:dyDescent="0.25">
      <c r="B824" s="52"/>
      <c r="C824" s="52"/>
      <c r="D824" s="52"/>
      <c r="E824" s="52"/>
      <c r="F824" s="52"/>
      <c r="G824" s="12"/>
      <c r="I824" s="12"/>
      <c r="J824" s="12"/>
      <c r="N824" s="12"/>
    </row>
    <row r="825" spans="2:14" ht="12.75" customHeight="1" x14ac:dyDescent="0.25">
      <c r="B825" s="52"/>
      <c r="C825" s="52"/>
      <c r="D825" s="52"/>
      <c r="E825" s="52"/>
      <c r="F825" s="52"/>
      <c r="G825" s="12"/>
      <c r="I825" s="12"/>
      <c r="J825" s="12"/>
      <c r="N825" s="12"/>
    </row>
    <row r="826" spans="2:14" ht="12.75" customHeight="1" x14ac:dyDescent="0.25">
      <c r="B826" s="52"/>
      <c r="C826" s="52"/>
      <c r="D826" s="52"/>
      <c r="E826" s="52"/>
      <c r="F826" s="52"/>
      <c r="G826" s="12"/>
      <c r="I826" s="12"/>
      <c r="J826" s="12"/>
      <c r="N826" s="12"/>
    </row>
    <row r="827" spans="2:14" ht="12.75" customHeight="1" x14ac:dyDescent="0.25">
      <c r="B827" s="52"/>
      <c r="C827" s="52"/>
      <c r="D827" s="52"/>
      <c r="E827" s="52"/>
      <c r="F827" s="52"/>
      <c r="G827" s="12"/>
      <c r="I827" s="12"/>
      <c r="J827" s="12"/>
      <c r="N827" s="12"/>
    </row>
    <row r="828" spans="2:14" ht="12.75" customHeight="1" x14ac:dyDescent="0.25">
      <c r="B828" s="52"/>
      <c r="C828" s="52"/>
      <c r="D828" s="52"/>
      <c r="E828" s="52"/>
      <c r="F828" s="52"/>
      <c r="G828" s="12"/>
      <c r="I828" s="12"/>
      <c r="J828" s="12"/>
      <c r="N828" s="12"/>
    </row>
    <row r="829" spans="2:14" ht="12.75" customHeight="1" x14ac:dyDescent="0.25">
      <c r="B829" s="52"/>
      <c r="C829" s="52"/>
      <c r="D829" s="52"/>
      <c r="E829" s="52"/>
      <c r="F829" s="52"/>
      <c r="G829" s="12"/>
      <c r="I829" s="12"/>
      <c r="J829" s="12"/>
      <c r="N829" s="12"/>
    </row>
    <row r="830" spans="2:14" ht="12.75" customHeight="1" x14ac:dyDescent="0.25">
      <c r="B830" s="52"/>
      <c r="C830" s="52"/>
      <c r="D830" s="52"/>
      <c r="E830" s="52"/>
      <c r="F830" s="52"/>
      <c r="G830" s="12"/>
      <c r="I830" s="12"/>
      <c r="J830" s="12"/>
      <c r="N830" s="12"/>
    </row>
    <row r="831" spans="2:14" ht="12.75" customHeight="1" x14ac:dyDescent="0.25">
      <c r="B831" s="52"/>
      <c r="C831" s="52"/>
      <c r="D831" s="52"/>
      <c r="E831" s="52"/>
      <c r="F831" s="52"/>
      <c r="G831" s="12"/>
      <c r="I831" s="12"/>
      <c r="J831" s="12"/>
      <c r="N831" s="12"/>
    </row>
    <row r="832" spans="2:14" ht="12.75" customHeight="1" x14ac:dyDescent="0.25">
      <c r="B832" s="52"/>
      <c r="C832" s="52"/>
      <c r="D832" s="52"/>
      <c r="E832" s="52"/>
      <c r="F832" s="52"/>
      <c r="G832" s="12"/>
      <c r="I832" s="12"/>
      <c r="J832" s="12"/>
      <c r="N832" s="12"/>
    </row>
    <row r="833" spans="2:14" ht="12.75" customHeight="1" x14ac:dyDescent="0.25">
      <c r="B833" s="52"/>
      <c r="C833" s="52"/>
      <c r="D833" s="52"/>
      <c r="E833" s="52"/>
      <c r="F833" s="52"/>
      <c r="G833" s="12"/>
      <c r="I833" s="12"/>
      <c r="J833" s="12"/>
      <c r="N833" s="12"/>
    </row>
    <row r="834" spans="2:14" ht="12.75" customHeight="1" x14ac:dyDescent="0.25">
      <c r="B834" s="52"/>
      <c r="C834" s="52"/>
      <c r="D834" s="52"/>
      <c r="E834" s="52"/>
      <c r="F834" s="52"/>
      <c r="G834" s="12"/>
      <c r="I834" s="12"/>
      <c r="J834" s="12"/>
      <c r="N834" s="12"/>
    </row>
    <row r="835" spans="2:14" ht="12.75" customHeight="1" x14ac:dyDescent="0.25">
      <c r="B835" s="52"/>
      <c r="C835" s="52"/>
      <c r="D835" s="52"/>
      <c r="E835" s="52"/>
      <c r="F835" s="52"/>
      <c r="G835" s="12"/>
      <c r="I835" s="12"/>
      <c r="J835" s="12"/>
      <c r="N835" s="12"/>
    </row>
    <row r="836" spans="2:14" ht="12.75" customHeight="1" x14ac:dyDescent="0.25">
      <c r="B836" s="52"/>
      <c r="C836" s="52"/>
      <c r="D836" s="52"/>
      <c r="E836" s="52"/>
      <c r="F836" s="52"/>
      <c r="G836" s="12"/>
      <c r="I836" s="12"/>
      <c r="J836" s="12"/>
      <c r="N836" s="12"/>
    </row>
    <row r="837" spans="2:14" ht="12.75" customHeight="1" x14ac:dyDescent="0.25">
      <c r="B837" s="52"/>
      <c r="C837" s="52"/>
      <c r="D837" s="52"/>
      <c r="E837" s="52"/>
      <c r="F837" s="52"/>
      <c r="G837" s="12"/>
      <c r="I837" s="12"/>
      <c r="J837" s="12"/>
      <c r="N837" s="12"/>
    </row>
    <row r="838" spans="2:14" ht="12.75" customHeight="1" x14ac:dyDescent="0.25">
      <c r="B838" s="52"/>
      <c r="C838" s="52"/>
      <c r="D838" s="52"/>
      <c r="E838" s="52"/>
      <c r="F838" s="52"/>
      <c r="G838" s="12"/>
      <c r="I838" s="12"/>
      <c r="J838" s="12"/>
      <c r="N838" s="12"/>
    </row>
    <row r="839" spans="2:14" ht="12.75" customHeight="1" x14ac:dyDescent="0.25">
      <c r="B839" s="52"/>
      <c r="C839" s="52"/>
      <c r="D839" s="52"/>
      <c r="E839" s="52"/>
      <c r="F839" s="52"/>
      <c r="G839" s="12"/>
      <c r="I839" s="12"/>
      <c r="J839" s="12"/>
      <c r="N839" s="12"/>
    </row>
    <row r="840" spans="2:14" ht="12.75" customHeight="1" x14ac:dyDescent="0.25">
      <c r="B840" s="52"/>
      <c r="C840" s="52"/>
      <c r="D840" s="52"/>
      <c r="E840" s="52"/>
      <c r="F840" s="52"/>
      <c r="G840" s="12"/>
      <c r="I840" s="12"/>
      <c r="J840" s="12"/>
      <c r="N840" s="12"/>
    </row>
    <row r="841" spans="2:14" ht="12.75" customHeight="1" x14ac:dyDescent="0.25">
      <c r="B841" s="52"/>
      <c r="C841" s="52"/>
      <c r="D841" s="52"/>
      <c r="E841" s="52"/>
      <c r="F841" s="52"/>
      <c r="G841" s="12"/>
      <c r="I841" s="12"/>
      <c r="J841" s="12"/>
      <c r="N841" s="12"/>
    </row>
    <row r="842" spans="2:14" ht="12.75" customHeight="1" x14ac:dyDescent="0.25">
      <c r="B842" s="52"/>
      <c r="C842" s="52"/>
      <c r="D842" s="52"/>
      <c r="E842" s="52"/>
      <c r="F842" s="52"/>
      <c r="G842" s="12"/>
      <c r="I842" s="12"/>
      <c r="J842" s="12"/>
      <c r="N842" s="12"/>
    </row>
    <row r="843" spans="2:14" ht="12.75" customHeight="1" x14ac:dyDescent="0.25">
      <c r="B843" s="52"/>
      <c r="C843" s="52"/>
      <c r="D843" s="52"/>
      <c r="E843" s="52"/>
      <c r="F843" s="52"/>
      <c r="G843" s="12"/>
      <c r="I843" s="12"/>
      <c r="J843" s="12"/>
      <c r="N843" s="12"/>
    </row>
    <row r="844" spans="2:14" ht="12.75" customHeight="1" x14ac:dyDescent="0.25">
      <c r="B844" s="52"/>
      <c r="C844" s="52"/>
      <c r="D844" s="52"/>
      <c r="E844" s="52"/>
      <c r="F844" s="52"/>
      <c r="G844" s="12"/>
      <c r="I844" s="12"/>
      <c r="J844" s="12"/>
      <c r="N844" s="12"/>
    </row>
    <row r="845" spans="2:14" ht="12.75" customHeight="1" x14ac:dyDescent="0.25">
      <c r="B845" s="52"/>
      <c r="C845" s="52"/>
      <c r="D845" s="52"/>
      <c r="E845" s="52"/>
      <c r="F845" s="52"/>
      <c r="G845" s="12"/>
      <c r="I845" s="12"/>
      <c r="J845" s="12"/>
      <c r="N845" s="12"/>
    </row>
    <row r="846" spans="2:14" ht="12.75" customHeight="1" x14ac:dyDescent="0.25">
      <c r="B846" s="52"/>
      <c r="C846" s="52"/>
      <c r="D846" s="52"/>
      <c r="E846" s="52"/>
      <c r="F846" s="52"/>
      <c r="G846" s="12"/>
      <c r="I846" s="12"/>
      <c r="J846" s="12"/>
      <c r="N846" s="12"/>
    </row>
    <row r="847" spans="2:14" ht="12.75" customHeight="1" x14ac:dyDescent="0.25">
      <c r="B847" s="52"/>
      <c r="C847" s="52"/>
      <c r="D847" s="52"/>
      <c r="E847" s="52"/>
      <c r="F847" s="52"/>
      <c r="G847" s="12"/>
      <c r="I847" s="12"/>
      <c r="J847" s="12"/>
      <c r="N847" s="12"/>
    </row>
    <row r="848" spans="2:14" ht="12.75" customHeight="1" x14ac:dyDescent="0.25">
      <c r="B848" s="52"/>
      <c r="C848" s="52"/>
      <c r="D848" s="52"/>
      <c r="E848" s="52"/>
      <c r="F848" s="52"/>
      <c r="G848" s="12"/>
      <c r="I848" s="12"/>
      <c r="J848" s="12"/>
      <c r="N848" s="12"/>
    </row>
    <row r="849" spans="2:14" ht="12.75" customHeight="1" x14ac:dyDescent="0.25">
      <c r="B849" s="52"/>
      <c r="C849" s="52"/>
      <c r="D849" s="52"/>
      <c r="E849" s="52"/>
      <c r="F849" s="52"/>
      <c r="G849" s="12"/>
      <c r="I849" s="12"/>
      <c r="J849" s="12"/>
      <c r="N849" s="12"/>
    </row>
    <row r="850" spans="2:14" ht="12.75" customHeight="1" x14ac:dyDescent="0.25">
      <c r="B850" s="52"/>
      <c r="C850" s="52"/>
      <c r="D850" s="52"/>
      <c r="E850" s="52"/>
      <c r="F850" s="52"/>
      <c r="G850" s="12"/>
      <c r="I850" s="12"/>
      <c r="J850" s="12"/>
      <c r="N850" s="12"/>
    </row>
    <row r="851" spans="2:14" ht="12.75" customHeight="1" x14ac:dyDescent="0.25">
      <c r="B851" s="52"/>
      <c r="C851" s="52"/>
      <c r="D851" s="52"/>
      <c r="E851" s="52"/>
      <c r="F851" s="52"/>
      <c r="G851" s="12"/>
      <c r="I851" s="12"/>
      <c r="J851" s="12"/>
      <c r="N851" s="12"/>
    </row>
    <row r="852" spans="2:14" ht="12.75" customHeight="1" x14ac:dyDescent="0.25">
      <c r="B852" s="52"/>
      <c r="C852" s="52"/>
      <c r="D852" s="52"/>
      <c r="E852" s="52"/>
      <c r="F852" s="52"/>
      <c r="G852" s="12"/>
      <c r="I852" s="12"/>
      <c r="J852" s="12"/>
      <c r="N852" s="12"/>
    </row>
    <row r="853" spans="2:14" ht="12.75" customHeight="1" x14ac:dyDescent="0.25">
      <c r="B853" s="52"/>
      <c r="C853" s="52"/>
      <c r="D853" s="52"/>
      <c r="E853" s="52"/>
      <c r="F853" s="52"/>
      <c r="G853" s="12"/>
      <c r="I853" s="12"/>
      <c r="J853" s="12"/>
      <c r="N853" s="12"/>
    </row>
    <row r="854" spans="2:14" ht="12.75" customHeight="1" x14ac:dyDescent="0.25">
      <c r="B854" s="52"/>
      <c r="C854" s="52"/>
      <c r="D854" s="52"/>
      <c r="E854" s="52"/>
      <c r="F854" s="52"/>
      <c r="G854" s="12"/>
      <c r="I854" s="12"/>
      <c r="J854" s="12"/>
      <c r="N854" s="12"/>
    </row>
    <row r="855" spans="2:14" ht="12.75" customHeight="1" x14ac:dyDescent="0.25">
      <c r="B855" s="52"/>
      <c r="C855" s="52"/>
      <c r="D855" s="52"/>
      <c r="E855" s="52"/>
      <c r="F855" s="52"/>
      <c r="G855" s="12"/>
      <c r="I855" s="12"/>
      <c r="J855" s="12"/>
      <c r="N855" s="12"/>
    </row>
    <row r="856" spans="2:14" ht="12.75" customHeight="1" x14ac:dyDescent="0.25">
      <c r="B856" s="52"/>
      <c r="C856" s="52"/>
      <c r="D856" s="52"/>
      <c r="E856" s="52"/>
      <c r="F856" s="52"/>
      <c r="G856" s="12"/>
      <c r="I856" s="12"/>
      <c r="J856" s="12"/>
      <c r="N856" s="12"/>
    </row>
    <row r="857" spans="2:14" ht="12.75" customHeight="1" x14ac:dyDescent="0.25">
      <c r="B857" s="52"/>
      <c r="C857" s="52"/>
      <c r="D857" s="52"/>
      <c r="E857" s="52"/>
      <c r="F857" s="52"/>
      <c r="G857" s="12"/>
      <c r="I857" s="12"/>
      <c r="J857" s="12"/>
      <c r="N857" s="12"/>
    </row>
    <row r="858" spans="2:14" ht="12.75" customHeight="1" x14ac:dyDescent="0.25">
      <c r="B858" s="52"/>
      <c r="C858" s="52"/>
      <c r="D858" s="52"/>
      <c r="E858" s="52"/>
      <c r="F858" s="52"/>
      <c r="G858" s="12"/>
      <c r="I858" s="12"/>
      <c r="J858" s="12"/>
      <c r="N858" s="12"/>
    </row>
    <row r="859" spans="2:14" ht="12.75" customHeight="1" x14ac:dyDescent="0.25">
      <c r="B859" s="52"/>
      <c r="C859" s="52"/>
      <c r="D859" s="52"/>
      <c r="E859" s="52"/>
      <c r="F859" s="52"/>
      <c r="G859" s="12"/>
      <c r="I859" s="12"/>
      <c r="J859" s="12"/>
      <c r="N859" s="12"/>
    </row>
    <row r="860" spans="2:14" ht="12.75" customHeight="1" x14ac:dyDescent="0.25">
      <c r="B860" s="52"/>
      <c r="C860" s="52"/>
      <c r="D860" s="52"/>
      <c r="E860" s="52"/>
      <c r="F860" s="52"/>
      <c r="G860" s="12"/>
      <c r="I860" s="12"/>
      <c r="J860" s="12"/>
      <c r="N860" s="12"/>
    </row>
    <row r="861" spans="2:14" ht="12.75" customHeight="1" x14ac:dyDescent="0.25">
      <c r="B861" s="52"/>
      <c r="C861" s="52"/>
      <c r="D861" s="52"/>
      <c r="E861" s="52"/>
      <c r="F861" s="52"/>
      <c r="G861" s="12"/>
      <c r="I861" s="12"/>
      <c r="J861" s="12"/>
      <c r="N861" s="12"/>
    </row>
    <row r="862" spans="2:14" ht="12.75" customHeight="1" x14ac:dyDescent="0.25">
      <c r="B862" s="52"/>
      <c r="C862" s="52"/>
      <c r="D862" s="52"/>
      <c r="E862" s="52"/>
      <c r="F862" s="52"/>
      <c r="G862" s="12"/>
      <c r="I862" s="12"/>
      <c r="J862" s="12"/>
      <c r="N862" s="12"/>
    </row>
    <row r="863" spans="2:14" ht="12.75" customHeight="1" x14ac:dyDescent="0.25">
      <c r="B863" s="52"/>
      <c r="C863" s="52"/>
      <c r="D863" s="52"/>
      <c r="E863" s="52"/>
      <c r="F863" s="52"/>
      <c r="G863" s="12"/>
      <c r="I863" s="12"/>
      <c r="J863" s="12"/>
      <c r="N863" s="12"/>
    </row>
    <row r="864" spans="2:14" ht="12.75" customHeight="1" x14ac:dyDescent="0.25">
      <c r="B864" s="52"/>
      <c r="C864" s="52"/>
      <c r="D864" s="52"/>
      <c r="E864" s="52"/>
      <c r="F864" s="52"/>
      <c r="G864" s="12"/>
      <c r="I864" s="12"/>
      <c r="J864" s="12"/>
      <c r="N864" s="12"/>
    </row>
    <row r="865" spans="2:14" ht="12.75" customHeight="1" x14ac:dyDescent="0.25">
      <c r="B865" s="52"/>
      <c r="C865" s="52"/>
      <c r="D865" s="52"/>
      <c r="E865" s="52"/>
      <c r="F865" s="52"/>
      <c r="G865" s="12"/>
      <c r="I865" s="12"/>
      <c r="J865" s="12"/>
      <c r="N865" s="12"/>
    </row>
    <row r="866" spans="2:14" ht="12.75" customHeight="1" x14ac:dyDescent="0.25">
      <c r="B866" s="52"/>
      <c r="C866" s="52"/>
      <c r="D866" s="52"/>
      <c r="E866" s="52"/>
      <c r="F866" s="52"/>
      <c r="G866" s="12"/>
      <c r="I866" s="12"/>
      <c r="J866" s="12"/>
      <c r="N866" s="12"/>
    </row>
    <row r="867" spans="2:14" ht="12.75" customHeight="1" x14ac:dyDescent="0.25">
      <c r="B867" s="52"/>
      <c r="C867" s="52"/>
      <c r="D867" s="52"/>
      <c r="E867" s="52"/>
      <c r="F867" s="52"/>
      <c r="G867" s="12"/>
      <c r="I867" s="12"/>
      <c r="J867" s="12"/>
      <c r="N867" s="12"/>
    </row>
    <row r="868" spans="2:14" ht="12.75" customHeight="1" x14ac:dyDescent="0.25">
      <c r="B868" s="52"/>
      <c r="C868" s="52"/>
      <c r="D868" s="52"/>
      <c r="E868" s="52"/>
      <c r="F868" s="52"/>
      <c r="G868" s="12"/>
      <c r="I868" s="12"/>
      <c r="J868" s="12"/>
      <c r="N868" s="12"/>
    </row>
    <row r="869" spans="2:14" ht="12.75" customHeight="1" x14ac:dyDescent="0.25">
      <c r="B869" s="52"/>
      <c r="C869" s="52"/>
      <c r="D869" s="52"/>
      <c r="E869" s="52"/>
      <c r="F869" s="52"/>
      <c r="G869" s="12"/>
      <c r="I869" s="12"/>
      <c r="J869" s="12"/>
      <c r="N869" s="12"/>
    </row>
    <row r="870" spans="2:14" ht="12.75" customHeight="1" x14ac:dyDescent="0.25">
      <c r="B870" s="52"/>
      <c r="C870" s="52"/>
      <c r="D870" s="52"/>
      <c r="E870" s="52"/>
      <c r="F870" s="52"/>
      <c r="G870" s="12"/>
      <c r="I870" s="12"/>
      <c r="J870" s="12"/>
      <c r="N870" s="12"/>
    </row>
    <row r="871" spans="2:14" ht="12.75" customHeight="1" x14ac:dyDescent="0.25">
      <c r="B871" s="52"/>
      <c r="C871" s="52"/>
      <c r="D871" s="52"/>
      <c r="E871" s="52"/>
      <c r="F871" s="52"/>
      <c r="G871" s="12"/>
      <c r="I871" s="12"/>
      <c r="J871" s="12"/>
      <c r="N871" s="12"/>
    </row>
    <row r="872" spans="2:14" ht="12.75" customHeight="1" x14ac:dyDescent="0.25">
      <c r="B872" s="52"/>
      <c r="C872" s="52"/>
      <c r="D872" s="52"/>
      <c r="E872" s="52"/>
      <c r="F872" s="52"/>
      <c r="G872" s="12"/>
      <c r="I872" s="12"/>
      <c r="J872" s="12"/>
      <c r="N872" s="12"/>
    </row>
    <row r="873" spans="2:14" ht="12.75" customHeight="1" x14ac:dyDescent="0.25">
      <c r="B873" s="52"/>
      <c r="C873" s="52"/>
      <c r="D873" s="52"/>
      <c r="E873" s="52"/>
      <c r="F873" s="52"/>
      <c r="G873" s="12"/>
      <c r="I873" s="12"/>
      <c r="J873" s="12"/>
      <c r="N873" s="12"/>
    </row>
    <row r="874" spans="2:14" ht="12.75" customHeight="1" x14ac:dyDescent="0.25">
      <c r="B874" s="52"/>
      <c r="C874" s="52"/>
      <c r="D874" s="52"/>
      <c r="E874" s="52"/>
      <c r="F874" s="52"/>
      <c r="G874" s="12"/>
      <c r="I874" s="12"/>
      <c r="J874" s="12"/>
      <c r="N874" s="12"/>
    </row>
    <row r="875" spans="2:14" ht="12.75" customHeight="1" x14ac:dyDescent="0.25">
      <c r="B875" s="52"/>
      <c r="C875" s="52"/>
      <c r="D875" s="52"/>
      <c r="E875" s="52"/>
      <c r="F875" s="52"/>
      <c r="G875" s="12"/>
      <c r="I875" s="12"/>
      <c r="J875" s="12"/>
      <c r="N875" s="12"/>
    </row>
    <row r="876" spans="2:14" ht="12.75" customHeight="1" x14ac:dyDescent="0.25">
      <c r="B876" s="52"/>
      <c r="C876" s="52"/>
      <c r="D876" s="52"/>
      <c r="E876" s="52"/>
      <c r="F876" s="52"/>
      <c r="G876" s="12"/>
      <c r="I876" s="12"/>
      <c r="J876" s="12"/>
      <c r="N876" s="12"/>
    </row>
    <row r="877" spans="2:14" ht="12.75" customHeight="1" x14ac:dyDescent="0.25">
      <c r="B877" s="52"/>
      <c r="C877" s="52"/>
      <c r="D877" s="52"/>
      <c r="E877" s="52"/>
      <c r="F877" s="52"/>
      <c r="G877" s="12"/>
      <c r="I877" s="12"/>
      <c r="J877" s="12"/>
      <c r="N877" s="12"/>
    </row>
    <row r="878" spans="2:14" ht="12.75" customHeight="1" x14ac:dyDescent="0.25">
      <c r="B878" s="52"/>
      <c r="C878" s="52"/>
      <c r="D878" s="52"/>
      <c r="E878" s="52"/>
      <c r="F878" s="52"/>
      <c r="G878" s="12"/>
      <c r="I878" s="12"/>
      <c r="J878" s="12"/>
      <c r="N878" s="12"/>
    </row>
    <row r="879" spans="2:14" ht="12.75" customHeight="1" x14ac:dyDescent="0.25">
      <c r="B879" s="52"/>
      <c r="C879" s="52"/>
      <c r="D879" s="52"/>
      <c r="E879" s="52"/>
      <c r="F879" s="52"/>
      <c r="G879" s="12"/>
      <c r="I879" s="12"/>
      <c r="J879" s="12"/>
      <c r="N879" s="12"/>
    </row>
    <row r="880" spans="2:14" ht="12.75" customHeight="1" x14ac:dyDescent="0.25">
      <c r="B880" s="52"/>
      <c r="C880" s="52"/>
      <c r="D880" s="52"/>
      <c r="E880" s="52"/>
      <c r="F880" s="52"/>
      <c r="G880" s="12"/>
      <c r="I880" s="12"/>
      <c r="J880" s="12"/>
      <c r="N880" s="12"/>
    </row>
    <row r="881" spans="2:14" ht="12.75" customHeight="1" x14ac:dyDescent="0.25">
      <c r="B881" s="52"/>
      <c r="C881" s="52"/>
      <c r="D881" s="52"/>
      <c r="E881" s="52"/>
      <c r="F881" s="52"/>
      <c r="G881" s="12"/>
      <c r="I881" s="12"/>
      <c r="J881" s="12"/>
      <c r="N881" s="12"/>
    </row>
    <row r="882" spans="2:14" ht="12.75" customHeight="1" x14ac:dyDescent="0.25">
      <c r="B882" s="52"/>
      <c r="C882" s="52"/>
      <c r="D882" s="52"/>
      <c r="E882" s="52"/>
      <c r="F882" s="52"/>
      <c r="G882" s="12"/>
      <c r="I882" s="12"/>
      <c r="J882" s="12"/>
      <c r="N882" s="12"/>
    </row>
    <row r="883" spans="2:14" ht="12.75" customHeight="1" x14ac:dyDescent="0.25">
      <c r="B883" s="52"/>
      <c r="C883" s="52"/>
      <c r="D883" s="52"/>
      <c r="E883" s="52"/>
      <c r="F883" s="52"/>
      <c r="G883" s="12"/>
      <c r="I883" s="12"/>
      <c r="J883" s="12"/>
      <c r="N883" s="12"/>
    </row>
    <row r="884" spans="2:14" ht="12.75" customHeight="1" x14ac:dyDescent="0.25">
      <c r="B884" s="52"/>
      <c r="C884" s="52"/>
      <c r="D884" s="52"/>
      <c r="E884" s="52"/>
      <c r="F884" s="52"/>
      <c r="G884" s="12"/>
      <c r="I884" s="12"/>
      <c r="J884" s="12"/>
      <c r="N884" s="12"/>
    </row>
    <row r="885" spans="2:14" ht="12.75" customHeight="1" x14ac:dyDescent="0.25">
      <c r="B885" s="52"/>
      <c r="C885" s="52"/>
      <c r="D885" s="52"/>
      <c r="E885" s="52"/>
      <c r="F885" s="52"/>
      <c r="G885" s="12"/>
      <c r="I885" s="12"/>
      <c r="J885" s="12"/>
      <c r="N885" s="12"/>
    </row>
    <row r="886" spans="2:14" ht="12.75" customHeight="1" x14ac:dyDescent="0.25">
      <c r="B886" s="52"/>
      <c r="C886" s="52"/>
      <c r="D886" s="52"/>
      <c r="E886" s="52"/>
      <c r="F886" s="52"/>
      <c r="G886" s="12"/>
      <c r="I886" s="12"/>
      <c r="J886" s="12"/>
      <c r="N886" s="12"/>
    </row>
    <row r="887" spans="2:14" ht="12.75" customHeight="1" x14ac:dyDescent="0.25">
      <c r="B887" s="52"/>
      <c r="C887" s="52"/>
      <c r="D887" s="52"/>
      <c r="E887" s="52"/>
      <c r="F887" s="52"/>
      <c r="G887" s="12"/>
      <c r="I887" s="12"/>
      <c r="J887" s="12"/>
      <c r="N887" s="12"/>
    </row>
    <row r="888" spans="2:14" ht="12.75" customHeight="1" x14ac:dyDescent="0.25">
      <c r="B888" s="52"/>
      <c r="C888" s="52"/>
      <c r="D888" s="52"/>
      <c r="E888" s="52"/>
      <c r="F888" s="52"/>
      <c r="G888" s="12"/>
      <c r="I888" s="12"/>
      <c r="J888" s="12"/>
      <c r="N888" s="12"/>
    </row>
    <row r="889" spans="2:14" ht="12.75" customHeight="1" x14ac:dyDescent="0.25">
      <c r="B889" s="52"/>
      <c r="C889" s="52"/>
      <c r="D889" s="52"/>
      <c r="E889" s="52"/>
      <c r="F889" s="52"/>
      <c r="G889" s="12"/>
      <c r="I889" s="12"/>
      <c r="J889" s="12"/>
      <c r="N889" s="12"/>
    </row>
    <row r="890" spans="2:14" ht="12.75" customHeight="1" x14ac:dyDescent="0.25">
      <c r="B890" s="52"/>
      <c r="C890" s="52"/>
      <c r="D890" s="52"/>
      <c r="E890" s="52"/>
      <c r="F890" s="52"/>
      <c r="G890" s="12"/>
      <c r="I890" s="12"/>
      <c r="J890" s="12"/>
      <c r="N890" s="12"/>
    </row>
    <row r="891" spans="2:14" ht="12.75" customHeight="1" x14ac:dyDescent="0.25">
      <c r="B891" s="52"/>
      <c r="C891" s="52"/>
      <c r="D891" s="52"/>
      <c r="E891" s="52"/>
      <c r="F891" s="52"/>
      <c r="G891" s="12"/>
      <c r="I891" s="12"/>
      <c r="J891" s="12"/>
      <c r="N891" s="12"/>
    </row>
    <row r="892" spans="2:14" ht="12.75" customHeight="1" x14ac:dyDescent="0.25">
      <c r="B892" s="52"/>
      <c r="C892" s="52"/>
      <c r="D892" s="52"/>
      <c r="E892" s="52"/>
      <c r="F892" s="52"/>
      <c r="G892" s="12"/>
      <c r="I892" s="12"/>
      <c r="J892" s="12"/>
      <c r="N892" s="12"/>
    </row>
    <row r="893" spans="2:14" ht="12.75" customHeight="1" x14ac:dyDescent="0.25">
      <c r="B893" s="52"/>
      <c r="C893" s="52"/>
      <c r="D893" s="52"/>
      <c r="E893" s="52"/>
      <c r="F893" s="52"/>
      <c r="G893" s="12"/>
      <c r="I893" s="12"/>
      <c r="J893" s="12"/>
      <c r="N893" s="12"/>
    </row>
    <row r="894" spans="2:14" ht="12.75" customHeight="1" x14ac:dyDescent="0.25">
      <c r="B894" s="52"/>
      <c r="C894" s="52"/>
      <c r="D894" s="52"/>
      <c r="E894" s="52"/>
      <c r="F894" s="52"/>
      <c r="G894" s="12"/>
      <c r="I894" s="12"/>
      <c r="J894" s="12"/>
      <c r="N894" s="12"/>
    </row>
    <row r="895" spans="2:14" ht="12.75" customHeight="1" x14ac:dyDescent="0.25">
      <c r="B895" s="52"/>
      <c r="C895" s="52"/>
      <c r="D895" s="52"/>
      <c r="E895" s="52"/>
      <c r="F895" s="52"/>
      <c r="G895" s="12"/>
      <c r="I895" s="12"/>
      <c r="J895" s="12"/>
      <c r="N895" s="12"/>
    </row>
    <row r="896" spans="2:14" ht="12.75" customHeight="1" x14ac:dyDescent="0.25">
      <c r="B896" s="52"/>
      <c r="C896" s="52"/>
      <c r="D896" s="52"/>
      <c r="E896" s="52"/>
      <c r="F896" s="52"/>
      <c r="G896" s="12"/>
      <c r="I896" s="12"/>
      <c r="J896" s="12"/>
      <c r="N896" s="12"/>
    </row>
    <row r="897" spans="2:14" ht="12.75" customHeight="1" x14ac:dyDescent="0.25">
      <c r="B897" s="52"/>
      <c r="C897" s="52"/>
      <c r="D897" s="52"/>
      <c r="E897" s="52"/>
      <c r="F897" s="52"/>
      <c r="G897" s="12"/>
      <c r="I897" s="12"/>
      <c r="J897" s="12"/>
      <c r="N897" s="12"/>
    </row>
    <row r="898" spans="2:14" ht="12.75" customHeight="1" x14ac:dyDescent="0.25">
      <c r="B898" s="52"/>
      <c r="C898" s="52"/>
      <c r="D898" s="52"/>
      <c r="E898" s="52"/>
      <c r="F898" s="52"/>
      <c r="G898" s="12"/>
      <c r="I898" s="12"/>
      <c r="J898" s="12"/>
      <c r="N898" s="12"/>
    </row>
    <row r="899" spans="2:14" ht="12.75" customHeight="1" x14ac:dyDescent="0.25">
      <c r="B899" s="52"/>
      <c r="C899" s="52"/>
      <c r="D899" s="52"/>
      <c r="E899" s="52"/>
      <c r="F899" s="52"/>
      <c r="G899" s="12"/>
      <c r="I899" s="12"/>
      <c r="J899" s="12"/>
      <c r="N899" s="12"/>
    </row>
    <row r="900" spans="2:14" ht="12.75" customHeight="1" x14ac:dyDescent="0.25">
      <c r="B900" s="52"/>
      <c r="C900" s="52"/>
      <c r="D900" s="52"/>
      <c r="E900" s="52"/>
      <c r="F900" s="52"/>
      <c r="G900" s="12"/>
      <c r="I900" s="12"/>
      <c r="J900" s="12"/>
      <c r="N900" s="12"/>
    </row>
    <row r="901" spans="2:14" ht="12.75" customHeight="1" x14ac:dyDescent="0.25">
      <c r="B901" s="52"/>
      <c r="C901" s="52"/>
      <c r="D901" s="52"/>
      <c r="E901" s="52"/>
      <c r="F901" s="52"/>
      <c r="G901" s="12"/>
      <c r="I901" s="12"/>
      <c r="J901" s="12"/>
      <c r="N901" s="12"/>
    </row>
    <row r="902" spans="2:14" ht="12.75" customHeight="1" x14ac:dyDescent="0.25">
      <c r="B902" s="52"/>
      <c r="C902" s="52"/>
      <c r="D902" s="52"/>
      <c r="E902" s="52"/>
      <c r="F902" s="52"/>
      <c r="G902" s="12"/>
      <c r="I902" s="12"/>
      <c r="J902" s="12"/>
      <c r="N902" s="12"/>
    </row>
    <row r="903" spans="2:14" ht="12.75" customHeight="1" x14ac:dyDescent="0.25">
      <c r="B903" s="52"/>
      <c r="C903" s="52"/>
      <c r="D903" s="52"/>
      <c r="E903" s="52"/>
      <c r="F903" s="52"/>
      <c r="G903" s="12"/>
      <c r="I903" s="12"/>
      <c r="J903" s="12"/>
      <c r="N903" s="12"/>
    </row>
    <row r="904" spans="2:14" ht="12.75" customHeight="1" x14ac:dyDescent="0.25">
      <c r="B904" s="52"/>
      <c r="C904" s="52"/>
      <c r="D904" s="52"/>
      <c r="E904" s="52"/>
      <c r="F904" s="52"/>
      <c r="G904" s="12"/>
      <c r="I904" s="12"/>
      <c r="J904" s="12"/>
      <c r="N904" s="12"/>
    </row>
    <row r="905" spans="2:14" ht="12.75" customHeight="1" x14ac:dyDescent="0.25">
      <c r="B905" s="52"/>
      <c r="C905" s="52"/>
      <c r="D905" s="52"/>
      <c r="E905" s="52"/>
      <c r="F905" s="52"/>
      <c r="G905" s="12"/>
      <c r="I905" s="12"/>
      <c r="J905" s="12"/>
      <c r="N905" s="12"/>
    </row>
    <row r="906" spans="2:14" ht="12.75" customHeight="1" x14ac:dyDescent="0.25">
      <c r="B906" s="52"/>
      <c r="C906" s="52"/>
      <c r="D906" s="52"/>
      <c r="E906" s="52"/>
      <c r="F906" s="52"/>
      <c r="G906" s="12"/>
      <c r="I906" s="12"/>
      <c r="J906" s="12"/>
      <c r="N906" s="12"/>
    </row>
    <row r="907" spans="2:14" ht="12.75" customHeight="1" x14ac:dyDescent="0.25">
      <c r="B907" s="52"/>
      <c r="C907" s="52"/>
      <c r="D907" s="52"/>
      <c r="E907" s="52"/>
      <c r="F907" s="52"/>
      <c r="G907" s="12"/>
      <c r="I907" s="12"/>
      <c r="J907" s="12"/>
      <c r="N907" s="12"/>
    </row>
    <row r="908" spans="2:14" ht="12.75" customHeight="1" x14ac:dyDescent="0.25">
      <c r="B908" s="52"/>
      <c r="C908" s="52"/>
      <c r="D908" s="52"/>
      <c r="E908" s="52"/>
      <c r="F908" s="52"/>
      <c r="G908" s="12"/>
      <c r="I908" s="12"/>
      <c r="J908" s="12"/>
      <c r="N908" s="12"/>
    </row>
    <row r="909" spans="2:14" ht="12.75" customHeight="1" x14ac:dyDescent="0.25">
      <c r="B909" s="52"/>
      <c r="C909" s="52"/>
      <c r="D909" s="52"/>
      <c r="E909" s="52"/>
      <c r="F909" s="52"/>
      <c r="G909" s="12"/>
      <c r="I909" s="12"/>
      <c r="J909" s="12"/>
      <c r="N909" s="12"/>
    </row>
    <row r="910" spans="2:14" ht="12.75" customHeight="1" x14ac:dyDescent="0.25">
      <c r="B910" s="52"/>
      <c r="C910" s="52"/>
      <c r="D910" s="52"/>
      <c r="E910" s="52"/>
      <c r="F910" s="52"/>
      <c r="G910" s="12"/>
      <c r="I910" s="12"/>
      <c r="J910" s="12"/>
      <c r="N910" s="12"/>
    </row>
    <row r="911" spans="2:14" ht="12.75" customHeight="1" x14ac:dyDescent="0.25">
      <c r="B911" s="52"/>
      <c r="C911" s="52"/>
      <c r="D911" s="52"/>
      <c r="E911" s="52"/>
      <c r="F911" s="52"/>
      <c r="G911" s="12"/>
      <c r="I911" s="12"/>
      <c r="J911" s="12"/>
      <c r="N911" s="12"/>
    </row>
    <row r="912" spans="2:14" ht="12.75" customHeight="1" x14ac:dyDescent="0.25">
      <c r="B912" s="52"/>
      <c r="C912" s="52"/>
      <c r="D912" s="52"/>
      <c r="E912" s="52"/>
      <c r="F912" s="52"/>
      <c r="G912" s="12"/>
      <c r="I912" s="12"/>
      <c r="J912" s="12"/>
      <c r="N912" s="12"/>
    </row>
    <row r="913" spans="2:14" ht="12.75" customHeight="1" x14ac:dyDescent="0.25">
      <c r="B913" s="52"/>
      <c r="C913" s="52"/>
      <c r="D913" s="52"/>
      <c r="E913" s="52"/>
      <c r="F913" s="52"/>
      <c r="G913" s="12"/>
      <c r="I913" s="12"/>
      <c r="J913" s="12"/>
      <c r="N913" s="12"/>
    </row>
    <row r="914" spans="2:14" ht="12.75" customHeight="1" x14ac:dyDescent="0.25">
      <c r="B914" s="52"/>
      <c r="C914" s="52"/>
      <c r="D914" s="52"/>
      <c r="E914" s="52"/>
      <c r="F914" s="52"/>
      <c r="G914" s="12"/>
      <c r="I914" s="12"/>
      <c r="J914" s="12"/>
      <c r="N914" s="12"/>
    </row>
    <row r="915" spans="2:14" ht="12.75" customHeight="1" x14ac:dyDescent="0.25">
      <c r="B915" s="52"/>
      <c r="C915" s="52"/>
      <c r="D915" s="52"/>
      <c r="E915" s="52"/>
      <c r="F915" s="52"/>
      <c r="G915" s="12"/>
      <c r="I915" s="12"/>
      <c r="J915" s="12"/>
      <c r="N915" s="12"/>
    </row>
    <row r="916" spans="2:14" ht="12.75" customHeight="1" x14ac:dyDescent="0.25">
      <c r="B916" s="52"/>
      <c r="C916" s="52"/>
      <c r="D916" s="52"/>
      <c r="E916" s="52"/>
      <c r="F916" s="52"/>
      <c r="G916" s="12"/>
      <c r="I916" s="12"/>
      <c r="J916" s="12"/>
      <c r="N916" s="12"/>
    </row>
    <row r="917" spans="2:14" ht="12.75" customHeight="1" x14ac:dyDescent="0.25">
      <c r="B917" s="52"/>
      <c r="C917" s="52"/>
      <c r="D917" s="52"/>
      <c r="E917" s="52"/>
      <c r="F917" s="52"/>
      <c r="G917" s="12"/>
      <c r="I917" s="12"/>
      <c r="J917" s="12"/>
      <c r="N917" s="12"/>
    </row>
    <row r="918" spans="2:14" ht="12.75" customHeight="1" x14ac:dyDescent="0.25">
      <c r="B918" s="52"/>
      <c r="C918" s="52"/>
      <c r="D918" s="52"/>
      <c r="E918" s="52"/>
      <c r="F918" s="52"/>
      <c r="G918" s="12"/>
      <c r="I918" s="12"/>
      <c r="J918" s="12"/>
      <c r="N918" s="12"/>
    </row>
    <row r="919" spans="2:14" ht="12.75" customHeight="1" x14ac:dyDescent="0.25">
      <c r="B919" s="52"/>
      <c r="C919" s="52"/>
      <c r="D919" s="52"/>
      <c r="E919" s="52"/>
      <c r="F919" s="52"/>
      <c r="G919" s="12"/>
      <c r="I919" s="12"/>
      <c r="J919" s="12"/>
      <c r="N919" s="12"/>
    </row>
    <row r="920" spans="2:14" ht="12.75" customHeight="1" x14ac:dyDescent="0.25">
      <c r="B920" s="52"/>
      <c r="C920" s="52"/>
      <c r="D920" s="52"/>
      <c r="E920" s="52"/>
      <c r="F920" s="52"/>
      <c r="G920" s="12"/>
      <c r="I920" s="12"/>
      <c r="J920" s="12"/>
      <c r="N920" s="12"/>
    </row>
    <row r="921" spans="2:14" ht="12.75" customHeight="1" x14ac:dyDescent="0.25">
      <c r="B921" s="52"/>
      <c r="C921" s="52"/>
      <c r="D921" s="52"/>
      <c r="E921" s="52"/>
      <c r="F921" s="52"/>
      <c r="G921" s="12"/>
      <c r="I921" s="12"/>
      <c r="J921" s="12"/>
      <c r="N921" s="12"/>
    </row>
    <row r="922" spans="2:14" ht="12.75" customHeight="1" x14ac:dyDescent="0.25">
      <c r="B922" s="52"/>
      <c r="C922" s="52"/>
      <c r="D922" s="52"/>
      <c r="E922" s="52"/>
      <c r="F922" s="52"/>
      <c r="G922" s="12"/>
      <c r="I922" s="12"/>
      <c r="J922" s="12"/>
      <c r="N922" s="12"/>
    </row>
    <row r="923" spans="2:14" ht="12.75" customHeight="1" x14ac:dyDescent="0.25">
      <c r="B923" s="52"/>
      <c r="C923" s="52"/>
      <c r="D923" s="52"/>
      <c r="E923" s="52"/>
      <c r="F923" s="52"/>
      <c r="G923" s="12"/>
      <c r="I923" s="12"/>
      <c r="J923" s="12"/>
      <c r="N923" s="12"/>
    </row>
    <row r="924" spans="2:14" ht="12.75" customHeight="1" x14ac:dyDescent="0.25">
      <c r="B924" s="52"/>
      <c r="C924" s="52"/>
      <c r="D924" s="52"/>
      <c r="E924" s="52"/>
      <c r="F924" s="52"/>
      <c r="G924" s="12"/>
      <c r="I924" s="12"/>
      <c r="J924" s="12"/>
      <c r="N924" s="12"/>
    </row>
    <row r="925" spans="2:14" ht="12.75" customHeight="1" x14ac:dyDescent="0.25">
      <c r="B925" s="52"/>
      <c r="C925" s="52"/>
      <c r="D925" s="52"/>
      <c r="E925" s="52"/>
      <c r="F925" s="52"/>
      <c r="G925" s="12"/>
      <c r="I925" s="12"/>
      <c r="J925" s="12"/>
      <c r="N925" s="12"/>
    </row>
    <row r="926" spans="2:14" ht="12.75" customHeight="1" x14ac:dyDescent="0.25">
      <c r="B926" s="52"/>
      <c r="C926" s="52"/>
      <c r="D926" s="52"/>
      <c r="E926" s="52"/>
      <c r="F926" s="52"/>
      <c r="G926" s="12"/>
      <c r="I926" s="12"/>
      <c r="J926" s="12"/>
      <c r="N926" s="12"/>
    </row>
    <row r="927" spans="2:14" ht="12.75" customHeight="1" x14ac:dyDescent="0.25">
      <c r="B927" s="52"/>
      <c r="C927" s="52"/>
      <c r="D927" s="52"/>
      <c r="E927" s="52"/>
      <c r="F927" s="52"/>
      <c r="G927" s="12"/>
      <c r="I927" s="12"/>
      <c r="J927" s="12"/>
      <c r="N927" s="12"/>
    </row>
    <row r="928" spans="2:14" ht="12.75" customHeight="1" x14ac:dyDescent="0.25">
      <c r="B928" s="52"/>
      <c r="C928" s="52"/>
      <c r="D928" s="52"/>
      <c r="E928" s="52"/>
      <c r="F928" s="52"/>
      <c r="G928" s="12"/>
      <c r="I928" s="12"/>
      <c r="J928" s="12"/>
      <c r="N928" s="12"/>
    </row>
    <row r="929" spans="2:14" ht="12.75" customHeight="1" x14ac:dyDescent="0.25">
      <c r="B929" s="52"/>
      <c r="C929" s="52"/>
      <c r="D929" s="52"/>
      <c r="E929" s="52"/>
      <c r="F929" s="52"/>
      <c r="G929" s="12"/>
      <c r="I929" s="12"/>
      <c r="J929" s="12"/>
      <c r="N929" s="12"/>
    </row>
    <row r="930" spans="2:14" ht="12.75" customHeight="1" x14ac:dyDescent="0.25">
      <c r="B930" s="52"/>
      <c r="C930" s="52"/>
      <c r="D930" s="52"/>
      <c r="E930" s="52"/>
      <c r="F930" s="52"/>
      <c r="G930" s="12"/>
      <c r="I930" s="12"/>
      <c r="J930" s="12"/>
      <c r="N930" s="12"/>
    </row>
    <row r="931" spans="2:14" ht="12.75" customHeight="1" x14ac:dyDescent="0.25">
      <c r="B931" s="52"/>
      <c r="C931" s="52"/>
      <c r="D931" s="52"/>
      <c r="E931" s="52"/>
      <c r="F931" s="52"/>
      <c r="G931" s="12"/>
      <c r="I931" s="12"/>
      <c r="J931" s="12"/>
      <c r="N931" s="12"/>
    </row>
    <row r="932" spans="2:14" ht="12.75" customHeight="1" x14ac:dyDescent="0.25">
      <c r="B932" s="52"/>
      <c r="C932" s="52"/>
      <c r="D932" s="52"/>
      <c r="E932" s="52"/>
      <c r="F932" s="52"/>
      <c r="G932" s="12"/>
      <c r="I932" s="12"/>
      <c r="J932" s="12"/>
      <c r="N932" s="12"/>
    </row>
    <row r="933" spans="2:14" ht="12.75" customHeight="1" x14ac:dyDescent="0.25">
      <c r="B933" s="52"/>
      <c r="C933" s="52"/>
      <c r="D933" s="52"/>
      <c r="E933" s="52"/>
      <c r="F933" s="52"/>
      <c r="G933" s="12"/>
      <c r="I933" s="12"/>
      <c r="J933" s="12"/>
      <c r="N933" s="12"/>
    </row>
    <row r="934" spans="2:14" ht="12.75" customHeight="1" x14ac:dyDescent="0.25">
      <c r="B934" s="52"/>
      <c r="C934" s="52"/>
      <c r="D934" s="52"/>
      <c r="E934" s="52"/>
      <c r="F934" s="52"/>
      <c r="G934" s="12"/>
      <c r="I934" s="12"/>
      <c r="J934" s="12"/>
      <c r="N934" s="12"/>
    </row>
    <row r="935" spans="2:14" ht="12.75" customHeight="1" x14ac:dyDescent="0.25">
      <c r="B935" s="52"/>
      <c r="C935" s="52"/>
      <c r="D935" s="52"/>
      <c r="E935" s="52"/>
      <c r="F935" s="52"/>
      <c r="G935" s="12"/>
      <c r="I935" s="12"/>
      <c r="J935" s="12"/>
      <c r="N935" s="12"/>
    </row>
    <row r="936" spans="2:14" ht="12.75" customHeight="1" x14ac:dyDescent="0.25">
      <c r="B936" s="52"/>
      <c r="C936" s="52"/>
      <c r="D936" s="52"/>
      <c r="E936" s="52"/>
      <c r="F936" s="52"/>
      <c r="G936" s="12"/>
      <c r="I936" s="12"/>
      <c r="J936" s="12"/>
      <c r="N936" s="12"/>
    </row>
    <row r="937" spans="2:14" ht="12.75" customHeight="1" x14ac:dyDescent="0.25">
      <c r="B937" s="52"/>
      <c r="C937" s="52"/>
      <c r="D937" s="52"/>
      <c r="E937" s="52"/>
      <c r="F937" s="52"/>
      <c r="G937" s="12"/>
      <c r="I937" s="12"/>
      <c r="J937" s="12"/>
      <c r="N937" s="12"/>
    </row>
    <row r="938" spans="2:14" ht="12.75" customHeight="1" x14ac:dyDescent="0.25">
      <c r="B938" s="52"/>
      <c r="C938" s="52"/>
      <c r="D938" s="52"/>
      <c r="E938" s="52"/>
      <c r="F938" s="52"/>
      <c r="G938" s="12"/>
      <c r="I938" s="12"/>
      <c r="J938" s="12"/>
      <c r="N938" s="12"/>
    </row>
    <row r="939" spans="2:14" ht="12.75" customHeight="1" x14ac:dyDescent="0.25">
      <c r="B939" s="52"/>
      <c r="C939" s="52"/>
      <c r="D939" s="52"/>
      <c r="E939" s="52"/>
      <c r="F939" s="52"/>
      <c r="G939" s="12"/>
      <c r="I939" s="12"/>
      <c r="J939" s="12"/>
      <c r="N939" s="12"/>
    </row>
    <row r="940" spans="2:14" ht="12.75" customHeight="1" x14ac:dyDescent="0.25">
      <c r="B940" s="52"/>
      <c r="C940" s="52"/>
      <c r="D940" s="52"/>
      <c r="E940" s="52"/>
      <c r="F940" s="52"/>
      <c r="G940" s="12"/>
      <c r="I940" s="12"/>
      <c r="J940" s="12"/>
      <c r="N940" s="12"/>
    </row>
    <row r="941" spans="2:14" ht="12.75" customHeight="1" x14ac:dyDescent="0.25">
      <c r="B941" s="52"/>
      <c r="C941" s="52"/>
      <c r="D941" s="52"/>
      <c r="E941" s="52"/>
      <c r="F941" s="52"/>
      <c r="G941" s="12"/>
      <c r="I941" s="12"/>
      <c r="J941" s="12"/>
      <c r="N941" s="12"/>
    </row>
    <row r="942" spans="2:14" ht="12.75" customHeight="1" x14ac:dyDescent="0.25">
      <c r="B942" s="52"/>
      <c r="C942" s="52"/>
      <c r="D942" s="52"/>
      <c r="E942" s="52"/>
      <c r="F942" s="52"/>
      <c r="G942" s="12"/>
      <c r="I942" s="12"/>
      <c r="J942" s="12"/>
      <c r="N942" s="12"/>
    </row>
    <row r="943" spans="2:14" ht="12.75" customHeight="1" x14ac:dyDescent="0.25">
      <c r="B943" s="52"/>
      <c r="C943" s="52"/>
      <c r="D943" s="52"/>
      <c r="E943" s="52"/>
      <c r="F943" s="52"/>
      <c r="G943" s="12"/>
      <c r="I943" s="12"/>
      <c r="J943" s="12"/>
      <c r="N943" s="12"/>
    </row>
    <row r="944" spans="2:14" ht="12.75" customHeight="1" x14ac:dyDescent="0.25">
      <c r="B944" s="52"/>
      <c r="C944" s="52"/>
      <c r="D944" s="52"/>
      <c r="E944" s="52"/>
      <c r="F944" s="52"/>
      <c r="G944" s="12"/>
      <c r="I944" s="12"/>
      <c r="J944" s="12"/>
      <c r="N944" s="12"/>
    </row>
    <row r="945" spans="2:14" ht="12.75" customHeight="1" x14ac:dyDescent="0.25">
      <c r="B945" s="52"/>
      <c r="C945" s="52"/>
      <c r="D945" s="52"/>
      <c r="E945" s="52"/>
      <c r="F945" s="52"/>
      <c r="G945" s="12"/>
      <c r="I945" s="12"/>
      <c r="J945" s="12"/>
      <c r="N945" s="12"/>
    </row>
    <row r="946" spans="2:14" ht="12.75" customHeight="1" x14ac:dyDescent="0.25">
      <c r="B946" s="52"/>
      <c r="C946" s="52"/>
      <c r="D946" s="52"/>
      <c r="E946" s="52"/>
      <c r="F946" s="52"/>
      <c r="G946" s="12"/>
      <c r="I946" s="12"/>
      <c r="J946" s="12"/>
      <c r="N946" s="12"/>
    </row>
    <row r="947" spans="2:14" ht="12.75" customHeight="1" x14ac:dyDescent="0.25">
      <c r="B947" s="52"/>
      <c r="C947" s="52"/>
      <c r="D947" s="52"/>
      <c r="E947" s="52"/>
      <c r="F947" s="52"/>
      <c r="G947" s="12"/>
      <c r="I947" s="12"/>
      <c r="J947" s="12"/>
      <c r="N947" s="12"/>
    </row>
    <row r="948" spans="2:14" ht="12.75" customHeight="1" x14ac:dyDescent="0.25">
      <c r="B948" s="52"/>
      <c r="C948" s="52"/>
      <c r="D948" s="52"/>
      <c r="E948" s="52"/>
      <c r="F948" s="52"/>
      <c r="G948" s="12"/>
      <c r="I948" s="12"/>
      <c r="J948" s="12"/>
      <c r="N948" s="12"/>
    </row>
    <row r="949" spans="2:14" ht="12.75" customHeight="1" x14ac:dyDescent="0.25">
      <c r="B949" s="52"/>
      <c r="C949" s="52"/>
      <c r="D949" s="52"/>
      <c r="E949" s="52"/>
      <c r="F949" s="52"/>
      <c r="G949" s="12"/>
      <c r="I949" s="12"/>
      <c r="J949" s="12"/>
      <c r="N949" s="12"/>
    </row>
    <row r="950" spans="2:14" ht="12.75" customHeight="1" x14ac:dyDescent="0.25">
      <c r="B950" s="52"/>
      <c r="C950" s="52"/>
      <c r="D950" s="52"/>
      <c r="E950" s="52"/>
      <c r="F950" s="52"/>
      <c r="G950" s="12"/>
      <c r="I950" s="12"/>
      <c r="J950" s="12"/>
      <c r="N950" s="12"/>
    </row>
    <row r="951" spans="2:14" ht="12.75" customHeight="1" x14ac:dyDescent="0.25">
      <c r="B951" s="52"/>
      <c r="C951" s="52"/>
      <c r="D951" s="52"/>
      <c r="E951" s="52"/>
      <c r="F951" s="52"/>
      <c r="G951" s="12"/>
      <c r="I951" s="12"/>
      <c r="J951" s="12"/>
      <c r="N951" s="12"/>
    </row>
    <row r="952" spans="2:14" ht="12.75" customHeight="1" x14ac:dyDescent="0.25">
      <c r="B952" s="52"/>
      <c r="C952" s="52"/>
      <c r="D952" s="52"/>
      <c r="E952" s="52"/>
      <c r="F952" s="52"/>
      <c r="G952" s="12"/>
      <c r="I952" s="12"/>
      <c r="J952" s="12"/>
      <c r="N952" s="12"/>
    </row>
    <row r="953" spans="2:14" ht="12.75" customHeight="1" x14ac:dyDescent="0.25">
      <c r="B953" s="52"/>
      <c r="C953" s="52"/>
      <c r="D953" s="52"/>
      <c r="E953" s="52"/>
      <c r="F953" s="52"/>
      <c r="G953" s="12"/>
      <c r="I953" s="12"/>
      <c r="J953" s="12"/>
      <c r="N953" s="12"/>
    </row>
    <row r="954" spans="2:14" ht="12.75" customHeight="1" x14ac:dyDescent="0.25">
      <c r="B954" s="52"/>
      <c r="C954" s="52"/>
      <c r="D954" s="52"/>
      <c r="E954" s="52"/>
      <c r="F954" s="52"/>
      <c r="G954" s="12"/>
      <c r="I954" s="12"/>
      <c r="J954" s="12"/>
    </row>
    <row r="955" spans="2:14" ht="12.75" customHeight="1" x14ac:dyDescent="0.25">
      <c r="B955" s="52"/>
      <c r="C955" s="52"/>
      <c r="D955" s="52"/>
      <c r="E955" s="52"/>
      <c r="F955" s="52"/>
      <c r="G955" s="12"/>
      <c r="I955" s="12"/>
      <c r="J955" s="12"/>
    </row>
    <row r="956" spans="2:14" ht="12.75" customHeight="1" x14ac:dyDescent="0.25">
      <c r="B956" s="52"/>
      <c r="C956" s="52"/>
      <c r="D956" s="52"/>
      <c r="E956" s="52"/>
      <c r="F956" s="52"/>
      <c r="G956" s="12"/>
      <c r="I956" s="12"/>
      <c r="J956" s="12"/>
    </row>
    <row r="957" spans="2:14" ht="12.75" customHeight="1" x14ac:dyDescent="0.25">
      <c r="B957" s="52"/>
      <c r="C957" s="52"/>
      <c r="D957" s="52"/>
      <c r="E957" s="52"/>
      <c r="F957" s="52"/>
      <c r="G957" s="12"/>
      <c r="I957" s="12"/>
      <c r="J957" s="12"/>
    </row>
    <row r="958" spans="2:14" ht="12.75" customHeight="1" x14ac:dyDescent="0.25">
      <c r="B958" s="52"/>
      <c r="C958" s="52"/>
      <c r="D958" s="52"/>
      <c r="E958" s="52"/>
      <c r="F958" s="52"/>
      <c r="G958" s="12"/>
      <c r="I958" s="12"/>
      <c r="J958" s="12"/>
    </row>
    <row r="959" spans="2:14" ht="12.75" customHeight="1" x14ac:dyDescent="0.25">
      <c r="B959" s="52"/>
      <c r="C959" s="52"/>
      <c r="D959" s="52"/>
      <c r="E959" s="52"/>
      <c r="F959" s="52"/>
      <c r="G959" s="12"/>
      <c r="I959" s="12"/>
      <c r="J959" s="12"/>
    </row>
    <row r="960" spans="2:14" ht="12.75" customHeight="1" x14ac:dyDescent="0.25">
      <c r="B960" s="52"/>
      <c r="C960" s="52"/>
      <c r="D960" s="52"/>
      <c r="E960" s="52"/>
      <c r="F960" s="52"/>
      <c r="G960" s="12"/>
      <c r="I960" s="12"/>
      <c r="J960" s="12"/>
    </row>
    <row r="961" spans="2:10" ht="12.75" customHeight="1" x14ac:dyDescent="0.25">
      <c r="B961" s="52"/>
      <c r="C961" s="52"/>
      <c r="D961" s="52"/>
      <c r="E961" s="52"/>
      <c r="F961" s="52"/>
      <c r="G961" s="12"/>
      <c r="I961" s="12"/>
      <c r="J961" s="12"/>
    </row>
    <row r="962" spans="2:10" ht="12.75" customHeight="1" x14ac:dyDescent="0.25">
      <c r="B962" s="52"/>
      <c r="C962" s="52"/>
      <c r="D962" s="52"/>
      <c r="E962" s="52"/>
      <c r="F962" s="52"/>
      <c r="G962" s="12"/>
      <c r="I962" s="12"/>
      <c r="J962" s="12"/>
    </row>
    <row r="963" spans="2:10" ht="12.75" customHeight="1" x14ac:dyDescent="0.25">
      <c r="B963" s="52"/>
      <c r="C963" s="52"/>
      <c r="D963" s="52"/>
      <c r="E963" s="52"/>
      <c r="F963" s="52"/>
      <c r="G963" s="12"/>
      <c r="I963" s="12"/>
      <c r="J963" s="12"/>
    </row>
    <row r="964" spans="2:10" ht="12.75" customHeight="1" x14ac:dyDescent="0.25">
      <c r="B964" s="52"/>
      <c r="C964" s="52"/>
      <c r="D964" s="52"/>
      <c r="E964" s="52"/>
      <c r="F964" s="52"/>
      <c r="G964" s="12"/>
      <c r="I964" s="12"/>
      <c r="J964" s="12"/>
    </row>
    <row r="965" spans="2:10" ht="12.75" customHeight="1" x14ac:dyDescent="0.25">
      <c r="B965" s="52"/>
      <c r="C965" s="52"/>
      <c r="D965" s="52"/>
      <c r="E965" s="52"/>
      <c r="F965" s="52"/>
      <c r="G965" s="12"/>
      <c r="I965" s="12"/>
      <c r="J965" s="12"/>
    </row>
    <row r="966" spans="2:10" ht="12.75" customHeight="1" x14ac:dyDescent="0.25">
      <c r="B966" s="52"/>
      <c r="C966" s="52"/>
      <c r="D966" s="52"/>
      <c r="E966" s="52"/>
      <c r="F966" s="52"/>
      <c r="G966" s="12"/>
      <c r="I966" s="12"/>
      <c r="J966" s="12"/>
    </row>
    <row r="967" spans="2:10" ht="12.75" customHeight="1" x14ac:dyDescent="0.25">
      <c r="B967" s="52"/>
      <c r="C967" s="52"/>
      <c r="D967" s="52"/>
      <c r="E967" s="52"/>
      <c r="F967" s="52"/>
      <c r="G967" s="12"/>
      <c r="I967" s="12"/>
      <c r="J967" s="12"/>
    </row>
    <row r="968" spans="2:10" ht="12.75" customHeight="1" x14ac:dyDescent="0.25">
      <c r="B968" s="52"/>
      <c r="C968" s="52"/>
      <c r="D968" s="52"/>
      <c r="E968" s="52"/>
      <c r="F968" s="52"/>
      <c r="G968" s="12"/>
      <c r="I968" s="12"/>
      <c r="J968" s="12"/>
    </row>
    <row r="969" spans="2:10" ht="12.75" customHeight="1" x14ac:dyDescent="0.25">
      <c r="B969" s="52"/>
      <c r="C969" s="52"/>
      <c r="D969" s="52"/>
      <c r="E969" s="52"/>
      <c r="F969" s="52"/>
      <c r="G969" s="12"/>
      <c r="I969" s="12"/>
      <c r="J969" s="12"/>
    </row>
    <row r="970" spans="2:10" ht="12.75" customHeight="1" x14ac:dyDescent="0.25">
      <c r="B970" s="52"/>
      <c r="C970" s="52"/>
      <c r="D970" s="52"/>
      <c r="E970" s="52"/>
      <c r="F970" s="52"/>
      <c r="G970" s="12"/>
      <c r="I970" s="12"/>
      <c r="J970" s="12"/>
    </row>
    <row r="971" spans="2:10" ht="12.75" customHeight="1" x14ac:dyDescent="0.25">
      <c r="B971" s="52"/>
      <c r="C971" s="52"/>
      <c r="D971" s="52"/>
      <c r="E971" s="52"/>
      <c r="F971" s="52"/>
      <c r="G971" s="12"/>
      <c r="I971" s="12"/>
      <c r="J971" s="12"/>
    </row>
    <row r="972" spans="2:10" ht="12.75" customHeight="1" x14ac:dyDescent="0.25">
      <c r="B972" s="52"/>
      <c r="C972" s="52"/>
      <c r="D972" s="52"/>
      <c r="E972" s="52"/>
      <c r="F972" s="52"/>
      <c r="G972" s="12"/>
      <c r="I972" s="12"/>
      <c r="J972" s="12"/>
    </row>
    <row r="973" spans="2:10" ht="12.75" customHeight="1" x14ac:dyDescent="0.25">
      <c r="B973" s="52"/>
      <c r="C973" s="52"/>
      <c r="D973" s="52"/>
      <c r="E973" s="52"/>
      <c r="F973" s="52"/>
      <c r="G973" s="12"/>
      <c r="I973" s="12"/>
      <c r="J973" s="12"/>
    </row>
    <row r="974" spans="2:10" ht="12.75" customHeight="1" x14ac:dyDescent="0.25">
      <c r="B974" s="52"/>
      <c r="C974" s="52"/>
      <c r="D974" s="52"/>
      <c r="E974" s="52"/>
      <c r="F974" s="52"/>
      <c r="G974" s="12"/>
      <c r="I974" s="12"/>
      <c r="J974" s="12"/>
    </row>
    <row r="975" spans="2:10" ht="12.75" customHeight="1" x14ac:dyDescent="0.25">
      <c r="B975" s="52"/>
      <c r="C975" s="52"/>
      <c r="D975" s="52"/>
      <c r="E975" s="52"/>
      <c r="F975" s="52"/>
      <c r="G975" s="12"/>
      <c r="I975" s="12"/>
      <c r="J975" s="12"/>
    </row>
    <row r="976" spans="2:10" ht="12.75" customHeight="1" x14ac:dyDescent="0.25">
      <c r="B976" s="52"/>
      <c r="C976" s="52"/>
      <c r="D976" s="52"/>
      <c r="E976" s="52"/>
      <c r="F976" s="52"/>
      <c r="G976" s="12"/>
      <c r="I976" s="12"/>
      <c r="J976" s="12"/>
    </row>
    <row r="977" spans="2:10" ht="12.75" customHeight="1" x14ac:dyDescent="0.25">
      <c r="B977" s="52"/>
      <c r="C977" s="52"/>
      <c r="D977" s="52"/>
      <c r="E977" s="52"/>
      <c r="F977" s="52"/>
      <c r="G977" s="12"/>
      <c r="I977" s="12"/>
      <c r="J977" s="12"/>
    </row>
    <row r="978" spans="2:10" ht="12.75" customHeight="1" x14ac:dyDescent="0.25">
      <c r="B978" s="52"/>
      <c r="C978" s="52"/>
      <c r="D978" s="52"/>
      <c r="E978" s="52"/>
      <c r="F978" s="52"/>
      <c r="G978" s="12"/>
      <c r="I978" s="12"/>
      <c r="J978" s="12"/>
    </row>
    <row r="979" spans="2:10" ht="12.75" customHeight="1" x14ac:dyDescent="0.25">
      <c r="B979" s="52"/>
      <c r="C979" s="52"/>
      <c r="D979" s="52"/>
      <c r="E979" s="52"/>
      <c r="F979" s="52"/>
      <c r="G979" s="12"/>
      <c r="I979" s="12"/>
      <c r="J979" s="12"/>
    </row>
    <row r="980" spans="2:10" ht="12.75" customHeight="1" x14ac:dyDescent="0.25">
      <c r="B980" s="52"/>
      <c r="C980" s="52"/>
      <c r="D980" s="52"/>
      <c r="E980" s="52"/>
      <c r="F980" s="52"/>
      <c r="G980" s="12"/>
      <c r="I980" s="12"/>
      <c r="J980" s="12"/>
    </row>
    <row r="981" spans="2:10" ht="12.75" customHeight="1" x14ac:dyDescent="0.25">
      <c r="B981" s="52"/>
      <c r="C981" s="52"/>
      <c r="D981" s="52"/>
      <c r="E981" s="52"/>
      <c r="F981" s="52"/>
      <c r="G981" s="12"/>
      <c r="I981" s="12"/>
      <c r="J981" s="12"/>
    </row>
    <row r="982" spans="2:10" ht="12.75" customHeight="1" x14ac:dyDescent="0.25">
      <c r="B982" s="52"/>
      <c r="C982" s="52"/>
      <c r="D982" s="52"/>
      <c r="E982" s="52"/>
      <c r="F982" s="52"/>
      <c r="G982" s="12"/>
      <c r="I982" s="12"/>
      <c r="J982" s="12"/>
    </row>
    <row r="983" spans="2:10" ht="12.75" customHeight="1" x14ac:dyDescent="0.25">
      <c r="B983" s="52"/>
      <c r="C983" s="52"/>
      <c r="D983" s="52"/>
      <c r="E983" s="52"/>
      <c r="F983" s="52"/>
      <c r="G983" s="12"/>
      <c r="I983" s="12"/>
      <c r="J983" s="12"/>
    </row>
    <row r="984" spans="2:10" ht="12.75" customHeight="1" x14ac:dyDescent="0.25">
      <c r="B984" s="52"/>
      <c r="C984" s="52"/>
      <c r="D984" s="52"/>
      <c r="E984" s="52"/>
      <c r="F984" s="52"/>
      <c r="G984" s="12"/>
      <c r="I984" s="12"/>
      <c r="J984" s="12"/>
    </row>
    <row r="985" spans="2:10" ht="12.75" customHeight="1" x14ac:dyDescent="0.25">
      <c r="B985" s="52"/>
      <c r="C985" s="52"/>
      <c r="D985" s="52"/>
      <c r="E985" s="52"/>
      <c r="F985" s="52"/>
      <c r="G985" s="12"/>
      <c r="I985" s="12"/>
      <c r="J985" s="12"/>
    </row>
    <row r="986" spans="2:10" ht="12.75" customHeight="1" x14ac:dyDescent="0.25">
      <c r="B986" s="52"/>
      <c r="C986" s="52"/>
      <c r="D986" s="52"/>
      <c r="E986" s="52"/>
      <c r="F986" s="52"/>
      <c r="G986" s="12"/>
      <c r="I986" s="12"/>
      <c r="J986" s="12"/>
    </row>
    <row r="987" spans="2:10" ht="12.75" customHeight="1" x14ac:dyDescent="0.25">
      <c r="B987" s="52"/>
      <c r="C987" s="52"/>
      <c r="D987" s="52"/>
      <c r="E987" s="52"/>
      <c r="F987" s="52"/>
      <c r="G987" s="12"/>
      <c r="I987" s="12"/>
      <c r="J987" s="12"/>
    </row>
    <row r="988" spans="2:10" ht="12.75" customHeight="1" x14ac:dyDescent="0.25">
      <c r="B988" s="52"/>
      <c r="C988" s="52"/>
      <c r="D988" s="52"/>
      <c r="E988" s="52"/>
      <c r="F988" s="52"/>
      <c r="G988" s="12"/>
      <c r="I988" s="12"/>
      <c r="J988" s="12"/>
    </row>
    <row r="989" spans="2:10" ht="12.75" customHeight="1" x14ac:dyDescent="0.25">
      <c r="B989" s="52"/>
      <c r="C989" s="52"/>
      <c r="D989" s="52"/>
      <c r="E989" s="52"/>
      <c r="F989" s="52"/>
      <c r="G989" s="12"/>
      <c r="I989" s="12"/>
      <c r="J989" s="12"/>
    </row>
    <row r="990" spans="2:10" ht="12.75" customHeight="1" x14ac:dyDescent="0.25">
      <c r="B990" s="52"/>
      <c r="C990" s="52"/>
      <c r="D990" s="52"/>
      <c r="E990" s="52"/>
      <c r="F990" s="52"/>
      <c r="G990" s="12"/>
      <c r="I990" s="12"/>
      <c r="J990" s="12"/>
    </row>
    <row r="991" spans="2:10" ht="12.75" customHeight="1" x14ac:dyDescent="0.25">
      <c r="B991" s="52"/>
      <c r="C991" s="52"/>
      <c r="D991" s="52"/>
      <c r="E991" s="52"/>
      <c r="F991" s="52"/>
      <c r="G991" s="12"/>
      <c r="I991" s="12"/>
      <c r="J991" s="12"/>
    </row>
    <row r="992" spans="2:10" ht="12.75" customHeight="1" x14ac:dyDescent="0.25">
      <c r="B992" s="52"/>
      <c r="C992" s="52"/>
      <c r="D992" s="52"/>
      <c r="E992" s="52"/>
      <c r="F992" s="52"/>
      <c r="G992" s="12"/>
      <c r="I992" s="12"/>
      <c r="J992" s="12"/>
    </row>
    <row r="993" spans="2:10" ht="12.75" customHeight="1" x14ac:dyDescent="0.25">
      <c r="B993" s="52"/>
      <c r="C993" s="52"/>
      <c r="D993" s="52"/>
      <c r="E993" s="52"/>
      <c r="F993" s="52"/>
      <c r="G993" s="12"/>
      <c r="I993" s="12"/>
      <c r="J993" s="12"/>
    </row>
    <row r="994" spans="2:10" ht="12.75" customHeight="1" x14ac:dyDescent="0.25">
      <c r="B994" s="52"/>
      <c r="C994" s="52"/>
      <c r="D994" s="52"/>
      <c r="E994" s="52"/>
      <c r="F994" s="52"/>
      <c r="G994" s="12"/>
      <c r="I994" s="12"/>
      <c r="J994" s="12"/>
    </row>
    <row r="995" spans="2:10" ht="12.75" customHeight="1" x14ac:dyDescent="0.25">
      <c r="B995" s="52"/>
      <c r="C995" s="52"/>
      <c r="D995" s="52"/>
      <c r="E995" s="52"/>
      <c r="F995" s="52"/>
      <c r="G995" s="12"/>
      <c r="I995" s="12"/>
      <c r="J995" s="12"/>
    </row>
    <row r="996" spans="2:10" ht="12.75" customHeight="1" x14ac:dyDescent="0.25">
      <c r="B996" s="52"/>
      <c r="C996" s="52"/>
      <c r="D996" s="52"/>
      <c r="E996" s="52"/>
      <c r="F996" s="52"/>
      <c r="G996" s="12"/>
      <c r="I996" s="12"/>
      <c r="J996" s="12"/>
    </row>
    <row r="997" spans="2:10" ht="12.75" customHeight="1" x14ac:dyDescent="0.25">
      <c r="B997" s="52"/>
      <c r="C997" s="52"/>
      <c r="D997" s="52"/>
      <c r="E997" s="52"/>
      <c r="F997" s="52"/>
      <c r="G997" s="12"/>
      <c r="I997" s="12"/>
      <c r="J997" s="12"/>
    </row>
    <row r="998" spans="2:10" ht="12.75" customHeight="1" x14ac:dyDescent="0.25">
      <c r="B998" s="52"/>
      <c r="C998" s="52"/>
      <c r="D998" s="52"/>
      <c r="E998" s="52"/>
      <c r="F998" s="52"/>
      <c r="G998" s="12"/>
      <c r="I998" s="12"/>
      <c r="J998" s="12"/>
    </row>
    <row r="999" spans="2:10" ht="12.75" customHeight="1" x14ac:dyDescent="0.25">
      <c r="B999" s="52"/>
      <c r="C999" s="52"/>
      <c r="D999" s="52"/>
      <c r="E999" s="52"/>
      <c r="F999" s="52"/>
      <c r="G999" s="12"/>
      <c r="I999" s="12"/>
      <c r="J999" s="12"/>
    </row>
    <row r="1000" spans="2:10" ht="12.75" customHeight="1" x14ac:dyDescent="0.25">
      <c r="B1000" s="52"/>
      <c r="C1000" s="52"/>
      <c r="D1000" s="52"/>
      <c r="E1000" s="52"/>
      <c r="F1000" s="52"/>
      <c r="G1000" s="12"/>
      <c r="I1000" s="12"/>
      <c r="J1000" s="12"/>
    </row>
  </sheetData>
  <mergeCells count="2">
    <mergeCell ref="G12:G20"/>
    <mergeCell ref="G21:G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M1000"/>
  <sheetViews>
    <sheetView workbookViewId="0">
      <pane xSplit="1" topLeftCell="B1" activePane="topRight" state="frozen"/>
      <selection pane="topRight" activeCell="C2" sqref="C2"/>
    </sheetView>
  </sheetViews>
  <sheetFormatPr defaultColWidth="17.26953125" defaultRowHeight="15" customHeight="1" x14ac:dyDescent="0.25"/>
  <cols>
    <col min="1" max="1" width="16.453125" customWidth="1"/>
    <col min="2" max="39" width="8.7265625" customWidth="1"/>
  </cols>
  <sheetData>
    <row r="1" spans="1:39" ht="15.75" customHeight="1" x14ac:dyDescent="0.3">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row>
    <row r="2" spans="1:39" ht="12.75" customHeight="1" x14ac:dyDescent="0.3">
      <c r="A2" s="21" t="s">
        <v>2</v>
      </c>
      <c r="B2" s="21" t="s">
        <v>11</v>
      </c>
      <c r="C2" s="21" t="s">
        <v>12</v>
      </c>
      <c r="D2" s="21" t="s">
        <v>13</v>
      </c>
      <c r="E2" s="21" t="s">
        <v>14</v>
      </c>
      <c r="F2" s="21" t="s">
        <v>15</v>
      </c>
      <c r="G2" s="21" t="s">
        <v>16</v>
      </c>
      <c r="H2" s="21" t="s">
        <v>17</v>
      </c>
      <c r="I2" s="21" t="s">
        <v>18</v>
      </c>
      <c r="J2" s="21" t="s">
        <v>19</v>
      </c>
      <c r="K2" s="21" t="s">
        <v>20</v>
      </c>
      <c r="L2" s="16" t="s">
        <v>21</v>
      </c>
      <c r="M2" s="16" t="s">
        <v>22</v>
      </c>
      <c r="N2" s="16" t="s">
        <v>23</v>
      </c>
      <c r="O2" s="16" t="s">
        <v>24</v>
      </c>
      <c r="P2" s="16" t="s">
        <v>25</v>
      </c>
      <c r="Q2" s="16" t="s">
        <v>26</v>
      </c>
      <c r="R2" s="16" t="s">
        <v>27</v>
      </c>
      <c r="S2" s="16" t="s">
        <v>28</v>
      </c>
      <c r="T2" s="16" t="s">
        <v>29</v>
      </c>
      <c r="U2" s="16" t="s">
        <v>30</v>
      </c>
      <c r="V2" s="16" t="s">
        <v>31</v>
      </c>
      <c r="W2" s="16" t="s">
        <v>32</v>
      </c>
      <c r="X2" s="16" t="s">
        <v>33</v>
      </c>
      <c r="Y2" s="16" t="s">
        <v>34</v>
      </c>
      <c r="Z2" s="16" t="s">
        <v>35</v>
      </c>
      <c r="AA2" s="16" t="s">
        <v>36</v>
      </c>
      <c r="AB2" s="16" t="s">
        <v>37</v>
      </c>
      <c r="AC2" s="16" t="s">
        <v>38</v>
      </c>
      <c r="AD2" s="16" t="s">
        <v>39</v>
      </c>
      <c r="AE2" s="16" t="s">
        <v>40</v>
      </c>
      <c r="AF2" s="16" t="s">
        <v>41</v>
      </c>
      <c r="AG2" s="16" t="s">
        <v>42</v>
      </c>
      <c r="AH2" s="16" t="s">
        <v>43</v>
      </c>
      <c r="AI2" s="16" t="s">
        <v>44</v>
      </c>
      <c r="AJ2" s="16" t="s">
        <v>45</v>
      </c>
      <c r="AK2" s="16" t="s">
        <v>46</v>
      </c>
      <c r="AL2" s="16" t="s">
        <v>47</v>
      </c>
      <c r="AM2" s="16" t="s">
        <v>48</v>
      </c>
    </row>
    <row r="3" spans="1:39" ht="12.75" customHeight="1" x14ac:dyDescent="0.35">
      <c r="A3" s="16" t="s">
        <v>6</v>
      </c>
      <c r="B3" s="26" t="str">
        <f>LEFT(Fixtures!B2,(LEN(Fixtures!B2)-4))</f>
        <v>MCI</v>
      </c>
      <c r="C3" s="26" t="str">
        <f>LEFT(Fixtures!C2,(LEN(Fixtures!C2)-4))</f>
        <v>CHE</v>
      </c>
      <c r="D3" s="26" t="str">
        <f>LEFT(Fixtures!D2,(LEN(Fixtures!D2)-4))</f>
        <v>WHU</v>
      </c>
      <c r="E3" s="26" t="str">
        <f>LEFT(Fixtures!E2,(LEN(Fixtures!E2)-4))</f>
        <v>CAR</v>
      </c>
      <c r="F3" s="26" t="str">
        <f>LEFT(Fixtures!F2,(LEN(Fixtures!F2)-4))</f>
        <v>NEW</v>
      </c>
      <c r="G3" s="26" t="str">
        <f>LEFT(Fixtures!G2,(LEN(Fixtures!G2)-4))</f>
        <v>EVE</v>
      </c>
      <c r="H3" s="26" t="str">
        <f>LEFT(Fixtures!H2,(LEN(Fixtures!H2)-4))</f>
        <v>WAT</v>
      </c>
      <c r="I3" s="26" t="str">
        <f>LEFT(Fixtures!I2,(LEN(Fixtures!I2)-4))</f>
        <v>FUL</v>
      </c>
      <c r="J3" s="26" t="str">
        <f>LEFT(Fixtures!J2,(LEN(Fixtures!J2)-4))</f>
        <v>LEI</v>
      </c>
      <c r="K3" s="26" t="str">
        <f>LEFT(Fixtures!K2,(LEN(Fixtures!K2)-4))</f>
        <v>CRY</v>
      </c>
      <c r="L3" s="26" t="str">
        <f>LEFT(Fixtures!L2,(LEN(Fixtures!L2)-4))</f>
        <v>LIV</v>
      </c>
      <c r="M3" s="26" t="str">
        <f>LEFT(Fixtures!M2,(LEN(Fixtures!M2)-4))</f>
        <v>WOL</v>
      </c>
      <c r="N3" s="26" t="str">
        <f>LEFT(Fixtures!N2,(LEN(Fixtures!N2)-4))</f>
        <v>BOU</v>
      </c>
      <c r="O3" s="26" t="str">
        <f>LEFT(Fixtures!O2,(LEN(Fixtures!O2)-4))</f>
        <v>TOT</v>
      </c>
      <c r="P3" s="26" t="str">
        <f>LEFT(Fixtures!P2,(LEN(Fixtures!P2)-4))</f>
        <v>MNU</v>
      </c>
      <c r="Q3" s="26" t="str">
        <f>LEFT(Fixtures!Q2,(LEN(Fixtures!Q2)-4))</f>
        <v>HUD</v>
      </c>
      <c r="R3" s="26" t="str">
        <f>LEFT(Fixtures!R2,(LEN(Fixtures!R2)-4))</f>
        <v>SOU</v>
      </c>
      <c r="S3" s="26" t="str">
        <f>LEFT(Fixtures!S2,(LEN(Fixtures!S2)-4))</f>
        <v>BUR</v>
      </c>
      <c r="T3" s="26" t="str">
        <f>LEFT(Fixtures!T2,(LEN(Fixtures!T2)-4))</f>
        <v>BHA</v>
      </c>
      <c r="U3" s="26" t="str">
        <f>LEFT(Fixtures!U2,(LEN(Fixtures!U2)-4))</f>
        <v>LIV</v>
      </c>
      <c r="V3" s="26" t="str">
        <f>LEFT(Fixtures!V2,(LEN(Fixtures!V2)-4))</f>
        <v>FUL</v>
      </c>
      <c r="W3" s="26" t="str">
        <f>LEFT(Fixtures!W2,(LEN(Fixtures!W2)-4))</f>
        <v>WHU</v>
      </c>
      <c r="X3" s="26" t="str">
        <f>LEFT(Fixtures!X2,(LEN(Fixtures!X2)-4))</f>
        <v>CHE</v>
      </c>
      <c r="Y3" s="26" t="str">
        <f>LEFT(Fixtures!Y2,(LEN(Fixtures!Y2)-4))</f>
        <v>CAR</v>
      </c>
      <c r="Z3" s="26" t="str">
        <f>LEFT(Fixtures!Z2,(LEN(Fixtures!Z2)-4))</f>
        <v>MCI</v>
      </c>
      <c r="AA3" s="26" t="str">
        <f>LEFT(Fixtures!AA2,(LEN(Fixtures!AA2)-4))</f>
        <v>HUD</v>
      </c>
      <c r="AB3" s="26" t="str">
        <f>LEFT(Fixtures!AB2,(LEN(Fixtures!AB2)-4))</f>
        <v>SOU</v>
      </c>
      <c r="AC3" s="26" t="str">
        <f>LEFT(Fixtures!AC2,(LEN(Fixtures!AC2)-4))</f>
        <v>BOU</v>
      </c>
      <c r="AD3" s="26" t="str">
        <f>LEFT(Fixtures!AD2,(LEN(Fixtures!AD2)-4))</f>
        <v>TOT</v>
      </c>
      <c r="AE3" s="26" t="str">
        <f>LEFT(Fixtures!AE2,(LEN(Fixtures!AE2)-4))</f>
        <v>MNU</v>
      </c>
      <c r="AF3" s="26" t="str">
        <f>LEFT(Fixtures!AF2,(LEN(Fixtures!AF2)-4))</f>
        <v>WOL</v>
      </c>
      <c r="AG3" s="26" t="str">
        <f>LEFT(Fixtures!AG2,(LEN(Fixtures!AG2)-4))</f>
        <v>NEW</v>
      </c>
      <c r="AH3" s="26" t="str">
        <f>LEFT(Fixtures!AH2,(LEN(Fixtures!AH2)-4))</f>
        <v>EVE</v>
      </c>
      <c r="AI3" s="26" t="str">
        <f>LEFT(Fixtures!AI2,(LEN(Fixtures!AI2)-4))</f>
        <v>WAT</v>
      </c>
      <c r="AJ3" s="26" t="str">
        <f>LEFT(Fixtures!AJ2,(LEN(Fixtures!AJ2)-4))</f>
        <v>CRY</v>
      </c>
      <c r="AK3" s="26" t="str">
        <f>LEFT(Fixtures!AK2,(LEN(Fixtures!AK2)-4))</f>
        <v>LEI</v>
      </c>
      <c r="AL3" s="26" t="str">
        <f>LEFT(Fixtures!AL2,(LEN(Fixtures!AL2)-4))</f>
        <v>BHA</v>
      </c>
      <c r="AM3" s="26" t="str">
        <f>LEFT(Fixtures!AM2,(LEN(Fixtures!AM2)-4))</f>
        <v>BUR</v>
      </c>
    </row>
    <row r="4" spans="1:39" ht="12.75" customHeight="1" x14ac:dyDescent="0.35">
      <c r="A4" s="16" t="s">
        <v>7</v>
      </c>
      <c r="B4" s="26" t="str">
        <f>LEFT(Fixtures!B3,(LEN(Fixtures!B3)-4))</f>
        <v>CAR</v>
      </c>
      <c r="C4" s="26" t="str">
        <f>LEFT(Fixtures!C3,(LEN(Fixtures!C3)-4))</f>
        <v>WHU</v>
      </c>
      <c r="D4" s="26" t="str">
        <f>LEFT(Fixtures!D3,(LEN(Fixtures!D3)-4))</f>
        <v>EVE</v>
      </c>
      <c r="E4" s="26" t="str">
        <f>LEFT(Fixtures!E3,(LEN(Fixtures!E3)-4))</f>
        <v>CHE</v>
      </c>
      <c r="F4" s="26" t="str">
        <f>LEFT(Fixtures!F3,(LEN(Fixtures!F3)-4))</f>
        <v>LEI</v>
      </c>
      <c r="G4" s="26" t="str">
        <f>LEFT(Fixtures!G3,(LEN(Fixtures!G3)-4))</f>
        <v>BUR</v>
      </c>
      <c r="H4" s="26" t="str">
        <f>LEFT(Fixtures!H3,(LEN(Fixtures!H3)-4))</f>
        <v>CRY</v>
      </c>
      <c r="I4" s="26" t="str">
        <f>LEFT(Fixtures!I3,(LEN(Fixtures!I3)-4))</f>
        <v>WAT</v>
      </c>
      <c r="J4" s="26" t="str">
        <f>LEFT(Fixtures!J3,(LEN(Fixtures!J3)-4))</f>
        <v>SOU</v>
      </c>
      <c r="K4" s="26" t="str">
        <f>LEFT(Fixtures!K3,(LEN(Fixtures!K3)-4))</f>
        <v>FUL</v>
      </c>
      <c r="L4" s="26" t="str">
        <f>LEFT(Fixtures!L3,(LEN(Fixtures!L3)-4))</f>
        <v>MNU</v>
      </c>
      <c r="M4" s="26" t="str">
        <f>LEFT(Fixtures!M3,(LEN(Fixtures!M3)-4))</f>
        <v>NEW</v>
      </c>
      <c r="N4" s="26" t="str">
        <f>LEFT(Fixtures!N3,(LEN(Fixtures!N3)-4))</f>
        <v>ARS</v>
      </c>
      <c r="O4" s="26" t="str">
        <f>LEFT(Fixtures!O3,(LEN(Fixtures!O3)-4))</f>
        <v>MCI</v>
      </c>
      <c r="P4" s="26" t="str">
        <f>LEFT(Fixtures!P3,(LEN(Fixtures!P3)-4))</f>
        <v>HUD</v>
      </c>
      <c r="Q4" s="26" t="str">
        <f>LEFT(Fixtures!Q3,(LEN(Fixtures!Q3)-4))</f>
        <v>LIV</v>
      </c>
      <c r="R4" s="26" t="str">
        <f>LEFT(Fixtures!R3,(LEN(Fixtures!R3)-4))</f>
        <v>WOL</v>
      </c>
      <c r="S4" s="26" t="str">
        <f>LEFT(Fixtures!S3,(LEN(Fixtures!S3)-4))</f>
        <v>BHA</v>
      </c>
      <c r="T4" s="26" t="str">
        <f>LEFT(Fixtures!T3,(LEN(Fixtures!T3)-4))</f>
        <v>TOT</v>
      </c>
      <c r="U4" s="26" t="str">
        <f>LEFT(Fixtures!U3,(LEN(Fixtures!U3)-4))</f>
        <v>MNU</v>
      </c>
      <c r="V4" s="26" t="str">
        <f>LEFT(Fixtures!V3,(LEN(Fixtures!V3)-4))</f>
        <v>WAT</v>
      </c>
      <c r="W4" s="26" t="str">
        <f>LEFT(Fixtures!W3,(LEN(Fixtures!W3)-4))</f>
        <v>EVE</v>
      </c>
      <c r="X4" s="26" t="str">
        <f>LEFT(Fixtures!X3,(LEN(Fixtures!X3)-4))</f>
        <v>WHU</v>
      </c>
      <c r="Y4" s="26" t="str">
        <f>LEFT(Fixtures!Y3,(LEN(Fixtures!Y3)-4))</f>
        <v>CHE</v>
      </c>
      <c r="Z4" s="26" t="str">
        <f>LEFT(Fixtures!Z3,(LEN(Fixtures!Z3)-4))</f>
        <v>CAR</v>
      </c>
      <c r="AA4" s="26" t="str">
        <f>LEFT(Fixtures!AA3,(LEN(Fixtures!AA3)-4))</f>
        <v>LIV</v>
      </c>
      <c r="AB4" s="26" t="str">
        <f>LEFT(Fixtures!AB3,(LEN(Fixtures!AB3)-4))</f>
        <v>WOL</v>
      </c>
      <c r="AC4" s="26" t="str">
        <f>LEFT(Fixtures!AC3,(LEN(Fixtures!AC3)-4))</f>
        <v>ARS</v>
      </c>
      <c r="AD4" s="26" t="str">
        <f>LEFT(Fixtures!AD3,(LEN(Fixtures!AD3)-4))</f>
        <v>MCI</v>
      </c>
      <c r="AE4" s="26" t="str">
        <f>LEFT(Fixtures!AE3,(LEN(Fixtures!AE3)-4))</f>
        <v>HUD</v>
      </c>
      <c r="AF4" s="26" t="str">
        <f>LEFT(Fixtures!AF3,(LEN(Fixtures!AF3)-4))</f>
        <v>NEW</v>
      </c>
      <c r="AG4" s="26" t="str">
        <f>LEFT(Fixtures!AG3,(LEN(Fixtures!AG3)-4))</f>
        <v>LEI</v>
      </c>
      <c r="AH4" s="26" t="str">
        <f>LEFT(Fixtures!AH3,(LEN(Fixtures!AH3)-4))</f>
        <v>BUR</v>
      </c>
      <c r="AI4" s="26" t="str">
        <f>LEFT(Fixtures!AI3,(LEN(Fixtures!AI3)-4))</f>
        <v>BHA</v>
      </c>
      <c r="AJ4" s="26" t="str">
        <f>LEFT(Fixtures!AJ3,(LEN(Fixtures!AJ3)-4))</f>
        <v>FUL</v>
      </c>
      <c r="AK4" s="26" t="str">
        <f>LEFT(Fixtures!AK3,(LEN(Fixtures!AK3)-4))</f>
        <v>SOU</v>
      </c>
      <c r="AL4" s="26" t="str">
        <f>LEFT(Fixtures!AL3,(LEN(Fixtures!AL3)-4))</f>
        <v>TOT</v>
      </c>
      <c r="AM4" s="26" t="str">
        <f>LEFT(Fixtures!AM3,(LEN(Fixtures!AM3)-4))</f>
        <v>CRY</v>
      </c>
    </row>
    <row r="5" spans="1:39" ht="12.75" customHeight="1" x14ac:dyDescent="0.35">
      <c r="A5" s="16" t="s">
        <v>8</v>
      </c>
      <c r="B5" s="26" t="str">
        <f>LEFT(Fixtures!B4,(LEN(Fixtures!B4)-4))</f>
        <v>WAT</v>
      </c>
      <c r="C5" s="26" t="str">
        <f>LEFT(Fixtures!C4,(LEN(Fixtures!C4)-4))</f>
        <v>MNU</v>
      </c>
      <c r="D5" s="26" t="str">
        <f>LEFT(Fixtures!D4,(LEN(Fixtures!D4)-4))</f>
        <v>LIV</v>
      </c>
      <c r="E5" s="26" t="str">
        <f>LEFT(Fixtures!E4,(LEN(Fixtures!E4)-4))</f>
        <v>FUL</v>
      </c>
      <c r="F5" s="26" t="str">
        <f>LEFT(Fixtures!F4,(LEN(Fixtures!F4)-4))</f>
        <v>SOU</v>
      </c>
      <c r="G5" s="26" t="str">
        <f>LEFT(Fixtures!G4,(LEN(Fixtures!G4)-4))</f>
        <v>TOT</v>
      </c>
      <c r="H5" s="26" t="str">
        <f>LEFT(Fixtures!H4,(LEN(Fixtures!H4)-4))</f>
        <v>MCI</v>
      </c>
      <c r="I5" s="26" t="str">
        <f>LEFT(Fixtures!I4,(LEN(Fixtures!I4)-4))</f>
        <v>WHU</v>
      </c>
      <c r="J5" s="26" t="str">
        <f>LEFT(Fixtures!J4,(LEN(Fixtures!J4)-4))</f>
        <v>NEW</v>
      </c>
      <c r="K5" s="26" t="str">
        <f>LEFT(Fixtures!K4,(LEN(Fixtures!K4)-4))</f>
        <v>WOL</v>
      </c>
      <c r="L5" s="26" t="str">
        <f>LEFT(Fixtures!L4,(LEN(Fixtures!L4)-4))</f>
        <v>EVE</v>
      </c>
      <c r="M5" s="26" t="str">
        <f>LEFT(Fixtures!M4,(LEN(Fixtures!M4)-4))</f>
        <v>CAR</v>
      </c>
      <c r="N5" s="26" t="str">
        <f>LEFT(Fixtures!N4,(LEN(Fixtures!N4)-4))</f>
        <v>LEI</v>
      </c>
      <c r="O5" s="26" t="str">
        <f>LEFT(Fixtures!O4,(LEN(Fixtures!O4)-4))</f>
        <v>HUD</v>
      </c>
      <c r="P5" s="26" t="str">
        <f>LEFT(Fixtures!P4,(LEN(Fixtures!P4)-4))</f>
        <v>CRY</v>
      </c>
      <c r="Q5" s="26" t="str">
        <f>LEFT(Fixtures!Q4,(LEN(Fixtures!Q4)-4))</f>
        <v>BUR</v>
      </c>
      <c r="R5" s="26" t="str">
        <f>LEFT(Fixtures!R4,(LEN(Fixtures!R4)-4))</f>
        <v>CHE</v>
      </c>
      <c r="S5" s="26" t="str">
        <f>LEFT(Fixtures!S4,(LEN(Fixtures!S4)-4))</f>
        <v>BOU</v>
      </c>
      <c r="T5" s="26" t="str">
        <f>LEFT(Fixtures!T4,(LEN(Fixtures!T4)-4))</f>
        <v>ARS</v>
      </c>
      <c r="U5" s="26" t="str">
        <f>LEFT(Fixtures!U4,(LEN(Fixtures!U4)-4))</f>
        <v>EVE</v>
      </c>
      <c r="V5" s="26" t="str">
        <f>LEFT(Fixtures!V4,(LEN(Fixtures!V4)-4))</f>
        <v>WHU</v>
      </c>
      <c r="W5" s="26" t="str">
        <f>LEFT(Fixtures!W4,(LEN(Fixtures!W4)-4))</f>
        <v>LIV</v>
      </c>
      <c r="X5" s="26" t="str">
        <f>LEFT(Fixtures!X4,(LEN(Fixtures!X4)-4))</f>
        <v>MNU</v>
      </c>
      <c r="Y5" s="26" t="str">
        <f>LEFT(Fixtures!Y4,(LEN(Fixtures!Y4)-4))</f>
        <v>FUL</v>
      </c>
      <c r="Z5" s="26" t="str">
        <f>LEFT(Fixtures!Z4,(LEN(Fixtures!Z4)-4))</f>
        <v>WAT</v>
      </c>
      <c r="AA5" s="26" t="str">
        <f>LEFT(Fixtures!AA4,(LEN(Fixtures!AA4)-4))</f>
        <v>BUR</v>
      </c>
      <c r="AB5" s="26" t="str">
        <f>LEFT(Fixtures!AB4,(LEN(Fixtures!AB4)-4))</f>
        <v>CHE</v>
      </c>
      <c r="AC5" s="26" t="str">
        <f>LEFT(Fixtures!AC4,(LEN(Fixtures!AC4)-4))</f>
        <v>LEI</v>
      </c>
      <c r="AD5" s="26" t="str">
        <f>LEFT(Fixtures!AD4,(LEN(Fixtures!AD4)-4))</f>
        <v>HUD</v>
      </c>
      <c r="AE5" s="26" t="str">
        <f>LEFT(Fixtures!AE4,(LEN(Fixtures!AE4)-4))</f>
        <v>CRY</v>
      </c>
      <c r="AF5" s="26" t="str">
        <f>LEFT(Fixtures!AF4,(LEN(Fixtures!AF4)-4))</f>
        <v>CAR</v>
      </c>
      <c r="AG5" s="26" t="str">
        <f>LEFT(Fixtures!AG4,(LEN(Fixtures!AG4)-4))</f>
        <v>SOU</v>
      </c>
      <c r="AH5" s="26" t="str">
        <f>LEFT(Fixtures!AH4,(LEN(Fixtures!AH4)-4))</f>
        <v>TOT</v>
      </c>
      <c r="AI5" s="26" t="str">
        <f>LEFT(Fixtures!AI4,(LEN(Fixtures!AI4)-4))</f>
        <v>BOU</v>
      </c>
      <c r="AJ5" s="26" t="str">
        <f>LEFT(Fixtures!AJ4,(LEN(Fixtures!AJ4)-4))</f>
        <v>WOL</v>
      </c>
      <c r="AK5" s="26" t="str">
        <f>LEFT(Fixtures!AK4,(LEN(Fixtures!AK4)-4))</f>
        <v>NEW</v>
      </c>
      <c r="AL5" s="26" t="str">
        <f>LEFT(Fixtures!AL4,(LEN(Fixtures!AL4)-4))</f>
        <v>ARS</v>
      </c>
      <c r="AM5" s="26" t="str">
        <f>LEFT(Fixtures!AM4,(LEN(Fixtures!AM4)-4))</f>
        <v>MCI</v>
      </c>
    </row>
    <row r="6" spans="1:39" ht="12.75" customHeight="1" x14ac:dyDescent="0.35">
      <c r="A6" s="16" t="s">
        <v>9</v>
      </c>
      <c r="B6" s="26" t="str">
        <f>LEFT(Fixtures!B5,(LEN(Fixtures!B5)-4))</f>
        <v>SOU</v>
      </c>
      <c r="C6" s="26" t="str">
        <f>LEFT(Fixtures!C5,(LEN(Fixtures!C5)-4))</f>
        <v>WAT</v>
      </c>
      <c r="D6" s="26" t="str">
        <f>LEFT(Fixtures!D5,(LEN(Fixtures!D5)-4))</f>
        <v>FUL</v>
      </c>
      <c r="E6" s="26" t="str">
        <f>LEFT(Fixtures!E5,(LEN(Fixtures!E5)-4))</f>
        <v>MNU</v>
      </c>
      <c r="F6" s="26" t="str">
        <f>LEFT(Fixtures!F5,(LEN(Fixtures!F5)-4))</f>
        <v>WOL</v>
      </c>
      <c r="G6" s="26" t="str">
        <f>LEFT(Fixtures!G5,(LEN(Fixtures!G5)-4))</f>
        <v>BOU</v>
      </c>
      <c r="H6" s="26" t="str">
        <f>LEFT(Fixtures!H5,(LEN(Fixtures!H5)-4))</f>
        <v>CAR</v>
      </c>
      <c r="I6" s="26" t="str">
        <f>LEFT(Fixtures!I5,(LEN(Fixtures!I5)-4))</f>
        <v>HUD</v>
      </c>
      <c r="J6" s="26" t="str">
        <f>LEFT(Fixtures!J5,(LEN(Fixtures!J5)-4))</f>
        <v>MCI</v>
      </c>
      <c r="K6" s="26" t="str">
        <f>LEFT(Fixtures!K5,(LEN(Fixtures!K5)-4))</f>
        <v>CHE</v>
      </c>
      <c r="L6" s="26" t="str">
        <f>LEFT(Fixtures!L5,(LEN(Fixtures!L5)-4))</f>
        <v>WHU</v>
      </c>
      <c r="M6" s="26" t="str">
        <f>LEFT(Fixtures!M5,(LEN(Fixtures!M5)-4))</f>
        <v>LEI</v>
      </c>
      <c r="N6" s="26" t="str">
        <f>LEFT(Fixtures!N5,(LEN(Fixtures!N5)-4))</f>
        <v>NEW</v>
      </c>
      <c r="O6" s="26" t="str">
        <f>LEFT(Fixtures!O5,(LEN(Fixtures!O5)-4))</f>
        <v>CRY</v>
      </c>
      <c r="P6" s="26" t="str">
        <f>LEFT(Fixtures!P5,(LEN(Fixtures!P5)-4))</f>
        <v>LIV</v>
      </c>
      <c r="Q6" s="26" t="str">
        <f>LEFT(Fixtures!Q5,(LEN(Fixtures!Q5)-4))</f>
        <v>BHA</v>
      </c>
      <c r="R6" s="26" t="str">
        <f>LEFT(Fixtures!R5,(LEN(Fixtures!R5)-4))</f>
        <v>TOT</v>
      </c>
      <c r="S6" s="26" t="str">
        <f>LEFT(Fixtures!S5,(LEN(Fixtures!S5)-4))</f>
        <v>ARS</v>
      </c>
      <c r="T6" s="26" t="str">
        <f>LEFT(Fixtures!T5,(LEN(Fixtures!T5)-4))</f>
        <v>EVE</v>
      </c>
      <c r="U6" s="26" t="str">
        <f>LEFT(Fixtures!U5,(LEN(Fixtures!U5)-4))</f>
        <v>WHU</v>
      </c>
      <c r="V6" s="26" t="str">
        <f>LEFT(Fixtures!V5,(LEN(Fixtures!V5)-4))</f>
        <v>HUD</v>
      </c>
      <c r="W6" s="26" t="str">
        <f>LEFT(Fixtures!W5,(LEN(Fixtures!W5)-4))</f>
        <v>FUL</v>
      </c>
      <c r="X6" s="26" t="str">
        <f>LEFT(Fixtures!X5,(LEN(Fixtures!X5)-4))</f>
        <v>WAT</v>
      </c>
      <c r="Y6" s="26" t="str">
        <f>LEFT(Fixtures!Y5,(LEN(Fixtures!Y5)-4))</f>
        <v>MNU</v>
      </c>
      <c r="Z6" s="26" t="str">
        <f>LEFT(Fixtures!Z5,(LEN(Fixtures!Z5)-4))</f>
        <v>SOU</v>
      </c>
      <c r="AA6" s="26" t="str">
        <f>LEFT(Fixtures!AA5,(LEN(Fixtures!AA5)-4))</f>
        <v>BHA</v>
      </c>
      <c r="AB6" s="26" t="str">
        <f>LEFT(Fixtures!AB5,(LEN(Fixtures!AB5)-4))</f>
        <v>TOT</v>
      </c>
      <c r="AC6" s="26" t="str">
        <f>LEFT(Fixtures!AC5,(LEN(Fixtures!AC5)-4))</f>
        <v>NEW</v>
      </c>
      <c r="AD6" s="26" t="str">
        <f>LEFT(Fixtures!AD5,(LEN(Fixtures!AD5)-4))</f>
        <v>CRY</v>
      </c>
      <c r="AE6" s="26" t="str">
        <f>LEFT(Fixtures!AE5,(LEN(Fixtures!AE5)-4))</f>
        <v>LIV</v>
      </c>
      <c r="AF6" s="26" t="str">
        <f>LEFT(Fixtures!AF5,(LEN(Fixtures!AF5)-4))</f>
        <v>LEI</v>
      </c>
      <c r="AG6" s="26" t="str">
        <f>LEFT(Fixtures!AG5,(LEN(Fixtures!AG5)-4))</f>
        <v>WOL</v>
      </c>
      <c r="AH6" s="26" t="str">
        <f>LEFT(Fixtures!AH5,(LEN(Fixtures!AH5)-4))</f>
        <v>BOU</v>
      </c>
      <c r="AI6" s="26" t="str">
        <f>LEFT(Fixtures!AI5,(LEN(Fixtures!AI5)-4))</f>
        <v>CAR</v>
      </c>
      <c r="AJ6" s="26" t="str">
        <f>LEFT(Fixtures!AJ5,(LEN(Fixtures!AJ5)-4))</f>
        <v>CHE</v>
      </c>
      <c r="AK6" s="26" t="str">
        <f>LEFT(Fixtures!AK5,(LEN(Fixtures!AK5)-4))</f>
        <v>MCI</v>
      </c>
      <c r="AL6" s="26" t="str">
        <f>LEFT(Fixtures!AL5,(LEN(Fixtures!AL5)-4))</f>
        <v>EVE</v>
      </c>
      <c r="AM6" s="26" t="str">
        <f>LEFT(Fixtures!AM5,(LEN(Fixtures!AM5)-4))</f>
        <v>ARS</v>
      </c>
    </row>
    <row r="7" spans="1:39" ht="12.75" customHeight="1" x14ac:dyDescent="0.35">
      <c r="A7" s="16" t="s">
        <v>49</v>
      </c>
      <c r="B7" s="26" t="str">
        <f>LEFT(Fixtures!B6,(LEN(Fixtures!B6)-4))</f>
        <v>BOU</v>
      </c>
      <c r="C7" s="26" t="str">
        <f>LEFT(Fixtures!C6,(LEN(Fixtures!C6)-4))</f>
        <v>NEW</v>
      </c>
      <c r="D7" s="26" t="str">
        <f>LEFT(Fixtures!D6,(LEN(Fixtures!D6)-4))</f>
        <v>HUD</v>
      </c>
      <c r="E7" s="26" t="str">
        <f>LEFT(Fixtures!E6,(LEN(Fixtures!E6)-4))</f>
        <v>ARS</v>
      </c>
      <c r="F7" s="26" t="str">
        <f>LEFT(Fixtures!F6,(LEN(Fixtures!F6)-4))</f>
        <v>CHE</v>
      </c>
      <c r="G7" s="26" t="str">
        <f>LEFT(Fixtures!G6,(LEN(Fixtures!G6)-4))</f>
        <v>MCI</v>
      </c>
      <c r="H7" s="26" t="str">
        <f>LEFT(Fixtures!H6,(LEN(Fixtures!H6)-4))</f>
        <v>BUR</v>
      </c>
      <c r="I7" s="26" t="str">
        <f>LEFT(Fixtures!I6,(LEN(Fixtures!I6)-4))</f>
        <v>TOT</v>
      </c>
      <c r="J7" s="26" t="str">
        <f>LEFT(Fixtures!J6,(LEN(Fixtures!J6)-4))</f>
        <v>FUL</v>
      </c>
      <c r="K7" s="26" t="str">
        <f>LEFT(Fixtures!K6,(LEN(Fixtures!K6)-4))</f>
        <v>LIV</v>
      </c>
      <c r="L7" s="26" t="str">
        <f>LEFT(Fixtures!L6,(LEN(Fixtures!L6)-4))</f>
        <v>LEI</v>
      </c>
      <c r="M7" s="26" t="str">
        <f>LEFT(Fixtures!M6,(LEN(Fixtures!M6)-4))</f>
        <v>BHA</v>
      </c>
      <c r="N7" s="26" t="str">
        <f>LEFT(Fixtures!N6,(LEN(Fixtures!N6)-4))</f>
        <v>EVE</v>
      </c>
      <c r="O7" s="26" t="str">
        <f>LEFT(Fixtures!O6,(LEN(Fixtures!O6)-4))</f>
        <v>WOL</v>
      </c>
      <c r="P7" s="26" t="str">
        <f>LEFT(Fixtures!P6,(LEN(Fixtures!P6)-4))</f>
        <v>WHU</v>
      </c>
      <c r="Q7" s="26" t="str">
        <f>LEFT(Fixtures!Q6,(LEN(Fixtures!Q6)-4))</f>
        <v>SOU</v>
      </c>
      <c r="R7" s="26" t="str">
        <f>LEFT(Fixtures!R6,(LEN(Fixtures!R6)-4))</f>
        <v>WAT</v>
      </c>
      <c r="S7" s="26" t="str">
        <f>LEFT(Fixtures!S6,(LEN(Fixtures!S6)-4))</f>
        <v>MNU</v>
      </c>
      <c r="T7" s="26" t="str">
        <f>LEFT(Fixtures!T6,(LEN(Fixtures!T6)-4))</f>
        <v>CRY</v>
      </c>
      <c r="U7" s="26" t="str">
        <f>LEFT(Fixtures!U6,(LEN(Fixtures!U6)-4))</f>
        <v>LEI</v>
      </c>
      <c r="V7" s="26" t="str">
        <f>LEFT(Fixtures!V6,(LEN(Fixtures!V6)-4))</f>
        <v>TOT</v>
      </c>
      <c r="W7" s="26" t="str">
        <f>LEFT(Fixtures!W6,(LEN(Fixtures!W6)-4))</f>
        <v>HUD</v>
      </c>
      <c r="X7" s="26" t="str">
        <f>LEFT(Fixtures!X6,(LEN(Fixtures!X6)-4))</f>
        <v>NEW</v>
      </c>
      <c r="Y7" s="26" t="str">
        <f>LEFT(Fixtures!Y6,(LEN(Fixtures!Y6)-4))</f>
        <v>ARS</v>
      </c>
      <c r="Z7" s="26" t="str">
        <f>LEFT(Fixtures!Z6,(LEN(Fixtures!Z6)-4))</f>
        <v>BOU</v>
      </c>
      <c r="AA7" s="26" t="str">
        <f>LEFT(Fixtures!AA6,(LEN(Fixtures!AA6)-4))</f>
        <v>SOU</v>
      </c>
      <c r="AB7" s="26" t="str">
        <f>LEFT(Fixtures!AB6,(LEN(Fixtures!AB6)-4))</f>
        <v>WAT</v>
      </c>
      <c r="AC7" s="26" t="str">
        <f>LEFT(Fixtures!AC6,(LEN(Fixtures!AC6)-4))</f>
        <v>EVE</v>
      </c>
      <c r="AD7" s="26" t="str">
        <f>LEFT(Fixtures!AD6,(LEN(Fixtures!AD6)-4))</f>
        <v>WOL</v>
      </c>
      <c r="AE7" s="26" t="str">
        <f>LEFT(Fixtures!AE6,(LEN(Fixtures!AE6)-4))</f>
        <v>WHU</v>
      </c>
      <c r="AF7" s="26" t="str">
        <f>LEFT(Fixtures!AF6,(LEN(Fixtures!AF6)-4))</f>
        <v>BHA</v>
      </c>
      <c r="AG7" s="26" t="str">
        <f>LEFT(Fixtures!AG6,(LEN(Fixtures!AG6)-4))</f>
        <v>CHE</v>
      </c>
      <c r="AH7" s="26" t="str">
        <f>LEFT(Fixtures!AH6,(LEN(Fixtures!AH6)-4))</f>
        <v>MCI</v>
      </c>
      <c r="AI7" s="26" t="str">
        <f>LEFT(Fixtures!AI6,(LEN(Fixtures!AI6)-4))</f>
        <v>BUR</v>
      </c>
      <c r="AJ7" s="26" t="str">
        <f>LEFT(Fixtures!AJ6,(LEN(Fixtures!AJ6)-4))</f>
        <v>LIV</v>
      </c>
      <c r="AK7" s="26" t="str">
        <f>LEFT(Fixtures!AK6,(LEN(Fixtures!AK6)-4))</f>
        <v>FUL</v>
      </c>
      <c r="AL7" s="26" t="str">
        <f>LEFT(Fixtures!AL6,(LEN(Fixtures!AL6)-4))</f>
        <v>CRY</v>
      </c>
      <c r="AM7" s="26" t="str">
        <f>LEFT(Fixtures!AM6,(LEN(Fixtures!AM6)-4))</f>
        <v>MNU</v>
      </c>
    </row>
    <row r="8" spans="1:39" ht="12.75" customHeight="1" x14ac:dyDescent="0.35">
      <c r="A8" s="16" t="s">
        <v>53</v>
      </c>
      <c r="B8" s="26" t="str">
        <f>LEFT(Fixtures!B7,(LEN(Fixtures!B7)-4))</f>
        <v>HUD</v>
      </c>
      <c r="C8" s="26" t="str">
        <f>LEFT(Fixtures!C7,(LEN(Fixtures!C7)-4))</f>
        <v>ARS</v>
      </c>
      <c r="D8" s="26" t="str">
        <f>LEFT(Fixtures!D7,(LEN(Fixtures!D7)-4))</f>
        <v>NEW</v>
      </c>
      <c r="E8" s="26" t="str">
        <f>LEFT(Fixtures!E7,(LEN(Fixtures!E7)-4))</f>
        <v>BOU</v>
      </c>
      <c r="F8" s="26" t="str">
        <f>LEFT(Fixtures!F7,(LEN(Fixtures!F7)-4))</f>
        <v>CAR</v>
      </c>
      <c r="G8" s="26" t="str">
        <f>LEFT(Fixtures!G7,(LEN(Fixtures!G7)-4))</f>
        <v>WHU</v>
      </c>
      <c r="H8" s="26" t="str">
        <f>LEFT(Fixtures!H7,(LEN(Fixtures!H7)-4))</f>
        <v>LIV</v>
      </c>
      <c r="I8" s="26" t="str">
        <f>LEFT(Fixtures!I7,(LEN(Fixtures!I7)-4))</f>
        <v>SOU</v>
      </c>
      <c r="J8" s="26" t="str">
        <f>LEFT(Fixtures!J7,(LEN(Fixtures!J7)-4))</f>
        <v>MNU</v>
      </c>
      <c r="K8" s="26" t="str">
        <f>LEFT(Fixtures!K7,(LEN(Fixtures!K7)-4))</f>
        <v>BUR</v>
      </c>
      <c r="L8" s="26" t="str">
        <f>LEFT(Fixtures!L7,(LEN(Fixtures!L7)-4))</f>
        <v>CRY</v>
      </c>
      <c r="M8" s="26" t="str">
        <f>LEFT(Fixtures!M7,(LEN(Fixtures!M7)-4))</f>
        <v>EVE</v>
      </c>
      <c r="N8" s="26" t="str">
        <f>LEFT(Fixtures!N7,(LEN(Fixtures!N7)-4))</f>
        <v>TOT</v>
      </c>
      <c r="O8" s="26" t="str">
        <f>LEFT(Fixtures!O7,(LEN(Fixtures!O7)-4))</f>
        <v>FUL</v>
      </c>
      <c r="P8" s="26" t="str">
        <f>LEFT(Fixtures!P7,(LEN(Fixtures!P7)-4))</f>
        <v>WOL</v>
      </c>
      <c r="Q8" s="26" t="str">
        <f>LEFT(Fixtures!Q7,(LEN(Fixtures!Q7)-4))</f>
        <v>MCI</v>
      </c>
      <c r="R8" s="26" t="str">
        <f>LEFT(Fixtures!R7,(LEN(Fixtures!R7)-4))</f>
        <v>BHA</v>
      </c>
      <c r="S8" s="26" t="str">
        <f>LEFT(Fixtures!S7,(LEN(Fixtures!S7)-4))</f>
        <v>LEI</v>
      </c>
      <c r="T8" s="26" t="str">
        <f>LEFT(Fixtures!T7,(LEN(Fixtures!T7)-4))</f>
        <v>WAT</v>
      </c>
      <c r="U8" s="26" t="str">
        <f>LEFT(Fixtures!U7,(LEN(Fixtures!U7)-4))</f>
        <v>CRY</v>
      </c>
      <c r="V8" s="26" t="str">
        <f>LEFT(Fixtures!V7,(LEN(Fixtures!V7)-4))</f>
        <v>SOU</v>
      </c>
      <c r="W8" s="26" t="str">
        <f>LEFT(Fixtures!W7,(LEN(Fixtures!W7)-4))</f>
        <v>NEW</v>
      </c>
      <c r="X8" s="26" t="str">
        <f>LEFT(Fixtures!X7,(LEN(Fixtures!X7)-4))</f>
        <v>ARS</v>
      </c>
      <c r="Y8" s="26" t="str">
        <f>LEFT(Fixtures!Y7,(LEN(Fixtures!Y7)-4))</f>
        <v>BOU</v>
      </c>
      <c r="Z8" s="26" t="str">
        <f>LEFT(Fixtures!Z7,(LEN(Fixtures!Z7)-4))</f>
        <v>HUD</v>
      </c>
      <c r="AA8" s="26" t="str">
        <f>LEFT(Fixtures!AA7,(LEN(Fixtures!AA7)-4))</f>
        <v>MCI</v>
      </c>
      <c r="AB8" s="26" t="str">
        <f>LEFT(Fixtures!AB7,(LEN(Fixtures!AB7)-4))</f>
        <v>BHA</v>
      </c>
      <c r="AC8" s="26" t="str">
        <f>LEFT(Fixtures!AC7,(LEN(Fixtures!AC7)-4))</f>
        <v>TOT</v>
      </c>
      <c r="AD8" s="26" t="str">
        <f>LEFT(Fixtures!AD7,(LEN(Fixtures!AD7)-4))</f>
        <v>FUL</v>
      </c>
      <c r="AE8" s="26" t="str">
        <f>LEFT(Fixtures!AE7,(LEN(Fixtures!AE7)-4))</f>
        <v>WOL</v>
      </c>
      <c r="AF8" s="26" t="str">
        <f>LEFT(Fixtures!AF7,(LEN(Fixtures!AF7)-4))</f>
        <v>EVE</v>
      </c>
      <c r="AG8" s="26" t="str">
        <f>LEFT(Fixtures!AG7,(LEN(Fixtures!AG7)-4))</f>
        <v>CAR</v>
      </c>
      <c r="AH8" s="26" t="str">
        <f>LEFT(Fixtures!AH7,(LEN(Fixtures!AH7)-4))</f>
        <v>WHU</v>
      </c>
      <c r="AI8" s="26" t="str">
        <f>LEFT(Fixtures!AI7,(LEN(Fixtures!AI7)-4))</f>
        <v>LIV</v>
      </c>
      <c r="AJ8" s="26" t="str">
        <f>LEFT(Fixtures!AJ7,(LEN(Fixtures!AJ7)-4))</f>
        <v>BUR</v>
      </c>
      <c r="AK8" s="26" t="str">
        <f>LEFT(Fixtures!AK7,(LEN(Fixtures!AK7)-4))</f>
        <v>MNU</v>
      </c>
      <c r="AL8" s="26" t="str">
        <f>LEFT(Fixtures!AL7,(LEN(Fixtures!AL7)-4))</f>
        <v>WAT</v>
      </c>
      <c r="AM8" s="26" t="str">
        <f>LEFT(Fixtures!AM7,(LEN(Fixtures!AM7)-4))</f>
        <v>LEI</v>
      </c>
    </row>
    <row r="9" spans="1:39" ht="12.75" customHeight="1" x14ac:dyDescent="0.35">
      <c r="A9" s="16" t="s">
        <v>59</v>
      </c>
      <c r="B9" s="26" t="str">
        <f>LEFT(Fixtures!B8,(LEN(Fixtures!B8)-4))</f>
        <v>FUL</v>
      </c>
      <c r="C9" s="26" t="str">
        <f>LEFT(Fixtures!C8,(LEN(Fixtures!C8)-4))</f>
        <v>LIV</v>
      </c>
      <c r="D9" s="26" t="str">
        <f>LEFT(Fixtures!D8,(LEN(Fixtures!D8)-4))</f>
        <v>WAT</v>
      </c>
      <c r="E9" s="26" t="str">
        <f>LEFT(Fixtures!E8,(LEN(Fixtures!E8)-4))</f>
        <v>SOU</v>
      </c>
      <c r="F9" s="26" t="str">
        <f>LEFT(Fixtures!F8,(LEN(Fixtures!F8)-4))</f>
        <v>HUD</v>
      </c>
      <c r="G9" s="26" t="str">
        <f>LEFT(Fixtures!G8,(LEN(Fixtures!G8)-4))</f>
        <v>NEW</v>
      </c>
      <c r="H9" s="26" t="str">
        <f>LEFT(Fixtures!H8,(LEN(Fixtures!H8)-4))</f>
        <v>BOU</v>
      </c>
      <c r="I9" s="26" t="str">
        <f>LEFT(Fixtures!I8,(LEN(Fixtures!I8)-4))</f>
        <v>WOL</v>
      </c>
      <c r="J9" s="26" t="str">
        <f>LEFT(Fixtures!J8,(LEN(Fixtures!J8)-4))</f>
        <v>EVE</v>
      </c>
      <c r="K9" s="26" t="str">
        <f>LEFT(Fixtures!K8,(LEN(Fixtures!K8)-4))</f>
        <v>ARS</v>
      </c>
      <c r="L9" s="26" t="str">
        <f>LEFT(Fixtures!L8,(LEN(Fixtures!L8)-4))</f>
        <v>CHE</v>
      </c>
      <c r="M9" s="26" t="str">
        <f>LEFT(Fixtures!M8,(LEN(Fixtures!M8)-4))</f>
        <v>TOT</v>
      </c>
      <c r="N9" s="26" t="str">
        <f>LEFT(Fixtures!N8,(LEN(Fixtures!N8)-4))</f>
        <v>MNU</v>
      </c>
      <c r="O9" s="26" t="str">
        <f>LEFT(Fixtures!O8,(LEN(Fixtures!O8)-4))</f>
        <v>BUR</v>
      </c>
      <c r="P9" s="26" t="str">
        <f>LEFT(Fixtures!P8,(LEN(Fixtures!P8)-4))</f>
        <v>BHA</v>
      </c>
      <c r="Q9" s="26" t="str">
        <f>LEFT(Fixtures!Q8,(LEN(Fixtures!Q8)-4))</f>
        <v>WHU</v>
      </c>
      <c r="R9" s="26" t="str">
        <f>LEFT(Fixtures!R8,(LEN(Fixtures!R8)-4))</f>
        <v>LEI</v>
      </c>
      <c r="S9" s="26" t="str">
        <f>LEFT(Fixtures!S8,(LEN(Fixtures!S8)-4))</f>
        <v>MCI</v>
      </c>
      <c r="T9" s="26" t="str">
        <f>LEFT(Fixtures!T8,(LEN(Fixtures!T8)-4))</f>
        <v>CAR</v>
      </c>
      <c r="U9" s="26" t="str">
        <f>LEFT(Fixtures!U8,(LEN(Fixtures!U8)-4))</f>
        <v>CHE</v>
      </c>
      <c r="V9" s="26" t="str">
        <f>LEFT(Fixtures!V8,(LEN(Fixtures!V8)-4))</f>
        <v>WOL</v>
      </c>
      <c r="W9" s="26" t="str">
        <f>LEFT(Fixtures!W8,(LEN(Fixtures!W8)-4))</f>
        <v>WAT</v>
      </c>
      <c r="X9" s="26" t="str">
        <f>LEFT(Fixtures!X8,(LEN(Fixtures!X8)-4))</f>
        <v>LIV</v>
      </c>
      <c r="Y9" s="26" t="str">
        <f>LEFT(Fixtures!Y8,(LEN(Fixtures!Y8)-4))</f>
        <v>SOU</v>
      </c>
      <c r="Z9" s="26" t="str">
        <f>LEFT(Fixtures!Z8,(LEN(Fixtures!Z8)-4))</f>
        <v>FUL</v>
      </c>
      <c r="AA9" s="26" t="str">
        <f>LEFT(Fixtures!AA8,(LEN(Fixtures!AA8)-4))</f>
        <v>WHU</v>
      </c>
      <c r="AB9" s="26" t="str">
        <f>LEFT(Fixtures!AB8,(LEN(Fixtures!AB8)-4))</f>
        <v>LEI</v>
      </c>
      <c r="AC9" s="26" t="str">
        <f>LEFT(Fixtures!AC8,(LEN(Fixtures!AC8)-4))</f>
        <v>MNU</v>
      </c>
      <c r="AD9" s="26" t="str">
        <f>LEFT(Fixtures!AD8,(LEN(Fixtures!AD8)-4))</f>
        <v>BUR</v>
      </c>
      <c r="AE9" s="26" t="str">
        <f>LEFT(Fixtures!AE8,(LEN(Fixtures!AE8)-4))</f>
        <v>BHA</v>
      </c>
      <c r="AF9" s="26" t="str">
        <f>LEFT(Fixtures!AF8,(LEN(Fixtures!AF8)-4))</f>
        <v>TOT</v>
      </c>
      <c r="AG9" s="26" t="str">
        <f>LEFT(Fixtures!AG8,(LEN(Fixtures!AG8)-4))</f>
        <v>HUD</v>
      </c>
      <c r="AH9" s="26" t="str">
        <f>LEFT(Fixtures!AH8,(LEN(Fixtures!AH8)-4))</f>
        <v>NEW</v>
      </c>
      <c r="AI9" s="26" t="str">
        <f>LEFT(Fixtures!AI8,(LEN(Fixtures!AI8)-4))</f>
        <v>MCI</v>
      </c>
      <c r="AJ9" s="26" t="str">
        <f>LEFT(Fixtures!AJ8,(LEN(Fixtures!AJ8)-4))</f>
        <v>ARS</v>
      </c>
      <c r="AK9" s="26" t="str">
        <f>LEFT(Fixtures!AK8,(LEN(Fixtures!AK8)-4))</f>
        <v>EVE</v>
      </c>
      <c r="AL9" s="26" t="str">
        <f>LEFT(Fixtures!AL8,(LEN(Fixtures!AL8)-4))</f>
        <v>CAR</v>
      </c>
      <c r="AM9" s="26" t="str">
        <f>LEFT(Fixtures!AM8,(LEN(Fixtures!AM8)-4))</f>
        <v>BOU</v>
      </c>
    </row>
    <row r="10" spans="1:39" ht="12.75" customHeight="1" x14ac:dyDescent="0.35">
      <c r="A10" s="16" t="s">
        <v>69</v>
      </c>
      <c r="B10" s="26" t="str">
        <f>LEFT(Fixtures!B9,(LEN(Fixtures!B9)-4))</f>
        <v>WOL</v>
      </c>
      <c r="C10" s="26" t="str">
        <f>LEFT(Fixtures!C9,(LEN(Fixtures!C9)-4))</f>
        <v>SOU</v>
      </c>
      <c r="D10" s="26" t="str">
        <f>LEFT(Fixtures!D9,(LEN(Fixtures!D9)-4))</f>
        <v>BOU</v>
      </c>
      <c r="E10" s="26" t="str">
        <f>LEFT(Fixtures!E9,(LEN(Fixtures!E9)-4))</f>
        <v>HUD</v>
      </c>
      <c r="F10" s="26" t="str">
        <f>LEFT(Fixtures!F9,(LEN(Fixtures!F9)-4))</f>
        <v>WHU</v>
      </c>
      <c r="G10" s="26" t="str">
        <f>LEFT(Fixtures!G9,(LEN(Fixtures!G9)-4))</f>
        <v>ARS</v>
      </c>
      <c r="H10" s="26" t="str">
        <f>LEFT(Fixtures!H9,(LEN(Fixtures!H9)-4))</f>
        <v>FUL</v>
      </c>
      <c r="I10" s="26" t="str">
        <f>LEFT(Fixtures!I9,(LEN(Fixtures!I9)-4))</f>
        <v>LEI</v>
      </c>
      <c r="J10" s="26" t="str">
        <f>LEFT(Fixtures!J9,(LEN(Fixtures!J9)-4))</f>
        <v>CRY</v>
      </c>
      <c r="K10" s="26" t="str">
        <f>LEFT(Fixtures!K9,(LEN(Fixtures!K9)-4))</f>
        <v>MNU</v>
      </c>
      <c r="L10" s="26" t="str">
        <f>LEFT(Fixtures!L9,(LEN(Fixtures!L9)-4))</f>
        <v>BHA</v>
      </c>
      <c r="M10" s="26" t="str">
        <f>LEFT(Fixtures!M9,(LEN(Fixtures!M9)-4))</f>
        <v>CHE</v>
      </c>
      <c r="N10" s="26" t="str">
        <f>LEFT(Fixtures!N9,(LEN(Fixtures!N9)-4))</f>
        <v>CAR</v>
      </c>
      <c r="O10" s="26" t="str">
        <f>LEFT(Fixtures!O9,(LEN(Fixtures!O9)-4))</f>
        <v>LIV</v>
      </c>
      <c r="P10" s="26" t="str">
        <f>LEFT(Fixtures!P9,(LEN(Fixtures!P9)-4))</f>
        <v>NEW</v>
      </c>
      <c r="Q10" s="26" t="str">
        <f>LEFT(Fixtures!Q9,(LEN(Fixtures!Q9)-4))</f>
        <v>WAT</v>
      </c>
      <c r="R10" s="26" t="str">
        <f>LEFT(Fixtures!R9,(LEN(Fixtures!R9)-4))</f>
        <v>MCI</v>
      </c>
      <c r="S10" s="26" t="str">
        <f>LEFT(Fixtures!S9,(LEN(Fixtures!S9)-4))</f>
        <v>TOT</v>
      </c>
      <c r="T10" s="26" t="str">
        <f>LEFT(Fixtures!T9,(LEN(Fixtures!T9)-4))</f>
        <v>BUR</v>
      </c>
      <c r="U10" s="26" t="str">
        <f>LEFT(Fixtures!U9,(LEN(Fixtures!U9)-4))</f>
        <v>BHA</v>
      </c>
      <c r="V10" s="26" t="str">
        <f>LEFT(Fixtures!V9,(LEN(Fixtures!V9)-4))</f>
        <v>LEI</v>
      </c>
      <c r="W10" s="26" t="str">
        <f>LEFT(Fixtures!W9,(LEN(Fixtures!W9)-4))</f>
        <v>BOU</v>
      </c>
      <c r="X10" s="26" t="str">
        <f>LEFT(Fixtures!X9,(LEN(Fixtures!X9)-4))</f>
        <v>SOU</v>
      </c>
      <c r="Y10" s="26" t="str">
        <f>LEFT(Fixtures!Y9,(LEN(Fixtures!Y9)-4))</f>
        <v>HUD</v>
      </c>
      <c r="Z10" s="26" t="str">
        <f>LEFT(Fixtures!Z9,(LEN(Fixtures!Z9)-4))</f>
        <v>WOL</v>
      </c>
      <c r="AA10" s="26" t="str">
        <f>LEFT(Fixtures!AA9,(LEN(Fixtures!AA9)-4))</f>
        <v>WAT</v>
      </c>
      <c r="AB10" s="26" t="str">
        <f>LEFT(Fixtures!AB9,(LEN(Fixtures!AB9)-4))</f>
        <v>MCI</v>
      </c>
      <c r="AC10" s="26" t="str">
        <f>LEFT(Fixtures!AC9,(LEN(Fixtures!AC9)-4))</f>
        <v>CAR</v>
      </c>
      <c r="AD10" s="26" t="str">
        <f>LEFT(Fixtures!AD9,(LEN(Fixtures!AD9)-4))</f>
        <v>LIV</v>
      </c>
      <c r="AE10" s="26" t="str">
        <f>LEFT(Fixtures!AE9,(LEN(Fixtures!AE9)-4))</f>
        <v>NEW</v>
      </c>
      <c r="AF10" s="26" t="str">
        <f>LEFT(Fixtures!AF9,(LEN(Fixtures!AF9)-4))</f>
        <v>CHE</v>
      </c>
      <c r="AG10" s="26" t="str">
        <f>LEFT(Fixtures!AG9,(LEN(Fixtures!AG9)-4))</f>
        <v>WHU</v>
      </c>
      <c r="AH10" s="26" t="str">
        <f>LEFT(Fixtures!AH9,(LEN(Fixtures!AH9)-4))</f>
        <v>ARS</v>
      </c>
      <c r="AI10" s="26" t="str">
        <f>LEFT(Fixtures!AI9,(LEN(Fixtures!AI9)-4))</f>
        <v>FUL</v>
      </c>
      <c r="AJ10" s="26" t="str">
        <f>LEFT(Fixtures!AJ9,(LEN(Fixtures!AJ9)-4))</f>
        <v>MNU</v>
      </c>
      <c r="AK10" s="26" t="str">
        <f>LEFT(Fixtures!AK9,(LEN(Fixtures!AK9)-4))</f>
        <v>CRY</v>
      </c>
      <c r="AL10" s="26" t="str">
        <f>LEFT(Fixtures!AL9,(LEN(Fixtures!AL9)-4))</f>
        <v>BUR</v>
      </c>
      <c r="AM10" s="26" t="str">
        <f>LEFT(Fixtures!AM9,(LEN(Fixtures!AM9)-4))</f>
        <v>TOT</v>
      </c>
    </row>
    <row r="11" spans="1:39" ht="12.75" customHeight="1" x14ac:dyDescent="0.35">
      <c r="A11" s="16" t="s">
        <v>79</v>
      </c>
      <c r="B11" s="26" t="str">
        <f>LEFT(Fixtures!B10,(LEN(Fixtures!B10)-4))</f>
        <v>CRY</v>
      </c>
      <c r="C11" s="26" t="str">
        <f>LEFT(Fixtures!C10,(LEN(Fixtures!C10)-4))</f>
        <v>TOT</v>
      </c>
      <c r="D11" s="26" t="str">
        <f>LEFT(Fixtures!D10,(LEN(Fixtures!D10)-4))</f>
        <v>BUR</v>
      </c>
      <c r="E11" s="26" t="str">
        <f>LEFT(Fixtures!E10,(LEN(Fixtures!E10)-4))</f>
        <v>BHA</v>
      </c>
      <c r="F11" s="26" t="str">
        <f>LEFT(Fixtures!F10,(LEN(Fixtures!F10)-4))</f>
        <v>MCI</v>
      </c>
      <c r="G11" s="26" t="str">
        <f>LEFT(Fixtures!G10,(LEN(Fixtures!G10)-4))</f>
        <v>WAT</v>
      </c>
      <c r="H11" s="26" t="str">
        <f>LEFT(Fixtures!H10,(LEN(Fixtures!H10)-4))</f>
        <v>EVE</v>
      </c>
      <c r="I11" s="26" t="str">
        <f>LEFT(Fixtures!I10,(LEN(Fixtures!I10)-4))</f>
        <v>ARS</v>
      </c>
      <c r="J11" s="26" t="str">
        <f>LEFT(Fixtures!J10,(LEN(Fixtures!J10)-4))</f>
        <v>CAR</v>
      </c>
      <c r="K11" s="26" t="str">
        <f>LEFT(Fixtures!K10,(LEN(Fixtures!K10)-4))</f>
        <v>BOU</v>
      </c>
      <c r="L11" s="26" t="str">
        <f>LEFT(Fixtures!L10,(LEN(Fixtures!L10)-4))</f>
        <v>HUD</v>
      </c>
      <c r="M11" s="26" t="str">
        <f>LEFT(Fixtures!M10,(LEN(Fixtures!M10)-4))</f>
        <v>LIV</v>
      </c>
      <c r="N11" s="26" t="str">
        <f>LEFT(Fixtures!N10,(LEN(Fixtures!N10)-4))</f>
        <v>SOU</v>
      </c>
      <c r="O11" s="26" t="str">
        <f>LEFT(Fixtures!O10,(LEN(Fixtures!O10)-4))</f>
        <v>CHE</v>
      </c>
      <c r="P11" s="26" t="str">
        <f>LEFT(Fixtures!P10,(LEN(Fixtures!P10)-4))</f>
        <v>LEI</v>
      </c>
      <c r="Q11" s="26" t="str">
        <f>LEFT(Fixtures!Q10,(LEN(Fixtures!Q10)-4))</f>
        <v>MNU</v>
      </c>
      <c r="R11" s="26" t="str">
        <f>LEFT(Fixtures!R10,(LEN(Fixtures!R10)-4))</f>
        <v>WHU</v>
      </c>
      <c r="S11" s="26" t="str">
        <f>LEFT(Fixtures!S10,(LEN(Fixtures!S10)-4))</f>
        <v>NEW</v>
      </c>
      <c r="T11" s="26" t="str">
        <f>LEFT(Fixtures!T10,(LEN(Fixtures!T10)-4))</f>
        <v>WOL</v>
      </c>
      <c r="U11" s="26" t="str">
        <f>LEFT(Fixtures!U10,(LEN(Fixtures!U10)-4))</f>
        <v>HUD</v>
      </c>
      <c r="V11" s="26" t="str">
        <f>LEFT(Fixtures!V10,(LEN(Fixtures!V10)-4))</f>
        <v>ARS</v>
      </c>
      <c r="W11" s="26" t="str">
        <f>LEFT(Fixtures!W10,(LEN(Fixtures!W10)-4))</f>
        <v>BUR</v>
      </c>
      <c r="X11" s="26" t="str">
        <f>LEFT(Fixtures!X10,(LEN(Fixtures!X10)-4))</f>
        <v>TOT</v>
      </c>
      <c r="Y11" s="26" t="str">
        <f>LEFT(Fixtures!Y10,(LEN(Fixtures!Y10)-4))</f>
        <v>BHA</v>
      </c>
      <c r="Z11" s="26" t="str">
        <f>LEFT(Fixtures!Z10,(LEN(Fixtures!Z10)-4))</f>
        <v>CRY</v>
      </c>
      <c r="AA11" s="26" t="str">
        <f>LEFT(Fixtures!AA10,(LEN(Fixtures!AA10)-4))</f>
        <v>MNU</v>
      </c>
      <c r="AB11" s="26" t="str">
        <f>LEFT(Fixtures!AB10,(LEN(Fixtures!AB10)-4))</f>
        <v>WHU</v>
      </c>
      <c r="AC11" s="26" t="str">
        <f>LEFT(Fixtures!AC10,(LEN(Fixtures!AC10)-4))</f>
        <v>SOU</v>
      </c>
      <c r="AD11" s="26" t="str">
        <f>LEFT(Fixtures!AD10,(LEN(Fixtures!AD10)-4))</f>
        <v>CHE</v>
      </c>
      <c r="AE11" s="26" t="str">
        <f>LEFT(Fixtures!AE10,(LEN(Fixtures!AE10)-4))</f>
        <v>LEI</v>
      </c>
      <c r="AF11" s="26" t="str">
        <f>LEFT(Fixtures!AF10,(LEN(Fixtures!AF10)-4))</f>
        <v>LIV</v>
      </c>
      <c r="AG11" s="26" t="str">
        <f>LEFT(Fixtures!AG10,(LEN(Fixtures!AG10)-4))</f>
        <v>MCI</v>
      </c>
      <c r="AH11" s="26" t="str">
        <f>LEFT(Fixtures!AH10,(LEN(Fixtures!AH10)-4))</f>
        <v>WAT</v>
      </c>
      <c r="AI11" s="26" t="str">
        <f>LEFT(Fixtures!AI10,(LEN(Fixtures!AI10)-4))</f>
        <v>EVE</v>
      </c>
      <c r="AJ11" s="26" t="str">
        <f>LEFT(Fixtures!AJ10,(LEN(Fixtures!AJ10)-4))</f>
        <v>BOU</v>
      </c>
      <c r="AK11" s="26" t="str">
        <f>LEFT(Fixtures!AK10,(LEN(Fixtures!AK10)-4))</f>
        <v>CAR</v>
      </c>
      <c r="AL11" s="26" t="str">
        <f>LEFT(Fixtures!AL10,(LEN(Fixtures!AL10)-4))</f>
        <v>WOL</v>
      </c>
      <c r="AM11" s="26" t="str">
        <f>LEFT(Fixtures!AM10,(LEN(Fixtures!AM10)-4))</f>
        <v>NEW</v>
      </c>
    </row>
    <row r="12" spans="1:39" ht="12.75" customHeight="1" x14ac:dyDescent="0.35">
      <c r="A12" s="16" t="s">
        <v>85</v>
      </c>
      <c r="B12" s="26" t="str">
        <f>LEFT(Fixtures!B11,(LEN(Fixtures!B11)-4))</f>
        <v>CHE</v>
      </c>
      <c r="C12" s="26" t="str">
        <f>LEFT(Fixtures!C11,(LEN(Fixtures!C11)-4))</f>
        <v>MCI</v>
      </c>
      <c r="D12" s="26" t="str">
        <f>LEFT(Fixtures!D11,(LEN(Fixtures!D11)-4))</f>
        <v>CAR</v>
      </c>
      <c r="E12" s="26" t="str">
        <f>LEFT(Fixtures!E11,(LEN(Fixtures!E11)-4))</f>
        <v>EVE</v>
      </c>
      <c r="F12" s="26" t="str">
        <f>LEFT(Fixtures!F11,(LEN(Fixtures!F11)-4))</f>
        <v>CRY</v>
      </c>
      <c r="G12" s="26" t="str">
        <f>LEFT(Fixtures!G11,(LEN(Fixtures!G11)-4))</f>
        <v>LEI</v>
      </c>
      <c r="H12" s="26" t="str">
        <f>LEFT(Fixtures!H11,(LEN(Fixtures!H11)-4))</f>
        <v>TOT</v>
      </c>
      <c r="I12" s="26" t="str">
        <f>LEFT(Fixtures!I11,(LEN(Fixtures!I11)-4))</f>
        <v>BUR</v>
      </c>
      <c r="J12" s="26" t="str">
        <f>LEFT(Fixtures!J11,(LEN(Fixtures!J11)-4))</f>
        <v>LIV</v>
      </c>
      <c r="K12" s="26" t="str">
        <f>LEFT(Fixtures!K11,(LEN(Fixtures!K11)-4))</f>
        <v>WAT</v>
      </c>
      <c r="L12" s="26" t="str">
        <f>LEFT(Fixtures!L11,(LEN(Fixtures!L11)-4))</f>
        <v>FUL</v>
      </c>
      <c r="M12" s="26" t="str">
        <f>LEFT(Fixtures!M11,(LEN(Fixtures!M11)-4))</f>
        <v>WHU</v>
      </c>
      <c r="N12" s="26" t="str">
        <f>LEFT(Fixtures!N11,(LEN(Fixtures!N11)-4))</f>
        <v>WOL</v>
      </c>
      <c r="O12" s="26" t="str">
        <f>LEFT(Fixtures!O11,(LEN(Fixtures!O11)-4))</f>
        <v>BHA</v>
      </c>
      <c r="P12" s="26" t="str">
        <f>LEFT(Fixtures!P11,(LEN(Fixtures!P11)-4))</f>
        <v>BOU</v>
      </c>
      <c r="Q12" s="26" t="str">
        <f>LEFT(Fixtures!Q11,(LEN(Fixtures!Q11)-4))</f>
        <v>ARS</v>
      </c>
      <c r="R12" s="26" t="str">
        <f>LEFT(Fixtures!R11,(LEN(Fixtures!R11)-4))</f>
        <v>NEW</v>
      </c>
      <c r="S12" s="26" t="str">
        <f>LEFT(Fixtures!S11,(LEN(Fixtures!S11)-4))</f>
        <v>SOU</v>
      </c>
      <c r="T12" s="26" t="str">
        <f>LEFT(Fixtures!T11,(LEN(Fixtures!T11)-4))</f>
        <v>MNU</v>
      </c>
      <c r="U12" s="26" t="str">
        <f>LEFT(Fixtures!U11,(LEN(Fixtures!U11)-4))</f>
        <v>FUL</v>
      </c>
      <c r="V12" s="26" t="str">
        <f>LEFT(Fixtures!V11,(LEN(Fixtures!V11)-4))</f>
        <v>BUR</v>
      </c>
      <c r="W12" s="26" t="str">
        <f>LEFT(Fixtures!W11,(LEN(Fixtures!W11)-4))</f>
        <v>CAR</v>
      </c>
      <c r="X12" s="26" t="str">
        <f>LEFT(Fixtures!X11,(LEN(Fixtures!X11)-4))</f>
        <v>MCI</v>
      </c>
      <c r="Y12" s="26" t="str">
        <f>LEFT(Fixtures!Y11,(LEN(Fixtures!Y11)-4))</f>
        <v>EVE</v>
      </c>
      <c r="Z12" s="26" t="str">
        <f>LEFT(Fixtures!Z11,(LEN(Fixtures!Z11)-4))</f>
        <v>CHE</v>
      </c>
      <c r="AA12" s="26" t="str">
        <f>LEFT(Fixtures!AA11,(LEN(Fixtures!AA11)-4))</f>
        <v>ARS</v>
      </c>
      <c r="AB12" s="26" t="str">
        <f>LEFT(Fixtures!AB11,(LEN(Fixtures!AB11)-4))</f>
        <v>NEW</v>
      </c>
      <c r="AC12" s="26" t="str">
        <f>LEFT(Fixtures!AC11,(LEN(Fixtures!AC11)-4))</f>
        <v>WOL</v>
      </c>
      <c r="AD12" s="26" t="str">
        <f>LEFT(Fixtures!AD11,(LEN(Fixtures!AD11)-4))</f>
        <v>BHA</v>
      </c>
      <c r="AE12" s="26" t="str">
        <f>LEFT(Fixtures!AE11,(LEN(Fixtures!AE11)-4))</f>
        <v>BOU</v>
      </c>
      <c r="AF12" s="26" t="str">
        <f>LEFT(Fixtures!AF11,(LEN(Fixtures!AF11)-4))</f>
        <v>WHU</v>
      </c>
      <c r="AG12" s="26" t="str">
        <f>LEFT(Fixtures!AG11,(LEN(Fixtures!AG11)-4))</f>
        <v>CRY</v>
      </c>
      <c r="AH12" s="26" t="str">
        <f>LEFT(Fixtures!AH11,(LEN(Fixtures!AH11)-4))</f>
        <v>LEI</v>
      </c>
      <c r="AI12" s="26" t="str">
        <f>LEFT(Fixtures!AI11,(LEN(Fixtures!AI11)-4))</f>
        <v>TOT</v>
      </c>
      <c r="AJ12" s="26" t="str">
        <f>LEFT(Fixtures!AJ11,(LEN(Fixtures!AJ11)-4))</f>
        <v>WAT</v>
      </c>
      <c r="AK12" s="26" t="str">
        <f>LEFT(Fixtures!AK11,(LEN(Fixtures!AK11)-4))</f>
        <v>LIV</v>
      </c>
      <c r="AL12" s="26" t="str">
        <f>LEFT(Fixtures!AL11,(LEN(Fixtures!AL11)-4))</f>
        <v>MNU</v>
      </c>
      <c r="AM12" s="26" t="str">
        <f>LEFT(Fixtures!AM11,(LEN(Fixtures!AM11)-4))</f>
        <v>SOU</v>
      </c>
    </row>
    <row r="13" spans="1:39" ht="12.75" customHeight="1" x14ac:dyDescent="0.35">
      <c r="A13" s="16" t="s">
        <v>86</v>
      </c>
      <c r="B13" s="26" t="str">
        <f>LEFT(Fixtures!B12,(LEN(Fixtures!B12)-4))</f>
        <v>MNU</v>
      </c>
      <c r="C13" s="26" t="str">
        <f>LEFT(Fixtures!C12,(LEN(Fixtures!C12)-4))</f>
        <v>WOL</v>
      </c>
      <c r="D13" s="26" t="str">
        <f>LEFT(Fixtures!D12,(LEN(Fixtures!D12)-4))</f>
        <v>SOU</v>
      </c>
      <c r="E13" s="26" t="str">
        <f>LEFT(Fixtures!E12,(LEN(Fixtures!E12)-4))</f>
        <v>LIV</v>
      </c>
      <c r="F13" s="26" t="str">
        <f>LEFT(Fixtures!F12,(LEN(Fixtures!F12)-4))</f>
        <v>BOU</v>
      </c>
      <c r="G13" s="26" t="str">
        <f>LEFT(Fixtures!G12,(LEN(Fixtures!G12)-4))</f>
        <v>HUD</v>
      </c>
      <c r="H13" s="26" t="str">
        <f>LEFT(Fixtures!H12,(LEN(Fixtures!H12)-4))</f>
        <v>NEW</v>
      </c>
      <c r="I13" s="26" t="str">
        <f>LEFT(Fixtures!I12,(LEN(Fixtures!I12)-4))</f>
        <v>EVE</v>
      </c>
      <c r="J13" s="26" t="str">
        <f>LEFT(Fixtures!J12,(LEN(Fixtures!J12)-4))</f>
        <v>ARS</v>
      </c>
      <c r="K13" s="26" t="str">
        <f>LEFT(Fixtures!K12,(LEN(Fixtures!K12)-4))</f>
        <v>WHU</v>
      </c>
      <c r="L13" s="26" t="str">
        <f>LEFT(Fixtures!L12,(LEN(Fixtures!L12)-4))</f>
        <v>CAR</v>
      </c>
      <c r="M13" s="26" t="str">
        <f>LEFT(Fixtures!M12,(LEN(Fixtures!M12)-4))</f>
        <v>BUR</v>
      </c>
      <c r="N13" s="26" t="str">
        <f>LEFT(Fixtures!N12,(LEN(Fixtures!N12)-4))</f>
        <v>BHA</v>
      </c>
      <c r="O13" s="26" t="str">
        <f>LEFT(Fixtures!O12,(LEN(Fixtures!O12)-4))</f>
        <v>WAT</v>
      </c>
      <c r="P13" s="26" t="str">
        <f>LEFT(Fixtures!P12,(LEN(Fixtures!P12)-4))</f>
        <v>FUL</v>
      </c>
      <c r="Q13" s="26" t="str">
        <f>LEFT(Fixtures!Q12,(LEN(Fixtures!Q12)-4))</f>
        <v>TOT</v>
      </c>
      <c r="R13" s="26" t="str">
        <f>LEFT(Fixtures!R12,(LEN(Fixtures!R12)-4))</f>
        <v>CRY</v>
      </c>
      <c r="S13" s="26" t="str">
        <f>LEFT(Fixtures!S12,(LEN(Fixtures!S12)-4))</f>
        <v>CHE</v>
      </c>
      <c r="T13" s="26" t="str">
        <f>LEFT(Fixtures!T12,(LEN(Fixtures!T12)-4))</f>
        <v>MCI</v>
      </c>
      <c r="U13" s="26" t="str">
        <f>LEFT(Fixtures!U12,(LEN(Fixtures!U12)-4))</f>
        <v>CAR</v>
      </c>
      <c r="V13" s="26" t="str">
        <f>LEFT(Fixtures!V12,(LEN(Fixtures!V12)-4))</f>
        <v>EVE</v>
      </c>
      <c r="W13" s="26" t="str">
        <f>LEFT(Fixtures!W12,(LEN(Fixtures!W12)-4))</f>
        <v>SOU</v>
      </c>
      <c r="X13" s="26" t="str">
        <f>LEFT(Fixtures!X12,(LEN(Fixtures!X12)-4))</f>
        <v>WOL</v>
      </c>
      <c r="Y13" s="26" t="str">
        <f>LEFT(Fixtures!Y12,(LEN(Fixtures!Y12)-4))</f>
        <v>LIV</v>
      </c>
      <c r="Z13" s="26" t="str">
        <f>LEFT(Fixtures!Z12,(LEN(Fixtures!Z12)-4))</f>
        <v>MNU</v>
      </c>
      <c r="AA13" s="26" t="str">
        <f>LEFT(Fixtures!AA12,(LEN(Fixtures!AA12)-4))</f>
        <v>TOT</v>
      </c>
      <c r="AB13" s="26" t="str">
        <f>LEFT(Fixtures!AB12,(LEN(Fixtures!AB12)-4))</f>
        <v>CRY</v>
      </c>
      <c r="AC13" s="26" t="str">
        <f>LEFT(Fixtures!AC12,(LEN(Fixtures!AC12)-4))</f>
        <v>BHA</v>
      </c>
      <c r="AD13" s="26" t="str">
        <f>LEFT(Fixtures!AD12,(LEN(Fixtures!AD12)-4))</f>
        <v>WAT</v>
      </c>
      <c r="AE13" s="26" t="str">
        <f>LEFT(Fixtures!AE12,(LEN(Fixtures!AE12)-4))</f>
        <v>FUL</v>
      </c>
      <c r="AF13" s="26" t="str">
        <f>LEFT(Fixtures!AF12,(LEN(Fixtures!AF12)-4))</f>
        <v>BUR</v>
      </c>
      <c r="AG13" s="26" t="str">
        <f>LEFT(Fixtures!AG12,(LEN(Fixtures!AG12)-4))</f>
        <v>BOU</v>
      </c>
      <c r="AH13" s="26" t="str">
        <f>LEFT(Fixtures!AH12,(LEN(Fixtures!AH12)-4))</f>
        <v>HUD</v>
      </c>
      <c r="AI13" s="26" t="str">
        <f>LEFT(Fixtures!AI12,(LEN(Fixtures!AI12)-4))</f>
        <v>NEW</v>
      </c>
      <c r="AJ13" s="26" t="str">
        <f>LEFT(Fixtures!AJ12,(LEN(Fixtures!AJ12)-4))</f>
        <v>WHU</v>
      </c>
      <c r="AK13" s="26" t="str">
        <f>LEFT(Fixtures!AK12,(LEN(Fixtures!AK12)-4))</f>
        <v>ARS</v>
      </c>
      <c r="AL13" s="26" t="str">
        <f>LEFT(Fixtures!AL12,(LEN(Fixtures!AL12)-4))</f>
        <v>MCI</v>
      </c>
      <c r="AM13" s="26" t="str">
        <f>LEFT(Fixtures!AM12,(LEN(Fixtures!AM12)-4))</f>
        <v>CHE</v>
      </c>
    </row>
    <row r="14" spans="1:39" ht="12.75" customHeight="1" x14ac:dyDescent="0.35">
      <c r="A14" s="16" t="s">
        <v>88</v>
      </c>
      <c r="B14" s="26" t="str">
        <f>LEFT(Fixtures!B13,(LEN(Fixtures!B13)-4))</f>
        <v>WHU</v>
      </c>
      <c r="C14" s="26" t="str">
        <f>LEFT(Fixtures!C13,(LEN(Fixtures!C13)-4))</f>
        <v>CRY</v>
      </c>
      <c r="D14" s="26" t="str">
        <f>LEFT(Fixtures!D13,(LEN(Fixtures!D13)-4))</f>
        <v>BHA</v>
      </c>
      <c r="E14" s="26" t="str">
        <f>LEFT(Fixtures!E13,(LEN(Fixtures!E13)-4))</f>
        <v>LEI</v>
      </c>
      <c r="F14" s="26" t="str">
        <f>LEFT(Fixtures!F13,(LEN(Fixtures!F13)-4))</f>
        <v>TOT</v>
      </c>
      <c r="G14" s="26" t="str">
        <f>LEFT(Fixtures!G13,(LEN(Fixtures!G13)-4))</f>
        <v>SOU</v>
      </c>
      <c r="H14" s="26" t="str">
        <f>LEFT(Fixtures!H13,(LEN(Fixtures!H13)-4))</f>
        <v>CHE</v>
      </c>
      <c r="I14" s="26" t="str">
        <f>LEFT(Fixtures!I13,(LEN(Fixtures!I13)-4))</f>
        <v>MCI</v>
      </c>
      <c r="J14" s="26" t="str">
        <f>LEFT(Fixtures!J13,(LEN(Fixtures!J13)-4))</f>
        <v>HUD</v>
      </c>
      <c r="K14" s="26" t="str">
        <f>LEFT(Fixtures!K13,(LEN(Fixtures!K13)-4))</f>
        <v>CAR</v>
      </c>
      <c r="L14" s="26" t="str">
        <f>LEFT(Fixtures!L13,(LEN(Fixtures!L13)-4))</f>
        <v>ARS</v>
      </c>
      <c r="M14" s="26" t="str">
        <f>LEFT(Fixtures!M13,(LEN(Fixtures!M13)-4))</f>
        <v>FUL</v>
      </c>
      <c r="N14" s="26" t="str">
        <f>LEFT(Fixtures!N13,(LEN(Fixtures!N13)-4))</f>
        <v>WAT</v>
      </c>
      <c r="O14" s="26" t="str">
        <f>LEFT(Fixtures!O13,(LEN(Fixtures!O13)-4))</f>
        <v>EVE</v>
      </c>
      <c r="P14" s="26" t="str">
        <f>LEFT(Fixtures!P13,(LEN(Fixtures!P13)-4))</f>
        <v>BUR</v>
      </c>
      <c r="Q14" s="26" t="str">
        <f>LEFT(Fixtures!Q13,(LEN(Fixtures!Q13)-4))</f>
        <v>BOU</v>
      </c>
      <c r="R14" s="26" t="str">
        <f>LEFT(Fixtures!R13,(LEN(Fixtures!R13)-4))</f>
        <v>MNU</v>
      </c>
      <c r="S14" s="26" t="str">
        <f>LEFT(Fixtures!S13,(LEN(Fixtures!S13)-4))</f>
        <v>WOL</v>
      </c>
      <c r="T14" s="26" t="str">
        <f>LEFT(Fixtures!T13,(LEN(Fixtures!T13)-4))</f>
        <v>NEW</v>
      </c>
      <c r="U14" s="26" t="str">
        <f>LEFT(Fixtures!U13,(LEN(Fixtures!U13)-4))</f>
        <v>ARS</v>
      </c>
      <c r="V14" s="26" t="str">
        <f>LEFT(Fixtures!V13,(LEN(Fixtures!V13)-4))</f>
        <v>MCI</v>
      </c>
      <c r="W14" s="26" t="str">
        <f>LEFT(Fixtures!W13,(LEN(Fixtures!W13)-4))</f>
        <v>BHA</v>
      </c>
      <c r="X14" s="26" t="str">
        <f>LEFT(Fixtures!X13,(LEN(Fixtures!X13)-4))</f>
        <v>CRY</v>
      </c>
      <c r="Y14" s="26" t="str">
        <f>LEFT(Fixtures!Y13,(LEN(Fixtures!Y13)-4))</f>
        <v>LEI</v>
      </c>
      <c r="Z14" s="26" t="str">
        <f>LEFT(Fixtures!Z13,(LEN(Fixtures!Z13)-4))</f>
        <v>WHU</v>
      </c>
      <c r="AA14" s="26" t="str">
        <f>LEFT(Fixtures!AA13,(LEN(Fixtures!AA13)-4))</f>
        <v>BOU</v>
      </c>
      <c r="AB14" s="26" t="str">
        <f>LEFT(Fixtures!AB13,(LEN(Fixtures!AB13)-4))</f>
        <v>MNU</v>
      </c>
      <c r="AC14" s="26" t="str">
        <f>LEFT(Fixtures!AC13,(LEN(Fixtures!AC13)-4))</f>
        <v>WAT</v>
      </c>
      <c r="AD14" s="26" t="str">
        <f>LEFT(Fixtures!AD13,(LEN(Fixtures!AD13)-4))</f>
        <v>EVE</v>
      </c>
      <c r="AE14" s="26" t="str">
        <f>LEFT(Fixtures!AE13,(LEN(Fixtures!AE13)-4))</f>
        <v>BUR</v>
      </c>
      <c r="AF14" s="26" t="str">
        <f>LEFT(Fixtures!AF13,(LEN(Fixtures!AF13)-4))</f>
        <v>FUL</v>
      </c>
      <c r="AG14" s="26" t="str">
        <f>LEFT(Fixtures!AG13,(LEN(Fixtures!AG13)-4))</f>
        <v>TOT</v>
      </c>
      <c r="AH14" s="26" t="str">
        <f>LEFT(Fixtures!AH13,(LEN(Fixtures!AH13)-4))</f>
        <v>SOU</v>
      </c>
      <c r="AI14" s="26" t="str">
        <f>LEFT(Fixtures!AI13,(LEN(Fixtures!AI13)-4))</f>
        <v>CHE</v>
      </c>
      <c r="AJ14" s="26" t="str">
        <f>LEFT(Fixtures!AJ13,(LEN(Fixtures!AJ13)-4))</f>
        <v>CAR</v>
      </c>
      <c r="AK14" s="26" t="str">
        <f>LEFT(Fixtures!AK13,(LEN(Fixtures!AK13)-4))</f>
        <v>HUD</v>
      </c>
      <c r="AL14" s="26" t="str">
        <f>LEFT(Fixtures!AL13,(LEN(Fixtures!AL13)-4))</f>
        <v>NEW</v>
      </c>
      <c r="AM14" s="26" t="str">
        <f>LEFT(Fixtures!AM13,(LEN(Fixtures!AM13)-4))</f>
        <v>WOL</v>
      </c>
    </row>
    <row r="15" spans="1:39" ht="12.75" customHeight="1" x14ac:dyDescent="0.35">
      <c r="A15" s="16" t="s">
        <v>89</v>
      </c>
      <c r="B15" s="26" t="str">
        <f>LEFT(Fixtures!B14,(LEN(Fixtures!B14)-4))</f>
        <v>ARS</v>
      </c>
      <c r="C15" s="26" t="str">
        <f>LEFT(Fixtures!C14,(LEN(Fixtures!C14)-4))</f>
        <v>HUD</v>
      </c>
      <c r="D15" s="26" t="str">
        <f>LEFT(Fixtures!D14,(LEN(Fixtures!D14)-4))</f>
        <v>WOL</v>
      </c>
      <c r="E15" s="26" t="str">
        <f>LEFT(Fixtures!E14,(LEN(Fixtures!E14)-4))</f>
        <v>NEW</v>
      </c>
      <c r="F15" s="26" t="str">
        <f>LEFT(Fixtures!F14,(LEN(Fixtures!F14)-4))</f>
        <v>FUL</v>
      </c>
      <c r="G15" s="26" t="str">
        <f>LEFT(Fixtures!G14,(LEN(Fixtures!G14)-4))</f>
        <v>CAR</v>
      </c>
      <c r="H15" s="26" t="str">
        <f>LEFT(Fixtures!H14,(LEN(Fixtures!H14)-4))</f>
        <v>BHA</v>
      </c>
      <c r="I15" s="26" t="str">
        <f>LEFT(Fixtures!I14,(LEN(Fixtures!I14)-4))</f>
        <v>LIV</v>
      </c>
      <c r="J15" s="26" t="str">
        <f>LEFT(Fixtures!J14,(LEN(Fixtures!J14)-4))</f>
        <v>BUR</v>
      </c>
      <c r="K15" s="26" t="str">
        <f>LEFT(Fixtures!K14,(LEN(Fixtures!K14)-4))</f>
        <v>TOT</v>
      </c>
      <c r="L15" s="26" t="str">
        <f>LEFT(Fixtures!L14,(LEN(Fixtures!L14)-4))</f>
        <v>SOU</v>
      </c>
      <c r="M15" s="26" t="str">
        <f>LEFT(Fixtures!M14,(LEN(Fixtures!M14)-4))</f>
        <v>MNU</v>
      </c>
      <c r="N15" s="26" t="str">
        <f>LEFT(Fixtures!N14,(LEN(Fixtures!N14)-4))</f>
        <v>WHU</v>
      </c>
      <c r="O15" s="26" t="str">
        <f>LEFT(Fixtures!O14,(LEN(Fixtures!O14)-4))</f>
        <v>BOU</v>
      </c>
      <c r="P15" s="26" t="str">
        <f>LEFT(Fixtures!P14,(LEN(Fixtures!P14)-4))</f>
        <v>WAT</v>
      </c>
      <c r="Q15" s="26" t="str">
        <f>LEFT(Fixtures!Q14,(LEN(Fixtures!Q14)-4))</f>
        <v>CHE</v>
      </c>
      <c r="R15" s="26" t="str">
        <f>LEFT(Fixtures!R14,(LEN(Fixtures!R14)-4))</f>
        <v>EVE</v>
      </c>
      <c r="S15" s="26" t="str">
        <f>LEFT(Fixtures!S14,(LEN(Fixtures!S14)-4))</f>
        <v>CRY</v>
      </c>
      <c r="T15" s="26" t="str">
        <f>LEFT(Fixtures!T14,(LEN(Fixtures!T14)-4))</f>
        <v>LEI</v>
      </c>
      <c r="U15" s="26" t="str">
        <f>LEFT(Fixtures!U14,(LEN(Fixtures!U14)-4))</f>
        <v>SOU</v>
      </c>
      <c r="V15" s="26" t="str">
        <f>LEFT(Fixtures!V14,(LEN(Fixtures!V14)-4))</f>
        <v>LIV</v>
      </c>
      <c r="W15" s="26" t="str">
        <f>LEFT(Fixtures!W14,(LEN(Fixtures!W14)-4))</f>
        <v>WOL</v>
      </c>
      <c r="X15" s="26" t="str">
        <f>LEFT(Fixtures!X14,(LEN(Fixtures!X14)-4))</f>
        <v>HUD</v>
      </c>
      <c r="Y15" s="26" t="str">
        <f>LEFT(Fixtures!Y14,(LEN(Fixtures!Y14)-4))</f>
        <v>NEW</v>
      </c>
      <c r="Z15" s="26" t="str">
        <f>LEFT(Fixtures!Z14,(LEN(Fixtures!Z14)-4))</f>
        <v>ARS</v>
      </c>
      <c r="AA15" s="26" t="str">
        <f>LEFT(Fixtures!AA14,(LEN(Fixtures!AA14)-4))</f>
        <v>CHE</v>
      </c>
      <c r="AB15" s="26" t="str">
        <f>LEFT(Fixtures!AB14,(LEN(Fixtures!AB14)-4))</f>
        <v>EVE</v>
      </c>
      <c r="AC15" s="26" t="str">
        <f>LEFT(Fixtures!AC14,(LEN(Fixtures!AC14)-4))</f>
        <v>WHU</v>
      </c>
      <c r="AD15" s="26" t="str">
        <f>LEFT(Fixtures!AD14,(LEN(Fixtures!AD14)-4))</f>
        <v>BOU</v>
      </c>
      <c r="AE15" s="26" t="str">
        <f>LEFT(Fixtures!AE14,(LEN(Fixtures!AE14)-4))</f>
        <v>WAT</v>
      </c>
      <c r="AF15" s="26" t="str">
        <f>LEFT(Fixtures!AF14,(LEN(Fixtures!AF14)-4))</f>
        <v>MNU</v>
      </c>
      <c r="AG15" s="26" t="str">
        <f>LEFT(Fixtures!AG14,(LEN(Fixtures!AG14)-4))</f>
        <v>FUL</v>
      </c>
      <c r="AH15" s="26" t="str">
        <f>LEFT(Fixtures!AH14,(LEN(Fixtures!AH14)-4))</f>
        <v>CAR</v>
      </c>
      <c r="AI15" s="26" t="str">
        <f>LEFT(Fixtures!AI14,(LEN(Fixtures!AI14)-4))</f>
        <v>CRY</v>
      </c>
      <c r="AJ15" s="26" t="str">
        <f>LEFT(Fixtures!AJ14,(LEN(Fixtures!AJ14)-4))</f>
        <v>TOT</v>
      </c>
      <c r="AK15" s="26" t="str">
        <f>LEFT(Fixtures!AK14,(LEN(Fixtures!AK14)-4))</f>
        <v>BUR</v>
      </c>
      <c r="AL15" s="26" t="str">
        <f>LEFT(Fixtures!AL14,(LEN(Fixtures!AL14)-4))</f>
        <v>LEI</v>
      </c>
      <c r="AM15" s="26" t="str">
        <f>LEFT(Fixtures!AM14,(LEN(Fixtures!AM14)-4))</f>
        <v>BHA</v>
      </c>
    </row>
    <row r="16" spans="1:39" ht="12.75" customHeight="1" x14ac:dyDescent="0.35">
      <c r="A16" s="16" t="s">
        <v>90</v>
      </c>
      <c r="B16" s="26" t="str">
        <f>LEFT(Fixtures!B15,(LEN(Fixtures!B15)-4))</f>
        <v>LEI</v>
      </c>
      <c r="C16" s="26" t="str">
        <f>LEFT(Fixtures!C15,(LEN(Fixtures!C15)-4))</f>
        <v>BHA</v>
      </c>
      <c r="D16" s="26" t="str">
        <f>LEFT(Fixtures!D15,(LEN(Fixtures!D15)-4))</f>
        <v>TOT</v>
      </c>
      <c r="E16" s="26" t="str">
        <f>LEFT(Fixtures!E15,(LEN(Fixtures!E15)-4))</f>
        <v>BUR</v>
      </c>
      <c r="F16" s="26" t="str">
        <f>LEFT(Fixtures!F15,(LEN(Fixtures!F15)-4))</f>
        <v>WAT</v>
      </c>
      <c r="G16" s="26" t="str">
        <f>LEFT(Fixtures!G15,(LEN(Fixtures!G15)-4))</f>
        <v>WOL</v>
      </c>
      <c r="H16" s="26" t="str">
        <f>LEFT(Fixtures!H15,(LEN(Fixtures!H15)-4))</f>
        <v>WHU</v>
      </c>
      <c r="I16" s="26" t="str">
        <f>LEFT(Fixtures!I15,(LEN(Fixtures!I15)-4))</f>
        <v>NEW</v>
      </c>
      <c r="J16" s="26" t="str">
        <f>LEFT(Fixtures!J15,(LEN(Fixtures!J15)-4))</f>
        <v>CHE</v>
      </c>
      <c r="K16" s="26" t="str">
        <f>LEFT(Fixtures!K15,(LEN(Fixtures!K15)-4))</f>
        <v>EVE</v>
      </c>
      <c r="L16" s="26" t="str">
        <f>LEFT(Fixtures!L15,(LEN(Fixtures!L15)-4))</f>
        <v>BOU</v>
      </c>
      <c r="M16" s="26" t="str">
        <f>LEFT(Fixtures!M15,(LEN(Fixtures!M15)-4))</f>
        <v>MCI</v>
      </c>
      <c r="N16" s="26" t="str">
        <f>LEFT(Fixtures!N15,(LEN(Fixtures!N15)-4))</f>
        <v>CRY</v>
      </c>
      <c r="O16" s="26" t="str">
        <f>LEFT(Fixtures!O15,(LEN(Fixtures!O15)-4))</f>
        <v>SOU</v>
      </c>
      <c r="P16" s="26" t="str">
        <f>LEFT(Fixtures!P15,(LEN(Fixtures!P15)-4))</f>
        <v>ARS</v>
      </c>
      <c r="Q16" s="26" t="str">
        <f>LEFT(Fixtures!Q15,(LEN(Fixtures!Q15)-4))</f>
        <v>FUL</v>
      </c>
      <c r="R16" s="26" t="str">
        <f>LEFT(Fixtures!R15,(LEN(Fixtures!R15)-4))</f>
        <v>LIV</v>
      </c>
      <c r="S16" s="26" t="str">
        <f>LEFT(Fixtures!S15,(LEN(Fixtures!S15)-4))</f>
        <v>CAR</v>
      </c>
      <c r="T16" s="26" t="str">
        <f>LEFT(Fixtures!T15,(LEN(Fixtures!T15)-4))</f>
        <v>HUD</v>
      </c>
      <c r="U16" s="26" t="str">
        <f>LEFT(Fixtures!U15,(LEN(Fixtures!U15)-4))</f>
        <v>BOU</v>
      </c>
      <c r="V16" s="26" t="str">
        <f>LEFT(Fixtures!V15,(LEN(Fixtures!V15)-4))</f>
        <v>NEW</v>
      </c>
      <c r="W16" s="26" t="str">
        <f>LEFT(Fixtures!W15,(LEN(Fixtures!W15)-4))</f>
        <v>TOT</v>
      </c>
      <c r="X16" s="26" t="str">
        <f>LEFT(Fixtures!X15,(LEN(Fixtures!X15)-4))</f>
        <v>BHA</v>
      </c>
      <c r="Y16" s="26" t="str">
        <f>LEFT(Fixtures!Y15,(LEN(Fixtures!Y15)-4))</f>
        <v>BUR</v>
      </c>
      <c r="Z16" s="26" t="str">
        <f>LEFT(Fixtures!Z15,(LEN(Fixtures!Z15)-4))</f>
        <v>LEI</v>
      </c>
      <c r="AA16" s="26" t="str">
        <f>LEFT(Fixtures!AA15,(LEN(Fixtures!AA15)-4))</f>
        <v>FUL</v>
      </c>
      <c r="AB16" s="26" t="str">
        <f>LEFT(Fixtures!AB15,(LEN(Fixtures!AB15)-4))</f>
        <v>LIV</v>
      </c>
      <c r="AC16" s="26" t="str">
        <f>LEFT(Fixtures!AC15,(LEN(Fixtures!AC15)-4))</f>
        <v>CRY</v>
      </c>
      <c r="AD16" s="26" t="str">
        <f>LEFT(Fixtures!AD15,(LEN(Fixtures!AD15)-4))</f>
        <v>SOU</v>
      </c>
      <c r="AE16" s="26" t="str">
        <f>LEFT(Fixtures!AE15,(LEN(Fixtures!AE15)-4))</f>
        <v>ARS</v>
      </c>
      <c r="AF16" s="26" t="str">
        <f>LEFT(Fixtures!AF15,(LEN(Fixtures!AF15)-4))</f>
        <v>MCI</v>
      </c>
      <c r="AG16" s="26" t="str">
        <f>LEFT(Fixtures!AG15,(LEN(Fixtures!AG15)-4))</f>
        <v>WAT</v>
      </c>
      <c r="AH16" s="26" t="str">
        <f>LEFT(Fixtures!AH15,(LEN(Fixtures!AH15)-4))</f>
        <v>WOL</v>
      </c>
      <c r="AI16" s="26" t="str">
        <f>LEFT(Fixtures!AI15,(LEN(Fixtures!AI15)-4))</f>
        <v>WHU</v>
      </c>
      <c r="AJ16" s="26" t="str">
        <f>LEFT(Fixtures!AJ15,(LEN(Fixtures!AJ15)-4))</f>
        <v>EVE</v>
      </c>
      <c r="AK16" s="26" t="str">
        <f>LEFT(Fixtures!AK15,(LEN(Fixtures!AK15)-4))</f>
        <v>CHE</v>
      </c>
      <c r="AL16" s="26" t="str">
        <f>LEFT(Fixtures!AL15,(LEN(Fixtures!AL15)-4))</f>
        <v>HUD</v>
      </c>
      <c r="AM16" s="26" t="str">
        <f>LEFT(Fixtures!AM15,(LEN(Fixtures!AM15)-4))</f>
        <v>CAR</v>
      </c>
    </row>
    <row r="17" spans="1:39" ht="12.75" customHeight="1" x14ac:dyDescent="0.35">
      <c r="A17" s="16" t="s">
        <v>91</v>
      </c>
      <c r="B17" s="26" t="str">
        <f>LEFT(Fixtures!B16,(LEN(Fixtures!B16)-4))</f>
        <v>TOT</v>
      </c>
      <c r="C17" s="26" t="str">
        <f>LEFT(Fixtures!C16,(LEN(Fixtures!C16)-4))</f>
        <v>CAR</v>
      </c>
      <c r="D17" s="26" t="str">
        <f>LEFT(Fixtures!D16,(LEN(Fixtures!D16)-4))</f>
        <v>CHE</v>
      </c>
      <c r="E17" s="26" t="str">
        <f>LEFT(Fixtures!E16,(LEN(Fixtures!E16)-4))</f>
        <v>MCI</v>
      </c>
      <c r="F17" s="26" t="str">
        <f>LEFT(Fixtures!F16,(LEN(Fixtures!F16)-4))</f>
        <v>ARS</v>
      </c>
      <c r="G17" s="26" t="str">
        <f>LEFT(Fixtures!G16,(LEN(Fixtures!G16)-4))</f>
        <v>CRY</v>
      </c>
      <c r="H17" s="26" t="str">
        <f>LEFT(Fixtures!H16,(LEN(Fixtures!H16)-4))</f>
        <v>LEI</v>
      </c>
      <c r="I17" s="26" t="str">
        <f>LEFT(Fixtures!I16,(LEN(Fixtures!I16)-4))</f>
        <v>MNU</v>
      </c>
      <c r="J17" s="26" t="str">
        <f>LEFT(Fixtures!J16,(LEN(Fixtures!J16)-4))</f>
        <v>BHA</v>
      </c>
      <c r="K17" s="26" t="str">
        <f>LEFT(Fixtures!K16,(LEN(Fixtures!K16)-4))</f>
        <v>SOU</v>
      </c>
      <c r="L17" s="26" t="str">
        <f>LEFT(Fixtures!L16,(LEN(Fixtures!L16)-4))</f>
        <v>WAT</v>
      </c>
      <c r="M17" s="26" t="str">
        <f>LEFT(Fixtures!M16,(LEN(Fixtures!M16)-4))</f>
        <v>BOU</v>
      </c>
      <c r="N17" s="26" t="str">
        <f>LEFT(Fixtures!N16,(LEN(Fixtures!N16)-4))</f>
        <v>BUR</v>
      </c>
      <c r="O17" s="26" t="str">
        <f>LEFT(Fixtures!O16,(LEN(Fixtures!O16)-4))</f>
        <v>WHU</v>
      </c>
      <c r="P17" s="26" t="str">
        <f>LEFT(Fixtures!P16,(LEN(Fixtures!P16)-4))</f>
        <v>WOL</v>
      </c>
      <c r="Q17" s="26" t="str">
        <f>LEFT(Fixtures!Q16,(LEN(Fixtures!Q16)-4))</f>
        <v>EVE</v>
      </c>
      <c r="R17" s="26" t="str">
        <f>LEFT(Fixtures!R16,(LEN(Fixtures!R16)-4))</f>
        <v>HUD</v>
      </c>
      <c r="S17" s="26" t="str">
        <f>LEFT(Fixtures!S16,(LEN(Fixtures!S16)-4))</f>
        <v>FUL</v>
      </c>
      <c r="T17" s="26" t="str">
        <f>LEFT(Fixtures!T16,(LEN(Fixtures!T16)-4))</f>
        <v>LIV</v>
      </c>
      <c r="U17" s="26" t="str">
        <f>LEFT(Fixtures!U16,(LEN(Fixtures!U16)-4))</f>
        <v>WAT</v>
      </c>
      <c r="V17" s="26" t="str">
        <f>LEFT(Fixtures!V16,(LEN(Fixtures!V16)-4))</f>
        <v>MNU</v>
      </c>
      <c r="W17" s="26" t="str">
        <f>LEFT(Fixtures!W16,(LEN(Fixtures!W16)-4))</f>
        <v>CHE</v>
      </c>
      <c r="X17" s="26" t="str">
        <f>LEFT(Fixtures!X16,(LEN(Fixtures!X16)-4))</f>
        <v>CAR</v>
      </c>
      <c r="Y17" s="26" t="str">
        <f>LEFT(Fixtures!Y16,(LEN(Fixtures!Y16)-4))</f>
        <v>MCI</v>
      </c>
      <c r="Z17" s="26" t="str">
        <f>LEFT(Fixtures!Z16,(LEN(Fixtures!Z16)-4))</f>
        <v>TOT</v>
      </c>
      <c r="AA17" s="26" t="str">
        <f>LEFT(Fixtures!AA16,(LEN(Fixtures!AA16)-4))</f>
        <v>WOL</v>
      </c>
      <c r="AB17" s="26" t="str">
        <f>LEFT(Fixtures!AB16,(LEN(Fixtures!AB16)-4))</f>
        <v>HUD</v>
      </c>
      <c r="AC17" s="26" t="str">
        <f>LEFT(Fixtures!AC16,(LEN(Fixtures!AC16)-4))</f>
        <v>BUR</v>
      </c>
      <c r="AD17" s="26" t="str">
        <f>LEFT(Fixtures!AD16,(LEN(Fixtures!AD16)-4))</f>
        <v>WHU</v>
      </c>
      <c r="AE17" s="26" t="str">
        <f>LEFT(Fixtures!AE16,(LEN(Fixtures!AE16)-4))</f>
        <v>EVE</v>
      </c>
      <c r="AF17" s="26" t="str">
        <f>LEFT(Fixtures!AF16,(LEN(Fixtures!AF16)-4))</f>
        <v>BOU</v>
      </c>
      <c r="AG17" s="26" t="str">
        <f>LEFT(Fixtures!AG16,(LEN(Fixtures!AG16)-4))</f>
        <v>ARS</v>
      </c>
      <c r="AH17" s="26" t="str">
        <f>LEFT(Fixtures!AH16,(LEN(Fixtures!AH16)-4))</f>
        <v>CRY</v>
      </c>
      <c r="AI17" s="26" t="str">
        <f>LEFT(Fixtures!AI16,(LEN(Fixtures!AI16)-4))</f>
        <v>LEI</v>
      </c>
      <c r="AJ17" s="26" t="str">
        <f>LEFT(Fixtures!AJ16,(LEN(Fixtures!AJ16)-4))</f>
        <v>SOU</v>
      </c>
      <c r="AK17" s="26" t="str">
        <f>LEFT(Fixtures!AK16,(LEN(Fixtures!AK16)-4))</f>
        <v>BHA</v>
      </c>
      <c r="AL17" s="26" t="str">
        <f>LEFT(Fixtures!AL16,(LEN(Fixtures!AL16)-4))</f>
        <v>LIV</v>
      </c>
      <c r="AM17" s="26" t="str">
        <f>LEFT(Fixtures!AM16,(LEN(Fixtures!AM16)-4))</f>
        <v>FUL</v>
      </c>
    </row>
    <row r="18" spans="1:39" ht="12.75" customHeight="1" x14ac:dyDescent="0.35">
      <c r="A18" s="16" t="s">
        <v>92</v>
      </c>
      <c r="B18" s="26" t="str">
        <f>LEFT(Fixtures!B17,(LEN(Fixtures!B17)-4))</f>
        <v>BUR</v>
      </c>
      <c r="C18" s="26" t="str">
        <f>LEFT(Fixtures!C17,(LEN(Fixtures!C17)-4))</f>
        <v>EVE</v>
      </c>
      <c r="D18" s="26" t="str">
        <f>LEFT(Fixtures!D17,(LEN(Fixtures!D17)-4))</f>
        <v>LEI</v>
      </c>
      <c r="E18" s="26" t="str">
        <f>LEFT(Fixtures!E17,(LEN(Fixtures!E17)-4))</f>
        <v>CRY</v>
      </c>
      <c r="F18" s="26" t="str">
        <f>LEFT(Fixtures!F17,(LEN(Fixtures!F17)-4))</f>
        <v>BHA</v>
      </c>
      <c r="G18" s="26" t="str">
        <f>LEFT(Fixtures!G17,(LEN(Fixtures!G17)-4))</f>
        <v>LIV</v>
      </c>
      <c r="H18" s="26" t="str">
        <f>LEFT(Fixtures!H17,(LEN(Fixtures!H17)-4))</f>
        <v>WOL</v>
      </c>
      <c r="I18" s="26" t="str">
        <f>LEFT(Fixtures!I17,(LEN(Fixtures!I17)-4))</f>
        <v>CHE</v>
      </c>
      <c r="J18" s="26" t="str">
        <f>LEFT(Fixtures!J17,(LEN(Fixtures!J17)-4))</f>
        <v>BOU</v>
      </c>
      <c r="K18" s="26" t="str">
        <f>LEFT(Fixtures!K17,(LEN(Fixtures!K17)-4))</f>
        <v>NEW</v>
      </c>
      <c r="L18" s="26" t="str">
        <f>LEFT(Fixtures!L17,(LEN(Fixtures!L17)-4))</f>
        <v>MCI</v>
      </c>
      <c r="M18" s="26" t="str">
        <f>LEFT(Fixtures!M17,(LEN(Fixtures!M17)-4))</f>
        <v>WAT</v>
      </c>
      <c r="N18" s="26" t="str">
        <f>LEFT(Fixtures!N17,(LEN(Fixtures!N17)-4))</f>
        <v>FUL</v>
      </c>
      <c r="O18" s="26" t="str">
        <f>LEFT(Fixtures!O17,(LEN(Fixtures!O17)-4))</f>
        <v>MNU</v>
      </c>
      <c r="P18" s="26" t="str">
        <f>LEFT(Fixtures!P17,(LEN(Fixtures!P17)-4))</f>
        <v>TOT</v>
      </c>
      <c r="Q18" s="26" t="str">
        <f>LEFT(Fixtures!Q17,(LEN(Fixtures!Q17)-4))</f>
        <v>CAR</v>
      </c>
      <c r="R18" s="26" t="str">
        <f>LEFT(Fixtures!R17,(LEN(Fixtures!R17)-4))</f>
        <v>ARS</v>
      </c>
      <c r="S18" s="26" t="str">
        <f>LEFT(Fixtures!S17,(LEN(Fixtures!S17)-4))</f>
        <v>HUD</v>
      </c>
      <c r="T18" s="26" t="str">
        <f>LEFT(Fixtures!T17,(LEN(Fixtures!T17)-4))</f>
        <v>WHU</v>
      </c>
      <c r="U18" s="26" t="str">
        <f>LEFT(Fixtures!U17,(LEN(Fixtures!U17)-4))</f>
        <v>MCI</v>
      </c>
      <c r="V18" s="26" t="str">
        <f>LEFT(Fixtures!V17,(LEN(Fixtures!V17)-4))</f>
        <v>CHE</v>
      </c>
      <c r="W18" s="26" t="str">
        <f>LEFT(Fixtures!W17,(LEN(Fixtures!W17)-4))</f>
        <v>LEI</v>
      </c>
      <c r="X18" s="26" t="str">
        <f>LEFT(Fixtures!X17,(LEN(Fixtures!X17)-4))</f>
        <v>EVE</v>
      </c>
      <c r="Y18" s="26" t="str">
        <f>LEFT(Fixtures!Y17,(LEN(Fixtures!Y17)-4))</f>
        <v>CRY</v>
      </c>
      <c r="Z18" s="26" t="str">
        <f>LEFT(Fixtures!Z17,(LEN(Fixtures!Z17)-4))</f>
        <v>BUR</v>
      </c>
      <c r="AA18" s="26" t="str">
        <f>LEFT(Fixtures!AA17,(LEN(Fixtures!AA17)-4))</f>
        <v>CAR</v>
      </c>
      <c r="AB18" s="26" t="str">
        <f>LEFT(Fixtures!AB17,(LEN(Fixtures!AB17)-4))</f>
        <v>ARS</v>
      </c>
      <c r="AC18" s="26" t="str">
        <f>LEFT(Fixtures!AC17,(LEN(Fixtures!AC17)-4))</f>
        <v>FUL</v>
      </c>
      <c r="AD18" s="26" t="str">
        <f>LEFT(Fixtures!AD17,(LEN(Fixtures!AD17)-4))</f>
        <v>MNU</v>
      </c>
      <c r="AE18" s="26" t="str">
        <f>LEFT(Fixtures!AE17,(LEN(Fixtures!AE17)-4))</f>
        <v>TOT</v>
      </c>
      <c r="AF18" s="26" t="str">
        <f>LEFT(Fixtures!AF17,(LEN(Fixtures!AF17)-4))</f>
        <v>WAT</v>
      </c>
      <c r="AG18" s="26" t="str">
        <f>LEFT(Fixtures!AG17,(LEN(Fixtures!AG17)-4))</f>
        <v>BHA</v>
      </c>
      <c r="AH18" s="26" t="str">
        <f>LEFT(Fixtures!AH17,(LEN(Fixtures!AH17)-4))</f>
        <v>LIV</v>
      </c>
      <c r="AI18" s="26" t="str">
        <f>LEFT(Fixtures!AI17,(LEN(Fixtures!AI17)-4))</f>
        <v>WOL</v>
      </c>
      <c r="AJ18" s="26" t="str">
        <f>LEFT(Fixtures!AJ17,(LEN(Fixtures!AJ17)-4))</f>
        <v>NEW</v>
      </c>
      <c r="AK18" s="26" t="str">
        <f>LEFT(Fixtures!AK17,(LEN(Fixtures!AK17)-4))</f>
        <v>BOU</v>
      </c>
      <c r="AL18" s="26" t="str">
        <f>LEFT(Fixtures!AL17,(LEN(Fixtures!AL17)-4))</f>
        <v>WHU</v>
      </c>
      <c r="AM18" s="26" t="str">
        <f>LEFT(Fixtures!AM17,(LEN(Fixtures!AM17)-4))</f>
        <v>HUD</v>
      </c>
    </row>
    <row r="19" spans="1:39" ht="12.75" customHeight="1" x14ac:dyDescent="0.35">
      <c r="A19" s="16" t="s">
        <v>93</v>
      </c>
      <c r="B19" s="26" t="str">
        <f>LEFT(Fixtures!B18,(LEN(Fixtures!B18)-4))</f>
        <v>NEW</v>
      </c>
      <c r="C19" s="26" t="str">
        <f>LEFT(Fixtures!C18,(LEN(Fixtures!C18)-4))</f>
        <v>FUL</v>
      </c>
      <c r="D19" s="26" t="str">
        <f>LEFT(Fixtures!D18,(LEN(Fixtures!D18)-4))</f>
        <v>MNU</v>
      </c>
      <c r="E19" s="26" t="str">
        <f>LEFT(Fixtures!E18,(LEN(Fixtures!E18)-4))</f>
        <v>WAT</v>
      </c>
      <c r="F19" s="26" t="str">
        <f>LEFT(Fixtures!F18,(LEN(Fixtures!F18)-4))</f>
        <v>LIV</v>
      </c>
      <c r="G19" s="26" t="str">
        <f>LEFT(Fixtures!G18,(LEN(Fixtures!G18)-4))</f>
        <v>BHA</v>
      </c>
      <c r="H19" s="26" t="str">
        <f>LEFT(Fixtures!H18,(LEN(Fixtures!H18)-4))</f>
        <v>HUD</v>
      </c>
      <c r="I19" s="26" t="str">
        <f>LEFT(Fixtures!I18,(LEN(Fixtures!I18)-4))</f>
        <v>CAR</v>
      </c>
      <c r="J19" s="26" t="str">
        <f>LEFT(Fixtures!J18,(LEN(Fixtures!J18)-4))</f>
        <v>WHU</v>
      </c>
      <c r="K19" s="26" t="str">
        <f>LEFT(Fixtures!K18,(LEN(Fixtures!K18)-4))</f>
        <v>MCI</v>
      </c>
      <c r="L19" s="26" t="str">
        <f>LEFT(Fixtures!L18,(LEN(Fixtures!L18)-4))</f>
        <v>WOL</v>
      </c>
      <c r="M19" s="26" t="str">
        <f>LEFT(Fixtures!M18,(LEN(Fixtures!M18)-4))</f>
        <v>CRY</v>
      </c>
      <c r="N19" s="26" t="str">
        <f>LEFT(Fixtures!N18,(LEN(Fixtures!N18)-4))</f>
        <v>CHE</v>
      </c>
      <c r="O19" s="26" t="str">
        <f>LEFT(Fixtures!O18,(LEN(Fixtures!O18)-4))</f>
        <v>ARS</v>
      </c>
      <c r="P19" s="26" t="str">
        <f>LEFT(Fixtures!P18,(LEN(Fixtures!P18)-4))</f>
        <v>SOU</v>
      </c>
      <c r="Q19" s="26" t="str">
        <f>LEFT(Fixtures!Q18,(LEN(Fixtures!Q18)-4))</f>
        <v>LEI</v>
      </c>
      <c r="R19" s="26" t="str">
        <f>LEFT(Fixtures!R18,(LEN(Fixtures!R18)-4))</f>
        <v>BUR</v>
      </c>
      <c r="S19" s="26" t="str">
        <f>LEFT(Fixtures!S18,(LEN(Fixtures!S18)-4))</f>
        <v>EVE</v>
      </c>
      <c r="T19" s="26" t="str">
        <f>LEFT(Fixtures!T18,(LEN(Fixtures!T18)-4))</f>
        <v>BOU</v>
      </c>
      <c r="U19" s="26" t="str">
        <f>LEFT(Fixtures!U18,(LEN(Fixtures!U18)-4))</f>
        <v>WOL</v>
      </c>
      <c r="V19" s="26" t="str">
        <f>LEFT(Fixtures!V18,(LEN(Fixtures!V18)-4))</f>
        <v>CAR</v>
      </c>
      <c r="W19" s="26" t="str">
        <f>LEFT(Fixtures!W18,(LEN(Fixtures!W18)-4))</f>
        <v>MNU</v>
      </c>
      <c r="X19" s="26" t="str">
        <f>LEFT(Fixtures!X18,(LEN(Fixtures!X18)-4))</f>
        <v>FUL</v>
      </c>
      <c r="Y19" s="26" t="str">
        <f>LEFT(Fixtures!Y18,(LEN(Fixtures!Y18)-4))</f>
        <v>WAT</v>
      </c>
      <c r="Z19" s="26" t="str">
        <f>LEFT(Fixtures!Z18,(LEN(Fixtures!Z18)-4))</f>
        <v>NEW</v>
      </c>
      <c r="AA19" s="26" t="str">
        <f>LEFT(Fixtures!AA18,(LEN(Fixtures!AA18)-4))</f>
        <v>LEI</v>
      </c>
      <c r="AB19" s="26" t="str">
        <f>LEFT(Fixtures!AB18,(LEN(Fixtures!AB18)-4))</f>
        <v>BUR</v>
      </c>
      <c r="AC19" s="26" t="str">
        <f>LEFT(Fixtures!AC18,(LEN(Fixtures!AC18)-4))</f>
        <v>CHE</v>
      </c>
      <c r="AD19" s="26" t="str">
        <f>LEFT(Fixtures!AD18,(LEN(Fixtures!AD18)-4))</f>
        <v>ARS</v>
      </c>
      <c r="AE19" s="26" t="str">
        <f>LEFT(Fixtures!AE18,(LEN(Fixtures!AE18)-4))</f>
        <v>SOU</v>
      </c>
      <c r="AF19" s="26" t="str">
        <f>LEFT(Fixtures!AF18,(LEN(Fixtures!AF18)-4))</f>
        <v>CRY</v>
      </c>
      <c r="AG19" s="26" t="str">
        <f>LEFT(Fixtures!AG18,(LEN(Fixtures!AG18)-4))</f>
        <v>LIV</v>
      </c>
      <c r="AH19" s="26" t="str">
        <f>LEFT(Fixtures!AH18,(LEN(Fixtures!AH18)-4))</f>
        <v>BHA</v>
      </c>
      <c r="AI19" s="26" t="str">
        <f>LEFT(Fixtures!AI18,(LEN(Fixtures!AI18)-4))</f>
        <v>HUD</v>
      </c>
      <c r="AJ19" s="26" t="str">
        <f>LEFT(Fixtures!AJ18,(LEN(Fixtures!AJ18)-4))</f>
        <v>MCI</v>
      </c>
      <c r="AK19" s="26" t="str">
        <f>LEFT(Fixtures!AK18,(LEN(Fixtures!AK18)-4))</f>
        <v>WHU</v>
      </c>
      <c r="AL19" s="26" t="str">
        <f>LEFT(Fixtures!AL18,(LEN(Fixtures!AL18)-4))</f>
        <v>BOU</v>
      </c>
      <c r="AM19" s="26" t="str">
        <f>LEFT(Fixtures!AM18,(LEN(Fixtures!AM18)-4))</f>
        <v>EVE</v>
      </c>
    </row>
    <row r="20" spans="1:39" ht="12.75" customHeight="1" x14ac:dyDescent="0.35">
      <c r="A20" s="16" t="s">
        <v>94</v>
      </c>
      <c r="B20" s="26" t="str">
        <f>LEFT(Fixtures!B19,(LEN(Fixtures!B19)-4))</f>
        <v>BHA</v>
      </c>
      <c r="C20" s="26" t="str">
        <f>LEFT(Fixtures!C19,(LEN(Fixtures!C19)-4))</f>
        <v>BUR</v>
      </c>
      <c r="D20" s="26" t="str">
        <f>LEFT(Fixtures!D19,(LEN(Fixtures!D19)-4))</f>
        <v>CRY</v>
      </c>
      <c r="E20" s="26" t="str">
        <f>LEFT(Fixtures!E19,(LEN(Fixtures!E19)-4))</f>
        <v>TOT</v>
      </c>
      <c r="F20" s="26" t="str">
        <f>LEFT(Fixtures!F19,(LEN(Fixtures!F19)-4))</f>
        <v>MNU</v>
      </c>
      <c r="G20" s="26" t="str">
        <f>LEFT(Fixtures!G19,(LEN(Fixtures!G19)-4))</f>
        <v>FUL</v>
      </c>
      <c r="H20" s="26" t="str">
        <f>LEFT(Fixtures!H19,(LEN(Fixtures!H19)-4))</f>
        <v>ARS</v>
      </c>
      <c r="I20" s="26" t="str">
        <f>LEFT(Fixtures!I19,(LEN(Fixtures!I19)-4))</f>
        <v>BOU</v>
      </c>
      <c r="J20" s="26" t="str">
        <f>LEFT(Fixtures!J19,(LEN(Fixtures!J19)-4))</f>
        <v>WOL</v>
      </c>
      <c r="K20" s="26" t="str">
        <f>LEFT(Fixtures!K19,(LEN(Fixtures!K19)-4))</f>
        <v>HUD</v>
      </c>
      <c r="L20" s="26" t="str">
        <f>LEFT(Fixtures!L19,(LEN(Fixtures!L19)-4))</f>
        <v>NEW</v>
      </c>
      <c r="M20" s="26" t="str">
        <f>LEFT(Fixtures!M19,(LEN(Fixtures!M19)-4))</f>
        <v>SOU</v>
      </c>
      <c r="N20" s="26" t="str">
        <f>LEFT(Fixtures!N19,(LEN(Fixtures!N19)-4))</f>
        <v>LIV</v>
      </c>
      <c r="O20" s="26" t="str">
        <f>LEFT(Fixtures!O19,(LEN(Fixtures!O19)-4))</f>
        <v>LEI</v>
      </c>
      <c r="P20" s="26" t="str">
        <f>LEFT(Fixtures!P19,(LEN(Fixtures!P19)-4))</f>
        <v>MCI</v>
      </c>
      <c r="Q20" s="26" t="str">
        <f>LEFT(Fixtures!Q19,(LEN(Fixtures!Q19)-4))</f>
        <v>EVE</v>
      </c>
      <c r="R20" s="26" t="str">
        <f>LEFT(Fixtures!R19,(LEN(Fixtures!R19)-4))</f>
        <v>CAR</v>
      </c>
      <c r="S20" s="26" t="str">
        <f>LEFT(Fixtures!S19,(LEN(Fixtures!S19)-4))</f>
        <v>WHU</v>
      </c>
      <c r="T20" s="26" t="str">
        <f>LEFT(Fixtures!T19,(LEN(Fixtures!T19)-4))</f>
        <v>CHE</v>
      </c>
      <c r="U20" s="26" t="str">
        <f>LEFT(Fixtures!U19,(LEN(Fixtures!U19)-4))</f>
        <v>NEW</v>
      </c>
      <c r="V20" s="26" t="str">
        <f>LEFT(Fixtures!V19,(LEN(Fixtures!V19)-4))</f>
        <v>BOU</v>
      </c>
      <c r="W20" s="26" t="str">
        <f>LEFT(Fixtures!W19,(LEN(Fixtures!W19)-4))</f>
        <v>CRY</v>
      </c>
      <c r="X20" s="26" t="str">
        <f>LEFT(Fixtures!X19,(LEN(Fixtures!X19)-4))</f>
        <v>BUR</v>
      </c>
      <c r="Y20" s="26" t="str">
        <f>LEFT(Fixtures!Y19,(LEN(Fixtures!Y19)-4))</f>
        <v>TOT</v>
      </c>
      <c r="Z20" s="26" t="str">
        <f>LEFT(Fixtures!Z19,(LEN(Fixtures!Z19)-4))</f>
        <v>BHA</v>
      </c>
      <c r="AA20" s="26" t="str">
        <f>LEFT(Fixtures!AA19,(LEN(Fixtures!AA19)-4))</f>
        <v>EVE</v>
      </c>
      <c r="AB20" s="26" t="str">
        <f>LEFT(Fixtures!AB19,(LEN(Fixtures!AB19)-4))</f>
        <v>CAR</v>
      </c>
      <c r="AC20" s="26" t="str">
        <f>LEFT(Fixtures!AC19,(LEN(Fixtures!AC19)-4))</f>
        <v>LIV</v>
      </c>
      <c r="AD20" s="26" t="str">
        <f>LEFT(Fixtures!AD19,(LEN(Fixtures!AD19)-4))</f>
        <v>LEI</v>
      </c>
      <c r="AE20" s="26" t="str">
        <f>LEFT(Fixtures!AE19,(LEN(Fixtures!AE19)-4))</f>
        <v>MCI</v>
      </c>
      <c r="AF20" s="26" t="str">
        <f>LEFT(Fixtures!AF19,(LEN(Fixtures!AF19)-4))</f>
        <v>SOU</v>
      </c>
      <c r="AG20" s="26" t="str">
        <f>LEFT(Fixtures!AG19,(LEN(Fixtures!AG19)-4))</f>
        <v>MNU</v>
      </c>
      <c r="AH20" s="26" t="str">
        <f>LEFT(Fixtures!AH19,(LEN(Fixtures!AH19)-4))</f>
        <v>FUL</v>
      </c>
      <c r="AI20" s="26" t="str">
        <f>LEFT(Fixtures!AI19,(LEN(Fixtures!AI19)-4))</f>
        <v>ARS</v>
      </c>
      <c r="AJ20" s="26" t="str">
        <f>LEFT(Fixtures!AJ19,(LEN(Fixtures!AJ19)-4))</f>
        <v>HUD</v>
      </c>
      <c r="AK20" s="26" t="str">
        <f>LEFT(Fixtures!AK19,(LEN(Fixtures!AK19)-4))</f>
        <v>WOL</v>
      </c>
      <c r="AL20" s="26" t="str">
        <f>LEFT(Fixtures!AL19,(LEN(Fixtures!AL19)-4))</f>
        <v>CHE</v>
      </c>
      <c r="AM20" s="26" t="str">
        <f>LEFT(Fixtures!AM19,(LEN(Fixtures!AM19)-4))</f>
        <v>WHU</v>
      </c>
    </row>
    <row r="21" spans="1:39" ht="12.75" customHeight="1" x14ac:dyDescent="0.35">
      <c r="A21" s="16" t="s">
        <v>95</v>
      </c>
      <c r="B21" s="26" t="str">
        <f>LEFT(Fixtures!B20,(LEN(Fixtures!B20)-4))</f>
        <v>LIV</v>
      </c>
      <c r="C21" s="26" t="str">
        <f>LEFT(Fixtures!C20,(LEN(Fixtures!C20)-4))</f>
        <v>BOU</v>
      </c>
      <c r="D21" s="26" t="str">
        <f>LEFT(Fixtures!D20,(LEN(Fixtures!D20)-4))</f>
        <v>ARS</v>
      </c>
      <c r="E21" s="26" t="str">
        <f>LEFT(Fixtures!E20,(LEN(Fixtures!E20)-4))</f>
        <v>WOL</v>
      </c>
      <c r="F21" s="26" t="str">
        <f>LEFT(Fixtures!F20,(LEN(Fixtures!F20)-4))</f>
        <v>EVE</v>
      </c>
      <c r="G21" s="26" t="str">
        <f>LEFT(Fixtures!G20,(LEN(Fixtures!G20)-4))</f>
        <v>CHE</v>
      </c>
      <c r="H21" s="26" t="str">
        <f>LEFT(Fixtures!H20,(LEN(Fixtures!H20)-4))</f>
        <v>MNU</v>
      </c>
      <c r="I21" s="26" t="str">
        <f>LEFT(Fixtures!I20,(LEN(Fixtures!I20)-4))</f>
        <v>BHA</v>
      </c>
      <c r="J21" s="26" t="str">
        <f>LEFT(Fixtures!J20,(LEN(Fixtures!J20)-4))</f>
        <v>TOT</v>
      </c>
      <c r="K21" s="26" t="str">
        <f>LEFT(Fixtures!K20,(LEN(Fixtures!K20)-4))</f>
        <v>LEI</v>
      </c>
      <c r="L21" s="26" t="str">
        <f>LEFT(Fixtures!L20,(LEN(Fixtures!L20)-4))</f>
        <v>BUR</v>
      </c>
      <c r="M21" s="26" t="str">
        <f>LEFT(Fixtures!M20,(LEN(Fixtures!M20)-4))</f>
        <v>HUD</v>
      </c>
      <c r="N21" s="26" t="str">
        <f>LEFT(Fixtures!N20,(LEN(Fixtures!N20)-4))</f>
        <v>MCI</v>
      </c>
      <c r="O21" s="26" t="str">
        <f>LEFT(Fixtures!O20,(LEN(Fixtures!O20)-4))</f>
        <v>NEW</v>
      </c>
      <c r="P21" s="26" t="str">
        <f>LEFT(Fixtures!P20,(LEN(Fixtures!P20)-4))</f>
        <v>CAR</v>
      </c>
      <c r="Q21" s="26" t="str">
        <f>LEFT(Fixtures!Q20,(LEN(Fixtures!Q20)-4))</f>
        <v>CRY</v>
      </c>
      <c r="R21" s="26" t="str">
        <f>LEFT(Fixtures!R20,(LEN(Fixtures!R20)-4))</f>
        <v>FUL</v>
      </c>
      <c r="S21" s="26" t="str">
        <f>LEFT(Fixtures!S20,(LEN(Fixtures!S20)-4))</f>
        <v>WAT</v>
      </c>
      <c r="T21" s="26" t="str">
        <f>LEFT(Fixtures!T20,(LEN(Fixtures!T20)-4))</f>
        <v>SOU</v>
      </c>
      <c r="U21" s="26" t="str">
        <f>LEFT(Fixtures!U20,(LEN(Fixtures!U20)-4))</f>
        <v>BUR</v>
      </c>
      <c r="V21" s="26" t="str">
        <f>LEFT(Fixtures!V20,(LEN(Fixtures!V20)-4))</f>
        <v>BHA</v>
      </c>
      <c r="W21" s="26" t="str">
        <f>LEFT(Fixtures!W20,(LEN(Fixtures!W20)-4))</f>
        <v>ARS</v>
      </c>
      <c r="X21" s="26" t="str">
        <f>LEFT(Fixtures!X20,(LEN(Fixtures!X20)-4))</f>
        <v>BOU</v>
      </c>
      <c r="Y21" s="26" t="str">
        <f>LEFT(Fixtures!Y20,(LEN(Fixtures!Y20)-4))</f>
        <v>WOL</v>
      </c>
      <c r="Z21" s="26" t="str">
        <f>LEFT(Fixtures!Z20,(LEN(Fixtures!Z20)-4))</f>
        <v>LIV</v>
      </c>
      <c r="AA21" s="26" t="str">
        <f>LEFT(Fixtures!AA20,(LEN(Fixtures!AA20)-4))</f>
        <v>CRY</v>
      </c>
      <c r="AB21" s="26" t="str">
        <f>LEFT(Fixtures!AB20,(LEN(Fixtures!AB20)-4))</f>
        <v>FUL</v>
      </c>
      <c r="AC21" s="26" t="str">
        <f>LEFT(Fixtures!AC20,(LEN(Fixtures!AC20)-4))</f>
        <v>MCI</v>
      </c>
      <c r="AD21" s="26" t="str">
        <f>LEFT(Fixtures!AD20,(LEN(Fixtures!AD20)-4))</f>
        <v>NEW</v>
      </c>
      <c r="AE21" s="26" t="str">
        <f>LEFT(Fixtures!AE20,(LEN(Fixtures!AE20)-4))</f>
        <v>CAR</v>
      </c>
      <c r="AF21" s="26" t="str">
        <f>LEFT(Fixtures!AF20,(LEN(Fixtures!AF20)-4))</f>
        <v>HUD</v>
      </c>
      <c r="AG21" s="26" t="str">
        <f>LEFT(Fixtures!AG20,(LEN(Fixtures!AG20)-4))</f>
        <v>EVE</v>
      </c>
      <c r="AH21" s="26" t="str">
        <f>LEFT(Fixtures!AH20,(LEN(Fixtures!AH20)-4))</f>
        <v>CHE</v>
      </c>
      <c r="AI21" s="26" t="str">
        <f>LEFT(Fixtures!AI20,(LEN(Fixtures!AI20)-4))</f>
        <v>MNU</v>
      </c>
      <c r="AJ21" s="26" t="str">
        <f>LEFT(Fixtures!AJ20,(LEN(Fixtures!AJ20)-4))</f>
        <v>LEI</v>
      </c>
      <c r="AK21" s="26" t="str">
        <f>LEFT(Fixtures!AK20,(LEN(Fixtures!AK20)-4))</f>
        <v>TOT</v>
      </c>
      <c r="AL21" s="26" t="str">
        <f>LEFT(Fixtures!AL20,(LEN(Fixtures!AL20)-4))</f>
        <v>SOU</v>
      </c>
      <c r="AM21" s="26" t="str">
        <f>LEFT(Fixtures!AM20,(LEN(Fixtures!AM20)-4))</f>
        <v>WAT</v>
      </c>
    </row>
    <row r="22" spans="1:39" ht="12.75" customHeight="1" x14ac:dyDescent="0.35">
      <c r="A22" s="16" t="s">
        <v>96</v>
      </c>
      <c r="B22" s="26" t="str">
        <f>LEFT(Fixtures!B21,(LEN(Fixtures!B21)-4))</f>
        <v>EVE</v>
      </c>
      <c r="C22" s="26" t="str">
        <f>LEFT(Fixtures!C21,(LEN(Fixtures!C21)-4))</f>
        <v>LEI</v>
      </c>
      <c r="D22" s="26" t="str">
        <f>LEFT(Fixtures!D21,(LEN(Fixtures!D21)-4))</f>
        <v>MCI</v>
      </c>
      <c r="E22" s="26" t="str">
        <f>LEFT(Fixtures!E21,(LEN(Fixtures!E21)-4))</f>
        <v>WHU</v>
      </c>
      <c r="F22" s="26" t="str">
        <f>LEFT(Fixtures!F21,(LEN(Fixtures!F21)-4))</f>
        <v>BUR</v>
      </c>
      <c r="G22" s="26" t="str">
        <f>LEFT(Fixtures!G21,(LEN(Fixtures!G21)-4))</f>
        <v>MNU</v>
      </c>
      <c r="H22" s="26" t="str">
        <f>LEFT(Fixtures!H21,(LEN(Fixtures!H21)-4))</f>
        <v>SOU</v>
      </c>
      <c r="I22" s="26" t="str">
        <f>LEFT(Fixtures!I21,(LEN(Fixtures!I21)-4))</f>
        <v>CRY</v>
      </c>
      <c r="J22" s="26" t="str">
        <f>LEFT(Fixtures!J21,(LEN(Fixtures!J21)-4))</f>
        <v>WAT</v>
      </c>
      <c r="K22" s="26" t="str">
        <f>LEFT(Fixtures!K21,(LEN(Fixtures!K21)-4))</f>
        <v>BHA</v>
      </c>
      <c r="L22" s="26" t="str">
        <f>LEFT(Fixtures!L21,(LEN(Fixtures!L21)-4))</f>
        <v>TOT</v>
      </c>
      <c r="M22" s="26" t="str">
        <f>LEFT(Fixtures!M21,(LEN(Fixtures!M21)-4))</f>
        <v>ARS</v>
      </c>
      <c r="N22" s="26" t="str">
        <f>LEFT(Fixtures!N21,(LEN(Fixtures!N21)-4))</f>
        <v>HUD</v>
      </c>
      <c r="O22" s="26" t="str">
        <f>LEFT(Fixtures!O21,(LEN(Fixtures!O21)-4))</f>
        <v>CAR</v>
      </c>
      <c r="P22" s="26" t="str">
        <f>LEFT(Fixtures!P21,(LEN(Fixtures!P21)-4))</f>
        <v>CHE</v>
      </c>
      <c r="Q22" s="26" t="str">
        <f>LEFT(Fixtures!Q21,(LEN(Fixtures!Q21)-4))</f>
        <v>NEW</v>
      </c>
      <c r="R22" s="26" t="str">
        <f>LEFT(Fixtures!R21,(LEN(Fixtures!R21)-4))</f>
        <v>BOU</v>
      </c>
      <c r="S22" s="26" t="str">
        <f>LEFT(Fixtures!S21,(LEN(Fixtures!S21)-4))</f>
        <v>LIV</v>
      </c>
      <c r="T22" s="26" t="str">
        <f>LEFT(Fixtures!T21,(LEN(Fixtures!T21)-4))</f>
        <v>FUL</v>
      </c>
      <c r="U22" s="26" t="str">
        <f>LEFT(Fixtures!U21,(LEN(Fixtures!U21)-4))</f>
        <v>TOT</v>
      </c>
      <c r="V22" s="26" t="str">
        <f>LEFT(Fixtures!V21,(LEN(Fixtures!V21)-4))</f>
        <v>CRY</v>
      </c>
      <c r="W22" s="26" t="str">
        <f>LEFT(Fixtures!W21,(LEN(Fixtures!W21)-4))</f>
        <v>MCI</v>
      </c>
      <c r="X22" s="26" t="str">
        <f>LEFT(Fixtures!X21,(LEN(Fixtures!X21)-4))</f>
        <v>LEI</v>
      </c>
      <c r="Y22" s="26" t="str">
        <f>LEFT(Fixtures!Y21,(LEN(Fixtures!Y21)-4))</f>
        <v>WHU</v>
      </c>
      <c r="Z22" s="26" t="str">
        <f>LEFT(Fixtures!Z21,(LEN(Fixtures!Z21)-4))</f>
        <v>EVE</v>
      </c>
      <c r="AA22" s="26" t="str">
        <f>LEFT(Fixtures!AA21,(LEN(Fixtures!AA21)-4))</f>
        <v>NEW</v>
      </c>
      <c r="AB22" s="26" t="str">
        <f>LEFT(Fixtures!AB21,(LEN(Fixtures!AB21)-4))</f>
        <v>BOU</v>
      </c>
      <c r="AC22" s="26" t="str">
        <f>LEFT(Fixtures!AC21,(LEN(Fixtures!AC21)-4))</f>
        <v>HUD</v>
      </c>
      <c r="AD22" s="26" t="str">
        <f>LEFT(Fixtures!AD21,(LEN(Fixtures!AD21)-4))</f>
        <v>CAR</v>
      </c>
      <c r="AE22" s="26" t="str">
        <f>LEFT(Fixtures!AE21,(LEN(Fixtures!AE21)-4))</f>
        <v>CHE</v>
      </c>
      <c r="AF22" s="26" t="str">
        <f>LEFT(Fixtures!AF21,(LEN(Fixtures!AF21)-4))</f>
        <v>ARS</v>
      </c>
      <c r="AG22" s="26" t="str">
        <f>LEFT(Fixtures!AG21,(LEN(Fixtures!AG21)-4))</f>
        <v>BUR</v>
      </c>
      <c r="AH22" s="26" t="str">
        <f>LEFT(Fixtures!AH21,(LEN(Fixtures!AH21)-4))</f>
        <v>MNU</v>
      </c>
      <c r="AI22" s="26" t="str">
        <f>LEFT(Fixtures!AI21,(LEN(Fixtures!AI21)-4))</f>
        <v>SOU</v>
      </c>
      <c r="AJ22" s="26" t="str">
        <f>LEFT(Fixtures!AJ21,(LEN(Fixtures!AJ21)-4))</f>
        <v>BHA</v>
      </c>
      <c r="AK22" s="26" t="str">
        <f>LEFT(Fixtures!AK21,(LEN(Fixtures!AK21)-4))</f>
        <v>WAT</v>
      </c>
      <c r="AL22" s="26" t="str">
        <f>LEFT(Fixtures!AL21,(LEN(Fixtures!AL21)-4))</f>
        <v>FUL</v>
      </c>
      <c r="AM22" s="26" t="str">
        <f>LEFT(Fixtures!AM21,(LEN(Fixtures!AM21)-4))</f>
        <v>LIV</v>
      </c>
    </row>
    <row r="23" spans="1:39" ht="15.75" customHeight="1" x14ac:dyDescent="0.3">
      <c r="A23" s="2" t="s">
        <v>105</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row>
    <row r="24" spans="1:39" ht="12.75" customHeight="1" x14ac:dyDescent="0.3">
      <c r="A24" s="21" t="s">
        <v>2</v>
      </c>
      <c r="B24" s="21" t="s">
        <v>11</v>
      </c>
      <c r="C24" s="21" t="s">
        <v>12</v>
      </c>
      <c r="D24" s="21" t="s">
        <v>13</v>
      </c>
      <c r="E24" s="21" t="s">
        <v>14</v>
      </c>
      <c r="F24" s="21" t="s">
        <v>15</v>
      </c>
      <c r="G24" s="21" t="s">
        <v>16</v>
      </c>
      <c r="H24" s="21" t="s">
        <v>17</v>
      </c>
      <c r="I24" s="21" t="s">
        <v>18</v>
      </c>
      <c r="J24" s="21" t="s">
        <v>19</v>
      </c>
      <c r="K24" s="21" t="s">
        <v>20</v>
      </c>
      <c r="L24" s="16" t="s">
        <v>21</v>
      </c>
      <c r="M24" s="16" t="s">
        <v>22</v>
      </c>
      <c r="N24" s="16" t="s">
        <v>23</v>
      </c>
      <c r="O24" s="16" t="s">
        <v>24</v>
      </c>
      <c r="P24" s="16" t="s">
        <v>25</v>
      </c>
      <c r="Q24" s="16" t="s">
        <v>26</v>
      </c>
      <c r="R24" s="16" t="s">
        <v>27</v>
      </c>
      <c r="S24" s="16" t="s">
        <v>28</v>
      </c>
      <c r="T24" s="16" t="s">
        <v>29</v>
      </c>
      <c r="U24" s="16" t="s">
        <v>30</v>
      </c>
      <c r="V24" s="16" t="s">
        <v>31</v>
      </c>
      <c r="W24" s="16" t="s">
        <v>32</v>
      </c>
      <c r="X24" s="16" t="s">
        <v>33</v>
      </c>
      <c r="Y24" s="16" t="s">
        <v>34</v>
      </c>
      <c r="Z24" s="16" t="s">
        <v>35</v>
      </c>
      <c r="AA24" s="16" t="s">
        <v>36</v>
      </c>
      <c r="AB24" s="16" t="s">
        <v>37</v>
      </c>
      <c r="AC24" s="16" t="s">
        <v>38</v>
      </c>
      <c r="AD24" s="16" t="s">
        <v>39</v>
      </c>
      <c r="AE24" s="16" t="s">
        <v>40</v>
      </c>
      <c r="AF24" s="16" t="s">
        <v>41</v>
      </c>
      <c r="AG24" s="16" t="s">
        <v>42</v>
      </c>
      <c r="AH24" s="16" t="s">
        <v>43</v>
      </c>
      <c r="AI24" s="16" t="s">
        <v>44</v>
      </c>
      <c r="AJ24" s="16" t="s">
        <v>45</v>
      </c>
      <c r="AK24" s="16" t="s">
        <v>46</v>
      </c>
      <c r="AL24" s="16" t="s">
        <v>47</v>
      </c>
      <c r="AM24" s="16" t="s">
        <v>48</v>
      </c>
    </row>
    <row r="25" spans="1:39" ht="12.75" customHeight="1" x14ac:dyDescent="0.35">
      <c r="A25" s="16" t="s">
        <v>6</v>
      </c>
      <c r="B25" s="26" t="str">
        <f>LEFT(RIGHT(Fixtures!B2,2),1)</f>
        <v>H</v>
      </c>
      <c r="C25" s="26" t="str">
        <f>LEFT(RIGHT(Fixtures!C2,2),1)</f>
        <v>A</v>
      </c>
      <c r="D25" s="26" t="str">
        <f>LEFT(RIGHT(Fixtures!D2,2),1)</f>
        <v>H</v>
      </c>
      <c r="E25" s="26" t="str">
        <f>LEFT(RIGHT(Fixtures!E2,2),1)</f>
        <v>A</v>
      </c>
      <c r="F25" s="26" t="str">
        <f>LEFT(RIGHT(Fixtures!F2,2),1)</f>
        <v>A</v>
      </c>
      <c r="G25" s="26" t="str">
        <f>LEFT(RIGHT(Fixtures!G2,2),1)</f>
        <v>H</v>
      </c>
      <c r="H25" s="26" t="str">
        <f>LEFT(RIGHT(Fixtures!H2,2),1)</f>
        <v>H</v>
      </c>
      <c r="I25" s="26" t="str">
        <f>LEFT(RIGHT(Fixtures!I2,2),1)</f>
        <v>A</v>
      </c>
      <c r="J25" s="26" t="str">
        <f>LEFT(RIGHT(Fixtures!J2,2),1)</f>
        <v>H</v>
      </c>
      <c r="K25" s="26" t="str">
        <f>LEFT(RIGHT(Fixtures!K2,2),1)</f>
        <v>A</v>
      </c>
      <c r="L25" s="26" t="str">
        <f>LEFT(RIGHT(Fixtures!L2,2),1)</f>
        <v>H</v>
      </c>
      <c r="M25" s="26" t="str">
        <f>LEFT(RIGHT(Fixtures!M2,2),1)</f>
        <v>H</v>
      </c>
      <c r="N25" s="26" t="str">
        <f>LEFT(RIGHT(Fixtures!N2,2),1)</f>
        <v>A</v>
      </c>
      <c r="O25" s="26" t="str">
        <f>LEFT(RIGHT(Fixtures!O2,2),1)</f>
        <v>H</v>
      </c>
      <c r="P25" s="26" t="str">
        <f>LEFT(RIGHT(Fixtures!P2,2),1)</f>
        <v>A</v>
      </c>
      <c r="Q25" s="26" t="str">
        <f>LEFT(RIGHT(Fixtures!Q2,2),1)</f>
        <v>H</v>
      </c>
      <c r="R25" s="26" t="str">
        <f>LEFT(RIGHT(Fixtures!R2,2),1)</f>
        <v>A</v>
      </c>
      <c r="S25" s="26" t="str">
        <f>LEFT(RIGHT(Fixtures!S2,2),1)</f>
        <v>H</v>
      </c>
      <c r="T25" s="26" t="str">
        <f>LEFT(RIGHT(Fixtures!T2,2),1)</f>
        <v>A</v>
      </c>
      <c r="U25" s="26" t="str">
        <f>LEFT(RIGHT(Fixtures!U2,2),1)</f>
        <v>A</v>
      </c>
      <c r="V25" s="26" t="str">
        <f>LEFT(RIGHT(Fixtures!V2,2),1)</f>
        <v>H</v>
      </c>
      <c r="W25" s="26" t="str">
        <f>LEFT(RIGHT(Fixtures!W2,2),1)</f>
        <v>A</v>
      </c>
      <c r="X25" s="26" t="str">
        <f>LEFT(RIGHT(Fixtures!X2,2),1)</f>
        <v>H</v>
      </c>
      <c r="Y25" s="26" t="str">
        <f>LEFT(RIGHT(Fixtures!Y2,2),1)</f>
        <v>H</v>
      </c>
      <c r="Z25" s="26" t="str">
        <f>LEFT(RIGHT(Fixtures!Z2,2),1)</f>
        <v>A</v>
      </c>
      <c r="AA25" s="26" t="str">
        <f>LEFT(RIGHT(Fixtures!AA2,2),1)</f>
        <v>A</v>
      </c>
      <c r="AB25" s="26" t="str">
        <f>LEFT(RIGHT(Fixtures!AB2,2),1)</f>
        <v>H</v>
      </c>
      <c r="AC25" s="26" t="str">
        <f>LEFT(RIGHT(Fixtures!AC2,2),1)</f>
        <v>H</v>
      </c>
      <c r="AD25" s="26" t="str">
        <f>LEFT(RIGHT(Fixtures!AD2,2),1)</f>
        <v>A</v>
      </c>
      <c r="AE25" s="26" t="str">
        <f>LEFT(RIGHT(Fixtures!AE2,2),1)</f>
        <v>H</v>
      </c>
      <c r="AF25" s="26" t="str">
        <f>LEFT(RIGHT(Fixtures!AF2,2),1)</f>
        <v>A</v>
      </c>
      <c r="AG25" s="26" t="str">
        <f>LEFT(RIGHT(Fixtures!AG2,2),1)</f>
        <v>H</v>
      </c>
      <c r="AH25" s="26" t="str">
        <f>LEFT(RIGHT(Fixtures!AH2,2),1)</f>
        <v>A</v>
      </c>
      <c r="AI25" s="26" t="str">
        <f>LEFT(RIGHT(Fixtures!AI2,2),1)</f>
        <v>A</v>
      </c>
      <c r="AJ25" s="26" t="str">
        <f>LEFT(RIGHT(Fixtures!AJ2,2),1)</f>
        <v>H</v>
      </c>
      <c r="AK25" s="26" t="str">
        <f>LEFT(RIGHT(Fixtures!AK2,2),1)</f>
        <v>A</v>
      </c>
      <c r="AL25" s="26" t="str">
        <f>LEFT(RIGHT(Fixtures!AL2,2),1)</f>
        <v>H</v>
      </c>
      <c r="AM25" s="26" t="str">
        <f>LEFT(RIGHT(Fixtures!AM2,2),1)</f>
        <v>A</v>
      </c>
    </row>
    <row r="26" spans="1:39" ht="12.75" customHeight="1" x14ac:dyDescent="0.35">
      <c r="A26" s="16" t="s">
        <v>7</v>
      </c>
      <c r="B26" s="26" t="str">
        <f>LEFT(RIGHT(Fixtures!B3,2),1)</f>
        <v>H</v>
      </c>
      <c r="C26" s="26" t="str">
        <f>LEFT(RIGHT(Fixtures!C3,2),1)</f>
        <v>A</v>
      </c>
      <c r="D26" s="26" t="str">
        <f>LEFT(RIGHT(Fixtures!D3,2),1)</f>
        <v>H</v>
      </c>
      <c r="E26" s="26" t="str">
        <f>LEFT(RIGHT(Fixtures!E3,2),1)</f>
        <v>A</v>
      </c>
      <c r="F26" s="26" t="str">
        <f>LEFT(RIGHT(Fixtures!F3,2),1)</f>
        <v>H</v>
      </c>
      <c r="G26" s="26" t="str">
        <f>LEFT(RIGHT(Fixtures!G3,2),1)</f>
        <v>A</v>
      </c>
      <c r="H26" s="26" t="str">
        <f>LEFT(RIGHT(Fixtures!H3,2),1)</f>
        <v>H</v>
      </c>
      <c r="I26" s="26" t="str">
        <f>LEFT(RIGHT(Fixtures!I3,2),1)</f>
        <v>A</v>
      </c>
      <c r="J26" s="26" t="str">
        <f>LEFT(RIGHT(Fixtures!J3,2),1)</f>
        <v>H</v>
      </c>
      <c r="K26" s="26" t="str">
        <f>LEFT(RIGHT(Fixtures!K3,2),1)</f>
        <v>A</v>
      </c>
      <c r="L26" s="26" t="str">
        <f>LEFT(RIGHT(Fixtures!L3,2),1)</f>
        <v>H</v>
      </c>
      <c r="M26" s="26" t="str">
        <f>LEFT(RIGHT(Fixtures!M3,2),1)</f>
        <v>A</v>
      </c>
      <c r="N26" s="26" t="str">
        <f>LEFT(RIGHT(Fixtures!N3,2),1)</f>
        <v>H</v>
      </c>
      <c r="O26" s="26" t="str">
        <f>LEFT(RIGHT(Fixtures!O3,2),1)</f>
        <v>A</v>
      </c>
      <c r="P26" s="26" t="str">
        <f>LEFT(RIGHT(Fixtures!P3,2),1)</f>
        <v>H</v>
      </c>
      <c r="Q26" s="26" t="str">
        <f>LEFT(RIGHT(Fixtures!Q3,2),1)</f>
        <v>H</v>
      </c>
      <c r="R26" s="26" t="str">
        <f>LEFT(RIGHT(Fixtures!R3,2),1)</f>
        <v>A</v>
      </c>
      <c r="S26" s="26" t="str">
        <f>LEFT(RIGHT(Fixtures!S3,2),1)</f>
        <v>H</v>
      </c>
      <c r="T26" s="26" t="str">
        <f>LEFT(RIGHT(Fixtures!T3,2),1)</f>
        <v>A</v>
      </c>
      <c r="U26" s="26" t="str">
        <f>LEFT(RIGHT(Fixtures!U3,2),1)</f>
        <v>A</v>
      </c>
      <c r="V26" s="26" t="str">
        <f>LEFT(RIGHT(Fixtures!V3,2),1)</f>
        <v>H</v>
      </c>
      <c r="W26" s="26" t="str">
        <f>LEFT(RIGHT(Fixtures!W3,2),1)</f>
        <v>A</v>
      </c>
      <c r="X26" s="26" t="str">
        <f>LEFT(RIGHT(Fixtures!X3,2),1)</f>
        <v>H</v>
      </c>
      <c r="Y26" s="26" t="str">
        <f>LEFT(RIGHT(Fixtures!Y3,2),1)</f>
        <v>H</v>
      </c>
      <c r="Z26" s="26" t="str">
        <f>LEFT(RIGHT(Fixtures!Z3,2),1)</f>
        <v>A</v>
      </c>
      <c r="AA26" s="26" t="str">
        <f>LEFT(RIGHT(Fixtures!AA3,2),1)</f>
        <v>A</v>
      </c>
      <c r="AB26" s="26" t="str">
        <f>LEFT(RIGHT(Fixtures!AB3,2),1)</f>
        <v>H</v>
      </c>
      <c r="AC26" s="26" t="str">
        <f>LEFT(RIGHT(Fixtures!AC3,2),1)</f>
        <v>A</v>
      </c>
      <c r="AD26" s="26" t="str">
        <f>LEFT(RIGHT(Fixtures!AD3,2),1)</f>
        <v>H</v>
      </c>
      <c r="AE26" s="26" t="str">
        <f>LEFT(RIGHT(Fixtures!AE3,2),1)</f>
        <v>A</v>
      </c>
      <c r="AF26" s="26" t="str">
        <f>LEFT(RIGHT(Fixtures!AF3,2),1)</f>
        <v>H</v>
      </c>
      <c r="AG26" s="26" t="str">
        <f>LEFT(RIGHT(Fixtures!AG3,2),1)</f>
        <v>A</v>
      </c>
      <c r="AH26" s="26" t="str">
        <f>LEFT(RIGHT(Fixtures!AH3,2),1)</f>
        <v>H</v>
      </c>
      <c r="AI26" s="26" t="str">
        <f>LEFT(RIGHT(Fixtures!AI3,2),1)</f>
        <v>A</v>
      </c>
      <c r="AJ26" s="26" t="str">
        <f>LEFT(RIGHT(Fixtures!AJ3,2),1)</f>
        <v>H</v>
      </c>
      <c r="AK26" s="26" t="str">
        <f>LEFT(RIGHT(Fixtures!AK3,2),1)</f>
        <v>A</v>
      </c>
      <c r="AL26" s="26" t="str">
        <f>LEFT(RIGHT(Fixtures!AL3,2),1)</f>
        <v>H</v>
      </c>
      <c r="AM26" s="26" t="str">
        <f>LEFT(RIGHT(Fixtures!AM3,2),1)</f>
        <v>A</v>
      </c>
    </row>
    <row r="27" spans="1:39" ht="12.75" customHeight="1" x14ac:dyDescent="0.35">
      <c r="A27" s="16" t="s">
        <v>8</v>
      </c>
      <c r="B27" s="26" t="str">
        <f>LEFT(RIGHT(Fixtures!B4,2),1)</f>
        <v>A</v>
      </c>
      <c r="C27" s="26" t="str">
        <f>LEFT(RIGHT(Fixtures!C4,2),1)</f>
        <v>H</v>
      </c>
      <c r="D27" s="26" t="str">
        <f>LEFT(RIGHT(Fixtures!D4,2),1)</f>
        <v>A</v>
      </c>
      <c r="E27" s="26" t="str">
        <f>LEFT(RIGHT(Fixtures!E4,2),1)</f>
        <v>H</v>
      </c>
      <c r="F27" s="26" t="str">
        <f>LEFT(RIGHT(Fixtures!F4,2),1)</f>
        <v>A</v>
      </c>
      <c r="G27" s="26" t="str">
        <f>LEFT(RIGHT(Fixtures!G4,2),1)</f>
        <v>H</v>
      </c>
      <c r="H27" s="26" t="str">
        <f>LEFT(RIGHT(Fixtures!H4,2),1)</f>
        <v>A</v>
      </c>
      <c r="I27" s="26" t="str">
        <f>LEFT(RIGHT(Fixtures!I4,2),1)</f>
        <v>H</v>
      </c>
      <c r="J27" s="26" t="str">
        <f>LEFT(RIGHT(Fixtures!J4,2),1)</f>
        <v>A</v>
      </c>
      <c r="K27" s="26" t="str">
        <f>LEFT(RIGHT(Fixtures!K4,2),1)</f>
        <v>H</v>
      </c>
      <c r="L27" s="26" t="str">
        <f>LEFT(RIGHT(Fixtures!L4,2),1)</f>
        <v>A</v>
      </c>
      <c r="M27" s="26" t="str">
        <f>LEFT(RIGHT(Fixtures!M4,2),1)</f>
        <v>A</v>
      </c>
      <c r="N27" s="26" t="str">
        <f>LEFT(RIGHT(Fixtures!N4,2),1)</f>
        <v>H</v>
      </c>
      <c r="O27" s="26" t="str">
        <f>LEFT(RIGHT(Fixtures!O4,2),1)</f>
        <v>A</v>
      </c>
      <c r="P27" s="26" t="str">
        <f>LEFT(RIGHT(Fixtures!P4,2),1)</f>
        <v>H</v>
      </c>
      <c r="Q27" s="26" t="str">
        <f>LEFT(RIGHT(Fixtures!Q4,2),1)</f>
        <v>A</v>
      </c>
      <c r="R27" s="26" t="str">
        <f>LEFT(RIGHT(Fixtures!R4,2),1)</f>
        <v>H</v>
      </c>
      <c r="S27" s="26" t="str">
        <f>LEFT(RIGHT(Fixtures!S4,2),1)</f>
        <v>A</v>
      </c>
      <c r="T27" s="26" t="str">
        <f>LEFT(RIGHT(Fixtures!T4,2),1)</f>
        <v>H</v>
      </c>
      <c r="U27" s="26" t="str">
        <f>LEFT(RIGHT(Fixtures!U4,2),1)</f>
        <v>H</v>
      </c>
      <c r="V27" s="26" t="str">
        <f>LEFT(RIGHT(Fixtures!V4,2),1)</f>
        <v>A</v>
      </c>
      <c r="W27" s="26" t="str">
        <f>LEFT(RIGHT(Fixtures!W4,2),1)</f>
        <v>H</v>
      </c>
      <c r="X27" s="26" t="str">
        <f>LEFT(RIGHT(Fixtures!X4,2),1)</f>
        <v>A</v>
      </c>
      <c r="Y27" s="26" t="str">
        <f>LEFT(RIGHT(Fixtures!Y4,2),1)</f>
        <v>A</v>
      </c>
      <c r="Z27" s="26" t="str">
        <f>LEFT(RIGHT(Fixtures!Z4,2),1)</f>
        <v>H</v>
      </c>
      <c r="AA27" s="26" t="str">
        <f>LEFT(RIGHT(Fixtures!AA4,2),1)</f>
        <v>H</v>
      </c>
      <c r="AB27" s="26" t="str">
        <f>LEFT(RIGHT(Fixtures!AB4,2),1)</f>
        <v>A</v>
      </c>
      <c r="AC27" s="26" t="str">
        <f>LEFT(RIGHT(Fixtures!AC4,2),1)</f>
        <v>A</v>
      </c>
      <c r="AD27" s="26" t="str">
        <f>LEFT(RIGHT(Fixtures!AD4,2),1)</f>
        <v>H</v>
      </c>
      <c r="AE27" s="26" t="str">
        <f>LEFT(RIGHT(Fixtures!AE4,2),1)</f>
        <v>A</v>
      </c>
      <c r="AF27" s="26" t="str">
        <f>LEFT(RIGHT(Fixtures!AF4,2),1)</f>
        <v>H</v>
      </c>
      <c r="AG27" s="26" t="str">
        <f>LEFT(RIGHT(Fixtures!AG4,2),1)</f>
        <v>H</v>
      </c>
      <c r="AH27" s="26" t="str">
        <f>LEFT(RIGHT(Fixtures!AH4,2),1)</f>
        <v>A</v>
      </c>
      <c r="AI27" s="26" t="str">
        <f>LEFT(RIGHT(Fixtures!AI4,2),1)</f>
        <v>H</v>
      </c>
      <c r="AJ27" s="26" t="str">
        <f>LEFT(RIGHT(Fixtures!AJ4,2),1)</f>
        <v>A</v>
      </c>
      <c r="AK27" s="26" t="str">
        <f>LEFT(RIGHT(Fixtures!AK4,2),1)</f>
        <v>H</v>
      </c>
      <c r="AL27" s="26" t="str">
        <f>LEFT(RIGHT(Fixtures!AL4,2),1)</f>
        <v>A</v>
      </c>
      <c r="AM27" s="26" t="str">
        <f>LEFT(RIGHT(Fixtures!AM4,2),1)</f>
        <v>H</v>
      </c>
    </row>
    <row r="28" spans="1:39" ht="12.75" customHeight="1" x14ac:dyDescent="0.35">
      <c r="A28" s="16" t="s">
        <v>9</v>
      </c>
      <c r="B28" s="26" t="str">
        <f>LEFT(RIGHT(Fixtures!B5,2),1)</f>
        <v>A</v>
      </c>
      <c r="C28" s="26" t="str">
        <f>LEFT(RIGHT(Fixtures!C5,2),1)</f>
        <v>H</v>
      </c>
      <c r="D28" s="26" t="str">
        <f>LEFT(RIGHT(Fixtures!D5,2),1)</f>
        <v>A</v>
      </c>
      <c r="E28" s="26" t="str">
        <f>LEFT(RIGHT(Fixtures!E5,2),1)</f>
        <v>H</v>
      </c>
      <c r="F28" s="26" t="str">
        <f>LEFT(RIGHT(Fixtures!F5,2),1)</f>
        <v>A</v>
      </c>
      <c r="G28" s="26" t="str">
        <f>LEFT(RIGHT(Fixtures!G5,2),1)</f>
        <v>H</v>
      </c>
      <c r="H28" s="26" t="str">
        <f>LEFT(RIGHT(Fixtures!H5,2),1)</f>
        <v>A</v>
      </c>
      <c r="I28" s="26" t="str">
        <f>LEFT(RIGHT(Fixtures!I5,2),1)</f>
        <v>H</v>
      </c>
      <c r="J28" s="26" t="str">
        <f>LEFT(RIGHT(Fixtures!J5,2),1)</f>
        <v>A</v>
      </c>
      <c r="K28" s="26" t="str">
        <f>LEFT(RIGHT(Fixtures!K5,2),1)</f>
        <v>H</v>
      </c>
      <c r="L28" s="26" t="str">
        <f>LEFT(RIGHT(Fixtures!L5,2),1)</f>
        <v>A</v>
      </c>
      <c r="M28" s="26" t="str">
        <f>LEFT(RIGHT(Fixtures!M5,2),1)</f>
        <v>A</v>
      </c>
      <c r="N28" s="26" t="str">
        <f>LEFT(RIGHT(Fixtures!N5,2),1)</f>
        <v>H</v>
      </c>
      <c r="O28" s="26" t="str">
        <f>LEFT(RIGHT(Fixtures!O5,2),1)</f>
        <v>A</v>
      </c>
      <c r="P28" s="26" t="str">
        <f>LEFT(RIGHT(Fixtures!P5,2),1)</f>
        <v>H</v>
      </c>
      <c r="Q28" s="26" t="str">
        <f>LEFT(RIGHT(Fixtures!Q5,2),1)</f>
        <v>H</v>
      </c>
      <c r="R28" s="26" t="str">
        <f>LEFT(RIGHT(Fixtures!R5,2),1)</f>
        <v>A</v>
      </c>
      <c r="S28" s="26" t="str">
        <f>LEFT(RIGHT(Fixtures!S5,2),1)</f>
        <v>A</v>
      </c>
      <c r="T28" s="26" t="str">
        <f>LEFT(RIGHT(Fixtures!T5,2),1)</f>
        <v>H</v>
      </c>
      <c r="U28" s="26" t="str">
        <f>LEFT(RIGHT(Fixtures!U5,2),1)</f>
        <v>H</v>
      </c>
      <c r="V28" s="26" t="str">
        <f>LEFT(RIGHT(Fixtures!V5,2),1)</f>
        <v>A</v>
      </c>
      <c r="W28" s="26" t="str">
        <f>LEFT(RIGHT(Fixtures!W5,2),1)</f>
        <v>H</v>
      </c>
      <c r="X28" s="26" t="str">
        <f>LEFT(RIGHT(Fixtures!X5,2),1)</f>
        <v>A</v>
      </c>
      <c r="Y28" s="26" t="str">
        <f>LEFT(RIGHT(Fixtures!Y5,2),1)</f>
        <v>A</v>
      </c>
      <c r="Z28" s="26" t="str">
        <f>LEFT(RIGHT(Fixtures!Z5,2),1)</f>
        <v>H</v>
      </c>
      <c r="AA28" s="26" t="str">
        <f>LEFT(RIGHT(Fixtures!AA5,2),1)</f>
        <v>A</v>
      </c>
      <c r="AB28" s="26" t="str">
        <f>LEFT(RIGHT(Fixtures!AB5,2),1)</f>
        <v>H</v>
      </c>
      <c r="AC28" s="26" t="str">
        <f>LEFT(RIGHT(Fixtures!AC5,2),1)</f>
        <v>A</v>
      </c>
      <c r="AD28" s="26" t="str">
        <f>LEFT(RIGHT(Fixtures!AD5,2),1)</f>
        <v>H</v>
      </c>
      <c r="AE28" s="26" t="str">
        <f>LEFT(RIGHT(Fixtures!AE5,2),1)</f>
        <v>A</v>
      </c>
      <c r="AF28" s="26" t="str">
        <f>LEFT(RIGHT(Fixtures!AF5,2),1)</f>
        <v>H</v>
      </c>
      <c r="AG28" s="26" t="str">
        <f>LEFT(RIGHT(Fixtures!AG5,2),1)</f>
        <v>H</v>
      </c>
      <c r="AH28" s="26" t="str">
        <f>LEFT(RIGHT(Fixtures!AH5,2),1)</f>
        <v>A</v>
      </c>
      <c r="AI28" s="26" t="str">
        <f>LEFT(RIGHT(Fixtures!AI5,2),1)</f>
        <v>H</v>
      </c>
      <c r="AJ28" s="26" t="str">
        <f>LEFT(RIGHT(Fixtures!AJ5,2),1)</f>
        <v>A</v>
      </c>
      <c r="AK28" s="26" t="str">
        <f>LEFT(RIGHT(Fixtures!AK5,2),1)</f>
        <v>H</v>
      </c>
      <c r="AL28" s="26" t="str">
        <f>LEFT(RIGHT(Fixtures!AL5,2),1)</f>
        <v>A</v>
      </c>
      <c r="AM28" s="26" t="str">
        <f>LEFT(RIGHT(Fixtures!AM5,2),1)</f>
        <v>H</v>
      </c>
    </row>
    <row r="29" spans="1:39" ht="12.75" customHeight="1" x14ac:dyDescent="0.35">
      <c r="A29" s="16" t="s">
        <v>49</v>
      </c>
      <c r="B29" s="26" t="str">
        <f>LEFT(RIGHT(Fixtures!B6,2),1)</f>
        <v>A</v>
      </c>
      <c r="C29" s="26" t="str">
        <f>LEFT(RIGHT(Fixtures!C6,2),1)</f>
        <v>H</v>
      </c>
      <c r="D29" s="26" t="str">
        <f>LEFT(RIGHT(Fixtures!D6,2),1)</f>
        <v>A</v>
      </c>
      <c r="E29" s="26" t="str">
        <f>LEFT(RIGHT(Fixtures!E6,2),1)</f>
        <v>H</v>
      </c>
      <c r="F29" s="26" t="str">
        <f>LEFT(RIGHT(Fixtures!F6,2),1)</f>
        <v>A</v>
      </c>
      <c r="G29" s="26" t="str">
        <f>LEFT(RIGHT(Fixtures!G6,2),1)</f>
        <v>H</v>
      </c>
      <c r="H29" s="26" t="str">
        <f>LEFT(RIGHT(Fixtures!H6,2),1)</f>
        <v>H</v>
      </c>
      <c r="I29" s="26" t="str">
        <f>LEFT(RIGHT(Fixtures!I6,2),1)</f>
        <v>A</v>
      </c>
      <c r="J29" s="26" t="str">
        <f>LEFT(RIGHT(Fixtures!J6,2),1)</f>
        <v>H</v>
      </c>
      <c r="K29" s="26" t="str">
        <f>LEFT(RIGHT(Fixtures!K6,2),1)</f>
        <v>A</v>
      </c>
      <c r="L29" s="26" t="str">
        <f>LEFT(RIGHT(Fixtures!L6,2),1)</f>
        <v>H</v>
      </c>
      <c r="M29" s="26" t="str">
        <f>LEFT(RIGHT(Fixtures!M6,2),1)</f>
        <v>H</v>
      </c>
      <c r="N29" s="26" t="str">
        <f>LEFT(RIGHT(Fixtures!N6,2),1)</f>
        <v>A</v>
      </c>
      <c r="O29" s="26" t="str">
        <f>LEFT(RIGHT(Fixtures!O6,2),1)</f>
        <v>H</v>
      </c>
      <c r="P29" s="26" t="str">
        <f>LEFT(RIGHT(Fixtures!P6,2),1)</f>
        <v>A</v>
      </c>
      <c r="Q29" s="26" t="str">
        <f>LEFT(RIGHT(Fixtures!Q6,2),1)</f>
        <v>H</v>
      </c>
      <c r="R29" s="26" t="str">
        <f>LEFT(RIGHT(Fixtures!R6,2),1)</f>
        <v>A</v>
      </c>
      <c r="S29" s="26" t="str">
        <f>LEFT(RIGHT(Fixtures!S6,2),1)</f>
        <v>H</v>
      </c>
      <c r="T29" s="26" t="str">
        <f>LEFT(RIGHT(Fixtures!T6,2),1)</f>
        <v>A</v>
      </c>
      <c r="U29" s="26" t="str">
        <f>LEFT(RIGHT(Fixtures!U6,2),1)</f>
        <v>A</v>
      </c>
      <c r="V29" s="26" t="str">
        <f>LEFT(RIGHT(Fixtures!V6,2),1)</f>
        <v>H</v>
      </c>
      <c r="W29" s="26" t="str">
        <f>LEFT(RIGHT(Fixtures!W6,2),1)</f>
        <v>H</v>
      </c>
      <c r="X29" s="26" t="str">
        <f>LEFT(RIGHT(Fixtures!X6,2),1)</f>
        <v>A</v>
      </c>
      <c r="Y29" s="26" t="str">
        <f>LEFT(RIGHT(Fixtures!Y6,2),1)</f>
        <v>A</v>
      </c>
      <c r="Z29" s="26" t="str">
        <f>LEFT(RIGHT(Fixtures!Z6,2),1)</f>
        <v>H</v>
      </c>
      <c r="AA29" s="26" t="str">
        <f>LEFT(RIGHT(Fixtures!AA6,2),1)</f>
        <v>A</v>
      </c>
      <c r="AB29" s="26" t="str">
        <f>LEFT(RIGHT(Fixtures!AB6,2),1)</f>
        <v>H</v>
      </c>
      <c r="AC29" s="26" t="str">
        <f>LEFT(RIGHT(Fixtures!AC6,2),1)</f>
        <v>H</v>
      </c>
      <c r="AD29" s="26" t="str">
        <f>LEFT(RIGHT(Fixtures!AD6,2),1)</f>
        <v>A</v>
      </c>
      <c r="AE29" s="26" t="str">
        <f>LEFT(RIGHT(Fixtures!AE6,2),1)</f>
        <v>H</v>
      </c>
      <c r="AF29" s="26" t="str">
        <f>LEFT(RIGHT(Fixtures!AF6,2),1)</f>
        <v>A</v>
      </c>
      <c r="AG29" s="26" t="str">
        <f>LEFT(RIGHT(Fixtures!AG6,2),1)</f>
        <v>H</v>
      </c>
      <c r="AH29" s="26" t="str">
        <f>LEFT(RIGHT(Fixtures!AH6,2),1)</f>
        <v>A</v>
      </c>
      <c r="AI29" s="26" t="str">
        <f>LEFT(RIGHT(Fixtures!AI6,2),1)</f>
        <v>A</v>
      </c>
      <c r="AJ29" s="26" t="str">
        <f>LEFT(RIGHT(Fixtures!AJ6,2),1)</f>
        <v>H</v>
      </c>
      <c r="AK29" s="26" t="str">
        <f>LEFT(RIGHT(Fixtures!AK6,2),1)</f>
        <v>A</v>
      </c>
      <c r="AL29" s="26" t="str">
        <f>LEFT(RIGHT(Fixtures!AL6,2),1)</f>
        <v>H</v>
      </c>
      <c r="AM29" s="26" t="str">
        <f>LEFT(RIGHT(Fixtures!AM6,2),1)</f>
        <v>A</v>
      </c>
    </row>
    <row r="30" spans="1:39" ht="12.75" customHeight="1" x14ac:dyDescent="0.35">
      <c r="A30" s="16" t="s">
        <v>53</v>
      </c>
      <c r="B30" s="26" t="str">
        <f>LEFT(RIGHT(Fixtures!B7,2),1)</f>
        <v>A</v>
      </c>
      <c r="C30" s="26" t="str">
        <f>LEFT(RIGHT(Fixtures!C7,2),1)</f>
        <v>H</v>
      </c>
      <c r="D30" s="26" t="str">
        <f>LEFT(RIGHT(Fixtures!D7,2),1)</f>
        <v>A</v>
      </c>
      <c r="E30" s="26" t="str">
        <f>LEFT(RIGHT(Fixtures!E7,2),1)</f>
        <v>H</v>
      </c>
      <c r="F30" s="26" t="str">
        <f>LEFT(RIGHT(Fixtures!F7,2),1)</f>
        <v>H</v>
      </c>
      <c r="G30" s="26" t="str">
        <f>LEFT(RIGHT(Fixtures!G7,2),1)</f>
        <v>A</v>
      </c>
      <c r="H30" s="26" t="str">
        <f>LEFT(RIGHT(Fixtures!H7,2),1)</f>
        <v>H</v>
      </c>
      <c r="I30" s="26" t="str">
        <f>LEFT(RIGHT(Fixtures!I7,2),1)</f>
        <v>A</v>
      </c>
      <c r="J30" s="26" t="str">
        <f>LEFT(RIGHT(Fixtures!J7,2),1)</f>
        <v>H</v>
      </c>
      <c r="K30" s="26" t="str">
        <f>LEFT(RIGHT(Fixtures!K7,2),1)</f>
        <v>A</v>
      </c>
      <c r="L30" s="26" t="str">
        <f>LEFT(RIGHT(Fixtures!L7,2),1)</f>
        <v>H</v>
      </c>
      <c r="M30" s="26" t="str">
        <f>LEFT(RIGHT(Fixtures!M7,2),1)</f>
        <v>H</v>
      </c>
      <c r="N30" s="26" t="str">
        <f>LEFT(RIGHT(Fixtures!N7,2),1)</f>
        <v>A</v>
      </c>
      <c r="O30" s="26" t="str">
        <f>LEFT(RIGHT(Fixtures!O7,2),1)</f>
        <v>H</v>
      </c>
      <c r="P30" s="26" t="str">
        <f>LEFT(RIGHT(Fixtures!P7,2),1)</f>
        <v>A</v>
      </c>
      <c r="Q30" s="26" t="str">
        <f>LEFT(RIGHT(Fixtures!Q7,2),1)</f>
        <v>H</v>
      </c>
      <c r="R30" s="26" t="str">
        <f>LEFT(RIGHT(Fixtures!R7,2),1)</f>
        <v>A</v>
      </c>
      <c r="S30" s="26" t="str">
        <f>LEFT(RIGHT(Fixtures!S7,2),1)</f>
        <v>H</v>
      </c>
      <c r="T30" s="26" t="str">
        <f>LEFT(RIGHT(Fixtures!T7,2),1)</f>
        <v>A</v>
      </c>
      <c r="U30" s="26" t="str">
        <f>LEFT(RIGHT(Fixtures!U7,2),1)</f>
        <v>A</v>
      </c>
      <c r="V30" s="26" t="str">
        <f>LEFT(RIGHT(Fixtures!V7,2),1)</f>
        <v>H</v>
      </c>
      <c r="W30" s="26" t="str">
        <f>LEFT(RIGHT(Fixtures!W7,2),1)</f>
        <v>H</v>
      </c>
      <c r="X30" s="26" t="str">
        <f>LEFT(RIGHT(Fixtures!X7,2),1)</f>
        <v>A</v>
      </c>
      <c r="Y30" s="26" t="str">
        <f>LEFT(RIGHT(Fixtures!Y7,2),1)</f>
        <v>A</v>
      </c>
      <c r="Z30" s="26" t="str">
        <f>LEFT(RIGHT(Fixtures!Z7,2),1)</f>
        <v>H</v>
      </c>
      <c r="AA30" s="26" t="str">
        <f>LEFT(RIGHT(Fixtures!AA7,2),1)</f>
        <v>A</v>
      </c>
      <c r="AB30" s="26" t="str">
        <f>LEFT(RIGHT(Fixtures!AB7,2),1)</f>
        <v>H</v>
      </c>
      <c r="AC30" s="26" t="str">
        <f>LEFT(RIGHT(Fixtures!AC7,2),1)</f>
        <v>H</v>
      </c>
      <c r="AD30" s="26" t="str">
        <f>LEFT(RIGHT(Fixtures!AD7,2),1)</f>
        <v>A</v>
      </c>
      <c r="AE30" s="26" t="str">
        <f>LEFT(RIGHT(Fixtures!AE7,2),1)</f>
        <v>H</v>
      </c>
      <c r="AF30" s="26" t="str">
        <f>LEFT(RIGHT(Fixtures!AF7,2),1)</f>
        <v>A</v>
      </c>
      <c r="AG30" s="26" t="str">
        <f>LEFT(RIGHT(Fixtures!AG7,2),1)</f>
        <v>A</v>
      </c>
      <c r="AH30" s="26" t="str">
        <f>LEFT(RIGHT(Fixtures!AH7,2),1)</f>
        <v>H</v>
      </c>
      <c r="AI30" s="26" t="str">
        <f>LEFT(RIGHT(Fixtures!AI7,2),1)</f>
        <v>A</v>
      </c>
      <c r="AJ30" s="26" t="str">
        <f>LEFT(RIGHT(Fixtures!AJ7,2),1)</f>
        <v>H</v>
      </c>
      <c r="AK30" s="26" t="str">
        <f>LEFT(RIGHT(Fixtures!AK7,2),1)</f>
        <v>A</v>
      </c>
      <c r="AL30" s="26" t="str">
        <f>LEFT(RIGHT(Fixtures!AL7,2),1)</f>
        <v>H</v>
      </c>
      <c r="AM30" s="26" t="str">
        <f>LEFT(RIGHT(Fixtures!AM7,2),1)</f>
        <v>A</v>
      </c>
    </row>
    <row r="31" spans="1:39" ht="12.75" customHeight="1" x14ac:dyDescent="0.35">
      <c r="A31" s="16" t="s">
        <v>59</v>
      </c>
      <c r="B31" s="26" t="str">
        <f>LEFT(RIGHT(Fixtures!B8,2),1)</f>
        <v>A</v>
      </c>
      <c r="C31" s="26" t="str">
        <f>LEFT(RIGHT(Fixtures!C8,2),1)</f>
        <v>H</v>
      </c>
      <c r="D31" s="26" t="str">
        <f>LEFT(RIGHT(Fixtures!D8,2),1)</f>
        <v>A</v>
      </c>
      <c r="E31" s="26" t="str">
        <f>LEFT(RIGHT(Fixtures!E8,2),1)</f>
        <v>H</v>
      </c>
      <c r="F31" s="26" t="str">
        <f>LEFT(RIGHT(Fixtures!F8,2),1)</f>
        <v>A</v>
      </c>
      <c r="G31" s="26" t="str">
        <f>LEFT(RIGHT(Fixtures!G8,2),1)</f>
        <v>H</v>
      </c>
      <c r="H31" s="26" t="str">
        <f>LEFT(RIGHT(Fixtures!H8,2),1)</f>
        <v>A</v>
      </c>
      <c r="I31" s="26" t="str">
        <f>LEFT(RIGHT(Fixtures!I8,2),1)</f>
        <v>H</v>
      </c>
      <c r="J31" s="26" t="str">
        <f>LEFT(RIGHT(Fixtures!J8,2),1)</f>
        <v>A</v>
      </c>
      <c r="K31" s="26" t="str">
        <f>LEFT(RIGHT(Fixtures!K8,2),1)</f>
        <v>H</v>
      </c>
      <c r="L31" s="26" t="str">
        <f>LEFT(RIGHT(Fixtures!L8,2),1)</f>
        <v>A</v>
      </c>
      <c r="M31" s="26" t="str">
        <f>LEFT(RIGHT(Fixtures!M8,2),1)</f>
        <v>H</v>
      </c>
      <c r="N31" s="26" t="str">
        <f>LEFT(RIGHT(Fixtures!N8,2),1)</f>
        <v>A</v>
      </c>
      <c r="O31" s="26" t="str">
        <f>LEFT(RIGHT(Fixtures!O8,2),1)</f>
        <v>H</v>
      </c>
      <c r="P31" s="26" t="str">
        <f>LEFT(RIGHT(Fixtures!P8,2),1)</f>
        <v>A</v>
      </c>
      <c r="Q31" s="26" t="str">
        <f>LEFT(RIGHT(Fixtures!Q8,2),1)</f>
        <v>A</v>
      </c>
      <c r="R31" s="26" t="str">
        <f>LEFT(RIGHT(Fixtures!R8,2),1)</f>
        <v>H</v>
      </c>
      <c r="S31" s="26" t="str">
        <f>LEFT(RIGHT(Fixtures!S8,2),1)</f>
        <v>A</v>
      </c>
      <c r="T31" s="26" t="str">
        <f>LEFT(RIGHT(Fixtures!T8,2),1)</f>
        <v>H</v>
      </c>
      <c r="U31" s="26" t="str">
        <f>LEFT(RIGHT(Fixtures!U8,2),1)</f>
        <v>H</v>
      </c>
      <c r="V31" s="26" t="str">
        <f>LEFT(RIGHT(Fixtures!V8,2),1)</f>
        <v>A</v>
      </c>
      <c r="W31" s="26" t="str">
        <f>LEFT(RIGHT(Fixtures!W8,2),1)</f>
        <v>H</v>
      </c>
      <c r="X31" s="26" t="str">
        <f>LEFT(RIGHT(Fixtures!X8,2),1)</f>
        <v>A</v>
      </c>
      <c r="Y31" s="26" t="str">
        <f>LEFT(RIGHT(Fixtures!Y8,2),1)</f>
        <v>A</v>
      </c>
      <c r="Z31" s="26" t="str">
        <f>LEFT(RIGHT(Fixtures!Z8,2),1)</f>
        <v>H</v>
      </c>
      <c r="AA31" s="26" t="str">
        <f>LEFT(RIGHT(Fixtures!AA8,2),1)</f>
        <v>H</v>
      </c>
      <c r="AB31" s="26" t="str">
        <f>LEFT(RIGHT(Fixtures!AB8,2),1)</f>
        <v>A</v>
      </c>
      <c r="AC31" s="26" t="str">
        <f>LEFT(RIGHT(Fixtures!AC8,2),1)</f>
        <v>H</v>
      </c>
      <c r="AD31" s="26" t="str">
        <f>LEFT(RIGHT(Fixtures!AD8,2),1)</f>
        <v>A</v>
      </c>
      <c r="AE31" s="26" t="str">
        <f>LEFT(RIGHT(Fixtures!AE8,2),1)</f>
        <v>H</v>
      </c>
      <c r="AF31" s="26" t="str">
        <f>LEFT(RIGHT(Fixtures!AF8,2),1)</f>
        <v>A</v>
      </c>
      <c r="AG31" s="26" t="str">
        <f>LEFT(RIGHT(Fixtures!AG8,2),1)</f>
        <v>H</v>
      </c>
      <c r="AH31" s="26" t="str">
        <f>LEFT(RIGHT(Fixtures!AH8,2),1)</f>
        <v>A</v>
      </c>
      <c r="AI31" s="26" t="str">
        <f>LEFT(RIGHT(Fixtures!AI8,2),1)</f>
        <v>H</v>
      </c>
      <c r="AJ31" s="26" t="str">
        <f>LEFT(RIGHT(Fixtures!AJ8,2),1)</f>
        <v>A</v>
      </c>
      <c r="AK31" s="26" t="str">
        <f>LEFT(RIGHT(Fixtures!AK8,2),1)</f>
        <v>H</v>
      </c>
      <c r="AL31" s="26" t="str">
        <f>LEFT(RIGHT(Fixtures!AL8,2),1)</f>
        <v>A</v>
      </c>
      <c r="AM31" s="26" t="str">
        <f>LEFT(RIGHT(Fixtures!AM8,2),1)</f>
        <v>H</v>
      </c>
    </row>
    <row r="32" spans="1:39" ht="12.75" customHeight="1" x14ac:dyDescent="0.35">
      <c r="A32" s="16" t="s">
        <v>69</v>
      </c>
      <c r="B32" s="26" t="str">
        <f>LEFT(RIGHT(Fixtures!B9,2),1)</f>
        <v>A</v>
      </c>
      <c r="C32" s="26" t="str">
        <f>LEFT(RIGHT(Fixtures!C9,2),1)</f>
        <v>H</v>
      </c>
      <c r="D32" s="26" t="str">
        <f>LEFT(RIGHT(Fixtures!D9,2),1)</f>
        <v>A</v>
      </c>
      <c r="E32" s="26" t="str">
        <f>LEFT(RIGHT(Fixtures!E9,2),1)</f>
        <v>H</v>
      </c>
      <c r="F32" s="26" t="str">
        <f>LEFT(RIGHT(Fixtures!F9,2),1)</f>
        <v>H</v>
      </c>
      <c r="G32" s="26" t="str">
        <f>LEFT(RIGHT(Fixtures!G9,2),1)</f>
        <v>A</v>
      </c>
      <c r="H32" s="26" t="str">
        <f>LEFT(RIGHT(Fixtures!H9,2),1)</f>
        <v>H</v>
      </c>
      <c r="I32" s="26" t="str">
        <f>LEFT(RIGHT(Fixtures!I9,2),1)</f>
        <v>A</v>
      </c>
      <c r="J32" s="26" t="str">
        <f>LEFT(RIGHT(Fixtures!J9,2),1)</f>
        <v>H</v>
      </c>
      <c r="K32" s="26" t="str">
        <f>LEFT(RIGHT(Fixtures!K9,2),1)</f>
        <v>A</v>
      </c>
      <c r="L32" s="26" t="str">
        <f>LEFT(RIGHT(Fixtures!L9,2),1)</f>
        <v>H</v>
      </c>
      <c r="M32" s="26" t="str">
        <f>LEFT(RIGHT(Fixtures!M9,2),1)</f>
        <v>A</v>
      </c>
      <c r="N32" s="26" t="str">
        <f>LEFT(RIGHT(Fixtures!N9,2),1)</f>
        <v>H</v>
      </c>
      <c r="O32" s="26" t="str">
        <f>LEFT(RIGHT(Fixtures!O9,2),1)</f>
        <v>A</v>
      </c>
      <c r="P32" s="26" t="str">
        <f>LEFT(RIGHT(Fixtures!P9,2),1)</f>
        <v>H</v>
      </c>
      <c r="Q32" s="26" t="str">
        <f>LEFT(RIGHT(Fixtures!Q9,2),1)</f>
        <v>H</v>
      </c>
      <c r="R32" s="26" t="str">
        <f>LEFT(RIGHT(Fixtures!R9,2),1)</f>
        <v>A</v>
      </c>
      <c r="S32" s="26" t="str">
        <f>LEFT(RIGHT(Fixtures!S9,2),1)</f>
        <v>H</v>
      </c>
      <c r="T32" s="26" t="str">
        <f>LEFT(RIGHT(Fixtures!T9,2),1)</f>
        <v>A</v>
      </c>
      <c r="U32" s="26" t="str">
        <f>LEFT(RIGHT(Fixtures!U9,2),1)</f>
        <v>A</v>
      </c>
      <c r="V32" s="26" t="str">
        <f>LEFT(RIGHT(Fixtures!V9,2),1)</f>
        <v>H</v>
      </c>
      <c r="W32" s="26" t="str">
        <f>LEFT(RIGHT(Fixtures!W9,2),1)</f>
        <v>H</v>
      </c>
      <c r="X32" s="26" t="str">
        <f>LEFT(RIGHT(Fixtures!X9,2),1)</f>
        <v>A</v>
      </c>
      <c r="Y32" s="26" t="str">
        <f>LEFT(RIGHT(Fixtures!Y9,2),1)</f>
        <v>A</v>
      </c>
      <c r="Z32" s="26" t="str">
        <f>LEFT(RIGHT(Fixtures!Z9,2),1)</f>
        <v>H</v>
      </c>
      <c r="AA32" s="26" t="str">
        <f>LEFT(RIGHT(Fixtures!AA9,2),1)</f>
        <v>A</v>
      </c>
      <c r="AB32" s="26" t="str">
        <f>LEFT(RIGHT(Fixtures!AB9,2),1)</f>
        <v>H</v>
      </c>
      <c r="AC32" s="26" t="str">
        <f>LEFT(RIGHT(Fixtures!AC9,2),1)</f>
        <v>A</v>
      </c>
      <c r="AD32" s="26" t="str">
        <f>LEFT(RIGHT(Fixtures!AD9,2),1)</f>
        <v>H</v>
      </c>
      <c r="AE32" s="26" t="str">
        <f>LEFT(RIGHT(Fixtures!AE9,2),1)</f>
        <v>A</v>
      </c>
      <c r="AF32" s="26" t="str">
        <f>LEFT(RIGHT(Fixtures!AF9,2),1)</f>
        <v>H</v>
      </c>
      <c r="AG32" s="26" t="str">
        <f>LEFT(RIGHT(Fixtures!AG9,2),1)</f>
        <v>A</v>
      </c>
      <c r="AH32" s="26" t="str">
        <f>LEFT(RIGHT(Fixtures!AH9,2),1)</f>
        <v>H</v>
      </c>
      <c r="AI32" s="26" t="str">
        <f>LEFT(RIGHT(Fixtures!AI9,2),1)</f>
        <v>A</v>
      </c>
      <c r="AJ32" s="26" t="str">
        <f>LEFT(RIGHT(Fixtures!AJ9,2),1)</f>
        <v>H</v>
      </c>
      <c r="AK32" s="26" t="str">
        <f>LEFT(RIGHT(Fixtures!AK9,2),1)</f>
        <v>A</v>
      </c>
      <c r="AL32" s="26" t="str">
        <f>LEFT(RIGHT(Fixtures!AL9,2),1)</f>
        <v>H</v>
      </c>
      <c r="AM32" s="26" t="str">
        <f>LEFT(RIGHT(Fixtures!AM9,2),1)</f>
        <v>A</v>
      </c>
    </row>
    <row r="33" spans="1:39" ht="12.75" customHeight="1" x14ac:dyDescent="0.35">
      <c r="A33" s="16" t="s">
        <v>79</v>
      </c>
      <c r="B33" s="26" t="str">
        <f>LEFT(RIGHT(Fixtures!B10,2),1)</f>
        <v>H</v>
      </c>
      <c r="C33" s="26" t="str">
        <f>LEFT(RIGHT(Fixtures!C10,2),1)</f>
        <v>A</v>
      </c>
      <c r="D33" s="26" t="str">
        <f>LEFT(RIGHT(Fixtures!D10,2),1)</f>
        <v>H</v>
      </c>
      <c r="E33" s="26" t="str">
        <f>LEFT(RIGHT(Fixtures!E10,2),1)</f>
        <v>A</v>
      </c>
      <c r="F33" s="26" t="str">
        <f>LEFT(RIGHT(Fixtures!F10,2),1)</f>
        <v>A</v>
      </c>
      <c r="G33" s="26" t="str">
        <f>LEFT(RIGHT(Fixtures!G10,2),1)</f>
        <v>H</v>
      </c>
      <c r="H33" s="26" t="str">
        <f>LEFT(RIGHT(Fixtures!H10,2),1)</f>
        <v>A</v>
      </c>
      <c r="I33" s="26" t="str">
        <f>LEFT(RIGHT(Fixtures!I10,2),1)</f>
        <v>H</v>
      </c>
      <c r="J33" s="26" t="str">
        <f>LEFT(RIGHT(Fixtures!J10,2),1)</f>
        <v>A</v>
      </c>
      <c r="K33" s="26" t="str">
        <f>LEFT(RIGHT(Fixtures!K10,2),1)</f>
        <v>H</v>
      </c>
      <c r="L33" s="26" t="str">
        <f>LEFT(RIGHT(Fixtures!L10,2),1)</f>
        <v>A</v>
      </c>
      <c r="M33" s="26" t="str">
        <f>LEFT(RIGHT(Fixtures!M10,2),1)</f>
        <v>A</v>
      </c>
      <c r="N33" s="26" t="str">
        <f>LEFT(RIGHT(Fixtures!N10,2),1)</f>
        <v>H</v>
      </c>
      <c r="O33" s="26" t="str">
        <f>LEFT(RIGHT(Fixtures!O10,2),1)</f>
        <v>A</v>
      </c>
      <c r="P33" s="26" t="str">
        <f>LEFT(RIGHT(Fixtures!P10,2),1)</f>
        <v>H</v>
      </c>
      <c r="Q33" s="26" t="str">
        <f>LEFT(RIGHT(Fixtures!Q10,2),1)</f>
        <v>A</v>
      </c>
      <c r="R33" s="26" t="str">
        <f>LEFT(RIGHT(Fixtures!R10,2),1)</f>
        <v>H</v>
      </c>
      <c r="S33" s="26" t="str">
        <f>LEFT(RIGHT(Fixtures!S10,2),1)</f>
        <v>A</v>
      </c>
      <c r="T33" s="26" t="str">
        <f>LEFT(RIGHT(Fixtures!T10,2),1)</f>
        <v>H</v>
      </c>
      <c r="U33" s="26" t="str">
        <f>LEFT(RIGHT(Fixtures!U10,2),1)</f>
        <v>H</v>
      </c>
      <c r="V33" s="26" t="str">
        <f>LEFT(RIGHT(Fixtures!V10,2),1)</f>
        <v>A</v>
      </c>
      <c r="W33" s="26" t="str">
        <f>LEFT(RIGHT(Fixtures!W10,2),1)</f>
        <v>A</v>
      </c>
      <c r="X33" s="26" t="str">
        <f>LEFT(RIGHT(Fixtures!X10,2),1)</f>
        <v>H</v>
      </c>
      <c r="Y33" s="26" t="str">
        <f>LEFT(RIGHT(Fixtures!Y10,2),1)</f>
        <v>H</v>
      </c>
      <c r="Z33" s="26" t="str">
        <f>LEFT(RIGHT(Fixtures!Z10,2),1)</f>
        <v>A</v>
      </c>
      <c r="AA33" s="26" t="str">
        <f>LEFT(RIGHT(Fixtures!AA10,2),1)</f>
        <v>H</v>
      </c>
      <c r="AB33" s="26" t="str">
        <f>LEFT(RIGHT(Fixtures!AB10,2),1)</f>
        <v>A</v>
      </c>
      <c r="AC33" s="26" t="str">
        <f>LEFT(RIGHT(Fixtures!AC10,2),1)</f>
        <v>A</v>
      </c>
      <c r="AD33" s="26" t="str">
        <f>LEFT(RIGHT(Fixtures!AD10,2),1)</f>
        <v>H</v>
      </c>
      <c r="AE33" s="26" t="str">
        <f>LEFT(RIGHT(Fixtures!AE10,2),1)</f>
        <v>A</v>
      </c>
      <c r="AF33" s="26" t="str">
        <f>LEFT(RIGHT(Fixtures!AF10,2),1)</f>
        <v>H</v>
      </c>
      <c r="AG33" s="26" t="str">
        <f>LEFT(RIGHT(Fixtures!AG10,2),1)</f>
        <v>H</v>
      </c>
      <c r="AH33" s="26" t="str">
        <f>LEFT(RIGHT(Fixtures!AH10,2),1)</f>
        <v>A</v>
      </c>
      <c r="AI33" s="26" t="str">
        <f>LEFT(RIGHT(Fixtures!AI10,2),1)</f>
        <v>H</v>
      </c>
      <c r="AJ33" s="26" t="str">
        <f>LEFT(RIGHT(Fixtures!AJ10,2),1)</f>
        <v>A</v>
      </c>
      <c r="AK33" s="26" t="str">
        <f>LEFT(RIGHT(Fixtures!AK10,2),1)</f>
        <v>H</v>
      </c>
      <c r="AL33" s="26" t="str">
        <f>LEFT(RIGHT(Fixtures!AL10,2),1)</f>
        <v>A</v>
      </c>
      <c r="AM33" s="26" t="str">
        <f>LEFT(RIGHT(Fixtures!AM10,2),1)</f>
        <v>H</v>
      </c>
    </row>
    <row r="34" spans="1:39" ht="12.75" customHeight="1" x14ac:dyDescent="0.35">
      <c r="A34" s="16" t="s">
        <v>85</v>
      </c>
      <c r="B34" s="26" t="str">
        <f>LEFT(RIGHT(Fixtures!B11,2),1)</f>
        <v>H</v>
      </c>
      <c r="C34" s="26" t="str">
        <f>LEFT(RIGHT(Fixtures!C11,2),1)</f>
        <v>A</v>
      </c>
      <c r="D34" s="26" t="str">
        <f>LEFT(RIGHT(Fixtures!D11,2),1)</f>
        <v>H</v>
      </c>
      <c r="E34" s="26" t="str">
        <f>LEFT(RIGHT(Fixtures!E11,2),1)</f>
        <v>A</v>
      </c>
      <c r="F34" s="26" t="str">
        <f>LEFT(RIGHT(Fixtures!F11,2),1)</f>
        <v>H</v>
      </c>
      <c r="G34" s="26" t="str">
        <f>LEFT(RIGHT(Fixtures!G11,2),1)</f>
        <v>A</v>
      </c>
      <c r="H34" s="26" t="str">
        <f>LEFT(RIGHT(Fixtures!H11,2),1)</f>
        <v>H</v>
      </c>
      <c r="I34" s="26" t="str">
        <f>LEFT(RIGHT(Fixtures!I11,2),1)</f>
        <v>A</v>
      </c>
      <c r="J34" s="26" t="str">
        <f>LEFT(RIGHT(Fixtures!J11,2),1)</f>
        <v>H</v>
      </c>
      <c r="K34" s="26" t="str">
        <f>LEFT(RIGHT(Fixtures!K11,2),1)</f>
        <v>A</v>
      </c>
      <c r="L34" s="26" t="str">
        <f>LEFT(RIGHT(Fixtures!L11,2),1)</f>
        <v>H</v>
      </c>
      <c r="M34" s="26" t="str">
        <f>LEFT(RIGHT(Fixtures!M11,2),1)</f>
        <v>H</v>
      </c>
      <c r="N34" s="26" t="str">
        <f>LEFT(RIGHT(Fixtures!N11,2),1)</f>
        <v>A</v>
      </c>
      <c r="O34" s="26" t="str">
        <f>LEFT(RIGHT(Fixtures!O11,2),1)</f>
        <v>H</v>
      </c>
      <c r="P34" s="26" t="str">
        <f>LEFT(RIGHT(Fixtures!P11,2),1)</f>
        <v>A</v>
      </c>
      <c r="Q34" s="26" t="str">
        <f>LEFT(RIGHT(Fixtures!Q11,2),1)</f>
        <v>A</v>
      </c>
      <c r="R34" s="26" t="str">
        <f>LEFT(RIGHT(Fixtures!R11,2),1)</f>
        <v>H</v>
      </c>
      <c r="S34" s="26" t="str">
        <f>LEFT(RIGHT(Fixtures!S11,2),1)</f>
        <v>H</v>
      </c>
      <c r="T34" s="26" t="str">
        <f>LEFT(RIGHT(Fixtures!T11,2),1)</f>
        <v>A</v>
      </c>
      <c r="U34" s="26" t="str">
        <f>LEFT(RIGHT(Fixtures!U11,2),1)</f>
        <v>A</v>
      </c>
      <c r="V34" s="26" t="str">
        <f>LEFT(RIGHT(Fixtures!V11,2),1)</f>
        <v>H</v>
      </c>
      <c r="W34" s="26" t="str">
        <f>LEFT(RIGHT(Fixtures!W11,2),1)</f>
        <v>A</v>
      </c>
      <c r="X34" s="26" t="str">
        <f>LEFT(RIGHT(Fixtures!X11,2),1)</f>
        <v>H</v>
      </c>
      <c r="Y34" s="26" t="str">
        <f>LEFT(RIGHT(Fixtures!Y11,2),1)</f>
        <v>H</v>
      </c>
      <c r="Z34" s="26" t="str">
        <f>LEFT(RIGHT(Fixtures!Z11,2),1)</f>
        <v>A</v>
      </c>
      <c r="AA34" s="26" t="str">
        <f>LEFT(RIGHT(Fixtures!AA11,2),1)</f>
        <v>H</v>
      </c>
      <c r="AB34" s="26" t="str">
        <f>LEFT(RIGHT(Fixtures!AB11,2),1)</f>
        <v>A</v>
      </c>
      <c r="AC34" s="26" t="str">
        <f>LEFT(RIGHT(Fixtures!AC11,2),1)</f>
        <v>H</v>
      </c>
      <c r="AD34" s="26" t="str">
        <f>LEFT(RIGHT(Fixtures!AD11,2),1)</f>
        <v>A</v>
      </c>
      <c r="AE34" s="26" t="str">
        <f>LEFT(RIGHT(Fixtures!AE11,2),1)</f>
        <v>H</v>
      </c>
      <c r="AF34" s="26" t="str">
        <f>LEFT(RIGHT(Fixtures!AF11,2),1)</f>
        <v>A</v>
      </c>
      <c r="AG34" s="26" t="str">
        <f>LEFT(RIGHT(Fixtures!AG11,2),1)</f>
        <v>A</v>
      </c>
      <c r="AH34" s="26" t="str">
        <f>LEFT(RIGHT(Fixtures!AH11,2),1)</f>
        <v>H</v>
      </c>
      <c r="AI34" s="26" t="str">
        <f>LEFT(RIGHT(Fixtures!AI11,2),1)</f>
        <v>A</v>
      </c>
      <c r="AJ34" s="26" t="str">
        <f>LEFT(RIGHT(Fixtures!AJ11,2),1)</f>
        <v>H</v>
      </c>
      <c r="AK34" s="26" t="str">
        <f>LEFT(RIGHT(Fixtures!AK11,2),1)</f>
        <v>A</v>
      </c>
      <c r="AL34" s="26" t="str">
        <f>LEFT(RIGHT(Fixtures!AL11,2),1)</f>
        <v>H</v>
      </c>
      <c r="AM34" s="26" t="str">
        <f>LEFT(RIGHT(Fixtures!AM11,2),1)</f>
        <v>A</v>
      </c>
    </row>
    <row r="35" spans="1:39" ht="12.75" customHeight="1" x14ac:dyDescent="0.35">
      <c r="A35" s="16" t="s">
        <v>86</v>
      </c>
      <c r="B35" s="26" t="str">
        <f>LEFT(RIGHT(Fixtures!B12,2),1)</f>
        <v>A</v>
      </c>
      <c r="C35" s="26" t="str">
        <f>LEFT(RIGHT(Fixtures!C12,2),1)</f>
        <v>H</v>
      </c>
      <c r="D35" s="26" t="str">
        <f>LEFT(RIGHT(Fixtures!D12,2),1)</f>
        <v>A</v>
      </c>
      <c r="E35" s="26" t="str">
        <f>LEFT(RIGHT(Fixtures!E12,2),1)</f>
        <v>H</v>
      </c>
      <c r="F35" s="26" t="str">
        <f>LEFT(RIGHT(Fixtures!F12,2),1)</f>
        <v>A</v>
      </c>
      <c r="G35" s="26" t="str">
        <f>LEFT(RIGHT(Fixtures!G12,2),1)</f>
        <v>H</v>
      </c>
      <c r="H35" s="26" t="str">
        <f>LEFT(RIGHT(Fixtures!H12,2),1)</f>
        <v>A</v>
      </c>
      <c r="I35" s="26" t="str">
        <f>LEFT(RIGHT(Fixtures!I12,2),1)</f>
        <v>H</v>
      </c>
      <c r="J35" s="26" t="str">
        <f>LEFT(RIGHT(Fixtures!J12,2),1)</f>
        <v>A</v>
      </c>
      <c r="K35" s="26" t="str">
        <f>LEFT(RIGHT(Fixtures!K12,2),1)</f>
        <v>H</v>
      </c>
      <c r="L35" s="26" t="str">
        <f>LEFT(RIGHT(Fixtures!L12,2),1)</f>
        <v>A</v>
      </c>
      <c r="M35" s="26" t="str">
        <f>LEFT(RIGHT(Fixtures!M12,2),1)</f>
        <v>H</v>
      </c>
      <c r="N35" s="26" t="str">
        <f>LEFT(RIGHT(Fixtures!N12,2),1)</f>
        <v>A</v>
      </c>
      <c r="O35" s="26" t="str">
        <f>LEFT(RIGHT(Fixtures!O12,2),1)</f>
        <v>H</v>
      </c>
      <c r="P35" s="26" t="str">
        <f>LEFT(RIGHT(Fixtures!P12,2),1)</f>
        <v>A</v>
      </c>
      <c r="Q35" s="26" t="str">
        <f>LEFT(RIGHT(Fixtures!Q12,2),1)</f>
        <v>H</v>
      </c>
      <c r="R35" s="26" t="str">
        <f>LEFT(RIGHT(Fixtures!R12,2),1)</f>
        <v>A</v>
      </c>
      <c r="S35" s="26" t="str">
        <f>LEFT(RIGHT(Fixtures!S12,2),1)</f>
        <v>A</v>
      </c>
      <c r="T35" s="26" t="str">
        <f>LEFT(RIGHT(Fixtures!T12,2),1)</f>
        <v>H</v>
      </c>
      <c r="U35" s="26" t="str">
        <f>LEFT(RIGHT(Fixtures!U12,2),1)</f>
        <v>H</v>
      </c>
      <c r="V35" s="26" t="str">
        <f>LEFT(RIGHT(Fixtures!V12,2),1)</f>
        <v>A</v>
      </c>
      <c r="W35" s="26" t="str">
        <f>LEFT(RIGHT(Fixtures!W12,2),1)</f>
        <v>H</v>
      </c>
      <c r="X35" s="26" t="str">
        <f>LEFT(RIGHT(Fixtures!X12,2),1)</f>
        <v>A</v>
      </c>
      <c r="Y35" s="26" t="str">
        <f>LEFT(RIGHT(Fixtures!Y12,2),1)</f>
        <v>A</v>
      </c>
      <c r="Z35" s="26" t="str">
        <f>LEFT(RIGHT(Fixtures!Z12,2),1)</f>
        <v>H</v>
      </c>
      <c r="AA35" s="26" t="str">
        <f>LEFT(RIGHT(Fixtures!AA12,2),1)</f>
        <v>A</v>
      </c>
      <c r="AB35" s="26" t="str">
        <f>LEFT(RIGHT(Fixtures!AB12,2),1)</f>
        <v>H</v>
      </c>
      <c r="AC35" s="26" t="str">
        <f>LEFT(RIGHT(Fixtures!AC12,2),1)</f>
        <v>H</v>
      </c>
      <c r="AD35" s="26" t="str">
        <f>LEFT(RIGHT(Fixtures!AD12,2),1)</f>
        <v>A</v>
      </c>
      <c r="AE35" s="26" t="str">
        <f>LEFT(RIGHT(Fixtures!AE12,2),1)</f>
        <v>H</v>
      </c>
      <c r="AF35" s="26" t="str">
        <f>LEFT(RIGHT(Fixtures!AF12,2),1)</f>
        <v>A</v>
      </c>
      <c r="AG35" s="26" t="str">
        <f>LEFT(RIGHT(Fixtures!AG12,2),1)</f>
        <v>H</v>
      </c>
      <c r="AH35" s="26" t="str">
        <f>LEFT(RIGHT(Fixtures!AH12,2),1)</f>
        <v>A</v>
      </c>
      <c r="AI35" s="26" t="str">
        <f>LEFT(RIGHT(Fixtures!AI12,2),1)</f>
        <v>H</v>
      </c>
      <c r="AJ35" s="26" t="str">
        <f>LEFT(RIGHT(Fixtures!AJ12,2),1)</f>
        <v>A</v>
      </c>
      <c r="AK35" s="26" t="str">
        <f>LEFT(RIGHT(Fixtures!AK12,2),1)</f>
        <v>H</v>
      </c>
      <c r="AL35" s="26" t="str">
        <f>LEFT(RIGHT(Fixtures!AL12,2),1)</f>
        <v>A</v>
      </c>
      <c r="AM35" s="26" t="str">
        <f>LEFT(RIGHT(Fixtures!AM12,2),1)</f>
        <v>H</v>
      </c>
    </row>
    <row r="36" spans="1:39" ht="12.75" customHeight="1" x14ac:dyDescent="0.35">
      <c r="A36" s="16" t="s">
        <v>88</v>
      </c>
      <c r="B36" s="26" t="str">
        <f>LEFT(RIGHT(Fixtures!B13,2),1)</f>
        <v>H</v>
      </c>
      <c r="C36" s="26" t="str">
        <f>LEFT(RIGHT(Fixtures!C13,2),1)</f>
        <v>A</v>
      </c>
      <c r="D36" s="26" t="str">
        <f>LEFT(RIGHT(Fixtures!D13,2),1)</f>
        <v>H</v>
      </c>
      <c r="E36" s="26" t="str">
        <f>LEFT(RIGHT(Fixtures!E13,2),1)</f>
        <v>A</v>
      </c>
      <c r="F36" s="26" t="str">
        <f>LEFT(RIGHT(Fixtures!F13,2),1)</f>
        <v>A</v>
      </c>
      <c r="G36" s="26" t="str">
        <f>LEFT(RIGHT(Fixtures!G13,2),1)</f>
        <v>H</v>
      </c>
      <c r="H36" s="26" t="str">
        <f>LEFT(RIGHT(Fixtures!H13,2),1)</f>
        <v>A</v>
      </c>
      <c r="I36" s="26" t="str">
        <f>LEFT(RIGHT(Fixtures!I13,2),1)</f>
        <v>H</v>
      </c>
      <c r="J36" s="26" t="str">
        <f>LEFT(RIGHT(Fixtures!J13,2),1)</f>
        <v>A</v>
      </c>
      <c r="K36" s="26" t="str">
        <f>LEFT(RIGHT(Fixtures!K13,2),1)</f>
        <v>H</v>
      </c>
      <c r="L36" s="26" t="str">
        <f>LEFT(RIGHT(Fixtures!L13,2),1)</f>
        <v>A</v>
      </c>
      <c r="M36" s="26" t="str">
        <f>LEFT(RIGHT(Fixtures!M13,2),1)</f>
        <v>H</v>
      </c>
      <c r="N36" s="26" t="str">
        <f>LEFT(RIGHT(Fixtures!N13,2),1)</f>
        <v>A</v>
      </c>
      <c r="O36" s="26" t="str">
        <f>LEFT(RIGHT(Fixtures!O13,2),1)</f>
        <v>H</v>
      </c>
      <c r="P36" s="26" t="str">
        <f>LEFT(RIGHT(Fixtures!P13,2),1)</f>
        <v>A</v>
      </c>
      <c r="Q36" s="26" t="str">
        <f>LEFT(RIGHT(Fixtures!Q13,2),1)</f>
        <v>A</v>
      </c>
      <c r="R36" s="26" t="str">
        <f>LEFT(RIGHT(Fixtures!R13,2),1)</f>
        <v>H</v>
      </c>
      <c r="S36" s="26" t="str">
        <f>LEFT(RIGHT(Fixtures!S13,2),1)</f>
        <v>A</v>
      </c>
      <c r="T36" s="26" t="str">
        <f>LEFT(RIGHT(Fixtures!T13,2),1)</f>
        <v>H</v>
      </c>
      <c r="U36" s="26" t="str">
        <f>LEFT(RIGHT(Fixtures!U13,2),1)</f>
        <v>H</v>
      </c>
      <c r="V36" s="26" t="str">
        <f>LEFT(RIGHT(Fixtures!V13,2),1)</f>
        <v>A</v>
      </c>
      <c r="W36" s="26" t="str">
        <f>LEFT(RIGHT(Fixtures!W13,2),1)</f>
        <v>A</v>
      </c>
      <c r="X36" s="26" t="str">
        <f>LEFT(RIGHT(Fixtures!X13,2),1)</f>
        <v>H</v>
      </c>
      <c r="Y36" s="26" t="str">
        <f>LEFT(RIGHT(Fixtures!Y13,2),1)</f>
        <v>H</v>
      </c>
      <c r="Z36" s="26" t="str">
        <f>LEFT(RIGHT(Fixtures!Z13,2),1)</f>
        <v>A</v>
      </c>
      <c r="AA36" s="26" t="str">
        <f>LEFT(RIGHT(Fixtures!AA13,2),1)</f>
        <v>H</v>
      </c>
      <c r="AB36" s="26" t="str">
        <f>LEFT(RIGHT(Fixtures!AB13,2),1)</f>
        <v>A</v>
      </c>
      <c r="AC36" s="26" t="str">
        <f>LEFT(RIGHT(Fixtures!AC13,2),1)</f>
        <v>H</v>
      </c>
      <c r="AD36" s="26" t="str">
        <f>LEFT(RIGHT(Fixtures!AD13,2),1)</f>
        <v>A</v>
      </c>
      <c r="AE36" s="26" t="str">
        <f>LEFT(RIGHT(Fixtures!AE13,2),1)</f>
        <v>H</v>
      </c>
      <c r="AF36" s="26" t="str">
        <f>LEFT(RIGHT(Fixtures!AF13,2),1)</f>
        <v>A</v>
      </c>
      <c r="AG36" s="26" t="str">
        <f>LEFT(RIGHT(Fixtures!AG13,2),1)</f>
        <v>H</v>
      </c>
      <c r="AH36" s="26" t="str">
        <f>LEFT(RIGHT(Fixtures!AH13,2),1)</f>
        <v>A</v>
      </c>
      <c r="AI36" s="26" t="str">
        <f>LEFT(RIGHT(Fixtures!AI13,2),1)</f>
        <v>H</v>
      </c>
      <c r="AJ36" s="26" t="str">
        <f>LEFT(RIGHT(Fixtures!AJ13,2),1)</f>
        <v>A</v>
      </c>
      <c r="AK36" s="26" t="str">
        <f>LEFT(RIGHT(Fixtures!AK13,2),1)</f>
        <v>H</v>
      </c>
      <c r="AL36" s="26" t="str">
        <f>LEFT(RIGHT(Fixtures!AL13,2),1)</f>
        <v>A</v>
      </c>
      <c r="AM36" s="26" t="str">
        <f>LEFT(RIGHT(Fixtures!AM13,2),1)</f>
        <v>H</v>
      </c>
    </row>
    <row r="37" spans="1:39" ht="12.75" customHeight="1" x14ac:dyDescent="0.35">
      <c r="A37" s="16" t="s">
        <v>89</v>
      </c>
      <c r="B37" s="26" t="str">
        <f>LEFT(RIGHT(Fixtures!B14,2),1)</f>
        <v>A</v>
      </c>
      <c r="C37" s="26" t="str">
        <f>LEFT(RIGHT(Fixtures!C14,2),1)</f>
        <v>H</v>
      </c>
      <c r="D37" s="26" t="str">
        <f>LEFT(RIGHT(Fixtures!D14,2),1)</f>
        <v>A</v>
      </c>
      <c r="E37" s="26" t="str">
        <f>LEFT(RIGHT(Fixtures!E14,2),1)</f>
        <v>H</v>
      </c>
      <c r="F37" s="26" t="str">
        <f>LEFT(RIGHT(Fixtures!F14,2),1)</f>
        <v>H</v>
      </c>
      <c r="G37" s="26" t="str">
        <f>LEFT(RIGHT(Fixtures!G14,2),1)</f>
        <v>A</v>
      </c>
      <c r="H37" s="26" t="str">
        <f>LEFT(RIGHT(Fixtures!H14,2),1)</f>
        <v>H</v>
      </c>
      <c r="I37" s="26" t="str">
        <f>LEFT(RIGHT(Fixtures!I14,2),1)</f>
        <v>A</v>
      </c>
      <c r="J37" s="26" t="str">
        <f>LEFT(RIGHT(Fixtures!J14,2),1)</f>
        <v>H</v>
      </c>
      <c r="K37" s="26" t="str">
        <f>LEFT(RIGHT(Fixtures!K14,2),1)</f>
        <v>A</v>
      </c>
      <c r="L37" s="26" t="str">
        <f>LEFT(RIGHT(Fixtures!L14,2),1)</f>
        <v>H</v>
      </c>
      <c r="M37" s="26" t="str">
        <f>LEFT(RIGHT(Fixtures!M14,2),1)</f>
        <v>H</v>
      </c>
      <c r="N37" s="26" t="str">
        <f>LEFT(RIGHT(Fixtures!N14,2),1)</f>
        <v>A</v>
      </c>
      <c r="O37" s="26" t="str">
        <f>LEFT(RIGHT(Fixtures!O14,2),1)</f>
        <v>H</v>
      </c>
      <c r="P37" s="26" t="str">
        <f>LEFT(RIGHT(Fixtures!P14,2),1)</f>
        <v>A</v>
      </c>
      <c r="Q37" s="26" t="str">
        <f>LEFT(RIGHT(Fixtures!Q14,2),1)</f>
        <v>A</v>
      </c>
      <c r="R37" s="26" t="str">
        <f>LEFT(RIGHT(Fixtures!R14,2),1)</f>
        <v>H</v>
      </c>
      <c r="S37" s="26" t="str">
        <f>LEFT(RIGHT(Fixtures!S14,2),1)</f>
        <v>H</v>
      </c>
      <c r="T37" s="26" t="str">
        <f>LEFT(RIGHT(Fixtures!T14,2),1)</f>
        <v>A</v>
      </c>
      <c r="U37" s="26" t="str">
        <f>LEFT(RIGHT(Fixtures!U14,2),1)</f>
        <v>A</v>
      </c>
      <c r="V37" s="26" t="str">
        <f>LEFT(RIGHT(Fixtures!V14,2),1)</f>
        <v>H</v>
      </c>
      <c r="W37" s="26" t="str">
        <f>LEFT(RIGHT(Fixtures!W14,2),1)</f>
        <v>H</v>
      </c>
      <c r="X37" s="26" t="str">
        <f>LEFT(RIGHT(Fixtures!X14,2),1)</f>
        <v>A</v>
      </c>
      <c r="Y37" s="26" t="str">
        <f>LEFT(RIGHT(Fixtures!Y14,2),1)</f>
        <v>A</v>
      </c>
      <c r="Z37" s="26" t="str">
        <f>LEFT(RIGHT(Fixtures!Z14,2),1)</f>
        <v>H</v>
      </c>
      <c r="AA37" s="26" t="str">
        <f>LEFT(RIGHT(Fixtures!AA14,2),1)</f>
        <v>H</v>
      </c>
      <c r="AB37" s="26" t="str">
        <f>LEFT(RIGHT(Fixtures!AB14,2),1)</f>
        <v>A</v>
      </c>
      <c r="AC37" s="26" t="str">
        <f>LEFT(RIGHT(Fixtures!AC14,2),1)</f>
        <v>H</v>
      </c>
      <c r="AD37" s="26" t="str">
        <f>LEFT(RIGHT(Fixtures!AD14,2),1)</f>
        <v>A</v>
      </c>
      <c r="AE37" s="26" t="str">
        <f>LEFT(RIGHT(Fixtures!AE14,2),1)</f>
        <v>H</v>
      </c>
      <c r="AF37" s="26" t="str">
        <f>LEFT(RIGHT(Fixtures!AF14,2),1)</f>
        <v>A</v>
      </c>
      <c r="AG37" s="26" t="str">
        <f>LEFT(RIGHT(Fixtures!AG14,2),1)</f>
        <v>A</v>
      </c>
      <c r="AH37" s="26" t="str">
        <f>LEFT(RIGHT(Fixtures!AH14,2),1)</f>
        <v>H</v>
      </c>
      <c r="AI37" s="26" t="str">
        <f>LEFT(RIGHT(Fixtures!AI14,2),1)</f>
        <v>A</v>
      </c>
      <c r="AJ37" s="26" t="str">
        <f>LEFT(RIGHT(Fixtures!AJ14,2),1)</f>
        <v>H</v>
      </c>
      <c r="AK37" s="26" t="str">
        <f>LEFT(RIGHT(Fixtures!AK14,2),1)</f>
        <v>A</v>
      </c>
      <c r="AL37" s="26" t="str">
        <f>LEFT(RIGHT(Fixtures!AL14,2),1)</f>
        <v>H</v>
      </c>
      <c r="AM37" s="26" t="str">
        <f>LEFT(RIGHT(Fixtures!AM14,2),1)</f>
        <v>A</v>
      </c>
    </row>
    <row r="38" spans="1:39" ht="12.75" customHeight="1" x14ac:dyDescent="0.35">
      <c r="A38" s="16" t="s">
        <v>90</v>
      </c>
      <c r="B38" s="26" t="str">
        <f>LEFT(RIGHT(Fixtures!B15,2),1)</f>
        <v>H</v>
      </c>
      <c r="C38" s="26" t="str">
        <f>LEFT(RIGHT(Fixtures!C15,2),1)</f>
        <v>A</v>
      </c>
      <c r="D38" s="26" t="str">
        <f>LEFT(RIGHT(Fixtures!D15,2),1)</f>
        <v>H</v>
      </c>
      <c r="E38" s="26" t="str">
        <f>LEFT(RIGHT(Fixtures!E15,2),1)</f>
        <v>A</v>
      </c>
      <c r="F38" s="26" t="str">
        <f>LEFT(RIGHT(Fixtures!F15,2),1)</f>
        <v>A</v>
      </c>
      <c r="G38" s="26" t="str">
        <f>LEFT(RIGHT(Fixtures!G15,2),1)</f>
        <v>H</v>
      </c>
      <c r="H38" s="26" t="str">
        <f>LEFT(RIGHT(Fixtures!H15,2),1)</f>
        <v>A</v>
      </c>
      <c r="I38" s="26" t="str">
        <f>LEFT(RIGHT(Fixtures!I15,2),1)</f>
        <v>H</v>
      </c>
      <c r="J38" s="26" t="str">
        <f>LEFT(RIGHT(Fixtures!J15,2),1)</f>
        <v>A</v>
      </c>
      <c r="K38" s="26" t="str">
        <f>LEFT(RIGHT(Fixtures!K15,2),1)</f>
        <v>H</v>
      </c>
      <c r="L38" s="26" t="str">
        <f>LEFT(RIGHT(Fixtures!L15,2),1)</f>
        <v>A</v>
      </c>
      <c r="M38" s="26" t="str">
        <f>LEFT(RIGHT(Fixtures!M15,2),1)</f>
        <v>A</v>
      </c>
      <c r="N38" s="26" t="str">
        <f>LEFT(RIGHT(Fixtures!N15,2),1)</f>
        <v>H</v>
      </c>
      <c r="O38" s="26" t="str">
        <f>LEFT(RIGHT(Fixtures!O15,2),1)</f>
        <v>A</v>
      </c>
      <c r="P38" s="26" t="str">
        <f>LEFT(RIGHT(Fixtures!P15,2),1)</f>
        <v>H</v>
      </c>
      <c r="Q38" s="26" t="str">
        <f>LEFT(RIGHT(Fixtures!Q15,2),1)</f>
        <v>H</v>
      </c>
      <c r="R38" s="26" t="str">
        <f>LEFT(RIGHT(Fixtures!R15,2),1)</f>
        <v>A</v>
      </c>
      <c r="S38" s="26" t="str">
        <f>LEFT(RIGHT(Fixtures!S15,2),1)</f>
        <v>A</v>
      </c>
      <c r="T38" s="26" t="str">
        <f>LEFT(RIGHT(Fixtures!T15,2),1)</f>
        <v>H</v>
      </c>
      <c r="U38" s="26" t="str">
        <f>LEFT(RIGHT(Fixtures!U15,2),1)</f>
        <v>H</v>
      </c>
      <c r="V38" s="26" t="str">
        <f>LEFT(RIGHT(Fixtures!V15,2),1)</f>
        <v>A</v>
      </c>
      <c r="W38" s="26" t="str">
        <f>LEFT(RIGHT(Fixtures!W15,2),1)</f>
        <v>A</v>
      </c>
      <c r="X38" s="26" t="str">
        <f>LEFT(RIGHT(Fixtures!X15,2),1)</f>
        <v>H</v>
      </c>
      <c r="Y38" s="26" t="str">
        <f>LEFT(RIGHT(Fixtures!Y15,2),1)</f>
        <v>H</v>
      </c>
      <c r="Z38" s="26" t="str">
        <f>LEFT(RIGHT(Fixtures!Z15,2),1)</f>
        <v>A</v>
      </c>
      <c r="AA38" s="26" t="str">
        <f>LEFT(RIGHT(Fixtures!AA15,2),1)</f>
        <v>A</v>
      </c>
      <c r="AB38" s="26" t="str">
        <f>LEFT(RIGHT(Fixtures!AB15,2),1)</f>
        <v>H</v>
      </c>
      <c r="AC38" s="26" t="str">
        <f>LEFT(RIGHT(Fixtures!AC15,2),1)</f>
        <v>A</v>
      </c>
      <c r="AD38" s="26" t="str">
        <f>LEFT(RIGHT(Fixtures!AD15,2),1)</f>
        <v>H</v>
      </c>
      <c r="AE38" s="26" t="str">
        <f>LEFT(RIGHT(Fixtures!AE15,2),1)</f>
        <v>A</v>
      </c>
      <c r="AF38" s="26" t="str">
        <f>LEFT(RIGHT(Fixtures!AF15,2),1)</f>
        <v>H</v>
      </c>
      <c r="AG38" s="26" t="str">
        <f>LEFT(RIGHT(Fixtures!AG15,2),1)</f>
        <v>H</v>
      </c>
      <c r="AH38" s="26" t="str">
        <f>LEFT(RIGHT(Fixtures!AH15,2),1)</f>
        <v>A</v>
      </c>
      <c r="AI38" s="26" t="str">
        <f>LEFT(RIGHT(Fixtures!AI15,2),1)</f>
        <v>H</v>
      </c>
      <c r="AJ38" s="26" t="str">
        <f>LEFT(RIGHT(Fixtures!AJ15,2),1)</f>
        <v>A</v>
      </c>
      <c r="AK38" s="26" t="str">
        <f>LEFT(RIGHT(Fixtures!AK15,2),1)</f>
        <v>H</v>
      </c>
      <c r="AL38" s="26" t="str">
        <f>LEFT(RIGHT(Fixtures!AL15,2),1)</f>
        <v>A</v>
      </c>
      <c r="AM38" s="26" t="str">
        <f>LEFT(RIGHT(Fixtures!AM15,2),1)</f>
        <v>H</v>
      </c>
    </row>
    <row r="39" spans="1:39" ht="12.75" customHeight="1" x14ac:dyDescent="0.35">
      <c r="A39" s="16" t="s">
        <v>91</v>
      </c>
      <c r="B39" s="26" t="str">
        <f>LEFT(RIGHT(Fixtures!B16,2),1)</f>
        <v>H</v>
      </c>
      <c r="C39" s="26" t="str">
        <f>LEFT(RIGHT(Fixtures!C16,2),1)</f>
        <v>A</v>
      </c>
      <c r="D39" s="26" t="str">
        <f>LEFT(RIGHT(Fixtures!D16,2),1)</f>
        <v>H</v>
      </c>
      <c r="E39" s="26" t="str">
        <f>LEFT(RIGHT(Fixtures!E16,2),1)</f>
        <v>A</v>
      </c>
      <c r="F39" s="26" t="str">
        <f>LEFT(RIGHT(Fixtures!F16,2),1)</f>
        <v>H</v>
      </c>
      <c r="G39" s="26" t="str">
        <f>LEFT(RIGHT(Fixtures!G16,2),1)</f>
        <v>A</v>
      </c>
      <c r="H39" s="26" t="str">
        <f>LEFT(RIGHT(Fixtures!H16,2),1)</f>
        <v>H</v>
      </c>
      <c r="I39" s="26" t="str">
        <f>LEFT(RIGHT(Fixtures!I16,2),1)</f>
        <v>A</v>
      </c>
      <c r="J39" s="26" t="str">
        <f>LEFT(RIGHT(Fixtures!J16,2),1)</f>
        <v>H</v>
      </c>
      <c r="K39" s="26" t="str">
        <f>LEFT(RIGHT(Fixtures!K16,2),1)</f>
        <v>A</v>
      </c>
      <c r="L39" s="26" t="str">
        <f>LEFT(RIGHT(Fixtures!L16,2),1)</f>
        <v>H</v>
      </c>
      <c r="M39" s="26" t="str">
        <f>LEFT(RIGHT(Fixtures!M16,2),1)</f>
        <v>H</v>
      </c>
      <c r="N39" s="26" t="str">
        <f>LEFT(RIGHT(Fixtures!N16,2),1)</f>
        <v>A</v>
      </c>
      <c r="O39" s="26" t="str">
        <f>LEFT(RIGHT(Fixtures!O16,2),1)</f>
        <v>H</v>
      </c>
      <c r="P39" s="26" t="str">
        <f>LEFT(RIGHT(Fixtures!P16,2),1)</f>
        <v>H</v>
      </c>
      <c r="Q39" s="26" t="str">
        <f>LEFT(RIGHT(Fixtures!Q16,2),1)</f>
        <v>A</v>
      </c>
      <c r="R39" s="26" t="str">
        <f>LEFT(RIGHT(Fixtures!R16,2),1)</f>
        <v>A</v>
      </c>
      <c r="S39" s="26" t="str">
        <f>LEFT(RIGHT(Fixtures!S16,2),1)</f>
        <v>H</v>
      </c>
      <c r="T39" s="26" t="str">
        <f>LEFT(RIGHT(Fixtures!T16,2),1)</f>
        <v>A</v>
      </c>
      <c r="U39" s="26" t="str">
        <f>LEFT(RIGHT(Fixtures!U16,2),1)</f>
        <v>A</v>
      </c>
      <c r="V39" s="26" t="str">
        <f>LEFT(RIGHT(Fixtures!V16,2),1)</f>
        <v>H</v>
      </c>
      <c r="W39" s="26" t="str">
        <f>LEFT(RIGHT(Fixtures!W16,2),1)</f>
        <v>A</v>
      </c>
      <c r="X39" s="26" t="str">
        <f>LEFT(RIGHT(Fixtures!X16,2),1)</f>
        <v>H</v>
      </c>
      <c r="Y39" s="26" t="str">
        <f>LEFT(RIGHT(Fixtures!Y16,2),1)</f>
        <v>H</v>
      </c>
      <c r="Z39" s="26" t="str">
        <f>LEFT(RIGHT(Fixtures!Z16,2),1)</f>
        <v>A</v>
      </c>
      <c r="AA39" s="26" t="str">
        <f>LEFT(RIGHT(Fixtures!AA16,2),1)</f>
        <v>A</v>
      </c>
      <c r="AB39" s="26" t="str">
        <f>LEFT(RIGHT(Fixtures!AB16,2),1)</f>
        <v>H</v>
      </c>
      <c r="AC39" s="26" t="str">
        <f>LEFT(RIGHT(Fixtures!AC16,2),1)</f>
        <v>H</v>
      </c>
      <c r="AD39" s="26" t="str">
        <f>LEFT(RIGHT(Fixtures!AD16,2),1)</f>
        <v>A</v>
      </c>
      <c r="AE39" s="26" t="str">
        <f>LEFT(RIGHT(Fixtures!AE16,2),1)</f>
        <v>H</v>
      </c>
      <c r="AF39" s="26" t="str">
        <f>LEFT(RIGHT(Fixtures!AF16,2),1)</f>
        <v>A</v>
      </c>
      <c r="AG39" s="26" t="str">
        <f>LEFT(RIGHT(Fixtures!AG16,2),1)</f>
        <v>A</v>
      </c>
      <c r="AH39" s="26" t="str">
        <f>LEFT(RIGHT(Fixtures!AH16,2),1)</f>
        <v>H</v>
      </c>
      <c r="AI39" s="26" t="str">
        <f>LEFT(RIGHT(Fixtures!AI16,2),1)</f>
        <v>A</v>
      </c>
      <c r="AJ39" s="26" t="str">
        <f>LEFT(RIGHT(Fixtures!AJ16,2),1)</f>
        <v>H</v>
      </c>
      <c r="AK39" s="26" t="str">
        <f>LEFT(RIGHT(Fixtures!AK16,2),1)</f>
        <v>A</v>
      </c>
      <c r="AL39" s="26" t="str">
        <f>LEFT(RIGHT(Fixtures!AL16,2),1)</f>
        <v>H</v>
      </c>
      <c r="AM39" s="26" t="str">
        <f>LEFT(RIGHT(Fixtures!AM16,2),1)</f>
        <v>A</v>
      </c>
    </row>
    <row r="40" spans="1:39" ht="12.75" customHeight="1" x14ac:dyDescent="0.35">
      <c r="A40" s="16" t="s">
        <v>92</v>
      </c>
      <c r="B40" s="26" t="str">
        <f>LEFT(RIGHT(Fixtures!B17,2),1)</f>
        <v>H</v>
      </c>
      <c r="C40" s="26" t="str">
        <f>LEFT(RIGHT(Fixtures!C17,2),1)</f>
        <v>A</v>
      </c>
      <c r="D40" s="26" t="str">
        <f>LEFT(RIGHT(Fixtures!D17,2),1)</f>
        <v>H</v>
      </c>
      <c r="E40" s="26" t="str">
        <f>LEFT(RIGHT(Fixtures!E17,2),1)</f>
        <v>A</v>
      </c>
      <c r="F40" s="26" t="str">
        <f>LEFT(RIGHT(Fixtures!F17,2),1)</f>
        <v>H</v>
      </c>
      <c r="G40" s="26" t="str">
        <f>LEFT(RIGHT(Fixtures!G17,2),1)</f>
        <v>A</v>
      </c>
      <c r="H40" s="26" t="str">
        <f>LEFT(RIGHT(Fixtures!H17,2),1)</f>
        <v>A</v>
      </c>
      <c r="I40" s="26" t="str">
        <f>LEFT(RIGHT(Fixtures!I17,2),1)</f>
        <v>H</v>
      </c>
      <c r="J40" s="26" t="str">
        <f>LEFT(RIGHT(Fixtures!J17,2),1)</f>
        <v>A</v>
      </c>
      <c r="K40" s="26" t="str">
        <f>LEFT(RIGHT(Fixtures!K17,2),1)</f>
        <v>H</v>
      </c>
      <c r="L40" s="26" t="str">
        <f>LEFT(RIGHT(Fixtures!L17,2),1)</f>
        <v>A</v>
      </c>
      <c r="M40" s="26" t="str">
        <f>LEFT(RIGHT(Fixtures!M17,2),1)</f>
        <v>H</v>
      </c>
      <c r="N40" s="26" t="str">
        <f>LEFT(RIGHT(Fixtures!N17,2),1)</f>
        <v>A</v>
      </c>
      <c r="O40" s="26" t="str">
        <f>LEFT(RIGHT(Fixtures!O17,2),1)</f>
        <v>H</v>
      </c>
      <c r="P40" s="26" t="str">
        <f>LEFT(RIGHT(Fixtures!P17,2),1)</f>
        <v>A</v>
      </c>
      <c r="Q40" s="26" t="str">
        <f>LEFT(RIGHT(Fixtures!Q17,2),1)</f>
        <v>A</v>
      </c>
      <c r="R40" s="26" t="str">
        <f>LEFT(RIGHT(Fixtures!R17,2),1)</f>
        <v>H</v>
      </c>
      <c r="S40" s="26" t="str">
        <f>LEFT(RIGHT(Fixtures!S17,2),1)</f>
        <v>A</v>
      </c>
      <c r="T40" s="26" t="str">
        <f>LEFT(RIGHT(Fixtures!T17,2),1)</f>
        <v>H</v>
      </c>
      <c r="U40" s="26" t="str">
        <f>LEFT(RIGHT(Fixtures!U17,2),1)</f>
        <v>H</v>
      </c>
      <c r="V40" s="26" t="str">
        <f>LEFT(RIGHT(Fixtures!V17,2),1)</f>
        <v>A</v>
      </c>
      <c r="W40" s="26" t="str">
        <f>LEFT(RIGHT(Fixtures!W17,2),1)</f>
        <v>A</v>
      </c>
      <c r="X40" s="26" t="str">
        <f>LEFT(RIGHT(Fixtures!X17,2),1)</f>
        <v>H</v>
      </c>
      <c r="Y40" s="26" t="str">
        <f>LEFT(RIGHT(Fixtures!Y17,2),1)</f>
        <v>H</v>
      </c>
      <c r="Z40" s="26" t="str">
        <f>LEFT(RIGHT(Fixtures!Z17,2),1)</f>
        <v>A</v>
      </c>
      <c r="AA40" s="26" t="str">
        <f>LEFT(RIGHT(Fixtures!AA17,2),1)</f>
        <v>H</v>
      </c>
      <c r="AB40" s="26" t="str">
        <f>LEFT(RIGHT(Fixtures!AB17,2),1)</f>
        <v>A</v>
      </c>
      <c r="AC40" s="26" t="str">
        <f>LEFT(RIGHT(Fixtures!AC17,2),1)</f>
        <v>H</v>
      </c>
      <c r="AD40" s="26" t="str">
        <f>LEFT(RIGHT(Fixtures!AD17,2),1)</f>
        <v>A</v>
      </c>
      <c r="AE40" s="26" t="str">
        <f>LEFT(RIGHT(Fixtures!AE17,2),1)</f>
        <v>H</v>
      </c>
      <c r="AF40" s="26" t="str">
        <f>LEFT(RIGHT(Fixtures!AF17,2),1)</f>
        <v>A</v>
      </c>
      <c r="AG40" s="26" t="str">
        <f>LEFT(RIGHT(Fixtures!AG17,2),1)</f>
        <v>A</v>
      </c>
      <c r="AH40" s="26" t="str">
        <f>LEFT(RIGHT(Fixtures!AH17,2),1)</f>
        <v>H</v>
      </c>
      <c r="AI40" s="26" t="str">
        <f>LEFT(RIGHT(Fixtures!AI17,2),1)</f>
        <v>H</v>
      </c>
      <c r="AJ40" s="26" t="str">
        <f>LEFT(RIGHT(Fixtures!AJ17,2),1)</f>
        <v>A</v>
      </c>
      <c r="AK40" s="26" t="str">
        <f>LEFT(RIGHT(Fixtures!AK17,2),1)</f>
        <v>H</v>
      </c>
      <c r="AL40" s="26" t="str">
        <f>LEFT(RIGHT(Fixtures!AL17,2),1)</f>
        <v>A</v>
      </c>
      <c r="AM40" s="26" t="str">
        <f>LEFT(RIGHT(Fixtures!AM17,2),1)</f>
        <v>H</v>
      </c>
    </row>
    <row r="41" spans="1:39" ht="12.75" customHeight="1" x14ac:dyDescent="0.35">
      <c r="A41" s="16" t="s">
        <v>93</v>
      </c>
      <c r="B41" s="26" t="str">
        <f>LEFT(RIGHT(Fixtures!B18,2),1)</f>
        <v>A</v>
      </c>
      <c r="C41" s="26" t="str">
        <f>LEFT(RIGHT(Fixtures!C18,2),1)</f>
        <v>H</v>
      </c>
      <c r="D41" s="26" t="str">
        <f>LEFT(RIGHT(Fixtures!D18,2),1)</f>
        <v>A</v>
      </c>
      <c r="E41" s="26" t="str">
        <f>LEFT(RIGHT(Fixtures!E18,2),1)</f>
        <v>A</v>
      </c>
      <c r="F41" s="26" t="str">
        <f>LEFT(RIGHT(Fixtures!F18,2),1)</f>
        <v>H</v>
      </c>
      <c r="G41" s="26" t="str">
        <f>LEFT(RIGHT(Fixtures!G18,2),1)</f>
        <v>A</v>
      </c>
      <c r="H41" s="26" t="str">
        <f>LEFT(RIGHT(Fixtures!H18,2),1)</f>
        <v>A</v>
      </c>
      <c r="I41" s="26" t="str">
        <f>LEFT(RIGHT(Fixtures!I18,2),1)</f>
        <v>H</v>
      </c>
      <c r="J41" s="26" t="str">
        <f>LEFT(RIGHT(Fixtures!J18,2),1)</f>
        <v>A</v>
      </c>
      <c r="K41" s="26" t="str">
        <f>LEFT(RIGHT(Fixtures!K18,2),1)</f>
        <v>H</v>
      </c>
      <c r="L41" s="26" t="str">
        <f>LEFT(RIGHT(Fixtures!L18,2),1)</f>
        <v>A</v>
      </c>
      <c r="M41" s="26" t="str">
        <f>LEFT(RIGHT(Fixtures!M18,2),1)</f>
        <v>A</v>
      </c>
      <c r="N41" s="26" t="str">
        <f>LEFT(RIGHT(Fixtures!N18,2),1)</f>
        <v>H</v>
      </c>
      <c r="O41" s="26" t="str">
        <f>LEFT(RIGHT(Fixtures!O18,2),1)</f>
        <v>A</v>
      </c>
      <c r="P41" s="26" t="str">
        <f>LEFT(RIGHT(Fixtures!P18,2),1)</f>
        <v>H</v>
      </c>
      <c r="Q41" s="26" t="str">
        <f>LEFT(RIGHT(Fixtures!Q18,2),1)</f>
        <v>A</v>
      </c>
      <c r="R41" s="26" t="str">
        <f>LEFT(RIGHT(Fixtures!R18,2),1)</f>
        <v>H</v>
      </c>
      <c r="S41" s="26" t="str">
        <f>LEFT(RIGHT(Fixtures!S18,2),1)</f>
        <v>A</v>
      </c>
      <c r="T41" s="26" t="str">
        <f>LEFT(RIGHT(Fixtures!T18,2),1)</f>
        <v>H</v>
      </c>
      <c r="U41" s="26" t="str">
        <f>LEFT(RIGHT(Fixtures!U18,2),1)</f>
        <v>H</v>
      </c>
      <c r="V41" s="26" t="str">
        <f>LEFT(RIGHT(Fixtures!V18,2),1)</f>
        <v>A</v>
      </c>
      <c r="W41" s="26" t="str">
        <f>LEFT(RIGHT(Fixtures!W18,2),1)</f>
        <v>H</v>
      </c>
      <c r="X41" s="26" t="str">
        <f>LEFT(RIGHT(Fixtures!X18,2),1)</f>
        <v>A</v>
      </c>
      <c r="Y41" s="26" t="str">
        <f>LEFT(RIGHT(Fixtures!Y18,2),1)</f>
        <v>H</v>
      </c>
      <c r="Z41" s="26" t="str">
        <f>LEFT(RIGHT(Fixtures!Z18,2),1)</f>
        <v>H</v>
      </c>
      <c r="AA41" s="26" t="str">
        <f>LEFT(RIGHT(Fixtures!AA18,2),1)</f>
        <v>H</v>
      </c>
      <c r="AB41" s="26" t="str">
        <f>LEFT(RIGHT(Fixtures!AB18,2),1)</f>
        <v>A</v>
      </c>
      <c r="AC41" s="26" t="str">
        <f>LEFT(RIGHT(Fixtures!AC18,2),1)</f>
        <v>A</v>
      </c>
      <c r="AD41" s="26" t="str">
        <f>LEFT(RIGHT(Fixtures!AD18,2),1)</f>
        <v>H</v>
      </c>
      <c r="AE41" s="26" t="str">
        <f>LEFT(RIGHT(Fixtures!AE18,2),1)</f>
        <v>A</v>
      </c>
      <c r="AF41" s="26" t="str">
        <f>LEFT(RIGHT(Fixtures!AF18,2),1)</f>
        <v>H</v>
      </c>
      <c r="AG41" s="26" t="str">
        <f>LEFT(RIGHT(Fixtures!AG18,2),1)</f>
        <v>A</v>
      </c>
      <c r="AH41" s="26" t="str">
        <f>LEFT(RIGHT(Fixtures!AH18,2),1)</f>
        <v>H</v>
      </c>
      <c r="AI41" s="26" t="str">
        <f>LEFT(RIGHT(Fixtures!AI18,2),1)</f>
        <v>H</v>
      </c>
      <c r="AJ41" s="26" t="str">
        <f>LEFT(RIGHT(Fixtures!AJ18,2),1)</f>
        <v>A</v>
      </c>
      <c r="AK41" s="26" t="str">
        <f>LEFT(RIGHT(Fixtures!AK18,2),1)</f>
        <v>H</v>
      </c>
      <c r="AL41" s="26" t="str">
        <f>LEFT(RIGHT(Fixtures!AL18,2),1)</f>
        <v>A</v>
      </c>
      <c r="AM41" s="26" t="str">
        <f>LEFT(RIGHT(Fixtures!AM18,2),1)</f>
        <v>H</v>
      </c>
    </row>
    <row r="42" spans="1:39" ht="12.75" customHeight="1" x14ac:dyDescent="0.35">
      <c r="A42" s="16" t="s">
        <v>94</v>
      </c>
      <c r="B42" s="26" t="str">
        <f>LEFT(RIGHT(Fixtures!B19,2),1)</f>
        <v>H</v>
      </c>
      <c r="C42" s="26" t="str">
        <f>LEFT(RIGHT(Fixtures!C19,2),1)</f>
        <v>A</v>
      </c>
      <c r="D42" s="26" t="str">
        <f>LEFT(RIGHT(Fixtures!D19,2),1)</f>
        <v>H</v>
      </c>
      <c r="E42" s="26" t="str">
        <f>LEFT(RIGHT(Fixtures!E19,2),1)</f>
        <v>H</v>
      </c>
      <c r="F42" s="26" t="str">
        <f>LEFT(RIGHT(Fixtures!F19,2),1)</f>
        <v>H</v>
      </c>
      <c r="G42" s="26" t="str">
        <f>LEFT(RIGHT(Fixtures!G19,2),1)</f>
        <v>A</v>
      </c>
      <c r="H42" s="26" t="str">
        <f>LEFT(RIGHT(Fixtures!H19,2),1)</f>
        <v>A</v>
      </c>
      <c r="I42" s="26" t="str">
        <f>LEFT(RIGHT(Fixtures!I19,2),1)</f>
        <v>H</v>
      </c>
      <c r="J42" s="26" t="str">
        <f>LEFT(RIGHT(Fixtures!J19,2),1)</f>
        <v>A</v>
      </c>
      <c r="K42" s="26" t="str">
        <f>LEFT(RIGHT(Fixtures!K19,2),1)</f>
        <v>H</v>
      </c>
      <c r="L42" s="26" t="str">
        <f>LEFT(RIGHT(Fixtures!L19,2),1)</f>
        <v>A</v>
      </c>
      <c r="M42" s="26" t="str">
        <f>LEFT(RIGHT(Fixtures!M19,2),1)</f>
        <v>A</v>
      </c>
      <c r="N42" s="26" t="str">
        <f>LEFT(RIGHT(Fixtures!N19,2),1)</f>
        <v>H</v>
      </c>
      <c r="O42" s="26" t="str">
        <f>LEFT(RIGHT(Fixtures!O19,2),1)</f>
        <v>A</v>
      </c>
      <c r="P42" s="26" t="str">
        <f>LEFT(RIGHT(Fixtures!P19,2),1)</f>
        <v>H</v>
      </c>
      <c r="Q42" s="26" t="str">
        <f>LEFT(RIGHT(Fixtures!Q19,2),1)</f>
        <v>A</v>
      </c>
      <c r="R42" s="26" t="str">
        <f>LEFT(RIGHT(Fixtures!R19,2),1)</f>
        <v>H</v>
      </c>
      <c r="S42" s="26" t="str">
        <f>LEFT(RIGHT(Fixtures!S19,2),1)</f>
        <v>A</v>
      </c>
      <c r="T42" s="26" t="str">
        <f>LEFT(RIGHT(Fixtures!T19,2),1)</f>
        <v>H</v>
      </c>
      <c r="U42" s="26" t="str">
        <f>LEFT(RIGHT(Fixtures!U19,2),1)</f>
        <v>H</v>
      </c>
      <c r="V42" s="26" t="str">
        <f>LEFT(RIGHT(Fixtures!V19,2),1)</f>
        <v>A</v>
      </c>
      <c r="W42" s="26" t="str">
        <f>LEFT(RIGHT(Fixtures!W19,2),1)</f>
        <v>A</v>
      </c>
      <c r="X42" s="26" t="str">
        <f>LEFT(RIGHT(Fixtures!X19,2),1)</f>
        <v>H</v>
      </c>
      <c r="Y42" s="26" t="str">
        <f>LEFT(RIGHT(Fixtures!Y19,2),1)</f>
        <v>A</v>
      </c>
      <c r="Z42" s="26" t="str">
        <f>LEFT(RIGHT(Fixtures!Z19,2),1)</f>
        <v>A</v>
      </c>
      <c r="AA42" s="26" t="str">
        <f>LEFT(RIGHT(Fixtures!AA19,2),1)</f>
        <v>H</v>
      </c>
      <c r="AB42" s="26" t="str">
        <f>LEFT(RIGHT(Fixtures!AB19,2),1)</f>
        <v>A</v>
      </c>
      <c r="AC42" s="26" t="str">
        <f>LEFT(RIGHT(Fixtures!AC19,2),1)</f>
        <v>A</v>
      </c>
      <c r="AD42" s="26" t="str">
        <f>LEFT(RIGHT(Fixtures!AD19,2),1)</f>
        <v>H</v>
      </c>
      <c r="AE42" s="26" t="str">
        <f>LEFT(RIGHT(Fixtures!AE19,2),1)</f>
        <v>A</v>
      </c>
      <c r="AF42" s="26" t="str">
        <f>LEFT(RIGHT(Fixtures!AF19,2),1)</f>
        <v>H</v>
      </c>
      <c r="AG42" s="26" t="str">
        <f>LEFT(RIGHT(Fixtures!AG19,2),1)</f>
        <v>A</v>
      </c>
      <c r="AH42" s="26" t="str">
        <f>LEFT(RIGHT(Fixtures!AH19,2),1)</f>
        <v>H</v>
      </c>
      <c r="AI42" s="26" t="str">
        <f>LEFT(RIGHT(Fixtures!AI19,2),1)</f>
        <v>H</v>
      </c>
      <c r="AJ42" s="26" t="str">
        <f>LEFT(RIGHT(Fixtures!AJ19,2),1)</f>
        <v>A</v>
      </c>
      <c r="AK42" s="26" t="str">
        <f>LEFT(RIGHT(Fixtures!AK19,2),1)</f>
        <v>H</v>
      </c>
      <c r="AL42" s="26" t="str">
        <f>LEFT(RIGHT(Fixtures!AL19,2),1)</f>
        <v>A</v>
      </c>
      <c r="AM42" s="26" t="str">
        <f>LEFT(RIGHT(Fixtures!AM19,2),1)</f>
        <v>H</v>
      </c>
    </row>
    <row r="43" spans="1:39" ht="12.75" customHeight="1" x14ac:dyDescent="0.35">
      <c r="A43" s="16" t="s">
        <v>95</v>
      </c>
      <c r="B43" s="26" t="str">
        <f>LEFT(RIGHT(Fixtures!B20,2),1)</f>
        <v>A</v>
      </c>
      <c r="C43" s="26" t="str">
        <f>LEFT(RIGHT(Fixtures!C20,2),1)</f>
        <v>H</v>
      </c>
      <c r="D43" s="26" t="str">
        <f>LEFT(RIGHT(Fixtures!D20,2),1)</f>
        <v>A</v>
      </c>
      <c r="E43" s="26" t="str">
        <f>LEFT(RIGHT(Fixtures!E20,2),1)</f>
        <v>H</v>
      </c>
      <c r="F43" s="26" t="str">
        <f>LEFT(RIGHT(Fixtures!F20,2),1)</f>
        <v>A</v>
      </c>
      <c r="G43" s="26" t="str">
        <f>LEFT(RIGHT(Fixtures!G20,2),1)</f>
        <v>H</v>
      </c>
      <c r="H43" s="26" t="str">
        <f>LEFT(RIGHT(Fixtures!H20,2),1)</f>
        <v>H</v>
      </c>
      <c r="I43" s="26" t="str">
        <f>LEFT(RIGHT(Fixtures!I20,2),1)</f>
        <v>A</v>
      </c>
      <c r="J43" s="26" t="str">
        <f>LEFT(RIGHT(Fixtures!J20,2),1)</f>
        <v>H</v>
      </c>
      <c r="K43" s="26" t="str">
        <f>LEFT(RIGHT(Fixtures!K20,2),1)</f>
        <v>A</v>
      </c>
      <c r="L43" s="26" t="str">
        <f>LEFT(RIGHT(Fixtures!L20,2),1)</f>
        <v>H</v>
      </c>
      <c r="M43" s="26" t="str">
        <f>LEFT(RIGHT(Fixtures!M20,2),1)</f>
        <v>A</v>
      </c>
      <c r="N43" s="26" t="str">
        <f>LEFT(RIGHT(Fixtures!N20,2),1)</f>
        <v>H</v>
      </c>
      <c r="O43" s="26" t="str">
        <f>LEFT(RIGHT(Fixtures!O20,2),1)</f>
        <v>A</v>
      </c>
      <c r="P43" s="26" t="str">
        <f>LEFT(RIGHT(Fixtures!P20,2),1)</f>
        <v>H</v>
      </c>
      <c r="Q43" s="26" t="str">
        <f>LEFT(RIGHT(Fixtures!Q20,2),1)</f>
        <v>H</v>
      </c>
      <c r="R43" s="26" t="str">
        <f>LEFT(RIGHT(Fixtures!R20,2),1)</f>
        <v>A</v>
      </c>
      <c r="S43" s="26" t="str">
        <f>LEFT(RIGHT(Fixtures!S20,2),1)</f>
        <v>H</v>
      </c>
      <c r="T43" s="26" t="str">
        <f>LEFT(RIGHT(Fixtures!T20,2),1)</f>
        <v>A</v>
      </c>
      <c r="U43" s="26" t="str">
        <f>LEFT(RIGHT(Fixtures!U20,2),1)</f>
        <v>A</v>
      </c>
      <c r="V43" s="26" t="str">
        <f>LEFT(RIGHT(Fixtures!V20,2),1)</f>
        <v>H</v>
      </c>
      <c r="W43" s="26" t="str">
        <f>LEFT(RIGHT(Fixtures!W20,2),1)</f>
        <v>H</v>
      </c>
      <c r="X43" s="26" t="str">
        <f>LEFT(RIGHT(Fixtures!X20,2),1)</f>
        <v>A</v>
      </c>
      <c r="Y43" s="26" t="str">
        <f>LEFT(RIGHT(Fixtures!Y20,2),1)</f>
        <v>A</v>
      </c>
      <c r="Z43" s="26" t="str">
        <f>LEFT(RIGHT(Fixtures!Z20,2),1)</f>
        <v>H</v>
      </c>
      <c r="AA43" s="26" t="str">
        <f>LEFT(RIGHT(Fixtures!AA20,2),1)</f>
        <v>A</v>
      </c>
      <c r="AB43" s="26" t="str">
        <f>LEFT(RIGHT(Fixtures!AB20,2),1)</f>
        <v>H</v>
      </c>
      <c r="AC43" s="26" t="str">
        <f>LEFT(RIGHT(Fixtures!AC20,2),1)</f>
        <v>A</v>
      </c>
      <c r="AD43" s="26" t="str">
        <f>LEFT(RIGHT(Fixtures!AD20,2),1)</f>
        <v>H</v>
      </c>
      <c r="AE43" s="26" t="str">
        <f>LEFT(RIGHT(Fixtures!AE20,2),1)</f>
        <v>A</v>
      </c>
      <c r="AF43" s="26" t="str">
        <f>LEFT(RIGHT(Fixtures!AF20,2),1)</f>
        <v>H</v>
      </c>
      <c r="AG43" s="26" t="str">
        <f>LEFT(RIGHT(Fixtures!AG20,2),1)</f>
        <v>H</v>
      </c>
      <c r="AH43" s="26" t="str">
        <f>LEFT(RIGHT(Fixtures!AH20,2),1)</f>
        <v>A</v>
      </c>
      <c r="AI43" s="26" t="str">
        <f>LEFT(RIGHT(Fixtures!AI20,2),1)</f>
        <v>A</v>
      </c>
      <c r="AJ43" s="26" t="str">
        <f>LEFT(RIGHT(Fixtures!AJ20,2),1)</f>
        <v>H</v>
      </c>
      <c r="AK43" s="26" t="str">
        <f>LEFT(RIGHT(Fixtures!AK20,2),1)</f>
        <v>A</v>
      </c>
      <c r="AL43" s="26" t="str">
        <f>LEFT(RIGHT(Fixtures!AL20,2),1)</f>
        <v>H</v>
      </c>
      <c r="AM43" s="26" t="str">
        <f>LEFT(RIGHT(Fixtures!AM20,2),1)</f>
        <v>A</v>
      </c>
    </row>
    <row r="44" spans="1:39" ht="12.75" customHeight="1" x14ac:dyDescent="0.35">
      <c r="A44" s="16" t="s">
        <v>96</v>
      </c>
      <c r="B44" s="26" t="str">
        <f>LEFT(RIGHT(Fixtures!B21,2),1)</f>
        <v>H</v>
      </c>
      <c r="C44" s="26" t="str">
        <f>LEFT(RIGHT(Fixtures!C21,2),1)</f>
        <v>A</v>
      </c>
      <c r="D44" s="26" t="str">
        <f>LEFT(RIGHT(Fixtures!D21,2),1)</f>
        <v>H</v>
      </c>
      <c r="E44" s="26" t="str">
        <f>LEFT(RIGHT(Fixtures!E21,2),1)</f>
        <v>A</v>
      </c>
      <c r="F44" s="26" t="str">
        <f>LEFT(RIGHT(Fixtures!F21,2),1)</f>
        <v>H</v>
      </c>
      <c r="G44" s="26" t="str">
        <f>LEFT(RIGHT(Fixtures!G21,2),1)</f>
        <v>A</v>
      </c>
      <c r="H44" s="26" t="str">
        <f>LEFT(RIGHT(Fixtures!H21,2),1)</f>
        <v>H</v>
      </c>
      <c r="I44" s="26" t="str">
        <f>LEFT(RIGHT(Fixtures!I21,2),1)</f>
        <v>A</v>
      </c>
      <c r="J44" s="26" t="str">
        <f>LEFT(RIGHT(Fixtures!J21,2),1)</f>
        <v>H</v>
      </c>
      <c r="K44" s="26" t="str">
        <f>LEFT(RIGHT(Fixtures!K21,2),1)</f>
        <v>A</v>
      </c>
      <c r="L44" s="26" t="str">
        <f>LEFT(RIGHT(Fixtures!L21,2),1)</f>
        <v>H</v>
      </c>
      <c r="M44" s="26" t="str">
        <f>LEFT(RIGHT(Fixtures!M21,2),1)</f>
        <v>A</v>
      </c>
      <c r="N44" s="26" t="str">
        <f>LEFT(RIGHT(Fixtures!N21,2),1)</f>
        <v>H</v>
      </c>
      <c r="O44" s="26" t="str">
        <f>LEFT(RIGHT(Fixtures!O21,2),1)</f>
        <v>A</v>
      </c>
      <c r="P44" s="26" t="str">
        <f>LEFT(RIGHT(Fixtures!P21,2),1)</f>
        <v>H</v>
      </c>
      <c r="Q44" s="26" t="str">
        <f>LEFT(RIGHT(Fixtures!Q21,2),1)</f>
        <v>A</v>
      </c>
      <c r="R44" s="26" t="str">
        <f>LEFT(RIGHT(Fixtures!R21,2),1)</f>
        <v>H</v>
      </c>
      <c r="S44" s="26" t="str">
        <f>LEFT(RIGHT(Fixtures!S21,2),1)</f>
        <v>H</v>
      </c>
      <c r="T44" s="26" t="str">
        <f>LEFT(RIGHT(Fixtures!T21,2),1)</f>
        <v>A</v>
      </c>
      <c r="U44" s="26" t="str">
        <f>LEFT(RIGHT(Fixtures!U21,2),1)</f>
        <v>A</v>
      </c>
      <c r="V44" s="26" t="str">
        <f>LEFT(RIGHT(Fixtures!V21,2),1)</f>
        <v>H</v>
      </c>
      <c r="W44" s="26" t="str">
        <f>LEFT(RIGHT(Fixtures!W21,2),1)</f>
        <v>A</v>
      </c>
      <c r="X44" s="26" t="str">
        <f>LEFT(RIGHT(Fixtures!X21,2),1)</f>
        <v>H</v>
      </c>
      <c r="Y44" s="26" t="str">
        <f>LEFT(RIGHT(Fixtures!Y21,2),1)</f>
        <v>H</v>
      </c>
      <c r="Z44" s="26" t="str">
        <f>LEFT(RIGHT(Fixtures!Z21,2),1)</f>
        <v>A</v>
      </c>
      <c r="AA44" s="26" t="str">
        <f>LEFT(RIGHT(Fixtures!AA21,2),1)</f>
        <v>H</v>
      </c>
      <c r="AB44" s="26" t="str">
        <f>LEFT(RIGHT(Fixtures!AB21,2),1)</f>
        <v>A</v>
      </c>
      <c r="AC44" s="26" t="str">
        <f>LEFT(RIGHT(Fixtures!AC21,2),1)</f>
        <v>A</v>
      </c>
      <c r="AD44" s="26" t="str">
        <f>LEFT(RIGHT(Fixtures!AD21,2),1)</f>
        <v>H</v>
      </c>
      <c r="AE44" s="26" t="str">
        <f>LEFT(RIGHT(Fixtures!AE21,2),1)</f>
        <v>A</v>
      </c>
      <c r="AF44" s="26" t="str">
        <f>LEFT(RIGHT(Fixtures!AF21,2),1)</f>
        <v>H</v>
      </c>
      <c r="AG44" s="26" t="str">
        <f>LEFT(RIGHT(Fixtures!AG21,2),1)</f>
        <v>A</v>
      </c>
      <c r="AH44" s="26" t="str">
        <f>LEFT(RIGHT(Fixtures!AH21,2),1)</f>
        <v>H</v>
      </c>
      <c r="AI44" s="26" t="str">
        <f>LEFT(RIGHT(Fixtures!AI21,2),1)</f>
        <v>A</v>
      </c>
      <c r="AJ44" s="26" t="str">
        <f>LEFT(RIGHT(Fixtures!AJ21,2),1)</f>
        <v>H</v>
      </c>
      <c r="AK44" s="26" t="str">
        <f>LEFT(RIGHT(Fixtures!AK21,2),1)</f>
        <v>A</v>
      </c>
      <c r="AL44" s="26" t="str">
        <f>LEFT(RIGHT(Fixtures!AL21,2),1)</f>
        <v>H</v>
      </c>
      <c r="AM44" s="26" t="str">
        <f>LEFT(RIGHT(Fixtures!AM21,2),1)</f>
        <v>A</v>
      </c>
    </row>
    <row r="45" spans="1:39" ht="15.75" customHeight="1" x14ac:dyDescent="0.3">
      <c r="A45" s="2" t="s">
        <v>107</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spans="1:39" ht="12.75" customHeight="1" x14ac:dyDescent="0.3">
      <c r="A46" s="21" t="s">
        <v>2</v>
      </c>
      <c r="B46" s="21" t="s">
        <v>11</v>
      </c>
      <c r="C46" s="21" t="s">
        <v>12</v>
      </c>
      <c r="D46" s="21" t="s">
        <v>13</v>
      </c>
      <c r="E46" s="21" t="s">
        <v>14</v>
      </c>
      <c r="F46" s="21" t="s">
        <v>15</v>
      </c>
      <c r="G46" s="21" t="s">
        <v>16</v>
      </c>
      <c r="H46" s="21" t="s">
        <v>17</v>
      </c>
      <c r="I46" s="21" t="s">
        <v>18</v>
      </c>
      <c r="J46" s="21" t="s">
        <v>19</v>
      </c>
      <c r="K46" s="21" t="s">
        <v>20</v>
      </c>
      <c r="L46" s="16" t="s">
        <v>21</v>
      </c>
      <c r="M46" s="16" t="s">
        <v>22</v>
      </c>
      <c r="N46" s="16" t="s">
        <v>23</v>
      </c>
      <c r="O46" s="16" t="s">
        <v>24</v>
      </c>
      <c r="P46" s="16" t="s">
        <v>25</v>
      </c>
      <c r="Q46" s="16" t="s">
        <v>26</v>
      </c>
      <c r="R46" s="16" t="s">
        <v>27</v>
      </c>
      <c r="S46" s="16" t="s">
        <v>28</v>
      </c>
      <c r="T46" s="16" t="s">
        <v>29</v>
      </c>
      <c r="U46" s="16" t="s">
        <v>30</v>
      </c>
      <c r="V46" s="16" t="s">
        <v>31</v>
      </c>
      <c r="W46" s="16" t="s">
        <v>32</v>
      </c>
      <c r="X46" s="16" t="s">
        <v>33</v>
      </c>
      <c r="Y46" s="16" t="s">
        <v>34</v>
      </c>
      <c r="Z46" s="16" t="s">
        <v>35</v>
      </c>
      <c r="AA46" s="16" t="s">
        <v>36</v>
      </c>
      <c r="AB46" s="16" t="s">
        <v>37</v>
      </c>
      <c r="AC46" s="16" t="s">
        <v>38</v>
      </c>
      <c r="AD46" s="16" t="s">
        <v>39</v>
      </c>
      <c r="AE46" s="16" t="s">
        <v>40</v>
      </c>
      <c r="AF46" s="16" t="s">
        <v>41</v>
      </c>
      <c r="AG46" s="16" t="s">
        <v>42</v>
      </c>
      <c r="AH46" s="16" t="s">
        <v>43</v>
      </c>
      <c r="AI46" s="16" t="s">
        <v>44</v>
      </c>
      <c r="AJ46" s="16" t="s">
        <v>45</v>
      </c>
      <c r="AK46" s="16" t="s">
        <v>46</v>
      </c>
      <c r="AL46" s="16" t="s">
        <v>47</v>
      </c>
      <c r="AM46" s="16" t="s">
        <v>48</v>
      </c>
    </row>
    <row r="47" spans="1:39" ht="12.75" customHeight="1" x14ac:dyDescent="0.35">
      <c r="A47" s="16" t="s">
        <v>6</v>
      </c>
      <c r="B47" s="80">
        <f>VLOOKUP(B3,Difficulties!$C$3:$E$22,IF(Calculation!B25="H",2,3),FALSE)</f>
        <v>100</v>
      </c>
      <c r="C47" s="80">
        <f>VLOOKUP(C3,Difficulties!$C$3:$E$22,IF(Calculation!C25="H",2,3),FALSE)</f>
        <v>84</v>
      </c>
      <c r="D47" s="80">
        <f>VLOOKUP(D3,Difficulties!$C$3:$E$22,IF(Calculation!D25="H",2,3),FALSE)</f>
        <v>42</v>
      </c>
      <c r="E47" s="80">
        <f>VLOOKUP(E3,Difficulties!$C$3:$E$22,IF(Calculation!E25="H",2,3),FALSE)</f>
        <v>38.4</v>
      </c>
      <c r="F47" s="80">
        <f>VLOOKUP(F3,Difficulties!$C$3:$E$22,IF(Calculation!F25="H",2,3),FALSE)</f>
        <v>52.8</v>
      </c>
      <c r="G47" s="80">
        <f>VLOOKUP(G3,Difficulties!$C$3:$E$22,IF(Calculation!G25="H",2,3),FALSE)</f>
        <v>49</v>
      </c>
      <c r="H47" s="80">
        <f>VLOOKUP(H3,Difficulties!$C$3:$E$22,IF(Calculation!H25="H",2,3),FALSE)</f>
        <v>41</v>
      </c>
      <c r="I47" s="80">
        <f>VLOOKUP(I3,Difficulties!$C$3:$E$22,IF(Calculation!I25="H",2,3),FALSE)</f>
        <v>36</v>
      </c>
      <c r="J47" s="80">
        <f>VLOOKUP(J3,Difficulties!$C$3:$E$22,IF(Calculation!J25="H",2,3),FALSE)</f>
        <v>47</v>
      </c>
      <c r="K47" s="80">
        <f>VLOOKUP(K3,Difficulties!$C$3:$E$22,IF(Calculation!K25="H",2,3),FALSE)</f>
        <v>52.8</v>
      </c>
      <c r="L47" s="80">
        <f>VLOOKUP(L3,Difficulties!$C$3:$E$22,IF(Calculation!L25="H",2,3),FALSE)</f>
        <v>75</v>
      </c>
      <c r="M47" s="80">
        <f>VLOOKUP(M3,Difficulties!$C$3:$E$22,IF(Calculation!M25="H",2,3),FALSE)</f>
        <v>40</v>
      </c>
      <c r="N47" s="80">
        <f>VLOOKUP(N3,Difficulties!$C$3:$E$22,IF(Calculation!N25="H",2,3),FALSE)</f>
        <v>52.8</v>
      </c>
      <c r="O47" s="80">
        <f>VLOOKUP(O3,Difficulties!$C$3:$E$22,IF(Calculation!O25="H",2,3),FALSE)</f>
        <v>77</v>
      </c>
      <c r="P47" s="80">
        <f>VLOOKUP(P3,Difficulties!$C$3:$E$22,IF(Calculation!P25="H",2,3),FALSE)</f>
        <v>97.2</v>
      </c>
      <c r="Q47" s="80">
        <f>VLOOKUP(Q3,Difficulties!$C$3:$E$22,IF(Calculation!Q25="H",2,3),FALSE)</f>
        <v>37</v>
      </c>
      <c r="R47" s="80">
        <f>VLOOKUP(R3,Difficulties!$C$3:$E$22,IF(Calculation!R25="H",2,3),FALSE)</f>
        <v>43.199999999999996</v>
      </c>
      <c r="S47" s="80">
        <f>VLOOKUP(S3,Difficulties!$C$3:$E$22,IF(Calculation!S25="H",2,3),FALSE)</f>
        <v>54</v>
      </c>
      <c r="T47" s="80">
        <f>VLOOKUP(T3,Difficulties!$C$3:$E$22,IF(Calculation!T25="H",2,3),FALSE)</f>
        <v>48</v>
      </c>
      <c r="U47" s="80">
        <f>VLOOKUP(U3,Difficulties!$C$3:$E$22,IF(Calculation!U25="H",2,3),FALSE)</f>
        <v>90</v>
      </c>
      <c r="V47" s="80">
        <f>VLOOKUP(V3,Difficulties!$C$3:$E$22,IF(Calculation!V25="H",2,3),FALSE)</f>
        <v>30</v>
      </c>
      <c r="W47" s="80">
        <f>VLOOKUP(W3,Difficulties!$C$3:$E$22,IF(Calculation!W25="H",2,3),FALSE)</f>
        <v>50.4</v>
      </c>
      <c r="X47" s="80">
        <f>VLOOKUP(X3,Difficulties!$C$3:$E$22,IF(Calculation!X25="H",2,3),FALSE)</f>
        <v>70</v>
      </c>
      <c r="Y47" s="80">
        <f>VLOOKUP(Y3,Difficulties!$C$3:$E$22,IF(Calculation!Y25="H",2,3),FALSE)</f>
        <v>32</v>
      </c>
      <c r="Z47" s="80">
        <f>VLOOKUP(Z3,Difficulties!$C$3:$E$22,IF(Calculation!Z25="H",2,3),FALSE)</f>
        <v>120</v>
      </c>
      <c r="AA47" s="80">
        <f>VLOOKUP(AA3,Difficulties!$C$3:$E$22,IF(Calculation!AA25="H",2,3),FALSE)</f>
        <v>44.4</v>
      </c>
      <c r="AB47" s="80">
        <f>VLOOKUP(AB3,Difficulties!$C$3:$E$22,IF(Calculation!AB25="H",2,3),FALSE)</f>
        <v>36</v>
      </c>
      <c r="AC47" s="80">
        <f>VLOOKUP(AC3,Difficulties!$C$3:$E$22,IF(Calculation!AC25="H",2,3),FALSE)</f>
        <v>44</v>
      </c>
      <c r="AD47" s="80">
        <f>VLOOKUP(AD3,Difficulties!$C$3:$E$22,IF(Calculation!AD25="H",2,3),FALSE)</f>
        <v>92.399999999999991</v>
      </c>
      <c r="AE47" s="80">
        <f>VLOOKUP(AE3,Difficulties!$C$3:$E$22,IF(Calculation!AE25="H",2,3),FALSE)</f>
        <v>81</v>
      </c>
      <c r="AF47" s="80">
        <f>VLOOKUP(AF3,Difficulties!$C$3:$E$22,IF(Calculation!AF25="H",2,3),FALSE)</f>
        <v>48</v>
      </c>
      <c r="AG47" s="80">
        <f>VLOOKUP(AG3,Difficulties!$C$3:$E$22,IF(Calculation!AG25="H",2,3),FALSE)</f>
        <v>44</v>
      </c>
      <c r="AH47" s="80">
        <f>VLOOKUP(AH3,Difficulties!$C$3:$E$22,IF(Calculation!AH25="H",2,3),FALSE)</f>
        <v>58.8</v>
      </c>
      <c r="AI47" s="80">
        <f>VLOOKUP(AI3,Difficulties!$C$3:$E$22,IF(Calculation!AI25="H",2,3),FALSE)</f>
        <v>49.199999999999996</v>
      </c>
      <c r="AJ47" s="80">
        <f>VLOOKUP(AJ3,Difficulties!$C$3:$E$22,IF(Calculation!AJ25="H",2,3),FALSE)</f>
        <v>44</v>
      </c>
      <c r="AK47" s="80">
        <f>VLOOKUP(AK3,Difficulties!$C$3:$E$22,IF(Calculation!AK25="H",2,3),FALSE)</f>
        <v>56.4</v>
      </c>
      <c r="AL47" s="80">
        <f>VLOOKUP(AL3,Difficulties!$C$3:$E$22,IF(Calculation!AL25="H",2,3),FALSE)</f>
        <v>40</v>
      </c>
      <c r="AM47" s="80">
        <f>VLOOKUP(AM3,Difficulties!$C$3:$E$22,IF(Calculation!AM25="H",2,3),FALSE)</f>
        <v>64.8</v>
      </c>
    </row>
    <row r="48" spans="1:39" ht="12.75" customHeight="1" x14ac:dyDescent="0.35">
      <c r="A48" s="16" t="s">
        <v>7</v>
      </c>
      <c r="B48" s="80">
        <f>VLOOKUP(B4,Difficulties!$C$3:$E$22,IF(Calculation!B26="H",2,3),FALSE)</f>
        <v>32</v>
      </c>
      <c r="C48" s="80">
        <f>VLOOKUP(C4,Difficulties!$C$3:$E$22,IF(Calculation!C26="H",2,3),FALSE)</f>
        <v>50.4</v>
      </c>
      <c r="D48" s="80">
        <f>VLOOKUP(D4,Difficulties!$C$3:$E$22,IF(Calculation!D26="H",2,3),FALSE)</f>
        <v>49</v>
      </c>
      <c r="E48" s="80">
        <f>VLOOKUP(E4,Difficulties!$C$3:$E$22,IF(Calculation!E26="H",2,3),FALSE)</f>
        <v>84</v>
      </c>
      <c r="F48" s="80">
        <f>VLOOKUP(F4,Difficulties!$C$3:$E$22,IF(Calculation!F26="H",2,3),FALSE)</f>
        <v>47</v>
      </c>
      <c r="G48" s="80">
        <f>VLOOKUP(G4,Difficulties!$C$3:$E$22,IF(Calculation!G26="H",2,3),FALSE)</f>
        <v>64.8</v>
      </c>
      <c r="H48" s="80">
        <f>VLOOKUP(H4,Difficulties!$C$3:$E$22,IF(Calculation!H26="H",2,3),FALSE)</f>
        <v>44</v>
      </c>
      <c r="I48" s="80">
        <f>VLOOKUP(I4,Difficulties!$C$3:$E$22,IF(Calculation!I26="H",2,3),FALSE)</f>
        <v>49.199999999999996</v>
      </c>
      <c r="J48" s="80">
        <f>VLOOKUP(J4,Difficulties!$C$3:$E$22,IF(Calculation!J26="H",2,3),FALSE)</f>
        <v>36</v>
      </c>
      <c r="K48" s="80">
        <f>VLOOKUP(K4,Difficulties!$C$3:$E$22,IF(Calculation!K26="H",2,3),FALSE)</f>
        <v>36</v>
      </c>
      <c r="L48" s="80">
        <f>VLOOKUP(L4,Difficulties!$C$3:$E$22,IF(Calculation!L26="H",2,3),FALSE)</f>
        <v>81</v>
      </c>
      <c r="M48" s="80">
        <f>VLOOKUP(M4,Difficulties!$C$3:$E$22,IF(Calculation!M26="H",2,3),FALSE)</f>
        <v>52.8</v>
      </c>
      <c r="N48" s="80">
        <f>VLOOKUP(N4,Difficulties!$C$3:$E$22,IF(Calculation!N26="H",2,3),FALSE)</f>
        <v>63</v>
      </c>
      <c r="O48" s="80">
        <f>VLOOKUP(O4,Difficulties!$C$3:$E$22,IF(Calculation!O26="H",2,3),FALSE)</f>
        <v>120</v>
      </c>
      <c r="P48" s="80">
        <f>VLOOKUP(P4,Difficulties!$C$3:$E$22,IF(Calculation!P26="H",2,3),FALSE)</f>
        <v>37</v>
      </c>
      <c r="Q48" s="80">
        <f>VLOOKUP(Q4,Difficulties!$C$3:$E$22,IF(Calculation!Q26="H",2,3),FALSE)</f>
        <v>75</v>
      </c>
      <c r="R48" s="80">
        <f>VLOOKUP(R4,Difficulties!$C$3:$E$22,IF(Calculation!R26="H",2,3),FALSE)</f>
        <v>48</v>
      </c>
      <c r="S48" s="80">
        <f>VLOOKUP(S4,Difficulties!$C$3:$E$22,IF(Calculation!S26="H",2,3),FALSE)</f>
        <v>40</v>
      </c>
      <c r="T48" s="80">
        <f>VLOOKUP(T4,Difficulties!$C$3:$E$22,IF(Calculation!T26="H",2,3),FALSE)</f>
        <v>92.399999999999991</v>
      </c>
      <c r="U48" s="80">
        <f>VLOOKUP(U4,Difficulties!$C$3:$E$22,IF(Calculation!U26="H",2,3),FALSE)</f>
        <v>97.2</v>
      </c>
      <c r="V48" s="80">
        <f>VLOOKUP(V4,Difficulties!$C$3:$E$22,IF(Calculation!V26="H",2,3),FALSE)</f>
        <v>41</v>
      </c>
      <c r="W48" s="80">
        <f>VLOOKUP(W4,Difficulties!$C$3:$E$22,IF(Calculation!W26="H",2,3),FALSE)</f>
        <v>58.8</v>
      </c>
      <c r="X48" s="80">
        <f>VLOOKUP(X4,Difficulties!$C$3:$E$22,IF(Calculation!X26="H",2,3),FALSE)</f>
        <v>42</v>
      </c>
      <c r="Y48" s="80">
        <f>VLOOKUP(Y4,Difficulties!$C$3:$E$22,IF(Calculation!Y26="H",2,3),FALSE)</f>
        <v>70</v>
      </c>
      <c r="Z48" s="80">
        <f>VLOOKUP(Z4,Difficulties!$C$3:$E$22,IF(Calculation!Z26="H",2,3),FALSE)</f>
        <v>38.4</v>
      </c>
      <c r="AA48" s="80">
        <f>VLOOKUP(AA4,Difficulties!$C$3:$E$22,IF(Calculation!AA26="H",2,3),FALSE)</f>
        <v>90</v>
      </c>
      <c r="AB48" s="80">
        <f>VLOOKUP(AB4,Difficulties!$C$3:$E$22,IF(Calculation!AB26="H",2,3),FALSE)</f>
        <v>40</v>
      </c>
      <c r="AC48" s="80">
        <f>VLOOKUP(AC4,Difficulties!$C$3:$E$22,IF(Calculation!AC26="H",2,3),FALSE)</f>
        <v>75.599999999999994</v>
      </c>
      <c r="AD48" s="80">
        <f>VLOOKUP(AD4,Difficulties!$C$3:$E$22,IF(Calculation!AD26="H",2,3),FALSE)</f>
        <v>100</v>
      </c>
      <c r="AE48" s="80">
        <f>VLOOKUP(AE4,Difficulties!$C$3:$E$22,IF(Calculation!AE26="H",2,3),FALSE)</f>
        <v>44.4</v>
      </c>
      <c r="AF48" s="80">
        <f>VLOOKUP(AF4,Difficulties!$C$3:$E$22,IF(Calculation!AF26="H",2,3),FALSE)</f>
        <v>44</v>
      </c>
      <c r="AG48" s="80">
        <f>VLOOKUP(AG4,Difficulties!$C$3:$E$22,IF(Calculation!AG26="H",2,3),FALSE)</f>
        <v>56.4</v>
      </c>
      <c r="AH48" s="80">
        <f>VLOOKUP(AH4,Difficulties!$C$3:$E$22,IF(Calculation!AH26="H",2,3),FALSE)</f>
        <v>54</v>
      </c>
      <c r="AI48" s="80">
        <f>VLOOKUP(AI4,Difficulties!$C$3:$E$22,IF(Calculation!AI26="H",2,3),FALSE)</f>
        <v>48</v>
      </c>
      <c r="AJ48" s="80">
        <f>VLOOKUP(AJ4,Difficulties!$C$3:$E$22,IF(Calculation!AJ26="H",2,3),FALSE)</f>
        <v>30</v>
      </c>
      <c r="AK48" s="80">
        <f>VLOOKUP(AK4,Difficulties!$C$3:$E$22,IF(Calculation!AK26="H",2,3),FALSE)</f>
        <v>43.199999999999996</v>
      </c>
      <c r="AL48" s="80">
        <f>VLOOKUP(AL4,Difficulties!$C$3:$E$22,IF(Calculation!AL26="H",2,3),FALSE)</f>
        <v>77</v>
      </c>
      <c r="AM48" s="80">
        <f>VLOOKUP(AM4,Difficulties!$C$3:$E$22,IF(Calculation!AM26="H",2,3),FALSE)</f>
        <v>52.8</v>
      </c>
    </row>
    <row r="49" spans="1:39" ht="12.75" customHeight="1" x14ac:dyDescent="0.35">
      <c r="A49" s="16" t="s">
        <v>8</v>
      </c>
      <c r="B49" s="80">
        <f>VLOOKUP(B5,Difficulties!$C$3:$E$22,IF(Calculation!B27="H",2,3),FALSE)</f>
        <v>49.199999999999996</v>
      </c>
      <c r="C49" s="80">
        <f>VLOOKUP(C5,Difficulties!$C$3:$E$22,IF(Calculation!C27="H",2,3),FALSE)</f>
        <v>81</v>
      </c>
      <c r="D49" s="80">
        <f>VLOOKUP(D5,Difficulties!$C$3:$E$22,IF(Calculation!D27="H",2,3),FALSE)</f>
        <v>90</v>
      </c>
      <c r="E49" s="80">
        <f>VLOOKUP(E5,Difficulties!$C$3:$E$22,IF(Calculation!E27="H",2,3),FALSE)</f>
        <v>30</v>
      </c>
      <c r="F49" s="80">
        <f>VLOOKUP(F5,Difficulties!$C$3:$E$22,IF(Calculation!F27="H",2,3),FALSE)</f>
        <v>43.199999999999996</v>
      </c>
      <c r="G49" s="80">
        <f>VLOOKUP(G5,Difficulties!$C$3:$E$22,IF(Calculation!G27="H",2,3),FALSE)</f>
        <v>77</v>
      </c>
      <c r="H49" s="80">
        <f>VLOOKUP(H5,Difficulties!$C$3:$E$22,IF(Calculation!H27="H",2,3),FALSE)</f>
        <v>120</v>
      </c>
      <c r="I49" s="80">
        <f>VLOOKUP(I5,Difficulties!$C$3:$E$22,IF(Calculation!I27="H",2,3),FALSE)</f>
        <v>42</v>
      </c>
      <c r="J49" s="80">
        <f>VLOOKUP(J5,Difficulties!$C$3:$E$22,IF(Calculation!J27="H",2,3),FALSE)</f>
        <v>52.8</v>
      </c>
      <c r="K49" s="80">
        <f>VLOOKUP(K5,Difficulties!$C$3:$E$22,IF(Calculation!K27="H",2,3),FALSE)</f>
        <v>40</v>
      </c>
      <c r="L49" s="80">
        <f>VLOOKUP(L5,Difficulties!$C$3:$E$22,IF(Calculation!L27="H",2,3),FALSE)</f>
        <v>58.8</v>
      </c>
      <c r="M49" s="80">
        <f>VLOOKUP(M5,Difficulties!$C$3:$E$22,IF(Calculation!M27="H",2,3),FALSE)</f>
        <v>38.4</v>
      </c>
      <c r="N49" s="80">
        <f>VLOOKUP(N5,Difficulties!$C$3:$E$22,IF(Calculation!N27="H",2,3),FALSE)</f>
        <v>47</v>
      </c>
      <c r="O49" s="80">
        <f>VLOOKUP(O5,Difficulties!$C$3:$E$22,IF(Calculation!O27="H",2,3),FALSE)</f>
        <v>44.4</v>
      </c>
      <c r="P49" s="80">
        <f>VLOOKUP(P5,Difficulties!$C$3:$E$22,IF(Calculation!P27="H",2,3),FALSE)</f>
        <v>44</v>
      </c>
      <c r="Q49" s="80">
        <f>VLOOKUP(Q5,Difficulties!$C$3:$E$22,IF(Calculation!Q27="H",2,3),FALSE)</f>
        <v>64.8</v>
      </c>
      <c r="R49" s="80">
        <f>VLOOKUP(R5,Difficulties!$C$3:$E$22,IF(Calculation!R27="H",2,3),FALSE)</f>
        <v>70</v>
      </c>
      <c r="S49" s="80">
        <f>VLOOKUP(S5,Difficulties!$C$3:$E$22,IF(Calculation!S27="H",2,3),FALSE)</f>
        <v>52.8</v>
      </c>
      <c r="T49" s="80">
        <f>VLOOKUP(T5,Difficulties!$C$3:$E$22,IF(Calculation!T27="H",2,3),FALSE)</f>
        <v>63</v>
      </c>
      <c r="U49" s="80">
        <f>VLOOKUP(U5,Difficulties!$C$3:$E$22,IF(Calculation!U27="H",2,3),FALSE)</f>
        <v>49</v>
      </c>
      <c r="V49" s="80">
        <f>VLOOKUP(V5,Difficulties!$C$3:$E$22,IF(Calculation!V27="H",2,3),FALSE)</f>
        <v>50.4</v>
      </c>
      <c r="W49" s="80">
        <f>VLOOKUP(W5,Difficulties!$C$3:$E$22,IF(Calculation!W27="H",2,3),FALSE)</f>
        <v>75</v>
      </c>
      <c r="X49" s="80">
        <f>VLOOKUP(X5,Difficulties!$C$3:$E$22,IF(Calculation!X27="H",2,3),FALSE)</f>
        <v>97.2</v>
      </c>
      <c r="Y49" s="80">
        <f>VLOOKUP(Y5,Difficulties!$C$3:$E$22,IF(Calculation!Y27="H",2,3),FALSE)</f>
        <v>36</v>
      </c>
      <c r="Z49" s="80">
        <f>VLOOKUP(Z5,Difficulties!$C$3:$E$22,IF(Calculation!Z27="H",2,3),FALSE)</f>
        <v>41</v>
      </c>
      <c r="AA49" s="80">
        <f>VLOOKUP(AA5,Difficulties!$C$3:$E$22,IF(Calculation!AA27="H",2,3),FALSE)</f>
        <v>54</v>
      </c>
      <c r="AB49" s="80">
        <f>VLOOKUP(AB5,Difficulties!$C$3:$E$22,IF(Calculation!AB27="H",2,3),FALSE)</f>
        <v>84</v>
      </c>
      <c r="AC49" s="80">
        <f>VLOOKUP(AC5,Difficulties!$C$3:$E$22,IF(Calculation!AC27="H",2,3),FALSE)</f>
        <v>56.4</v>
      </c>
      <c r="AD49" s="80">
        <f>VLOOKUP(AD5,Difficulties!$C$3:$E$22,IF(Calculation!AD27="H",2,3),FALSE)</f>
        <v>37</v>
      </c>
      <c r="AE49" s="80">
        <f>VLOOKUP(AE5,Difficulties!$C$3:$E$22,IF(Calculation!AE27="H",2,3),FALSE)</f>
        <v>52.8</v>
      </c>
      <c r="AF49" s="80">
        <f>VLOOKUP(AF5,Difficulties!$C$3:$E$22,IF(Calculation!AF27="H",2,3),FALSE)</f>
        <v>32</v>
      </c>
      <c r="AG49" s="80">
        <f>VLOOKUP(AG5,Difficulties!$C$3:$E$22,IF(Calculation!AG27="H",2,3),FALSE)</f>
        <v>36</v>
      </c>
      <c r="AH49" s="80">
        <f>VLOOKUP(AH5,Difficulties!$C$3:$E$22,IF(Calculation!AH27="H",2,3),FALSE)</f>
        <v>92.399999999999991</v>
      </c>
      <c r="AI49" s="80">
        <f>VLOOKUP(AI5,Difficulties!$C$3:$E$22,IF(Calculation!AI27="H",2,3),FALSE)</f>
        <v>44</v>
      </c>
      <c r="AJ49" s="80">
        <f>VLOOKUP(AJ5,Difficulties!$C$3:$E$22,IF(Calculation!AJ27="H",2,3),FALSE)</f>
        <v>48</v>
      </c>
      <c r="AK49" s="80">
        <f>VLOOKUP(AK5,Difficulties!$C$3:$E$22,IF(Calculation!AK27="H",2,3),FALSE)</f>
        <v>44</v>
      </c>
      <c r="AL49" s="80">
        <f>VLOOKUP(AL5,Difficulties!$C$3:$E$22,IF(Calculation!AL27="H",2,3),FALSE)</f>
        <v>75.599999999999994</v>
      </c>
      <c r="AM49" s="80">
        <f>VLOOKUP(AM5,Difficulties!$C$3:$E$22,IF(Calculation!AM27="H",2,3),FALSE)</f>
        <v>100</v>
      </c>
    </row>
    <row r="50" spans="1:39" ht="12.75" customHeight="1" x14ac:dyDescent="0.35">
      <c r="A50" s="16" t="s">
        <v>9</v>
      </c>
      <c r="B50" s="80">
        <f>VLOOKUP(B6,Difficulties!$C$3:$E$22,IF(Calculation!B28="H",2,3),FALSE)</f>
        <v>43.199999999999996</v>
      </c>
      <c r="C50" s="80">
        <f>VLOOKUP(C6,Difficulties!$C$3:$E$22,IF(Calculation!C28="H",2,3),FALSE)</f>
        <v>41</v>
      </c>
      <c r="D50" s="80">
        <f>VLOOKUP(D6,Difficulties!$C$3:$E$22,IF(Calculation!D28="H",2,3),FALSE)</f>
        <v>36</v>
      </c>
      <c r="E50" s="80">
        <f>VLOOKUP(E6,Difficulties!$C$3:$E$22,IF(Calculation!E28="H",2,3),FALSE)</f>
        <v>81</v>
      </c>
      <c r="F50" s="80">
        <f>VLOOKUP(F6,Difficulties!$C$3:$E$22,IF(Calculation!F28="H",2,3),FALSE)</f>
        <v>48</v>
      </c>
      <c r="G50" s="80">
        <f>VLOOKUP(G6,Difficulties!$C$3:$E$22,IF(Calculation!G28="H",2,3),FALSE)</f>
        <v>44</v>
      </c>
      <c r="H50" s="80">
        <f>VLOOKUP(H6,Difficulties!$C$3:$E$22,IF(Calculation!H28="H",2,3),FALSE)</f>
        <v>38.4</v>
      </c>
      <c r="I50" s="80">
        <f>VLOOKUP(I6,Difficulties!$C$3:$E$22,IF(Calculation!I28="H",2,3),FALSE)</f>
        <v>37</v>
      </c>
      <c r="J50" s="80">
        <f>VLOOKUP(J6,Difficulties!$C$3:$E$22,IF(Calculation!J28="H",2,3),FALSE)</f>
        <v>120</v>
      </c>
      <c r="K50" s="80">
        <f>VLOOKUP(K6,Difficulties!$C$3:$E$22,IF(Calculation!K28="H",2,3),FALSE)</f>
        <v>70</v>
      </c>
      <c r="L50" s="80">
        <f>VLOOKUP(L6,Difficulties!$C$3:$E$22,IF(Calculation!L28="H",2,3),FALSE)</f>
        <v>50.4</v>
      </c>
      <c r="M50" s="80">
        <f>VLOOKUP(M6,Difficulties!$C$3:$E$22,IF(Calculation!M28="H",2,3),FALSE)</f>
        <v>56.4</v>
      </c>
      <c r="N50" s="80">
        <f>VLOOKUP(N6,Difficulties!$C$3:$E$22,IF(Calculation!N28="H",2,3),FALSE)</f>
        <v>44</v>
      </c>
      <c r="O50" s="80">
        <f>VLOOKUP(O6,Difficulties!$C$3:$E$22,IF(Calculation!O28="H",2,3),FALSE)</f>
        <v>52.8</v>
      </c>
      <c r="P50" s="80">
        <f>VLOOKUP(P6,Difficulties!$C$3:$E$22,IF(Calculation!P28="H",2,3),FALSE)</f>
        <v>75</v>
      </c>
      <c r="Q50" s="80">
        <f>VLOOKUP(Q6,Difficulties!$C$3:$E$22,IF(Calculation!Q28="H",2,3),FALSE)</f>
        <v>40</v>
      </c>
      <c r="R50" s="80">
        <f>VLOOKUP(R6,Difficulties!$C$3:$E$22,IF(Calculation!R28="H",2,3),FALSE)</f>
        <v>92.399999999999991</v>
      </c>
      <c r="S50" s="80">
        <f>VLOOKUP(S6,Difficulties!$C$3:$E$22,IF(Calculation!S28="H",2,3),FALSE)</f>
        <v>75.599999999999994</v>
      </c>
      <c r="T50" s="80">
        <f>VLOOKUP(T6,Difficulties!$C$3:$E$22,IF(Calculation!T28="H",2,3),FALSE)</f>
        <v>49</v>
      </c>
      <c r="U50" s="80">
        <f>VLOOKUP(U6,Difficulties!$C$3:$E$22,IF(Calculation!U28="H",2,3),FALSE)</f>
        <v>42</v>
      </c>
      <c r="V50" s="80">
        <f>VLOOKUP(V6,Difficulties!$C$3:$E$22,IF(Calculation!V28="H",2,3),FALSE)</f>
        <v>44.4</v>
      </c>
      <c r="W50" s="80">
        <f>VLOOKUP(W6,Difficulties!$C$3:$E$22,IF(Calculation!W28="H",2,3),FALSE)</f>
        <v>30</v>
      </c>
      <c r="X50" s="80">
        <f>VLOOKUP(X6,Difficulties!$C$3:$E$22,IF(Calculation!X28="H",2,3),FALSE)</f>
        <v>49.199999999999996</v>
      </c>
      <c r="Y50" s="80">
        <f>VLOOKUP(Y6,Difficulties!$C$3:$E$22,IF(Calculation!Y28="H",2,3),FALSE)</f>
        <v>97.2</v>
      </c>
      <c r="Z50" s="80">
        <f>VLOOKUP(Z6,Difficulties!$C$3:$E$22,IF(Calculation!Z28="H",2,3),FALSE)</f>
        <v>36</v>
      </c>
      <c r="AA50" s="80">
        <f>VLOOKUP(AA6,Difficulties!$C$3:$E$22,IF(Calculation!AA28="H",2,3),FALSE)</f>
        <v>48</v>
      </c>
      <c r="AB50" s="80">
        <f>VLOOKUP(AB6,Difficulties!$C$3:$E$22,IF(Calculation!AB28="H",2,3),FALSE)</f>
        <v>77</v>
      </c>
      <c r="AC50" s="80">
        <f>VLOOKUP(AC6,Difficulties!$C$3:$E$22,IF(Calculation!AC28="H",2,3),FALSE)</f>
        <v>52.8</v>
      </c>
      <c r="AD50" s="80">
        <f>VLOOKUP(AD6,Difficulties!$C$3:$E$22,IF(Calculation!AD28="H",2,3),FALSE)</f>
        <v>44</v>
      </c>
      <c r="AE50" s="80">
        <f>VLOOKUP(AE6,Difficulties!$C$3:$E$22,IF(Calculation!AE28="H",2,3),FALSE)</f>
        <v>90</v>
      </c>
      <c r="AF50" s="80">
        <f>VLOOKUP(AF6,Difficulties!$C$3:$E$22,IF(Calculation!AF28="H",2,3),FALSE)</f>
        <v>47</v>
      </c>
      <c r="AG50" s="80">
        <f>VLOOKUP(AG6,Difficulties!$C$3:$E$22,IF(Calculation!AG28="H",2,3),FALSE)</f>
        <v>40</v>
      </c>
      <c r="AH50" s="80">
        <f>VLOOKUP(AH6,Difficulties!$C$3:$E$22,IF(Calculation!AH28="H",2,3),FALSE)</f>
        <v>52.8</v>
      </c>
      <c r="AI50" s="80">
        <f>VLOOKUP(AI6,Difficulties!$C$3:$E$22,IF(Calculation!AI28="H",2,3),FALSE)</f>
        <v>32</v>
      </c>
      <c r="AJ50" s="80">
        <f>VLOOKUP(AJ6,Difficulties!$C$3:$E$22,IF(Calculation!AJ28="H",2,3),FALSE)</f>
        <v>84</v>
      </c>
      <c r="AK50" s="80">
        <f>VLOOKUP(AK6,Difficulties!$C$3:$E$22,IF(Calculation!AK28="H",2,3),FALSE)</f>
        <v>100</v>
      </c>
      <c r="AL50" s="80">
        <f>VLOOKUP(AL6,Difficulties!$C$3:$E$22,IF(Calculation!AL28="H",2,3),FALSE)</f>
        <v>58.8</v>
      </c>
      <c r="AM50" s="80">
        <f>VLOOKUP(AM6,Difficulties!$C$3:$E$22,IF(Calculation!AM28="H",2,3),FALSE)</f>
        <v>63</v>
      </c>
    </row>
    <row r="51" spans="1:39" ht="12.75" customHeight="1" x14ac:dyDescent="0.35">
      <c r="A51" s="16" t="s">
        <v>49</v>
      </c>
      <c r="B51" s="80">
        <f>VLOOKUP(B7,Difficulties!$C$3:$E$22,IF(Calculation!B29="H",2,3),FALSE)</f>
        <v>52.8</v>
      </c>
      <c r="C51" s="80">
        <f>VLOOKUP(C7,Difficulties!$C$3:$E$22,IF(Calculation!C29="H",2,3),FALSE)</f>
        <v>44</v>
      </c>
      <c r="D51" s="80">
        <f>VLOOKUP(D7,Difficulties!$C$3:$E$22,IF(Calculation!D29="H",2,3),FALSE)</f>
        <v>44.4</v>
      </c>
      <c r="E51" s="80">
        <f>VLOOKUP(E7,Difficulties!$C$3:$E$22,IF(Calculation!E29="H",2,3),FALSE)</f>
        <v>63</v>
      </c>
      <c r="F51" s="80">
        <f>VLOOKUP(F7,Difficulties!$C$3:$E$22,IF(Calculation!F29="H",2,3),FALSE)</f>
        <v>84</v>
      </c>
      <c r="G51" s="80">
        <f>VLOOKUP(G7,Difficulties!$C$3:$E$22,IF(Calculation!G29="H",2,3),FALSE)</f>
        <v>100</v>
      </c>
      <c r="H51" s="80">
        <f>VLOOKUP(H7,Difficulties!$C$3:$E$22,IF(Calculation!H29="H",2,3),FALSE)</f>
        <v>54</v>
      </c>
      <c r="I51" s="80">
        <f>VLOOKUP(I7,Difficulties!$C$3:$E$22,IF(Calculation!I29="H",2,3),FALSE)</f>
        <v>92.399999999999991</v>
      </c>
      <c r="J51" s="80">
        <f>VLOOKUP(J7,Difficulties!$C$3:$E$22,IF(Calculation!J29="H",2,3),FALSE)</f>
        <v>30</v>
      </c>
      <c r="K51" s="80">
        <f>VLOOKUP(K7,Difficulties!$C$3:$E$22,IF(Calculation!K29="H",2,3),FALSE)</f>
        <v>90</v>
      </c>
      <c r="L51" s="80">
        <f>VLOOKUP(L7,Difficulties!$C$3:$E$22,IF(Calculation!L29="H",2,3),FALSE)</f>
        <v>47</v>
      </c>
      <c r="M51" s="80">
        <f>VLOOKUP(M7,Difficulties!$C$3:$E$22,IF(Calculation!M29="H",2,3),FALSE)</f>
        <v>40</v>
      </c>
      <c r="N51" s="80">
        <f>VLOOKUP(N7,Difficulties!$C$3:$E$22,IF(Calculation!N29="H",2,3),FALSE)</f>
        <v>58.8</v>
      </c>
      <c r="O51" s="80">
        <f>VLOOKUP(O7,Difficulties!$C$3:$E$22,IF(Calculation!O29="H",2,3),FALSE)</f>
        <v>40</v>
      </c>
      <c r="P51" s="80">
        <f>VLOOKUP(P7,Difficulties!$C$3:$E$22,IF(Calculation!P29="H",2,3),FALSE)</f>
        <v>50.4</v>
      </c>
      <c r="Q51" s="80">
        <f>VLOOKUP(Q7,Difficulties!$C$3:$E$22,IF(Calculation!Q29="H",2,3),FALSE)</f>
        <v>36</v>
      </c>
      <c r="R51" s="80">
        <f>VLOOKUP(R7,Difficulties!$C$3:$E$22,IF(Calculation!R29="H",2,3),FALSE)</f>
        <v>49.199999999999996</v>
      </c>
      <c r="S51" s="80">
        <f>VLOOKUP(S7,Difficulties!$C$3:$E$22,IF(Calculation!S29="H",2,3),FALSE)</f>
        <v>81</v>
      </c>
      <c r="T51" s="80">
        <f>VLOOKUP(T7,Difficulties!$C$3:$E$22,IF(Calculation!T29="H",2,3),FALSE)</f>
        <v>52.8</v>
      </c>
      <c r="U51" s="80">
        <f>VLOOKUP(U7,Difficulties!$C$3:$E$22,IF(Calculation!U29="H",2,3),FALSE)</f>
        <v>56.4</v>
      </c>
      <c r="V51" s="80">
        <f>VLOOKUP(V7,Difficulties!$C$3:$E$22,IF(Calculation!V29="H",2,3),FALSE)</f>
        <v>77</v>
      </c>
      <c r="W51" s="80">
        <f>VLOOKUP(W7,Difficulties!$C$3:$E$22,IF(Calculation!W29="H",2,3),FALSE)</f>
        <v>37</v>
      </c>
      <c r="X51" s="80">
        <f>VLOOKUP(X7,Difficulties!$C$3:$E$22,IF(Calculation!X29="H",2,3),FALSE)</f>
        <v>52.8</v>
      </c>
      <c r="Y51" s="80">
        <f>VLOOKUP(Y7,Difficulties!$C$3:$E$22,IF(Calculation!Y29="H",2,3),FALSE)</f>
        <v>75.599999999999994</v>
      </c>
      <c r="Z51" s="80">
        <f>VLOOKUP(Z7,Difficulties!$C$3:$E$22,IF(Calculation!Z29="H",2,3),FALSE)</f>
        <v>44</v>
      </c>
      <c r="AA51" s="80">
        <f>VLOOKUP(AA7,Difficulties!$C$3:$E$22,IF(Calculation!AA29="H",2,3),FALSE)</f>
        <v>43.199999999999996</v>
      </c>
      <c r="AB51" s="80">
        <f>VLOOKUP(AB7,Difficulties!$C$3:$E$22,IF(Calculation!AB29="H",2,3),FALSE)</f>
        <v>41</v>
      </c>
      <c r="AC51" s="80">
        <f>VLOOKUP(AC7,Difficulties!$C$3:$E$22,IF(Calculation!AC29="H",2,3),FALSE)</f>
        <v>49</v>
      </c>
      <c r="AD51" s="80">
        <f>VLOOKUP(AD7,Difficulties!$C$3:$E$22,IF(Calculation!AD29="H",2,3),FALSE)</f>
        <v>48</v>
      </c>
      <c r="AE51" s="80">
        <f>VLOOKUP(AE7,Difficulties!$C$3:$E$22,IF(Calculation!AE29="H",2,3),FALSE)</f>
        <v>42</v>
      </c>
      <c r="AF51" s="80">
        <f>VLOOKUP(AF7,Difficulties!$C$3:$E$22,IF(Calculation!AF29="H",2,3),FALSE)</f>
        <v>48</v>
      </c>
      <c r="AG51" s="80">
        <f>VLOOKUP(AG7,Difficulties!$C$3:$E$22,IF(Calculation!AG29="H",2,3),FALSE)</f>
        <v>70</v>
      </c>
      <c r="AH51" s="80">
        <f>VLOOKUP(AH7,Difficulties!$C$3:$E$22,IF(Calculation!AH29="H",2,3),FALSE)</f>
        <v>120</v>
      </c>
      <c r="AI51" s="80">
        <f>VLOOKUP(AI7,Difficulties!$C$3:$E$22,IF(Calculation!AI29="H",2,3),FALSE)</f>
        <v>64.8</v>
      </c>
      <c r="AJ51" s="80">
        <f>VLOOKUP(AJ7,Difficulties!$C$3:$E$22,IF(Calculation!AJ29="H",2,3),FALSE)</f>
        <v>75</v>
      </c>
      <c r="AK51" s="80">
        <f>VLOOKUP(AK7,Difficulties!$C$3:$E$22,IF(Calculation!AK29="H",2,3),FALSE)</f>
        <v>36</v>
      </c>
      <c r="AL51" s="80">
        <f>VLOOKUP(AL7,Difficulties!$C$3:$E$22,IF(Calculation!AL29="H",2,3),FALSE)</f>
        <v>44</v>
      </c>
      <c r="AM51" s="80">
        <f>VLOOKUP(AM7,Difficulties!$C$3:$E$22,IF(Calculation!AM29="H",2,3),FALSE)</f>
        <v>97.2</v>
      </c>
    </row>
    <row r="52" spans="1:39" ht="12.75" customHeight="1" x14ac:dyDescent="0.35">
      <c r="A52" s="16" t="s">
        <v>53</v>
      </c>
      <c r="B52" s="80">
        <f>VLOOKUP(B8,Difficulties!$C$3:$E$22,IF(Calculation!B30="H",2,3),FALSE)</f>
        <v>44.4</v>
      </c>
      <c r="C52" s="80">
        <f>VLOOKUP(C8,Difficulties!$C$3:$E$22,IF(Calculation!C30="H",2,3),FALSE)</f>
        <v>63</v>
      </c>
      <c r="D52" s="80">
        <f>VLOOKUP(D8,Difficulties!$C$3:$E$22,IF(Calculation!D30="H",2,3),FALSE)</f>
        <v>52.8</v>
      </c>
      <c r="E52" s="80">
        <f>VLOOKUP(E8,Difficulties!$C$3:$E$22,IF(Calculation!E30="H",2,3),FALSE)</f>
        <v>44</v>
      </c>
      <c r="F52" s="80">
        <f>VLOOKUP(F8,Difficulties!$C$3:$E$22,IF(Calculation!F30="H",2,3),FALSE)</f>
        <v>32</v>
      </c>
      <c r="G52" s="80">
        <f>VLOOKUP(G8,Difficulties!$C$3:$E$22,IF(Calculation!G30="H",2,3),FALSE)</f>
        <v>50.4</v>
      </c>
      <c r="H52" s="80">
        <f>VLOOKUP(H8,Difficulties!$C$3:$E$22,IF(Calculation!H30="H",2,3),FALSE)</f>
        <v>75</v>
      </c>
      <c r="I52" s="80">
        <f>VLOOKUP(I8,Difficulties!$C$3:$E$22,IF(Calculation!I30="H",2,3),FALSE)</f>
        <v>43.199999999999996</v>
      </c>
      <c r="J52" s="80">
        <f>VLOOKUP(J8,Difficulties!$C$3:$E$22,IF(Calculation!J30="H",2,3),FALSE)</f>
        <v>81</v>
      </c>
      <c r="K52" s="80">
        <f>VLOOKUP(K8,Difficulties!$C$3:$E$22,IF(Calculation!K30="H",2,3),FALSE)</f>
        <v>64.8</v>
      </c>
      <c r="L52" s="80">
        <f>VLOOKUP(L8,Difficulties!$C$3:$E$22,IF(Calculation!L30="H",2,3),FALSE)</f>
        <v>44</v>
      </c>
      <c r="M52" s="80">
        <f>VLOOKUP(M8,Difficulties!$C$3:$E$22,IF(Calculation!M30="H",2,3),FALSE)</f>
        <v>49</v>
      </c>
      <c r="N52" s="80">
        <f>VLOOKUP(N8,Difficulties!$C$3:$E$22,IF(Calculation!N30="H",2,3),FALSE)</f>
        <v>92.399999999999991</v>
      </c>
      <c r="O52" s="80">
        <f>VLOOKUP(O8,Difficulties!$C$3:$E$22,IF(Calculation!O30="H",2,3),FALSE)</f>
        <v>30</v>
      </c>
      <c r="P52" s="80">
        <f>VLOOKUP(P8,Difficulties!$C$3:$E$22,IF(Calculation!P30="H",2,3),FALSE)</f>
        <v>48</v>
      </c>
      <c r="Q52" s="80">
        <f>VLOOKUP(Q8,Difficulties!$C$3:$E$22,IF(Calculation!Q30="H",2,3),FALSE)</f>
        <v>100</v>
      </c>
      <c r="R52" s="80">
        <f>VLOOKUP(R8,Difficulties!$C$3:$E$22,IF(Calculation!R30="H",2,3),FALSE)</f>
        <v>48</v>
      </c>
      <c r="S52" s="80">
        <f>VLOOKUP(S8,Difficulties!$C$3:$E$22,IF(Calculation!S30="H",2,3),FALSE)</f>
        <v>47</v>
      </c>
      <c r="T52" s="80">
        <f>VLOOKUP(T8,Difficulties!$C$3:$E$22,IF(Calculation!T30="H",2,3),FALSE)</f>
        <v>49.199999999999996</v>
      </c>
      <c r="U52" s="80">
        <f>VLOOKUP(U8,Difficulties!$C$3:$E$22,IF(Calculation!U30="H",2,3),FALSE)</f>
        <v>52.8</v>
      </c>
      <c r="V52" s="80">
        <f>VLOOKUP(V8,Difficulties!$C$3:$E$22,IF(Calculation!V30="H",2,3),FALSE)</f>
        <v>36</v>
      </c>
      <c r="W52" s="80">
        <f>VLOOKUP(W8,Difficulties!$C$3:$E$22,IF(Calculation!W30="H",2,3),FALSE)</f>
        <v>44</v>
      </c>
      <c r="X52" s="80">
        <f>VLOOKUP(X8,Difficulties!$C$3:$E$22,IF(Calculation!X30="H",2,3),FALSE)</f>
        <v>75.599999999999994</v>
      </c>
      <c r="Y52" s="80">
        <f>VLOOKUP(Y8,Difficulties!$C$3:$E$22,IF(Calculation!Y30="H",2,3),FALSE)</f>
        <v>52.8</v>
      </c>
      <c r="Z52" s="80">
        <f>VLOOKUP(Z8,Difficulties!$C$3:$E$22,IF(Calculation!Z30="H",2,3),FALSE)</f>
        <v>37</v>
      </c>
      <c r="AA52" s="80">
        <f>VLOOKUP(AA8,Difficulties!$C$3:$E$22,IF(Calculation!AA30="H",2,3),FALSE)</f>
        <v>120</v>
      </c>
      <c r="AB52" s="80">
        <f>VLOOKUP(AB8,Difficulties!$C$3:$E$22,IF(Calculation!AB30="H",2,3),FALSE)</f>
        <v>40</v>
      </c>
      <c r="AC52" s="80">
        <f>VLOOKUP(AC8,Difficulties!$C$3:$E$22,IF(Calculation!AC30="H",2,3),FALSE)</f>
        <v>77</v>
      </c>
      <c r="AD52" s="80">
        <f>VLOOKUP(AD8,Difficulties!$C$3:$E$22,IF(Calculation!AD30="H",2,3),FALSE)</f>
        <v>36</v>
      </c>
      <c r="AE52" s="80">
        <f>VLOOKUP(AE8,Difficulties!$C$3:$E$22,IF(Calculation!AE30="H",2,3),FALSE)</f>
        <v>40</v>
      </c>
      <c r="AF52" s="80">
        <f>VLOOKUP(AF8,Difficulties!$C$3:$E$22,IF(Calculation!AF30="H",2,3),FALSE)</f>
        <v>58.8</v>
      </c>
      <c r="AG52" s="80">
        <f>VLOOKUP(AG8,Difficulties!$C$3:$E$22,IF(Calculation!AG30="H",2,3),FALSE)</f>
        <v>38.4</v>
      </c>
      <c r="AH52" s="80">
        <f>VLOOKUP(AH8,Difficulties!$C$3:$E$22,IF(Calculation!AH30="H",2,3),FALSE)</f>
        <v>42</v>
      </c>
      <c r="AI52" s="80">
        <f>VLOOKUP(AI8,Difficulties!$C$3:$E$22,IF(Calculation!AI30="H",2,3),FALSE)</f>
        <v>90</v>
      </c>
      <c r="AJ52" s="80">
        <f>VLOOKUP(AJ8,Difficulties!$C$3:$E$22,IF(Calculation!AJ30="H",2,3),FALSE)</f>
        <v>54</v>
      </c>
      <c r="AK52" s="80">
        <f>VLOOKUP(AK8,Difficulties!$C$3:$E$22,IF(Calculation!AK30="H",2,3),FALSE)</f>
        <v>97.2</v>
      </c>
      <c r="AL52" s="80">
        <f>VLOOKUP(AL8,Difficulties!$C$3:$E$22,IF(Calculation!AL30="H",2,3),FALSE)</f>
        <v>41</v>
      </c>
      <c r="AM52" s="80">
        <f>VLOOKUP(AM8,Difficulties!$C$3:$E$22,IF(Calculation!AM30="H",2,3),FALSE)</f>
        <v>56.4</v>
      </c>
    </row>
    <row r="53" spans="1:39" ht="12.75" customHeight="1" x14ac:dyDescent="0.35">
      <c r="A53" s="16" t="s">
        <v>59</v>
      </c>
      <c r="B53" s="80">
        <f>VLOOKUP(B9,Difficulties!$C$3:$E$22,IF(Calculation!B31="H",2,3),FALSE)</f>
        <v>36</v>
      </c>
      <c r="C53" s="80">
        <f>VLOOKUP(C9,Difficulties!$C$3:$E$22,IF(Calculation!C31="H",2,3),FALSE)</f>
        <v>75</v>
      </c>
      <c r="D53" s="80">
        <f>VLOOKUP(D9,Difficulties!$C$3:$E$22,IF(Calculation!D31="H",2,3),FALSE)</f>
        <v>49.199999999999996</v>
      </c>
      <c r="E53" s="80">
        <f>VLOOKUP(E9,Difficulties!$C$3:$E$22,IF(Calculation!E31="H",2,3),FALSE)</f>
        <v>36</v>
      </c>
      <c r="F53" s="80">
        <f>VLOOKUP(F9,Difficulties!$C$3:$E$22,IF(Calculation!F31="H",2,3),FALSE)</f>
        <v>44.4</v>
      </c>
      <c r="G53" s="80">
        <f>VLOOKUP(G9,Difficulties!$C$3:$E$22,IF(Calculation!G31="H",2,3),FALSE)</f>
        <v>44</v>
      </c>
      <c r="H53" s="80">
        <f>VLOOKUP(H9,Difficulties!$C$3:$E$22,IF(Calculation!H31="H",2,3),FALSE)</f>
        <v>52.8</v>
      </c>
      <c r="I53" s="80">
        <f>VLOOKUP(I9,Difficulties!$C$3:$E$22,IF(Calculation!I31="H",2,3),FALSE)</f>
        <v>40</v>
      </c>
      <c r="J53" s="80">
        <f>VLOOKUP(J9,Difficulties!$C$3:$E$22,IF(Calculation!J31="H",2,3),FALSE)</f>
        <v>58.8</v>
      </c>
      <c r="K53" s="80">
        <f>VLOOKUP(K9,Difficulties!$C$3:$E$22,IF(Calculation!K31="H",2,3),FALSE)</f>
        <v>63</v>
      </c>
      <c r="L53" s="80">
        <f>VLOOKUP(L9,Difficulties!$C$3:$E$22,IF(Calculation!L31="H",2,3),FALSE)</f>
        <v>84</v>
      </c>
      <c r="M53" s="80">
        <f>VLOOKUP(M9,Difficulties!$C$3:$E$22,IF(Calculation!M31="H",2,3),FALSE)</f>
        <v>77</v>
      </c>
      <c r="N53" s="80">
        <f>VLOOKUP(N9,Difficulties!$C$3:$E$22,IF(Calculation!N31="H",2,3),FALSE)</f>
        <v>97.2</v>
      </c>
      <c r="O53" s="80">
        <f>VLOOKUP(O9,Difficulties!$C$3:$E$22,IF(Calculation!O31="H",2,3),FALSE)</f>
        <v>54</v>
      </c>
      <c r="P53" s="80">
        <f>VLOOKUP(P9,Difficulties!$C$3:$E$22,IF(Calculation!P31="H",2,3),FALSE)</f>
        <v>48</v>
      </c>
      <c r="Q53" s="80">
        <f>VLOOKUP(Q9,Difficulties!$C$3:$E$22,IF(Calculation!Q31="H",2,3),FALSE)</f>
        <v>50.4</v>
      </c>
      <c r="R53" s="80">
        <f>VLOOKUP(R9,Difficulties!$C$3:$E$22,IF(Calculation!R31="H",2,3),FALSE)</f>
        <v>47</v>
      </c>
      <c r="S53" s="80">
        <f>VLOOKUP(S9,Difficulties!$C$3:$E$22,IF(Calculation!S31="H",2,3),FALSE)</f>
        <v>120</v>
      </c>
      <c r="T53" s="80">
        <f>VLOOKUP(T9,Difficulties!$C$3:$E$22,IF(Calculation!T31="H",2,3),FALSE)</f>
        <v>32</v>
      </c>
      <c r="U53" s="80">
        <f>VLOOKUP(U9,Difficulties!$C$3:$E$22,IF(Calculation!U31="H",2,3),FALSE)</f>
        <v>70</v>
      </c>
      <c r="V53" s="80">
        <f>VLOOKUP(V9,Difficulties!$C$3:$E$22,IF(Calculation!V31="H",2,3),FALSE)</f>
        <v>48</v>
      </c>
      <c r="W53" s="80">
        <f>VLOOKUP(W9,Difficulties!$C$3:$E$22,IF(Calculation!W31="H",2,3),FALSE)</f>
        <v>41</v>
      </c>
      <c r="X53" s="80">
        <f>VLOOKUP(X9,Difficulties!$C$3:$E$22,IF(Calculation!X31="H",2,3),FALSE)</f>
        <v>90</v>
      </c>
      <c r="Y53" s="80">
        <f>VLOOKUP(Y9,Difficulties!$C$3:$E$22,IF(Calculation!Y31="H",2,3),FALSE)</f>
        <v>43.199999999999996</v>
      </c>
      <c r="Z53" s="80">
        <f>VLOOKUP(Z9,Difficulties!$C$3:$E$22,IF(Calculation!Z31="H",2,3),FALSE)</f>
        <v>30</v>
      </c>
      <c r="AA53" s="80">
        <f>VLOOKUP(AA9,Difficulties!$C$3:$E$22,IF(Calculation!AA31="H",2,3),FALSE)</f>
        <v>42</v>
      </c>
      <c r="AB53" s="80">
        <f>VLOOKUP(AB9,Difficulties!$C$3:$E$22,IF(Calculation!AB31="H",2,3),FALSE)</f>
        <v>56.4</v>
      </c>
      <c r="AC53" s="80">
        <f>VLOOKUP(AC9,Difficulties!$C$3:$E$22,IF(Calculation!AC31="H",2,3),FALSE)</f>
        <v>81</v>
      </c>
      <c r="AD53" s="80">
        <f>VLOOKUP(AD9,Difficulties!$C$3:$E$22,IF(Calculation!AD31="H",2,3),FALSE)</f>
        <v>64.8</v>
      </c>
      <c r="AE53" s="80">
        <f>VLOOKUP(AE9,Difficulties!$C$3:$E$22,IF(Calculation!AE31="H",2,3),FALSE)</f>
        <v>40</v>
      </c>
      <c r="AF53" s="80">
        <f>VLOOKUP(AF9,Difficulties!$C$3:$E$22,IF(Calculation!AF31="H",2,3),FALSE)</f>
        <v>92.399999999999991</v>
      </c>
      <c r="AG53" s="80">
        <f>VLOOKUP(AG9,Difficulties!$C$3:$E$22,IF(Calculation!AG31="H",2,3),FALSE)</f>
        <v>37</v>
      </c>
      <c r="AH53" s="80">
        <f>VLOOKUP(AH9,Difficulties!$C$3:$E$22,IF(Calculation!AH31="H",2,3),FALSE)</f>
        <v>52.8</v>
      </c>
      <c r="AI53" s="80">
        <f>VLOOKUP(AI9,Difficulties!$C$3:$E$22,IF(Calculation!AI31="H",2,3),FALSE)</f>
        <v>100</v>
      </c>
      <c r="AJ53" s="80">
        <f>VLOOKUP(AJ9,Difficulties!$C$3:$E$22,IF(Calculation!AJ31="H",2,3),FALSE)</f>
        <v>75.599999999999994</v>
      </c>
      <c r="AK53" s="80">
        <f>VLOOKUP(AK9,Difficulties!$C$3:$E$22,IF(Calculation!AK31="H",2,3),FALSE)</f>
        <v>49</v>
      </c>
      <c r="AL53" s="80">
        <f>VLOOKUP(AL9,Difficulties!$C$3:$E$22,IF(Calculation!AL31="H",2,3),FALSE)</f>
        <v>38.4</v>
      </c>
      <c r="AM53" s="80">
        <f>VLOOKUP(AM9,Difficulties!$C$3:$E$22,IF(Calculation!AM31="H",2,3),FALSE)</f>
        <v>44</v>
      </c>
    </row>
    <row r="54" spans="1:39" ht="12.75" customHeight="1" x14ac:dyDescent="0.35">
      <c r="A54" s="16" t="s">
        <v>69</v>
      </c>
      <c r="B54" s="80">
        <f>VLOOKUP(B10,Difficulties!$C$3:$E$22,IF(Calculation!B32="H",2,3),FALSE)</f>
        <v>48</v>
      </c>
      <c r="C54" s="80">
        <f>VLOOKUP(C10,Difficulties!$C$3:$E$22,IF(Calculation!C32="H",2,3),FALSE)</f>
        <v>36</v>
      </c>
      <c r="D54" s="80">
        <f>VLOOKUP(D10,Difficulties!$C$3:$E$22,IF(Calculation!D32="H",2,3),FALSE)</f>
        <v>52.8</v>
      </c>
      <c r="E54" s="80">
        <f>VLOOKUP(E10,Difficulties!$C$3:$E$22,IF(Calculation!E32="H",2,3),FALSE)</f>
        <v>37</v>
      </c>
      <c r="F54" s="80">
        <f>VLOOKUP(F10,Difficulties!$C$3:$E$22,IF(Calculation!F32="H",2,3),FALSE)</f>
        <v>42</v>
      </c>
      <c r="G54" s="80">
        <f>VLOOKUP(G10,Difficulties!$C$3:$E$22,IF(Calculation!G32="H",2,3),FALSE)</f>
        <v>75.599999999999994</v>
      </c>
      <c r="H54" s="80">
        <f>VLOOKUP(H10,Difficulties!$C$3:$E$22,IF(Calculation!H32="H",2,3),FALSE)</f>
        <v>30</v>
      </c>
      <c r="I54" s="80">
        <f>VLOOKUP(I10,Difficulties!$C$3:$E$22,IF(Calculation!I32="H",2,3),FALSE)</f>
        <v>56.4</v>
      </c>
      <c r="J54" s="80">
        <f>VLOOKUP(J10,Difficulties!$C$3:$E$22,IF(Calculation!J32="H",2,3),FALSE)</f>
        <v>44</v>
      </c>
      <c r="K54" s="80">
        <f>VLOOKUP(K10,Difficulties!$C$3:$E$22,IF(Calculation!K32="H",2,3),FALSE)</f>
        <v>97.2</v>
      </c>
      <c r="L54" s="80">
        <f>VLOOKUP(L10,Difficulties!$C$3:$E$22,IF(Calculation!L32="H",2,3),FALSE)</f>
        <v>40</v>
      </c>
      <c r="M54" s="80">
        <f>VLOOKUP(M10,Difficulties!$C$3:$E$22,IF(Calculation!M32="H",2,3),FALSE)</f>
        <v>84</v>
      </c>
      <c r="N54" s="80">
        <f>VLOOKUP(N10,Difficulties!$C$3:$E$22,IF(Calculation!N32="H",2,3),FALSE)</f>
        <v>32</v>
      </c>
      <c r="O54" s="80">
        <f>VLOOKUP(O10,Difficulties!$C$3:$E$22,IF(Calculation!O32="H",2,3),FALSE)</f>
        <v>90</v>
      </c>
      <c r="P54" s="80">
        <f>VLOOKUP(P10,Difficulties!$C$3:$E$22,IF(Calculation!P32="H",2,3),FALSE)</f>
        <v>44</v>
      </c>
      <c r="Q54" s="80">
        <f>VLOOKUP(Q10,Difficulties!$C$3:$E$22,IF(Calculation!Q32="H",2,3),FALSE)</f>
        <v>41</v>
      </c>
      <c r="R54" s="80">
        <f>VLOOKUP(R10,Difficulties!$C$3:$E$22,IF(Calculation!R32="H",2,3),FALSE)</f>
        <v>120</v>
      </c>
      <c r="S54" s="80">
        <f>VLOOKUP(S10,Difficulties!$C$3:$E$22,IF(Calculation!S32="H",2,3),FALSE)</f>
        <v>77</v>
      </c>
      <c r="T54" s="80">
        <f>VLOOKUP(T10,Difficulties!$C$3:$E$22,IF(Calculation!T32="H",2,3),FALSE)</f>
        <v>64.8</v>
      </c>
      <c r="U54" s="80">
        <f>VLOOKUP(U10,Difficulties!$C$3:$E$22,IF(Calculation!U32="H",2,3),FALSE)</f>
        <v>48</v>
      </c>
      <c r="V54" s="80">
        <f>VLOOKUP(V10,Difficulties!$C$3:$E$22,IF(Calculation!V32="H",2,3),FALSE)</f>
        <v>47</v>
      </c>
      <c r="W54" s="80">
        <f>VLOOKUP(W10,Difficulties!$C$3:$E$22,IF(Calculation!W32="H",2,3),FALSE)</f>
        <v>44</v>
      </c>
      <c r="X54" s="80">
        <f>VLOOKUP(X10,Difficulties!$C$3:$E$22,IF(Calculation!X32="H",2,3),FALSE)</f>
        <v>43.199999999999996</v>
      </c>
      <c r="Y54" s="80">
        <f>VLOOKUP(Y10,Difficulties!$C$3:$E$22,IF(Calculation!Y32="H",2,3),FALSE)</f>
        <v>44.4</v>
      </c>
      <c r="Z54" s="80">
        <f>VLOOKUP(Z10,Difficulties!$C$3:$E$22,IF(Calculation!Z32="H",2,3),FALSE)</f>
        <v>40</v>
      </c>
      <c r="AA54" s="80">
        <f>VLOOKUP(AA10,Difficulties!$C$3:$E$22,IF(Calculation!AA32="H",2,3),FALSE)</f>
        <v>49.199999999999996</v>
      </c>
      <c r="AB54" s="80">
        <f>VLOOKUP(AB10,Difficulties!$C$3:$E$22,IF(Calculation!AB32="H",2,3),FALSE)</f>
        <v>100</v>
      </c>
      <c r="AC54" s="80">
        <f>VLOOKUP(AC10,Difficulties!$C$3:$E$22,IF(Calculation!AC32="H",2,3),FALSE)</f>
        <v>38.4</v>
      </c>
      <c r="AD54" s="80">
        <f>VLOOKUP(AD10,Difficulties!$C$3:$E$22,IF(Calculation!AD32="H",2,3),FALSE)</f>
        <v>75</v>
      </c>
      <c r="AE54" s="80">
        <f>VLOOKUP(AE10,Difficulties!$C$3:$E$22,IF(Calculation!AE32="H",2,3),FALSE)</f>
        <v>52.8</v>
      </c>
      <c r="AF54" s="80">
        <f>VLOOKUP(AF10,Difficulties!$C$3:$E$22,IF(Calculation!AF32="H",2,3),FALSE)</f>
        <v>70</v>
      </c>
      <c r="AG54" s="80">
        <f>VLOOKUP(AG10,Difficulties!$C$3:$E$22,IF(Calculation!AG32="H",2,3),FALSE)</f>
        <v>50.4</v>
      </c>
      <c r="AH54" s="80">
        <f>VLOOKUP(AH10,Difficulties!$C$3:$E$22,IF(Calculation!AH32="H",2,3),FALSE)</f>
        <v>63</v>
      </c>
      <c r="AI54" s="80">
        <f>VLOOKUP(AI10,Difficulties!$C$3:$E$22,IF(Calculation!AI32="H",2,3),FALSE)</f>
        <v>36</v>
      </c>
      <c r="AJ54" s="80">
        <f>VLOOKUP(AJ10,Difficulties!$C$3:$E$22,IF(Calculation!AJ32="H",2,3),FALSE)</f>
        <v>81</v>
      </c>
      <c r="AK54" s="80">
        <f>VLOOKUP(AK10,Difficulties!$C$3:$E$22,IF(Calculation!AK32="H",2,3),FALSE)</f>
        <v>52.8</v>
      </c>
      <c r="AL54" s="80">
        <f>VLOOKUP(AL10,Difficulties!$C$3:$E$22,IF(Calculation!AL32="H",2,3),FALSE)</f>
        <v>54</v>
      </c>
      <c r="AM54" s="80">
        <f>VLOOKUP(AM10,Difficulties!$C$3:$E$22,IF(Calculation!AM32="H",2,3),FALSE)</f>
        <v>92.399999999999991</v>
      </c>
    </row>
    <row r="55" spans="1:39" ht="12.75" customHeight="1" x14ac:dyDescent="0.35">
      <c r="A55" s="16" t="s">
        <v>79</v>
      </c>
      <c r="B55" s="80">
        <f>VLOOKUP(B11,Difficulties!$C$3:$E$22,IF(Calculation!B33="H",2,3),FALSE)</f>
        <v>44</v>
      </c>
      <c r="C55" s="80">
        <f>VLOOKUP(C11,Difficulties!$C$3:$E$22,IF(Calculation!C33="H",2,3),FALSE)</f>
        <v>92.399999999999991</v>
      </c>
      <c r="D55" s="80">
        <f>VLOOKUP(D11,Difficulties!$C$3:$E$22,IF(Calculation!D33="H",2,3),FALSE)</f>
        <v>54</v>
      </c>
      <c r="E55" s="80">
        <f>VLOOKUP(E11,Difficulties!$C$3:$E$22,IF(Calculation!E33="H",2,3),FALSE)</f>
        <v>48</v>
      </c>
      <c r="F55" s="80">
        <f>VLOOKUP(F11,Difficulties!$C$3:$E$22,IF(Calculation!F33="H",2,3),FALSE)</f>
        <v>120</v>
      </c>
      <c r="G55" s="80">
        <f>VLOOKUP(G11,Difficulties!$C$3:$E$22,IF(Calculation!G33="H",2,3),FALSE)</f>
        <v>41</v>
      </c>
      <c r="H55" s="80">
        <f>VLOOKUP(H11,Difficulties!$C$3:$E$22,IF(Calculation!H33="H",2,3),FALSE)</f>
        <v>58.8</v>
      </c>
      <c r="I55" s="80">
        <f>VLOOKUP(I11,Difficulties!$C$3:$E$22,IF(Calculation!I33="H",2,3),FALSE)</f>
        <v>63</v>
      </c>
      <c r="J55" s="80">
        <f>VLOOKUP(J11,Difficulties!$C$3:$E$22,IF(Calculation!J33="H",2,3),FALSE)</f>
        <v>38.4</v>
      </c>
      <c r="K55" s="80">
        <f>VLOOKUP(K11,Difficulties!$C$3:$E$22,IF(Calculation!K33="H",2,3),FALSE)</f>
        <v>44</v>
      </c>
      <c r="L55" s="80">
        <f>VLOOKUP(L11,Difficulties!$C$3:$E$22,IF(Calculation!L33="H",2,3),FALSE)</f>
        <v>44.4</v>
      </c>
      <c r="M55" s="80">
        <f>VLOOKUP(M11,Difficulties!$C$3:$E$22,IF(Calculation!M33="H",2,3),FALSE)</f>
        <v>90</v>
      </c>
      <c r="N55" s="80">
        <f>VLOOKUP(N11,Difficulties!$C$3:$E$22,IF(Calculation!N33="H",2,3),FALSE)</f>
        <v>36</v>
      </c>
      <c r="O55" s="80">
        <f>VLOOKUP(O11,Difficulties!$C$3:$E$22,IF(Calculation!O33="H",2,3),FALSE)</f>
        <v>84</v>
      </c>
      <c r="P55" s="80">
        <f>VLOOKUP(P11,Difficulties!$C$3:$E$22,IF(Calculation!P33="H",2,3),FALSE)</f>
        <v>47</v>
      </c>
      <c r="Q55" s="80">
        <f>VLOOKUP(Q11,Difficulties!$C$3:$E$22,IF(Calculation!Q33="H",2,3),FALSE)</f>
        <v>97.2</v>
      </c>
      <c r="R55" s="80">
        <f>VLOOKUP(R11,Difficulties!$C$3:$E$22,IF(Calculation!R33="H",2,3),FALSE)</f>
        <v>42</v>
      </c>
      <c r="S55" s="80">
        <f>VLOOKUP(S11,Difficulties!$C$3:$E$22,IF(Calculation!S33="H",2,3),FALSE)</f>
        <v>52.8</v>
      </c>
      <c r="T55" s="80">
        <f>VLOOKUP(T11,Difficulties!$C$3:$E$22,IF(Calculation!T33="H",2,3),FALSE)</f>
        <v>40</v>
      </c>
      <c r="U55" s="80">
        <f>VLOOKUP(U11,Difficulties!$C$3:$E$22,IF(Calculation!U33="H",2,3),FALSE)</f>
        <v>37</v>
      </c>
      <c r="V55" s="80">
        <f>VLOOKUP(V11,Difficulties!$C$3:$E$22,IF(Calculation!V33="H",2,3),FALSE)</f>
        <v>75.599999999999994</v>
      </c>
      <c r="W55" s="80">
        <f>VLOOKUP(W11,Difficulties!$C$3:$E$22,IF(Calculation!W33="H",2,3),FALSE)</f>
        <v>64.8</v>
      </c>
      <c r="X55" s="80">
        <f>VLOOKUP(X11,Difficulties!$C$3:$E$22,IF(Calculation!X33="H",2,3),FALSE)</f>
        <v>77</v>
      </c>
      <c r="Y55" s="80">
        <f>VLOOKUP(Y11,Difficulties!$C$3:$E$22,IF(Calculation!Y33="H",2,3),FALSE)</f>
        <v>40</v>
      </c>
      <c r="Z55" s="80">
        <f>VLOOKUP(Z11,Difficulties!$C$3:$E$22,IF(Calculation!Z33="H",2,3),FALSE)</f>
        <v>52.8</v>
      </c>
      <c r="AA55" s="80">
        <f>VLOOKUP(AA11,Difficulties!$C$3:$E$22,IF(Calculation!AA33="H",2,3),FALSE)</f>
        <v>81</v>
      </c>
      <c r="AB55" s="80">
        <f>VLOOKUP(AB11,Difficulties!$C$3:$E$22,IF(Calculation!AB33="H",2,3),FALSE)</f>
        <v>50.4</v>
      </c>
      <c r="AC55" s="80">
        <f>VLOOKUP(AC11,Difficulties!$C$3:$E$22,IF(Calculation!AC33="H",2,3),FALSE)</f>
        <v>43.199999999999996</v>
      </c>
      <c r="AD55" s="80">
        <f>VLOOKUP(AD11,Difficulties!$C$3:$E$22,IF(Calculation!AD33="H",2,3),FALSE)</f>
        <v>70</v>
      </c>
      <c r="AE55" s="80">
        <f>VLOOKUP(AE11,Difficulties!$C$3:$E$22,IF(Calculation!AE33="H",2,3),FALSE)</f>
        <v>56.4</v>
      </c>
      <c r="AF55" s="80">
        <f>VLOOKUP(AF11,Difficulties!$C$3:$E$22,IF(Calculation!AF33="H",2,3),FALSE)</f>
        <v>75</v>
      </c>
      <c r="AG55" s="80">
        <f>VLOOKUP(AG11,Difficulties!$C$3:$E$22,IF(Calculation!AG33="H",2,3),FALSE)</f>
        <v>100</v>
      </c>
      <c r="AH55" s="80">
        <f>VLOOKUP(AH11,Difficulties!$C$3:$E$22,IF(Calculation!AH33="H",2,3),FALSE)</f>
        <v>49.199999999999996</v>
      </c>
      <c r="AI55" s="80">
        <f>VLOOKUP(AI11,Difficulties!$C$3:$E$22,IF(Calculation!AI33="H",2,3),FALSE)</f>
        <v>49</v>
      </c>
      <c r="AJ55" s="80">
        <f>VLOOKUP(AJ11,Difficulties!$C$3:$E$22,IF(Calculation!AJ33="H",2,3),FALSE)</f>
        <v>52.8</v>
      </c>
      <c r="AK55" s="80">
        <f>VLOOKUP(AK11,Difficulties!$C$3:$E$22,IF(Calculation!AK33="H",2,3),FALSE)</f>
        <v>32</v>
      </c>
      <c r="AL55" s="80">
        <f>VLOOKUP(AL11,Difficulties!$C$3:$E$22,IF(Calculation!AL33="H",2,3),FALSE)</f>
        <v>48</v>
      </c>
      <c r="AM55" s="80">
        <f>VLOOKUP(AM11,Difficulties!$C$3:$E$22,IF(Calculation!AM33="H",2,3),FALSE)</f>
        <v>44</v>
      </c>
    </row>
    <row r="56" spans="1:39" ht="12.75" customHeight="1" x14ac:dyDescent="0.35">
      <c r="A56" s="16" t="s">
        <v>85</v>
      </c>
      <c r="B56" s="80">
        <f>VLOOKUP(B12,Difficulties!$C$3:$E$22,IF(Calculation!B34="H",2,3),FALSE)</f>
        <v>70</v>
      </c>
      <c r="C56" s="80">
        <f>VLOOKUP(C12,Difficulties!$C$3:$E$22,IF(Calculation!C34="H",2,3),FALSE)</f>
        <v>120</v>
      </c>
      <c r="D56" s="80">
        <f>VLOOKUP(D12,Difficulties!$C$3:$E$22,IF(Calculation!D34="H",2,3),FALSE)</f>
        <v>32</v>
      </c>
      <c r="E56" s="80">
        <f>VLOOKUP(E12,Difficulties!$C$3:$E$22,IF(Calculation!E34="H",2,3),FALSE)</f>
        <v>58.8</v>
      </c>
      <c r="F56" s="80">
        <f>VLOOKUP(F12,Difficulties!$C$3:$E$22,IF(Calculation!F34="H",2,3),FALSE)</f>
        <v>44</v>
      </c>
      <c r="G56" s="80">
        <f>VLOOKUP(G12,Difficulties!$C$3:$E$22,IF(Calculation!G34="H",2,3),FALSE)</f>
        <v>56.4</v>
      </c>
      <c r="H56" s="80">
        <f>VLOOKUP(H12,Difficulties!$C$3:$E$22,IF(Calculation!H34="H",2,3),FALSE)</f>
        <v>77</v>
      </c>
      <c r="I56" s="80">
        <f>VLOOKUP(I12,Difficulties!$C$3:$E$22,IF(Calculation!I34="H",2,3),FALSE)</f>
        <v>64.8</v>
      </c>
      <c r="J56" s="80">
        <f>VLOOKUP(J12,Difficulties!$C$3:$E$22,IF(Calculation!J34="H",2,3),FALSE)</f>
        <v>75</v>
      </c>
      <c r="K56" s="80">
        <f>VLOOKUP(K12,Difficulties!$C$3:$E$22,IF(Calculation!K34="H",2,3),FALSE)</f>
        <v>49.199999999999996</v>
      </c>
      <c r="L56" s="80">
        <f>VLOOKUP(L12,Difficulties!$C$3:$E$22,IF(Calculation!L34="H",2,3),FALSE)</f>
        <v>30</v>
      </c>
      <c r="M56" s="80">
        <f>VLOOKUP(M12,Difficulties!$C$3:$E$22,IF(Calculation!M34="H",2,3),FALSE)</f>
        <v>42</v>
      </c>
      <c r="N56" s="80">
        <f>VLOOKUP(N12,Difficulties!$C$3:$E$22,IF(Calculation!N34="H",2,3),FALSE)</f>
        <v>48</v>
      </c>
      <c r="O56" s="80">
        <f>VLOOKUP(O12,Difficulties!$C$3:$E$22,IF(Calculation!O34="H",2,3),FALSE)</f>
        <v>40</v>
      </c>
      <c r="P56" s="80">
        <f>VLOOKUP(P12,Difficulties!$C$3:$E$22,IF(Calculation!P34="H",2,3),FALSE)</f>
        <v>52.8</v>
      </c>
      <c r="Q56" s="80">
        <f>VLOOKUP(Q12,Difficulties!$C$3:$E$22,IF(Calculation!Q34="H",2,3),FALSE)</f>
        <v>75.599999999999994</v>
      </c>
      <c r="R56" s="80">
        <f>VLOOKUP(R12,Difficulties!$C$3:$E$22,IF(Calculation!R34="H",2,3),FALSE)</f>
        <v>44</v>
      </c>
      <c r="S56" s="80">
        <f>VLOOKUP(S12,Difficulties!$C$3:$E$22,IF(Calculation!S34="H",2,3),FALSE)</f>
        <v>36</v>
      </c>
      <c r="T56" s="80">
        <f>VLOOKUP(T12,Difficulties!$C$3:$E$22,IF(Calculation!T34="H",2,3),FALSE)</f>
        <v>97.2</v>
      </c>
      <c r="U56" s="80">
        <f>VLOOKUP(U12,Difficulties!$C$3:$E$22,IF(Calculation!U34="H",2,3),FALSE)</f>
        <v>36</v>
      </c>
      <c r="V56" s="80">
        <f>VLOOKUP(V12,Difficulties!$C$3:$E$22,IF(Calculation!V34="H",2,3),FALSE)</f>
        <v>54</v>
      </c>
      <c r="W56" s="80">
        <f>VLOOKUP(W12,Difficulties!$C$3:$E$22,IF(Calculation!W34="H",2,3),FALSE)</f>
        <v>38.4</v>
      </c>
      <c r="X56" s="80">
        <f>VLOOKUP(X12,Difficulties!$C$3:$E$22,IF(Calculation!X34="H",2,3),FALSE)</f>
        <v>100</v>
      </c>
      <c r="Y56" s="80">
        <f>VLOOKUP(Y12,Difficulties!$C$3:$E$22,IF(Calculation!Y34="H",2,3),FALSE)</f>
        <v>49</v>
      </c>
      <c r="Z56" s="80">
        <f>VLOOKUP(Z12,Difficulties!$C$3:$E$22,IF(Calculation!Z34="H",2,3),FALSE)</f>
        <v>84</v>
      </c>
      <c r="AA56" s="80">
        <f>VLOOKUP(AA12,Difficulties!$C$3:$E$22,IF(Calculation!AA34="H",2,3),FALSE)</f>
        <v>63</v>
      </c>
      <c r="AB56" s="80">
        <f>VLOOKUP(AB12,Difficulties!$C$3:$E$22,IF(Calculation!AB34="H",2,3),FALSE)</f>
        <v>52.8</v>
      </c>
      <c r="AC56" s="80">
        <f>VLOOKUP(AC12,Difficulties!$C$3:$E$22,IF(Calculation!AC34="H",2,3),FALSE)</f>
        <v>40</v>
      </c>
      <c r="AD56" s="80">
        <f>VLOOKUP(AD12,Difficulties!$C$3:$E$22,IF(Calculation!AD34="H",2,3),FALSE)</f>
        <v>48</v>
      </c>
      <c r="AE56" s="80">
        <f>VLOOKUP(AE12,Difficulties!$C$3:$E$22,IF(Calculation!AE34="H",2,3),FALSE)</f>
        <v>44</v>
      </c>
      <c r="AF56" s="80">
        <f>VLOOKUP(AF12,Difficulties!$C$3:$E$22,IF(Calculation!AF34="H",2,3),FALSE)</f>
        <v>50.4</v>
      </c>
      <c r="AG56" s="80">
        <f>VLOOKUP(AG12,Difficulties!$C$3:$E$22,IF(Calculation!AG34="H",2,3),FALSE)</f>
        <v>52.8</v>
      </c>
      <c r="AH56" s="80">
        <f>VLOOKUP(AH12,Difficulties!$C$3:$E$22,IF(Calculation!AH34="H",2,3),FALSE)</f>
        <v>47</v>
      </c>
      <c r="AI56" s="80">
        <f>VLOOKUP(AI12,Difficulties!$C$3:$E$22,IF(Calculation!AI34="H",2,3),FALSE)</f>
        <v>92.399999999999991</v>
      </c>
      <c r="AJ56" s="80">
        <f>VLOOKUP(AJ12,Difficulties!$C$3:$E$22,IF(Calculation!AJ34="H",2,3),FALSE)</f>
        <v>41</v>
      </c>
      <c r="AK56" s="80">
        <f>VLOOKUP(AK12,Difficulties!$C$3:$E$22,IF(Calculation!AK34="H",2,3),FALSE)</f>
        <v>90</v>
      </c>
      <c r="AL56" s="80">
        <f>VLOOKUP(AL12,Difficulties!$C$3:$E$22,IF(Calculation!AL34="H",2,3),FALSE)</f>
        <v>81</v>
      </c>
      <c r="AM56" s="80">
        <f>VLOOKUP(AM12,Difficulties!$C$3:$E$22,IF(Calculation!AM34="H",2,3),FALSE)</f>
        <v>43.199999999999996</v>
      </c>
    </row>
    <row r="57" spans="1:39" ht="12.75" customHeight="1" x14ac:dyDescent="0.35">
      <c r="A57" s="16" t="s">
        <v>86</v>
      </c>
      <c r="B57" s="80">
        <f>VLOOKUP(B13,Difficulties!$C$3:$E$22,IF(Calculation!B35="H",2,3),FALSE)</f>
        <v>97.2</v>
      </c>
      <c r="C57" s="80">
        <f>VLOOKUP(C13,Difficulties!$C$3:$E$22,IF(Calculation!C35="H",2,3),FALSE)</f>
        <v>40</v>
      </c>
      <c r="D57" s="80">
        <f>VLOOKUP(D13,Difficulties!$C$3:$E$22,IF(Calculation!D35="H",2,3),FALSE)</f>
        <v>43.199999999999996</v>
      </c>
      <c r="E57" s="80">
        <f>VLOOKUP(E13,Difficulties!$C$3:$E$22,IF(Calculation!E35="H",2,3),FALSE)</f>
        <v>75</v>
      </c>
      <c r="F57" s="80">
        <f>VLOOKUP(F13,Difficulties!$C$3:$E$22,IF(Calculation!F35="H",2,3),FALSE)</f>
        <v>52.8</v>
      </c>
      <c r="G57" s="80">
        <f>VLOOKUP(G13,Difficulties!$C$3:$E$22,IF(Calculation!G35="H",2,3),FALSE)</f>
        <v>37</v>
      </c>
      <c r="H57" s="80">
        <f>VLOOKUP(H13,Difficulties!$C$3:$E$22,IF(Calculation!H35="H",2,3),FALSE)</f>
        <v>52.8</v>
      </c>
      <c r="I57" s="80">
        <f>VLOOKUP(I13,Difficulties!$C$3:$E$22,IF(Calculation!I35="H",2,3),FALSE)</f>
        <v>49</v>
      </c>
      <c r="J57" s="80">
        <f>VLOOKUP(J13,Difficulties!$C$3:$E$22,IF(Calculation!J35="H",2,3),FALSE)</f>
        <v>75.599999999999994</v>
      </c>
      <c r="K57" s="80">
        <f>VLOOKUP(K13,Difficulties!$C$3:$E$22,IF(Calculation!K35="H",2,3),FALSE)</f>
        <v>42</v>
      </c>
      <c r="L57" s="80">
        <f>VLOOKUP(L13,Difficulties!$C$3:$E$22,IF(Calculation!L35="H",2,3),FALSE)</f>
        <v>38.4</v>
      </c>
      <c r="M57" s="80">
        <f>VLOOKUP(M13,Difficulties!$C$3:$E$22,IF(Calculation!M35="H",2,3),FALSE)</f>
        <v>54</v>
      </c>
      <c r="N57" s="80">
        <f>VLOOKUP(N13,Difficulties!$C$3:$E$22,IF(Calculation!N35="H",2,3),FALSE)</f>
        <v>48</v>
      </c>
      <c r="O57" s="80">
        <f>VLOOKUP(O13,Difficulties!$C$3:$E$22,IF(Calculation!O35="H",2,3),FALSE)</f>
        <v>41</v>
      </c>
      <c r="P57" s="80">
        <f>VLOOKUP(P13,Difficulties!$C$3:$E$22,IF(Calculation!P35="H",2,3),FALSE)</f>
        <v>36</v>
      </c>
      <c r="Q57" s="80">
        <f>VLOOKUP(Q13,Difficulties!$C$3:$E$22,IF(Calculation!Q35="H",2,3),FALSE)</f>
        <v>77</v>
      </c>
      <c r="R57" s="80">
        <f>VLOOKUP(R13,Difficulties!$C$3:$E$22,IF(Calculation!R35="H",2,3),FALSE)</f>
        <v>52.8</v>
      </c>
      <c r="S57" s="80">
        <f>VLOOKUP(S13,Difficulties!$C$3:$E$22,IF(Calculation!S35="H",2,3),FALSE)</f>
        <v>84</v>
      </c>
      <c r="T57" s="80">
        <f>VLOOKUP(T13,Difficulties!$C$3:$E$22,IF(Calculation!T35="H",2,3),FALSE)</f>
        <v>100</v>
      </c>
      <c r="U57" s="80">
        <f>VLOOKUP(U13,Difficulties!$C$3:$E$22,IF(Calculation!U35="H",2,3),FALSE)</f>
        <v>32</v>
      </c>
      <c r="V57" s="80">
        <f>VLOOKUP(V13,Difficulties!$C$3:$E$22,IF(Calculation!V35="H",2,3),FALSE)</f>
        <v>58.8</v>
      </c>
      <c r="W57" s="80">
        <f>VLOOKUP(W13,Difficulties!$C$3:$E$22,IF(Calculation!W35="H",2,3),FALSE)</f>
        <v>36</v>
      </c>
      <c r="X57" s="80">
        <f>VLOOKUP(X13,Difficulties!$C$3:$E$22,IF(Calculation!X35="H",2,3),FALSE)</f>
        <v>48</v>
      </c>
      <c r="Y57" s="80">
        <f>VLOOKUP(Y13,Difficulties!$C$3:$E$22,IF(Calculation!Y35="H",2,3),FALSE)</f>
        <v>90</v>
      </c>
      <c r="Z57" s="80">
        <f>VLOOKUP(Z13,Difficulties!$C$3:$E$22,IF(Calculation!Z35="H",2,3),FALSE)</f>
        <v>81</v>
      </c>
      <c r="AA57" s="80">
        <f>VLOOKUP(AA13,Difficulties!$C$3:$E$22,IF(Calculation!AA35="H",2,3),FALSE)</f>
        <v>92.399999999999991</v>
      </c>
      <c r="AB57" s="80">
        <f>VLOOKUP(AB13,Difficulties!$C$3:$E$22,IF(Calculation!AB35="H",2,3),FALSE)</f>
        <v>44</v>
      </c>
      <c r="AC57" s="80">
        <f>VLOOKUP(AC13,Difficulties!$C$3:$E$22,IF(Calculation!AC35="H",2,3),FALSE)</f>
        <v>40</v>
      </c>
      <c r="AD57" s="80">
        <f>VLOOKUP(AD13,Difficulties!$C$3:$E$22,IF(Calculation!AD35="H",2,3),FALSE)</f>
        <v>49.199999999999996</v>
      </c>
      <c r="AE57" s="80">
        <f>VLOOKUP(AE13,Difficulties!$C$3:$E$22,IF(Calculation!AE35="H",2,3),FALSE)</f>
        <v>30</v>
      </c>
      <c r="AF57" s="80">
        <f>VLOOKUP(AF13,Difficulties!$C$3:$E$22,IF(Calculation!AF35="H",2,3),FALSE)</f>
        <v>64.8</v>
      </c>
      <c r="AG57" s="80">
        <f>VLOOKUP(AG13,Difficulties!$C$3:$E$22,IF(Calculation!AG35="H",2,3),FALSE)</f>
        <v>44</v>
      </c>
      <c r="AH57" s="80">
        <f>VLOOKUP(AH13,Difficulties!$C$3:$E$22,IF(Calculation!AH35="H",2,3),FALSE)</f>
        <v>44.4</v>
      </c>
      <c r="AI57" s="80">
        <f>VLOOKUP(AI13,Difficulties!$C$3:$E$22,IF(Calculation!AI35="H",2,3),FALSE)</f>
        <v>44</v>
      </c>
      <c r="AJ57" s="80">
        <f>VLOOKUP(AJ13,Difficulties!$C$3:$E$22,IF(Calculation!AJ35="H",2,3),FALSE)</f>
        <v>50.4</v>
      </c>
      <c r="AK57" s="80">
        <f>VLOOKUP(AK13,Difficulties!$C$3:$E$22,IF(Calculation!AK35="H",2,3),FALSE)</f>
        <v>63</v>
      </c>
      <c r="AL57" s="80">
        <f>VLOOKUP(AL13,Difficulties!$C$3:$E$22,IF(Calculation!AL35="H",2,3),FALSE)</f>
        <v>120</v>
      </c>
      <c r="AM57" s="80">
        <f>VLOOKUP(AM13,Difficulties!$C$3:$E$22,IF(Calculation!AM35="H",2,3),FALSE)</f>
        <v>70</v>
      </c>
    </row>
    <row r="58" spans="1:39" ht="12.75" customHeight="1" x14ac:dyDescent="0.35">
      <c r="A58" s="16" t="s">
        <v>88</v>
      </c>
      <c r="B58" s="80">
        <f>VLOOKUP(B14,Difficulties!$C$3:$E$22,IF(Calculation!B36="H",2,3),FALSE)</f>
        <v>42</v>
      </c>
      <c r="C58" s="80">
        <f>VLOOKUP(C14,Difficulties!$C$3:$E$22,IF(Calculation!C36="H",2,3),FALSE)</f>
        <v>52.8</v>
      </c>
      <c r="D58" s="80">
        <f>VLOOKUP(D14,Difficulties!$C$3:$E$22,IF(Calculation!D36="H",2,3),FALSE)</f>
        <v>40</v>
      </c>
      <c r="E58" s="80">
        <f>VLOOKUP(E14,Difficulties!$C$3:$E$22,IF(Calculation!E36="H",2,3),FALSE)</f>
        <v>56.4</v>
      </c>
      <c r="F58" s="80">
        <f>VLOOKUP(F14,Difficulties!$C$3:$E$22,IF(Calculation!F36="H",2,3),FALSE)</f>
        <v>92.399999999999991</v>
      </c>
      <c r="G58" s="80">
        <f>VLOOKUP(G14,Difficulties!$C$3:$E$22,IF(Calculation!G36="H",2,3),FALSE)</f>
        <v>36</v>
      </c>
      <c r="H58" s="80">
        <f>VLOOKUP(H14,Difficulties!$C$3:$E$22,IF(Calculation!H36="H",2,3),FALSE)</f>
        <v>84</v>
      </c>
      <c r="I58" s="80">
        <f>VLOOKUP(I14,Difficulties!$C$3:$E$22,IF(Calculation!I36="H",2,3),FALSE)</f>
        <v>100</v>
      </c>
      <c r="J58" s="80">
        <f>VLOOKUP(J14,Difficulties!$C$3:$E$22,IF(Calculation!J36="H",2,3),FALSE)</f>
        <v>44.4</v>
      </c>
      <c r="K58" s="80">
        <f>VLOOKUP(K14,Difficulties!$C$3:$E$22,IF(Calculation!K36="H",2,3),FALSE)</f>
        <v>32</v>
      </c>
      <c r="L58" s="80">
        <f>VLOOKUP(L14,Difficulties!$C$3:$E$22,IF(Calculation!L36="H",2,3),FALSE)</f>
        <v>75.599999999999994</v>
      </c>
      <c r="M58" s="80">
        <f>VLOOKUP(M14,Difficulties!$C$3:$E$22,IF(Calculation!M36="H",2,3),FALSE)</f>
        <v>30</v>
      </c>
      <c r="N58" s="80">
        <f>VLOOKUP(N14,Difficulties!$C$3:$E$22,IF(Calculation!N36="H",2,3),FALSE)</f>
        <v>49.199999999999996</v>
      </c>
      <c r="O58" s="80">
        <f>VLOOKUP(O14,Difficulties!$C$3:$E$22,IF(Calculation!O36="H",2,3),FALSE)</f>
        <v>49</v>
      </c>
      <c r="P58" s="80">
        <f>VLOOKUP(P14,Difficulties!$C$3:$E$22,IF(Calculation!P36="H",2,3),FALSE)</f>
        <v>64.8</v>
      </c>
      <c r="Q58" s="80">
        <f>VLOOKUP(Q14,Difficulties!$C$3:$E$22,IF(Calculation!Q36="H",2,3),FALSE)</f>
        <v>52.8</v>
      </c>
      <c r="R58" s="80">
        <f>VLOOKUP(R14,Difficulties!$C$3:$E$22,IF(Calculation!R36="H",2,3),FALSE)</f>
        <v>81</v>
      </c>
      <c r="S58" s="80">
        <f>VLOOKUP(S14,Difficulties!$C$3:$E$22,IF(Calculation!S36="H",2,3),FALSE)</f>
        <v>48</v>
      </c>
      <c r="T58" s="80">
        <f>VLOOKUP(T14,Difficulties!$C$3:$E$22,IF(Calculation!T36="H",2,3),FALSE)</f>
        <v>44</v>
      </c>
      <c r="U58" s="80">
        <f>VLOOKUP(U14,Difficulties!$C$3:$E$22,IF(Calculation!U36="H",2,3),FALSE)</f>
        <v>63</v>
      </c>
      <c r="V58" s="80">
        <f>VLOOKUP(V14,Difficulties!$C$3:$E$22,IF(Calculation!V36="H",2,3),FALSE)</f>
        <v>120</v>
      </c>
      <c r="W58" s="80">
        <f>VLOOKUP(W14,Difficulties!$C$3:$E$22,IF(Calculation!W36="H",2,3),FALSE)</f>
        <v>48</v>
      </c>
      <c r="X58" s="80">
        <f>VLOOKUP(X14,Difficulties!$C$3:$E$22,IF(Calculation!X36="H",2,3),FALSE)</f>
        <v>44</v>
      </c>
      <c r="Y58" s="80">
        <f>VLOOKUP(Y14,Difficulties!$C$3:$E$22,IF(Calculation!Y36="H",2,3),FALSE)</f>
        <v>47</v>
      </c>
      <c r="Z58" s="80">
        <f>VLOOKUP(Z14,Difficulties!$C$3:$E$22,IF(Calculation!Z36="H",2,3),FALSE)</f>
        <v>50.4</v>
      </c>
      <c r="AA58" s="80">
        <f>VLOOKUP(AA14,Difficulties!$C$3:$E$22,IF(Calculation!AA36="H",2,3),FALSE)</f>
        <v>44</v>
      </c>
      <c r="AB58" s="80">
        <f>VLOOKUP(AB14,Difficulties!$C$3:$E$22,IF(Calculation!AB36="H",2,3),FALSE)</f>
        <v>97.2</v>
      </c>
      <c r="AC58" s="80">
        <f>VLOOKUP(AC14,Difficulties!$C$3:$E$22,IF(Calculation!AC36="H",2,3),FALSE)</f>
        <v>41</v>
      </c>
      <c r="AD58" s="80">
        <f>VLOOKUP(AD14,Difficulties!$C$3:$E$22,IF(Calculation!AD36="H",2,3),FALSE)</f>
        <v>58.8</v>
      </c>
      <c r="AE58" s="80">
        <f>VLOOKUP(AE14,Difficulties!$C$3:$E$22,IF(Calculation!AE36="H",2,3),FALSE)</f>
        <v>54</v>
      </c>
      <c r="AF58" s="80">
        <f>VLOOKUP(AF14,Difficulties!$C$3:$E$22,IF(Calculation!AF36="H",2,3),FALSE)</f>
        <v>36</v>
      </c>
      <c r="AG58" s="80">
        <f>VLOOKUP(AG14,Difficulties!$C$3:$E$22,IF(Calculation!AG36="H",2,3),FALSE)</f>
        <v>77</v>
      </c>
      <c r="AH58" s="80">
        <f>VLOOKUP(AH14,Difficulties!$C$3:$E$22,IF(Calculation!AH36="H",2,3),FALSE)</f>
        <v>43.199999999999996</v>
      </c>
      <c r="AI58" s="80">
        <f>VLOOKUP(AI14,Difficulties!$C$3:$E$22,IF(Calculation!AI36="H",2,3),FALSE)</f>
        <v>70</v>
      </c>
      <c r="AJ58" s="80">
        <f>VLOOKUP(AJ14,Difficulties!$C$3:$E$22,IF(Calculation!AJ36="H",2,3),FALSE)</f>
        <v>38.4</v>
      </c>
      <c r="AK58" s="80">
        <f>VLOOKUP(AK14,Difficulties!$C$3:$E$22,IF(Calculation!AK36="H",2,3),FALSE)</f>
        <v>37</v>
      </c>
      <c r="AL58" s="80">
        <f>VLOOKUP(AL14,Difficulties!$C$3:$E$22,IF(Calculation!AL36="H",2,3),FALSE)</f>
        <v>52.8</v>
      </c>
      <c r="AM58" s="80">
        <f>VLOOKUP(AM14,Difficulties!$C$3:$E$22,IF(Calculation!AM36="H",2,3),FALSE)</f>
        <v>40</v>
      </c>
    </row>
    <row r="59" spans="1:39" ht="12.75" customHeight="1" x14ac:dyDescent="0.35">
      <c r="A59" s="16" t="s">
        <v>89</v>
      </c>
      <c r="B59" s="80">
        <f>VLOOKUP(B15,Difficulties!$C$3:$E$22,IF(Calculation!B37="H",2,3),FALSE)</f>
        <v>75.599999999999994</v>
      </c>
      <c r="C59" s="80">
        <f>VLOOKUP(C15,Difficulties!$C$3:$E$22,IF(Calculation!C37="H",2,3),FALSE)</f>
        <v>37</v>
      </c>
      <c r="D59" s="80">
        <f>VLOOKUP(D15,Difficulties!$C$3:$E$22,IF(Calculation!D37="H",2,3),FALSE)</f>
        <v>48</v>
      </c>
      <c r="E59" s="80">
        <f>VLOOKUP(E15,Difficulties!$C$3:$E$22,IF(Calculation!E37="H",2,3),FALSE)</f>
        <v>44</v>
      </c>
      <c r="F59" s="80">
        <f>VLOOKUP(F15,Difficulties!$C$3:$E$22,IF(Calculation!F37="H",2,3),FALSE)</f>
        <v>30</v>
      </c>
      <c r="G59" s="80">
        <f>VLOOKUP(G15,Difficulties!$C$3:$E$22,IF(Calculation!G37="H",2,3),FALSE)</f>
        <v>38.4</v>
      </c>
      <c r="H59" s="80">
        <f>VLOOKUP(H15,Difficulties!$C$3:$E$22,IF(Calculation!H37="H",2,3),FALSE)</f>
        <v>40</v>
      </c>
      <c r="I59" s="80">
        <f>VLOOKUP(I15,Difficulties!$C$3:$E$22,IF(Calculation!I37="H",2,3),FALSE)</f>
        <v>90</v>
      </c>
      <c r="J59" s="80">
        <f>VLOOKUP(J15,Difficulties!$C$3:$E$22,IF(Calculation!J37="H",2,3),FALSE)</f>
        <v>54</v>
      </c>
      <c r="K59" s="80">
        <f>VLOOKUP(K15,Difficulties!$C$3:$E$22,IF(Calculation!K37="H",2,3),FALSE)</f>
        <v>92.399999999999991</v>
      </c>
      <c r="L59" s="80">
        <f>VLOOKUP(L15,Difficulties!$C$3:$E$22,IF(Calculation!L37="H",2,3),FALSE)</f>
        <v>36</v>
      </c>
      <c r="M59" s="80">
        <f>VLOOKUP(M15,Difficulties!$C$3:$E$22,IF(Calculation!M37="H",2,3),FALSE)</f>
        <v>81</v>
      </c>
      <c r="N59" s="80">
        <f>VLOOKUP(N15,Difficulties!$C$3:$E$22,IF(Calculation!N37="H",2,3),FALSE)</f>
        <v>50.4</v>
      </c>
      <c r="O59" s="80">
        <f>VLOOKUP(O15,Difficulties!$C$3:$E$22,IF(Calculation!O37="H",2,3),FALSE)</f>
        <v>44</v>
      </c>
      <c r="P59" s="80">
        <f>VLOOKUP(P15,Difficulties!$C$3:$E$22,IF(Calculation!P37="H",2,3),FALSE)</f>
        <v>49.199999999999996</v>
      </c>
      <c r="Q59" s="80">
        <f>VLOOKUP(Q15,Difficulties!$C$3:$E$22,IF(Calculation!Q37="H",2,3),FALSE)</f>
        <v>84</v>
      </c>
      <c r="R59" s="80">
        <f>VLOOKUP(R15,Difficulties!$C$3:$E$22,IF(Calculation!R37="H",2,3),FALSE)</f>
        <v>49</v>
      </c>
      <c r="S59" s="80">
        <f>VLOOKUP(S15,Difficulties!$C$3:$E$22,IF(Calculation!S37="H",2,3),FALSE)</f>
        <v>44</v>
      </c>
      <c r="T59" s="80">
        <f>VLOOKUP(T15,Difficulties!$C$3:$E$22,IF(Calculation!T37="H",2,3),FALSE)</f>
        <v>56.4</v>
      </c>
      <c r="U59" s="80">
        <f>VLOOKUP(U15,Difficulties!$C$3:$E$22,IF(Calculation!U37="H",2,3),FALSE)</f>
        <v>43.199999999999996</v>
      </c>
      <c r="V59" s="80">
        <f>VLOOKUP(V15,Difficulties!$C$3:$E$22,IF(Calculation!V37="H",2,3),FALSE)</f>
        <v>75</v>
      </c>
      <c r="W59" s="80">
        <f>VLOOKUP(W15,Difficulties!$C$3:$E$22,IF(Calculation!W37="H",2,3),FALSE)</f>
        <v>40</v>
      </c>
      <c r="X59" s="80">
        <f>VLOOKUP(X15,Difficulties!$C$3:$E$22,IF(Calculation!X37="H",2,3),FALSE)</f>
        <v>44.4</v>
      </c>
      <c r="Y59" s="80">
        <f>VLOOKUP(Y15,Difficulties!$C$3:$E$22,IF(Calculation!Y37="H",2,3),FALSE)</f>
        <v>52.8</v>
      </c>
      <c r="Z59" s="80">
        <f>VLOOKUP(Z15,Difficulties!$C$3:$E$22,IF(Calculation!Z37="H",2,3),FALSE)</f>
        <v>63</v>
      </c>
      <c r="AA59" s="80">
        <f>VLOOKUP(AA15,Difficulties!$C$3:$E$22,IF(Calculation!AA37="H",2,3),FALSE)</f>
        <v>70</v>
      </c>
      <c r="AB59" s="80">
        <f>VLOOKUP(AB15,Difficulties!$C$3:$E$22,IF(Calculation!AB37="H",2,3),FALSE)</f>
        <v>58.8</v>
      </c>
      <c r="AC59" s="80">
        <f>VLOOKUP(AC15,Difficulties!$C$3:$E$22,IF(Calculation!AC37="H",2,3),FALSE)</f>
        <v>42</v>
      </c>
      <c r="AD59" s="80">
        <f>VLOOKUP(AD15,Difficulties!$C$3:$E$22,IF(Calculation!AD37="H",2,3),FALSE)</f>
        <v>52.8</v>
      </c>
      <c r="AE59" s="80">
        <f>VLOOKUP(AE15,Difficulties!$C$3:$E$22,IF(Calculation!AE37="H",2,3),FALSE)</f>
        <v>41</v>
      </c>
      <c r="AF59" s="80">
        <f>VLOOKUP(AF15,Difficulties!$C$3:$E$22,IF(Calculation!AF37="H",2,3),FALSE)</f>
        <v>97.2</v>
      </c>
      <c r="AG59" s="80">
        <f>VLOOKUP(AG15,Difficulties!$C$3:$E$22,IF(Calculation!AG37="H",2,3),FALSE)</f>
        <v>36</v>
      </c>
      <c r="AH59" s="80">
        <f>VLOOKUP(AH15,Difficulties!$C$3:$E$22,IF(Calculation!AH37="H",2,3),FALSE)</f>
        <v>32</v>
      </c>
      <c r="AI59" s="80">
        <f>VLOOKUP(AI15,Difficulties!$C$3:$E$22,IF(Calculation!AI37="H",2,3),FALSE)</f>
        <v>52.8</v>
      </c>
      <c r="AJ59" s="80">
        <f>VLOOKUP(AJ15,Difficulties!$C$3:$E$22,IF(Calculation!AJ37="H",2,3),FALSE)</f>
        <v>77</v>
      </c>
      <c r="AK59" s="80">
        <f>VLOOKUP(AK15,Difficulties!$C$3:$E$22,IF(Calculation!AK37="H",2,3),FALSE)</f>
        <v>64.8</v>
      </c>
      <c r="AL59" s="80">
        <f>VLOOKUP(AL15,Difficulties!$C$3:$E$22,IF(Calculation!AL37="H",2,3),FALSE)</f>
        <v>47</v>
      </c>
      <c r="AM59" s="80">
        <f>VLOOKUP(AM15,Difficulties!$C$3:$E$22,IF(Calculation!AM37="H",2,3),FALSE)</f>
        <v>48</v>
      </c>
    </row>
    <row r="60" spans="1:39" ht="12.75" customHeight="1" x14ac:dyDescent="0.35">
      <c r="A60" s="16" t="s">
        <v>90</v>
      </c>
      <c r="B60" s="80">
        <f>VLOOKUP(B16,Difficulties!$C$3:$E$22,IF(Calculation!B38="H",2,3),FALSE)</f>
        <v>47</v>
      </c>
      <c r="C60" s="80">
        <f>VLOOKUP(C16,Difficulties!$C$3:$E$22,IF(Calculation!C38="H",2,3),FALSE)</f>
        <v>48</v>
      </c>
      <c r="D60" s="80">
        <f>VLOOKUP(D16,Difficulties!$C$3:$E$22,IF(Calculation!D38="H",2,3),FALSE)</f>
        <v>77</v>
      </c>
      <c r="E60" s="80">
        <f>VLOOKUP(E16,Difficulties!$C$3:$E$22,IF(Calculation!E38="H",2,3),FALSE)</f>
        <v>64.8</v>
      </c>
      <c r="F60" s="80">
        <f>VLOOKUP(F16,Difficulties!$C$3:$E$22,IF(Calculation!F38="H",2,3),FALSE)</f>
        <v>49.199999999999996</v>
      </c>
      <c r="G60" s="80">
        <f>VLOOKUP(G16,Difficulties!$C$3:$E$22,IF(Calculation!G38="H",2,3),FALSE)</f>
        <v>40</v>
      </c>
      <c r="H60" s="80">
        <f>VLOOKUP(H16,Difficulties!$C$3:$E$22,IF(Calculation!H38="H",2,3),FALSE)</f>
        <v>50.4</v>
      </c>
      <c r="I60" s="80">
        <f>VLOOKUP(I16,Difficulties!$C$3:$E$22,IF(Calculation!I38="H",2,3),FALSE)</f>
        <v>44</v>
      </c>
      <c r="J60" s="80">
        <f>VLOOKUP(J16,Difficulties!$C$3:$E$22,IF(Calculation!J38="H",2,3),FALSE)</f>
        <v>84</v>
      </c>
      <c r="K60" s="80">
        <f>VLOOKUP(K16,Difficulties!$C$3:$E$22,IF(Calculation!K38="H",2,3),FALSE)</f>
        <v>49</v>
      </c>
      <c r="L60" s="80">
        <f>VLOOKUP(L16,Difficulties!$C$3:$E$22,IF(Calculation!L38="H",2,3),FALSE)</f>
        <v>52.8</v>
      </c>
      <c r="M60" s="80">
        <f>VLOOKUP(M16,Difficulties!$C$3:$E$22,IF(Calculation!M38="H",2,3),FALSE)</f>
        <v>120</v>
      </c>
      <c r="N60" s="80">
        <f>VLOOKUP(N16,Difficulties!$C$3:$E$22,IF(Calculation!N38="H",2,3),FALSE)</f>
        <v>44</v>
      </c>
      <c r="O60" s="80">
        <f>VLOOKUP(O16,Difficulties!$C$3:$E$22,IF(Calculation!O38="H",2,3),FALSE)</f>
        <v>43.199999999999996</v>
      </c>
      <c r="P60" s="80">
        <f>VLOOKUP(P16,Difficulties!$C$3:$E$22,IF(Calculation!P38="H",2,3),FALSE)</f>
        <v>63</v>
      </c>
      <c r="Q60" s="80">
        <f>VLOOKUP(Q16,Difficulties!$C$3:$E$22,IF(Calculation!Q38="H",2,3),FALSE)</f>
        <v>30</v>
      </c>
      <c r="R60" s="80">
        <f>VLOOKUP(R16,Difficulties!$C$3:$E$22,IF(Calculation!R38="H",2,3),FALSE)</f>
        <v>90</v>
      </c>
      <c r="S60" s="80">
        <f>VLOOKUP(S16,Difficulties!$C$3:$E$22,IF(Calculation!S38="H",2,3),FALSE)</f>
        <v>38.4</v>
      </c>
      <c r="T60" s="80">
        <f>VLOOKUP(T16,Difficulties!$C$3:$E$22,IF(Calculation!T38="H",2,3),FALSE)</f>
        <v>37</v>
      </c>
      <c r="U60" s="80">
        <f>VLOOKUP(U16,Difficulties!$C$3:$E$22,IF(Calculation!U38="H",2,3),FALSE)</f>
        <v>44</v>
      </c>
      <c r="V60" s="80">
        <f>VLOOKUP(V16,Difficulties!$C$3:$E$22,IF(Calculation!V38="H",2,3),FALSE)</f>
        <v>52.8</v>
      </c>
      <c r="W60" s="80">
        <f>VLOOKUP(W16,Difficulties!$C$3:$E$22,IF(Calculation!W38="H",2,3),FALSE)</f>
        <v>92.399999999999991</v>
      </c>
      <c r="X60" s="80">
        <f>VLOOKUP(X16,Difficulties!$C$3:$E$22,IF(Calculation!X38="H",2,3),FALSE)</f>
        <v>40</v>
      </c>
      <c r="Y60" s="80">
        <f>VLOOKUP(Y16,Difficulties!$C$3:$E$22,IF(Calculation!Y38="H",2,3),FALSE)</f>
        <v>54</v>
      </c>
      <c r="Z60" s="80">
        <f>VLOOKUP(Z16,Difficulties!$C$3:$E$22,IF(Calculation!Z38="H",2,3),FALSE)</f>
        <v>56.4</v>
      </c>
      <c r="AA60" s="80">
        <f>VLOOKUP(AA16,Difficulties!$C$3:$E$22,IF(Calculation!AA38="H",2,3),FALSE)</f>
        <v>36</v>
      </c>
      <c r="AB60" s="80">
        <f>VLOOKUP(AB16,Difficulties!$C$3:$E$22,IF(Calculation!AB38="H",2,3),FALSE)</f>
        <v>75</v>
      </c>
      <c r="AC60" s="80">
        <f>VLOOKUP(AC16,Difficulties!$C$3:$E$22,IF(Calculation!AC38="H",2,3),FALSE)</f>
        <v>52.8</v>
      </c>
      <c r="AD60" s="80">
        <f>VLOOKUP(AD16,Difficulties!$C$3:$E$22,IF(Calculation!AD38="H",2,3),FALSE)</f>
        <v>36</v>
      </c>
      <c r="AE60" s="80">
        <f>VLOOKUP(AE16,Difficulties!$C$3:$E$22,IF(Calculation!AE38="H",2,3),FALSE)</f>
        <v>75.599999999999994</v>
      </c>
      <c r="AF60" s="80">
        <f>VLOOKUP(AF16,Difficulties!$C$3:$E$22,IF(Calculation!AF38="H",2,3),FALSE)</f>
        <v>100</v>
      </c>
      <c r="AG60" s="80">
        <f>VLOOKUP(AG16,Difficulties!$C$3:$E$22,IF(Calculation!AG38="H",2,3),FALSE)</f>
        <v>41</v>
      </c>
      <c r="AH60" s="80">
        <f>VLOOKUP(AH16,Difficulties!$C$3:$E$22,IF(Calculation!AH38="H",2,3),FALSE)</f>
        <v>48</v>
      </c>
      <c r="AI60" s="80">
        <f>VLOOKUP(AI16,Difficulties!$C$3:$E$22,IF(Calculation!AI38="H",2,3),FALSE)</f>
        <v>42</v>
      </c>
      <c r="AJ60" s="80">
        <f>VLOOKUP(AJ16,Difficulties!$C$3:$E$22,IF(Calculation!AJ38="H",2,3),FALSE)</f>
        <v>58.8</v>
      </c>
      <c r="AK60" s="80">
        <f>VLOOKUP(AK16,Difficulties!$C$3:$E$22,IF(Calculation!AK38="H",2,3),FALSE)</f>
        <v>70</v>
      </c>
      <c r="AL60" s="80">
        <f>VLOOKUP(AL16,Difficulties!$C$3:$E$22,IF(Calculation!AL38="H",2,3),FALSE)</f>
        <v>44.4</v>
      </c>
      <c r="AM60" s="80">
        <f>VLOOKUP(AM16,Difficulties!$C$3:$E$22,IF(Calculation!AM38="H",2,3),FALSE)</f>
        <v>32</v>
      </c>
    </row>
    <row r="61" spans="1:39" ht="12.75" customHeight="1" x14ac:dyDescent="0.35">
      <c r="A61" s="16" t="s">
        <v>91</v>
      </c>
      <c r="B61" s="80">
        <f>VLOOKUP(B17,Difficulties!$C$3:$E$22,IF(Calculation!B39="H",2,3),FALSE)</f>
        <v>77</v>
      </c>
      <c r="C61" s="80">
        <f>VLOOKUP(C17,Difficulties!$C$3:$E$22,IF(Calculation!C39="H",2,3),FALSE)</f>
        <v>38.4</v>
      </c>
      <c r="D61" s="80">
        <f>VLOOKUP(D17,Difficulties!$C$3:$E$22,IF(Calculation!D39="H",2,3),FALSE)</f>
        <v>70</v>
      </c>
      <c r="E61" s="80">
        <f>VLOOKUP(E17,Difficulties!$C$3:$E$22,IF(Calculation!E39="H",2,3),FALSE)</f>
        <v>120</v>
      </c>
      <c r="F61" s="80">
        <f>VLOOKUP(F17,Difficulties!$C$3:$E$22,IF(Calculation!F39="H",2,3),FALSE)</f>
        <v>63</v>
      </c>
      <c r="G61" s="80">
        <f>VLOOKUP(G17,Difficulties!$C$3:$E$22,IF(Calculation!G39="H",2,3),FALSE)</f>
        <v>52.8</v>
      </c>
      <c r="H61" s="80">
        <f>VLOOKUP(H17,Difficulties!$C$3:$E$22,IF(Calculation!H39="H",2,3),FALSE)</f>
        <v>47</v>
      </c>
      <c r="I61" s="80">
        <f>VLOOKUP(I17,Difficulties!$C$3:$E$22,IF(Calculation!I39="H",2,3),FALSE)</f>
        <v>97.2</v>
      </c>
      <c r="J61" s="80">
        <f>VLOOKUP(J17,Difficulties!$C$3:$E$22,IF(Calculation!J39="H",2,3),FALSE)</f>
        <v>40</v>
      </c>
      <c r="K61" s="80">
        <f>VLOOKUP(K17,Difficulties!$C$3:$E$22,IF(Calculation!K39="H",2,3),FALSE)</f>
        <v>43.199999999999996</v>
      </c>
      <c r="L61" s="80">
        <f>VLOOKUP(L17,Difficulties!$C$3:$E$22,IF(Calculation!L39="H",2,3),FALSE)</f>
        <v>41</v>
      </c>
      <c r="M61" s="80">
        <f>VLOOKUP(M17,Difficulties!$C$3:$E$22,IF(Calculation!M39="H",2,3),FALSE)</f>
        <v>44</v>
      </c>
      <c r="N61" s="80">
        <f>VLOOKUP(N17,Difficulties!$C$3:$E$22,IF(Calculation!N39="H",2,3),FALSE)</f>
        <v>64.8</v>
      </c>
      <c r="O61" s="80">
        <f>VLOOKUP(O17,Difficulties!$C$3:$E$22,IF(Calculation!O39="H",2,3),FALSE)</f>
        <v>42</v>
      </c>
      <c r="P61" s="80">
        <f>VLOOKUP(P17,Difficulties!$C$3:$E$22,IF(Calculation!P39="H",2,3),FALSE)</f>
        <v>40</v>
      </c>
      <c r="Q61" s="80">
        <f>VLOOKUP(Q17,Difficulties!$C$3:$E$22,IF(Calculation!Q39="H",2,3),FALSE)</f>
        <v>58.8</v>
      </c>
      <c r="R61" s="80">
        <f>VLOOKUP(R17,Difficulties!$C$3:$E$22,IF(Calculation!R39="H",2,3),FALSE)</f>
        <v>44.4</v>
      </c>
      <c r="S61" s="80">
        <f>VLOOKUP(S17,Difficulties!$C$3:$E$22,IF(Calculation!S39="H",2,3),FALSE)</f>
        <v>30</v>
      </c>
      <c r="T61" s="80">
        <f>VLOOKUP(T17,Difficulties!$C$3:$E$22,IF(Calculation!T39="H",2,3),FALSE)</f>
        <v>90</v>
      </c>
      <c r="U61" s="80">
        <f>VLOOKUP(U17,Difficulties!$C$3:$E$22,IF(Calculation!U39="H",2,3),FALSE)</f>
        <v>49.199999999999996</v>
      </c>
      <c r="V61" s="80">
        <f>VLOOKUP(V17,Difficulties!$C$3:$E$22,IF(Calculation!V39="H",2,3),FALSE)</f>
        <v>81</v>
      </c>
      <c r="W61" s="80">
        <f>VLOOKUP(W17,Difficulties!$C$3:$E$22,IF(Calculation!W39="H",2,3),FALSE)</f>
        <v>84</v>
      </c>
      <c r="X61" s="80">
        <f>VLOOKUP(X17,Difficulties!$C$3:$E$22,IF(Calculation!X39="H",2,3),FALSE)</f>
        <v>32</v>
      </c>
      <c r="Y61" s="80">
        <f>VLOOKUP(Y17,Difficulties!$C$3:$E$22,IF(Calculation!Y39="H",2,3),FALSE)</f>
        <v>100</v>
      </c>
      <c r="Z61" s="80">
        <f>VLOOKUP(Z17,Difficulties!$C$3:$E$22,IF(Calculation!Z39="H",2,3),FALSE)</f>
        <v>92.399999999999991</v>
      </c>
      <c r="AA61" s="80">
        <f>VLOOKUP(AA17,Difficulties!$C$3:$E$22,IF(Calculation!AA39="H",2,3),FALSE)</f>
        <v>48</v>
      </c>
      <c r="AB61" s="80">
        <f>VLOOKUP(AB17,Difficulties!$C$3:$E$22,IF(Calculation!AB39="H",2,3),FALSE)</f>
        <v>37</v>
      </c>
      <c r="AC61" s="80">
        <f>VLOOKUP(AC17,Difficulties!$C$3:$E$22,IF(Calculation!AC39="H",2,3),FALSE)</f>
        <v>54</v>
      </c>
      <c r="AD61" s="80">
        <f>VLOOKUP(AD17,Difficulties!$C$3:$E$22,IF(Calculation!AD39="H",2,3),FALSE)</f>
        <v>50.4</v>
      </c>
      <c r="AE61" s="80">
        <f>VLOOKUP(AE17,Difficulties!$C$3:$E$22,IF(Calculation!AE39="H",2,3),FALSE)</f>
        <v>49</v>
      </c>
      <c r="AF61" s="80">
        <f>VLOOKUP(AF17,Difficulties!$C$3:$E$22,IF(Calculation!AF39="H",2,3),FALSE)</f>
        <v>52.8</v>
      </c>
      <c r="AG61" s="80">
        <f>VLOOKUP(AG17,Difficulties!$C$3:$E$22,IF(Calculation!AG39="H",2,3),FALSE)</f>
        <v>75.599999999999994</v>
      </c>
      <c r="AH61" s="80">
        <f>VLOOKUP(AH17,Difficulties!$C$3:$E$22,IF(Calculation!AH39="H",2,3),FALSE)</f>
        <v>44</v>
      </c>
      <c r="AI61" s="80">
        <f>VLOOKUP(AI17,Difficulties!$C$3:$E$22,IF(Calculation!AI39="H",2,3),FALSE)</f>
        <v>56.4</v>
      </c>
      <c r="AJ61" s="80">
        <f>VLOOKUP(AJ17,Difficulties!$C$3:$E$22,IF(Calculation!AJ39="H",2,3),FALSE)</f>
        <v>36</v>
      </c>
      <c r="AK61" s="80">
        <f>VLOOKUP(AK17,Difficulties!$C$3:$E$22,IF(Calculation!AK39="H",2,3),FALSE)</f>
        <v>48</v>
      </c>
      <c r="AL61" s="80">
        <f>VLOOKUP(AL17,Difficulties!$C$3:$E$22,IF(Calculation!AL39="H",2,3),FALSE)</f>
        <v>75</v>
      </c>
      <c r="AM61" s="80">
        <f>VLOOKUP(AM17,Difficulties!$C$3:$E$22,IF(Calculation!AM39="H",2,3),FALSE)</f>
        <v>36</v>
      </c>
    </row>
    <row r="62" spans="1:39" ht="12.75" customHeight="1" x14ac:dyDescent="0.35">
      <c r="A62" s="16" t="s">
        <v>92</v>
      </c>
      <c r="B62" s="80">
        <f>VLOOKUP(B18,Difficulties!$C$3:$E$22,IF(Calculation!B40="H",2,3),FALSE)</f>
        <v>54</v>
      </c>
      <c r="C62" s="80">
        <f>VLOOKUP(C18,Difficulties!$C$3:$E$22,IF(Calculation!C40="H",2,3),FALSE)</f>
        <v>58.8</v>
      </c>
      <c r="D62" s="80">
        <f>VLOOKUP(D18,Difficulties!$C$3:$E$22,IF(Calculation!D40="H",2,3),FALSE)</f>
        <v>47</v>
      </c>
      <c r="E62" s="80">
        <f>VLOOKUP(E18,Difficulties!$C$3:$E$22,IF(Calculation!E40="H",2,3),FALSE)</f>
        <v>52.8</v>
      </c>
      <c r="F62" s="80">
        <f>VLOOKUP(F18,Difficulties!$C$3:$E$22,IF(Calculation!F40="H",2,3),FALSE)</f>
        <v>40</v>
      </c>
      <c r="G62" s="80">
        <f>VLOOKUP(G18,Difficulties!$C$3:$E$22,IF(Calculation!G40="H",2,3),FALSE)</f>
        <v>90</v>
      </c>
      <c r="H62" s="80">
        <f>VLOOKUP(H18,Difficulties!$C$3:$E$22,IF(Calculation!H40="H",2,3),FALSE)</f>
        <v>48</v>
      </c>
      <c r="I62" s="80">
        <f>VLOOKUP(I18,Difficulties!$C$3:$E$22,IF(Calculation!I40="H",2,3),FALSE)</f>
        <v>70</v>
      </c>
      <c r="J62" s="80">
        <f>VLOOKUP(J18,Difficulties!$C$3:$E$22,IF(Calculation!J40="H",2,3),FALSE)</f>
        <v>52.8</v>
      </c>
      <c r="K62" s="80">
        <f>VLOOKUP(K18,Difficulties!$C$3:$E$22,IF(Calculation!K40="H",2,3),FALSE)</f>
        <v>44</v>
      </c>
      <c r="L62" s="80">
        <f>VLOOKUP(L18,Difficulties!$C$3:$E$22,IF(Calculation!L40="H",2,3),FALSE)</f>
        <v>120</v>
      </c>
      <c r="M62" s="80">
        <f>VLOOKUP(M18,Difficulties!$C$3:$E$22,IF(Calculation!M40="H",2,3),FALSE)</f>
        <v>41</v>
      </c>
      <c r="N62" s="80">
        <f>VLOOKUP(N18,Difficulties!$C$3:$E$22,IF(Calculation!N40="H",2,3),FALSE)</f>
        <v>36</v>
      </c>
      <c r="O62" s="80">
        <f>VLOOKUP(O18,Difficulties!$C$3:$E$22,IF(Calculation!O40="H",2,3),FALSE)</f>
        <v>81</v>
      </c>
      <c r="P62" s="80">
        <f>VLOOKUP(P18,Difficulties!$C$3:$E$22,IF(Calculation!P40="H",2,3),FALSE)</f>
        <v>92.399999999999991</v>
      </c>
      <c r="Q62" s="80">
        <f>VLOOKUP(Q18,Difficulties!$C$3:$E$22,IF(Calculation!Q40="H",2,3),FALSE)</f>
        <v>38.4</v>
      </c>
      <c r="R62" s="80">
        <f>VLOOKUP(R18,Difficulties!$C$3:$E$22,IF(Calculation!R40="H",2,3),FALSE)</f>
        <v>63</v>
      </c>
      <c r="S62" s="80">
        <f>VLOOKUP(S18,Difficulties!$C$3:$E$22,IF(Calculation!S40="H",2,3),FALSE)</f>
        <v>44.4</v>
      </c>
      <c r="T62" s="80">
        <f>VLOOKUP(T18,Difficulties!$C$3:$E$22,IF(Calculation!T40="H",2,3),FALSE)</f>
        <v>42</v>
      </c>
      <c r="U62" s="80">
        <f>VLOOKUP(U18,Difficulties!$C$3:$E$22,IF(Calculation!U40="H",2,3),FALSE)</f>
        <v>100</v>
      </c>
      <c r="V62" s="80">
        <f>VLOOKUP(V18,Difficulties!$C$3:$E$22,IF(Calculation!V40="H",2,3),FALSE)</f>
        <v>84</v>
      </c>
      <c r="W62" s="80">
        <f>VLOOKUP(W18,Difficulties!$C$3:$E$22,IF(Calculation!W40="H",2,3),FALSE)</f>
        <v>56.4</v>
      </c>
      <c r="X62" s="80">
        <f>VLOOKUP(X18,Difficulties!$C$3:$E$22,IF(Calculation!X40="H",2,3),FALSE)</f>
        <v>49</v>
      </c>
      <c r="Y62" s="80">
        <f>VLOOKUP(Y18,Difficulties!$C$3:$E$22,IF(Calculation!Y40="H",2,3),FALSE)</f>
        <v>44</v>
      </c>
      <c r="Z62" s="80">
        <f>VLOOKUP(Z18,Difficulties!$C$3:$E$22,IF(Calculation!Z40="H",2,3),FALSE)</f>
        <v>64.8</v>
      </c>
      <c r="AA62" s="80">
        <f>VLOOKUP(AA18,Difficulties!$C$3:$E$22,IF(Calculation!AA40="H",2,3),FALSE)</f>
        <v>32</v>
      </c>
      <c r="AB62" s="80">
        <f>VLOOKUP(AB18,Difficulties!$C$3:$E$22,IF(Calculation!AB40="H",2,3),FALSE)</f>
        <v>75.599999999999994</v>
      </c>
      <c r="AC62" s="80">
        <f>VLOOKUP(AC18,Difficulties!$C$3:$E$22,IF(Calculation!AC40="H",2,3),FALSE)</f>
        <v>30</v>
      </c>
      <c r="AD62" s="80">
        <f>VLOOKUP(AD18,Difficulties!$C$3:$E$22,IF(Calculation!AD40="H",2,3),FALSE)</f>
        <v>97.2</v>
      </c>
      <c r="AE62" s="80">
        <f>VLOOKUP(AE18,Difficulties!$C$3:$E$22,IF(Calculation!AE40="H",2,3),FALSE)</f>
        <v>77</v>
      </c>
      <c r="AF62" s="80">
        <f>VLOOKUP(AF18,Difficulties!$C$3:$E$22,IF(Calculation!AF40="H",2,3),FALSE)</f>
        <v>49.199999999999996</v>
      </c>
      <c r="AG62" s="80">
        <f>VLOOKUP(AG18,Difficulties!$C$3:$E$22,IF(Calculation!AG40="H",2,3),FALSE)</f>
        <v>48</v>
      </c>
      <c r="AH62" s="80">
        <f>VLOOKUP(AH18,Difficulties!$C$3:$E$22,IF(Calculation!AH40="H",2,3),FALSE)</f>
        <v>75</v>
      </c>
      <c r="AI62" s="80">
        <f>VLOOKUP(AI18,Difficulties!$C$3:$E$22,IF(Calculation!AI40="H",2,3),FALSE)</f>
        <v>40</v>
      </c>
      <c r="AJ62" s="80">
        <f>VLOOKUP(AJ18,Difficulties!$C$3:$E$22,IF(Calculation!AJ40="H",2,3),FALSE)</f>
        <v>52.8</v>
      </c>
      <c r="AK62" s="80">
        <f>VLOOKUP(AK18,Difficulties!$C$3:$E$22,IF(Calculation!AK40="H",2,3),FALSE)</f>
        <v>44</v>
      </c>
      <c r="AL62" s="80">
        <f>VLOOKUP(AL18,Difficulties!$C$3:$E$22,IF(Calculation!AL40="H",2,3),FALSE)</f>
        <v>50.4</v>
      </c>
      <c r="AM62" s="80">
        <f>VLOOKUP(AM18,Difficulties!$C$3:$E$22,IF(Calculation!AM40="H",2,3),FALSE)</f>
        <v>37</v>
      </c>
    </row>
    <row r="63" spans="1:39" ht="12.75" customHeight="1" x14ac:dyDescent="0.35">
      <c r="A63" s="16" t="s">
        <v>93</v>
      </c>
      <c r="B63" s="80">
        <f>VLOOKUP(B19,Difficulties!$C$3:$E$22,IF(Calculation!B41="H",2,3),FALSE)</f>
        <v>52.8</v>
      </c>
      <c r="C63" s="80">
        <f>VLOOKUP(C19,Difficulties!$C$3:$E$22,IF(Calculation!C41="H",2,3),FALSE)</f>
        <v>30</v>
      </c>
      <c r="D63" s="80">
        <f>VLOOKUP(D19,Difficulties!$C$3:$E$22,IF(Calculation!D41="H",2,3),FALSE)</f>
        <v>97.2</v>
      </c>
      <c r="E63" s="80">
        <f>VLOOKUP(E19,Difficulties!$C$3:$E$22,IF(Calculation!E41="H",2,3),FALSE)</f>
        <v>49.199999999999996</v>
      </c>
      <c r="F63" s="80">
        <f>VLOOKUP(F19,Difficulties!$C$3:$E$22,IF(Calculation!F41="H",2,3),FALSE)</f>
        <v>75</v>
      </c>
      <c r="G63" s="80">
        <f>VLOOKUP(G19,Difficulties!$C$3:$E$22,IF(Calculation!G41="H",2,3),FALSE)</f>
        <v>48</v>
      </c>
      <c r="H63" s="80">
        <f>VLOOKUP(H19,Difficulties!$C$3:$E$22,IF(Calculation!H41="H",2,3),FALSE)</f>
        <v>44.4</v>
      </c>
      <c r="I63" s="80">
        <f>VLOOKUP(I19,Difficulties!$C$3:$E$22,IF(Calculation!I41="H",2,3),FALSE)</f>
        <v>32</v>
      </c>
      <c r="J63" s="80">
        <f>VLOOKUP(J19,Difficulties!$C$3:$E$22,IF(Calculation!J41="H",2,3),FALSE)</f>
        <v>50.4</v>
      </c>
      <c r="K63" s="80">
        <f>VLOOKUP(K19,Difficulties!$C$3:$E$22,IF(Calculation!K41="H",2,3),FALSE)</f>
        <v>100</v>
      </c>
      <c r="L63" s="80">
        <f>VLOOKUP(L19,Difficulties!$C$3:$E$22,IF(Calculation!L41="H",2,3),FALSE)</f>
        <v>48</v>
      </c>
      <c r="M63" s="80">
        <f>VLOOKUP(M19,Difficulties!$C$3:$E$22,IF(Calculation!M41="H",2,3),FALSE)</f>
        <v>52.8</v>
      </c>
      <c r="N63" s="80">
        <f>VLOOKUP(N19,Difficulties!$C$3:$E$22,IF(Calculation!N41="H",2,3),FALSE)</f>
        <v>70</v>
      </c>
      <c r="O63" s="80">
        <f>VLOOKUP(O19,Difficulties!$C$3:$E$22,IF(Calculation!O41="H",2,3),FALSE)</f>
        <v>75.599999999999994</v>
      </c>
      <c r="P63" s="80">
        <f>VLOOKUP(P19,Difficulties!$C$3:$E$22,IF(Calculation!P41="H",2,3),FALSE)</f>
        <v>36</v>
      </c>
      <c r="Q63" s="80">
        <f>VLOOKUP(Q19,Difficulties!$C$3:$E$22,IF(Calculation!Q41="H",2,3),FALSE)</f>
        <v>56.4</v>
      </c>
      <c r="R63" s="80">
        <f>VLOOKUP(R19,Difficulties!$C$3:$E$22,IF(Calculation!R41="H",2,3),FALSE)</f>
        <v>54</v>
      </c>
      <c r="S63" s="80">
        <f>VLOOKUP(S19,Difficulties!$C$3:$E$22,IF(Calculation!S41="H",2,3),FALSE)</f>
        <v>58.8</v>
      </c>
      <c r="T63" s="80">
        <f>VLOOKUP(T19,Difficulties!$C$3:$E$22,IF(Calculation!T41="H",2,3),FALSE)</f>
        <v>44</v>
      </c>
      <c r="U63" s="80">
        <f>VLOOKUP(U19,Difficulties!$C$3:$E$22,IF(Calculation!U41="H",2,3),FALSE)</f>
        <v>40</v>
      </c>
      <c r="V63" s="80">
        <f>VLOOKUP(V19,Difficulties!$C$3:$E$22,IF(Calculation!V41="H",2,3),FALSE)</f>
        <v>38.4</v>
      </c>
      <c r="W63" s="80">
        <f>VLOOKUP(W19,Difficulties!$C$3:$E$22,IF(Calculation!W41="H",2,3),FALSE)</f>
        <v>81</v>
      </c>
      <c r="X63" s="80">
        <f>VLOOKUP(X19,Difficulties!$C$3:$E$22,IF(Calculation!X41="H",2,3),FALSE)</f>
        <v>36</v>
      </c>
      <c r="Y63" s="80">
        <f>VLOOKUP(Y19,Difficulties!$C$3:$E$22,IF(Calculation!Y41="H",2,3),FALSE)</f>
        <v>41</v>
      </c>
      <c r="Z63" s="80">
        <f>VLOOKUP(Z19,Difficulties!$C$3:$E$22,IF(Calculation!Z41="H",2,3),FALSE)</f>
        <v>44</v>
      </c>
      <c r="AA63" s="80">
        <f>VLOOKUP(AA19,Difficulties!$C$3:$E$22,IF(Calculation!AA41="H",2,3),FALSE)</f>
        <v>47</v>
      </c>
      <c r="AB63" s="80">
        <f>VLOOKUP(AB19,Difficulties!$C$3:$E$22,IF(Calculation!AB41="H",2,3),FALSE)</f>
        <v>64.8</v>
      </c>
      <c r="AC63" s="80">
        <f>VLOOKUP(AC19,Difficulties!$C$3:$E$22,IF(Calculation!AC41="H",2,3),FALSE)</f>
        <v>84</v>
      </c>
      <c r="AD63" s="80">
        <f>VLOOKUP(AD19,Difficulties!$C$3:$E$22,IF(Calculation!AD41="H",2,3),FALSE)</f>
        <v>63</v>
      </c>
      <c r="AE63" s="80">
        <f>VLOOKUP(AE19,Difficulties!$C$3:$E$22,IF(Calculation!AE41="H",2,3),FALSE)</f>
        <v>43.199999999999996</v>
      </c>
      <c r="AF63" s="80">
        <f>VLOOKUP(AF19,Difficulties!$C$3:$E$22,IF(Calculation!AF41="H",2,3),FALSE)</f>
        <v>44</v>
      </c>
      <c r="AG63" s="80">
        <f>VLOOKUP(AG19,Difficulties!$C$3:$E$22,IF(Calculation!AG41="H",2,3),FALSE)</f>
        <v>90</v>
      </c>
      <c r="AH63" s="80">
        <f>VLOOKUP(AH19,Difficulties!$C$3:$E$22,IF(Calculation!AH41="H",2,3),FALSE)</f>
        <v>40</v>
      </c>
      <c r="AI63" s="80">
        <f>VLOOKUP(AI19,Difficulties!$C$3:$E$22,IF(Calculation!AI41="H",2,3),FALSE)</f>
        <v>37</v>
      </c>
      <c r="AJ63" s="80">
        <f>VLOOKUP(AJ19,Difficulties!$C$3:$E$22,IF(Calculation!AJ41="H",2,3),FALSE)</f>
        <v>120</v>
      </c>
      <c r="AK63" s="80">
        <f>VLOOKUP(AK19,Difficulties!$C$3:$E$22,IF(Calculation!AK41="H",2,3),FALSE)</f>
        <v>42</v>
      </c>
      <c r="AL63" s="80">
        <f>VLOOKUP(AL19,Difficulties!$C$3:$E$22,IF(Calculation!AL41="H",2,3),FALSE)</f>
        <v>52.8</v>
      </c>
      <c r="AM63" s="80">
        <f>VLOOKUP(AM19,Difficulties!$C$3:$E$22,IF(Calculation!AM41="H",2,3),FALSE)</f>
        <v>49</v>
      </c>
    </row>
    <row r="64" spans="1:39" ht="12.75" customHeight="1" x14ac:dyDescent="0.35">
      <c r="A64" s="16" t="s">
        <v>94</v>
      </c>
      <c r="B64" s="80">
        <f>VLOOKUP(B20,Difficulties!$C$3:$E$22,IF(Calculation!B42="H",2,3),FALSE)</f>
        <v>40</v>
      </c>
      <c r="C64" s="80">
        <f>VLOOKUP(C20,Difficulties!$C$3:$E$22,IF(Calculation!C42="H",2,3),FALSE)</f>
        <v>64.8</v>
      </c>
      <c r="D64" s="80">
        <f>VLOOKUP(D20,Difficulties!$C$3:$E$22,IF(Calculation!D42="H",2,3),FALSE)</f>
        <v>44</v>
      </c>
      <c r="E64" s="80">
        <f>VLOOKUP(E20,Difficulties!$C$3:$E$22,IF(Calculation!E42="H",2,3),FALSE)</f>
        <v>77</v>
      </c>
      <c r="F64" s="80">
        <f>VLOOKUP(F20,Difficulties!$C$3:$E$22,IF(Calculation!F42="H",2,3),FALSE)</f>
        <v>81</v>
      </c>
      <c r="G64" s="80">
        <f>VLOOKUP(G20,Difficulties!$C$3:$E$22,IF(Calculation!G42="H",2,3),FALSE)</f>
        <v>36</v>
      </c>
      <c r="H64" s="80">
        <f>VLOOKUP(H20,Difficulties!$C$3:$E$22,IF(Calculation!H42="H",2,3),FALSE)</f>
        <v>75.599999999999994</v>
      </c>
      <c r="I64" s="80">
        <f>VLOOKUP(I20,Difficulties!$C$3:$E$22,IF(Calculation!I42="H",2,3),FALSE)</f>
        <v>44</v>
      </c>
      <c r="J64" s="80">
        <f>VLOOKUP(J20,Difficulties!$C$3:$E$22,IF(Calculation!J42="H",2,3),FALSE)</f>
        <v>48</v>
      </c>
      <c r="K64" s="80">
        <f>VLOOKUP(K20,Difficulties!$C$3:$E$22,IF(Calculation!K42="H",2,3),FALSE)</f>
        <v>37</v>
      </c>
      <c r="L64" s="80">
        <f>VLOOKUP(L20,Difficulties!$C$3:$E$22,IF(Calculation!L42="H",2,3),FALSE)</f>
        <v>52.8</v>
      </c>
      <c r="M64" s="80">
        <f>VLOOKUP(M20,Difficulties!$C$3:$E$22,IF(Calculation!M42="H",2,3),FALSE)</f>
        <v>43.199999999999996</v>
      </c>
      <c r="N64" s="80">
        <f>VLOOKUP(N20,Difficulties!$C$3:$E$22,IF(Calculation!N42="H",2,3),FALSE)</f>
        <v>75</v>
      </c>
      <c r="O64" s="80">
        <f>VLOOKUP(O20,Difficulties!$C$3:$E$22,IF(Calculation!O42="H",2,3),FALSE)</f>
        <v>56.4</v>
      </c>
      <c r="P64" s="80">
        <f>VLOOKUP(P20,Difficulties!$C$3:$E$22,IF(Calculation!P42="H",2,3),FALSE)</f>
        <v>100</v>
      </c>
      <c r="Q64" s="80">
        <f>VLOOKUP(Q20,Difficulties!$C$3:$E$22,IF(Calculation!Q42="H",2,3),FALSE)</f>
        <v>58.8</v>
      </c>
      <c r="R64" s="80">
        <f>VLOOKUP(R20,Difficulties!$C$3:$E$22,IF(Calculation!R42="H",2,3),FALSE)</f>
        <v>32</v>
      </c>
      <c r="S64" s="80">
        <f>VLOOKUP(S20,Difficulties!$C$3:$E$22,IF(Calculation!S42="H",2,3),FALSE)</f>
        <v>50.4</v>
      </c>
      <c r="T64" s="80">
        <f>VLOOKUP(T20,Difficulties!$C$3:$E$22,IF(Calculation!T42="H",2,3),FALSE)</f>
        <v>70</v>
      </c>
      <c r="U64" s="80">
        <f>VLOOKUP(U20,Difficulties!$C$3:$E$22,IF(Calculation!U42="H",2,3),FALSE)</f>
        <v>44</v>
      </c>
      <c r="V64" s="80">
        <f>VLOOKUP(V20,Difficulties!$C$3:$E$22,IF(Calculation!V42="H",2,3),FALSE)</f>
        <v>52.8</v>
      </c>
      <c r="W64" s="80">
        <f>VLOOKUP(W20,Difficulties!$C$3:$E$22,IF(Calculation!W42="H",2,3),FALSE)</f>
        <v>52.8</v>
      </c>
      <c r="X64" s="80">
        <f>VLOOKUP(X20,Difficulties!$C$3:$E$22,IF(Calculation!X42="H",2,3),FALSE)</f>
        <v>54</v>
      </c>
      <c r="Y64" s="80">
        <f>VLOOKUP(Y20,Difficulties!$C$3:$E$22,IF(Calculation!Y42="H",2,3),FALSE)</f>
        <v>92.399999999999991</v>
      </c>
      <c r="Z64" s="80">
        <f>VLOOKUP(Z20,Difficulties!$C$3:$E$22,IF(Calculation!Z42="H",2,3),FALSE)</f>
        <v>48</v>
      </c>
      <c r="AA64" s="80">
        <f>VLOOKUP(AA20,Difficulties!$C$3:$E$22,IF(Calculation!AA42="H",2,3),FALSE)</f>
        <v>49</v>
      </c>
      <c r="AB64" s="80">
        <f>VLOOKUP(AB20,Difficulties!$C$3:$E$22,IF(Calculation!AB42="H",2,3),FALSE)</f>
        <v>38.4</v>
      </c>
      <c r="AC64" s="80">
        <f>VLOOKUP(AC20,Difficulties!$C$3:$E$22,IF(Calculation!AC42="H",2,3),FALSE)</f>
        <v>90</v>
      </c>
      <c r="AD64" s="80">
        <f>VLOOKUP(AD20,Difficulties!$C$3:$E$22,IF(Calculation!AD42="H",2,3),FALSE)</f>
        <v>47</v>
      </c>
      <c r="AE64" s="80">
        <f>VLOOKUP(AE20,Difficulties!$C$3:$E$22,IF(Calculation!AE42="H",2,3),FALSE)</f>
        <v>120</v>
      </c>
      <c r="AF64" s="80">
        <f>VLOOKUP(AF20,Difficulties!$C$3:$E$22,IF(Calculation!AF42="H",2,3),FALSE)</f>
        <v>36</v>
      </c>
      <c r="AG64" s="80">
        <f>VLOOKUP(AG20,Difficulties!$C$3:$E$22,IF(Calculation!AG42="H",2,3),FALSE)</f>
        <v>97.2</v>
      </c>
      <c r="AH64" s="80">
        <f>VLOOKUP(AH20,Difficulties!$C$3:$E$22,IF(Calculation!AH42="H",2,3),FALSE)</f>
        <v>30</v>
      </c>
      <c r="AI64" s="80">
        <f>VLOOKUP(AI20,Difficulties!$C$3:$E$22,IF(Calculation!AI42="H",2,3),FALSE)</f>
        <v>63</v>
      </c>
      <c r="AJ64" s="80">
        <f>VLOOKUP(AJ20,Difficulties!$C$3:$E$22,IF(Calculation!AJ42="H",2,3),FALSE)</f>
        <v>44.4</v>
      </c>
      <c r="AK64" s="80">
        <f>VLOOKUP(AK20,Difficulties!$C$3:$E$22,IF(Calculation!AK42="H",2,3),FALSE)</f>
        <v>40</v>
      </c>
      <c r="AL64" s="80">
        <f>VLOOKUP(AL20,Difficulties!$C$3:$E$22,IF(Calculation!AL42="H",2,3),FALSE)</f>
        <v>84</v>
      </c>
      <c r="AM64" s="80">
        <f>VLOOKUP(AM20,Difficulties!$C$3:$E$22,IF(Calculation!AM42="H",2,3),FALSE)</f>
        <v>42</v>
      </c>
    </row>
    <row r="65" spans="1:39" ht="12.75" customHeight="1" x14ac:dyDescent="0.35">
      <c r="A65" s="16" t="s">
        <v>95</v>
      </c>
      <c r="B65" s="80">
        <f>VLOOKUP(B21,Difficulties!$C$3:$E$22,IF(Calculation!B43="H",2,3),FALSE)</f>
        <v>90</v>
      </c>
      <c r="C65" s="80">
        <f>VLOOKUP(C21,Difficulties!$C$3:$E$22,IF(Calculation!C43="H",2,3),FALSE)</f>
        <v>44</v>
      </c>
      <c r="D65" s="80">
        <f>VLOOKUP(D21,Difficulties!$C$3:$E$22,IF(Calculation!D43="H",2,3),FALSE)</f>
        <v>75.599999999999994</v>
      </c>
      <c r="E65" s="80">
        <f>VLOOKUP(E21,Difficulties!$C$3:$E$22,IF(Calculation!E43="H",2,3),FALSE)</f>
        <v>40</v>
      </c>
      <c r="F65" s="80">
        <f>VLOOKUP(F21,Difficulties!$C$3:$E$22,IF(Calculation!F43="H",2,3),FALSE)</f>
        <v>58.8</v>
      </c>
      <c r="G65" s="80">
        <f>VLOOKUP(G21,Difficulties!$C$3:$E$22,IF(Calculation!G43="H",2,3),FALSE)</f>
        <v>70</v>
      </c>
      <c r="H65" s="80">
        <f>VLOOKUP(H21,Difficulties!$C$3:$E$22,IF(Calculation!H43="H",2,3),FALSE)</f>
        <v>81</v>
      </c>
      <c r="I65" s="80">
        <f>VLOOKUP(I21,Difficulties!$C$3:$E$22,IF(Calculation!I43="H",2,3),FALSE)</f>
        <v>48</v>
      </c>
      <c r="J65" s="80">
        <f>VLOOKUP(J21,Difficulties!$C$3:$E$22,IF(Calculation!J43="H",2,3),FALSE)</f>
        <v>77</v>
      </c>
      <c r="K65" s="80">
        <f>VLOOKUP(K21,Difficulties!$C$3:$E$22,IF(Calculation!K43="H",2,3),FALSE)</f>
        <v>56.4</v>
      </c>
      <c r="L65" s="80">
        <f>VLOOKUP(L21,Difficulties!$C$3:$E$22,IF(Calculation!L43="H",2,3),FALSE)</f>
        <v>54</v>
      </c>
      <c r="M65" s="80">
        <f>VLOOKUP(M21,Difficulties!$C$3:$E$22,IF(Calculation!M43="H",2,3),FALSE)</f>
        <v>44.4</v>
      </c>
      <c r="N65" s="80">
        <f>VLOOKUP(N21,Difficulties!$C$3:$E$22,IF(Calculation!N43="H",2,3),FALSE)</f>
        <v>100</v>
      </c>
      <c r="O65" s="80">
        <f>VLOOKUP(O21,Difficulties!$C$3:$E$22,IF(Calculation!O43="H",2,3),FALSE)</f>
        <v>52.8</v>
      </c>
      <c r="P65" s="80">
        <f>VLOOKUP(P21,Difficulties!$C$3:$E$22,IF(Calculation!P43="H",2,3),FALSE)</f>
        <v>32</v>
      </c>
      <c r="Q65" s="80">
        <f>VLOOKUP(Q21,Difficulties!$C$3:$E$22,IF(Calculation!Q43="H",2,3),FALSE)</f>
        <v>44</v>
      </c>
      <c r="R65" s="80">
        <f>VLOOKUP(R21,Difficulties!$C$3:$E$22,IF(Calculation!R43="H",2,3),FALSE)</f>
        <v>36</v>
      </c>
      <c r="S65" s="80">
        <f>VLOOKUP(S21,Difficulties!$C$3:$E$22,IF(Calculation!S43="H",2,3),FALSE)</f>
        <v>41</v>
      </c>
      <c r="T65" s="80">
        <f>VLOOKUP(T21,Difficulties!$C$3:$E$22,IF(Calculation!T43="H",2,3),FALSE)</f>
        <v>43.199999999999996</v>
      </c>
      <c r="U65" s="80">
        <f>VLOOKUP(U21,Difficulties!$C$3:$E$22,IF(Calculation!U43="H",2,3),FALSE)</f>
        <v>64.8</v>
      </c>
      <c r="V65" s="80">
        <f>VLOOKUP(V21,Difficulties!$C$3:$E$22,IF(Calculation!V43="H",2,3),FALSE)</f>
        <v>40</v>
      </c>
      <c r="W65" s="80">
        <f>VLOOKUP(W21,Difficulties!$C$3:$E$22,IF(Calculation!W43="H",2,3),FALSE)</f>
        <v>63</v>
      </c>
      <c r="X65" s="80">
        <f>VLOOKUP(X21,Difficulties!$C$3:$E$22,IF(Calculation!X43="H",2,3),FALSE)</f>
        <v>52.8</v>
      </c>
      <c r="Y65" s="80">
        <f>VLOOKUP(Y21,Difficulties!$C$3:$E$22,IF(Calculation!Y43="H",2,3),FALSE)</f>
        <v>48</v>
      </c>
      <c r="Z65" s="80">
        <f>VLOOKUP(Z21,Difficulties!$C$3:$E$22,IF(Calculation!Z43="H",2,3),FALSE)</f>
        <v>75</v>
      </c>
      <c r="AA65" s="80">
        <f>VLOOKUP(AA21,Difficulties!$C$3:$E$22,IF(Calculation!AA43="H",2,3),FALSE)</f>
        <v>52.8</v>
      </c>
      <c r="AB65" s="80">
        <f>VLOOKUP(AB21,Difficulties!$C$3:$E$22,IF(Calculation!AB43="H",2,3),FALSE)</f>
        <v>30</v>
      </c>
      <c r="AC65" s="80">
        <f>VLOOKUP(AC21,Difficulties!$C$3:$E$22,IF(Calculation!AC43="H",2,3),FALSE)</f>
        <v>120</v>
      </c>
      <c r="AD65" s="80">
        <f>VLOOKUP(AD21,Difficulties!$C$3:$E$22,IF(Calculation!AD43="H",2,3),FALSE)</f>
        <v>44</v>
      </c>
      <c r="AE65" s="80">
        <f>VLOOKUP(AE21,Difficulties!$C$3:$E$22,IF(Calculation!AE43="H",2,3),FALSE)</f>
        <v>38.4</v>
      </c>
      <c r="AF65" s="80">
        <f>VLOOKUP(AF21,Difficulties!$C$3:$E$22,IF(Calculation!AF43="H",2,3),FALSE)</f>
        <v>37</v>
      </c>
      <c r="AG65" s="80">
        <f>VLOOKUP(AG21,Difficulties!$C$3:$E$22,IF(Calculation!AG43="H",2,3),FALSE)</f>
        <v>49</v>
      </c>
      <c r="AH65" s="80">
        <f>VLOOKUP(AH21,Difficulties!$C$3:$E$22,IF(Calculation!AH43="H",2,3),FALSE)</f>
        <v>84</v>
      </c>
      <c r="AI65" s="80">
        <f>VLOOKUP(AI21,Difficulties!$C$3:$E$22,IF(Calculation!AI43="H",2,3),FALSE)</f>
        <v>97.2</v>
      </c>
      <c r="AJ65" s="80">
        <f>VLOOKUP(AJ21,Difficulties!$C$3:$E$22,IF(Calculation!AJ43="H",2,3),FALSE)</f>
        <v>47</v>
      </c>
      <c r="AK65" s="80">
        <f>VLOOKUP(AK21,Difficulties!$C$3:$E$22,IF(Calculation!AK43="H",2,3),FALSE)</f>
        <v>92.399999999999991</v>
      </c>
      <c r="AL65" s="80">
        <f>VLOOKUP(AL21,Difficulties!$C$3:$E$22,IF(Calculation!AL43="H",2,3),FALSE)</f>
        <v>36</v>
      </c>
      <c r="AM65" s="80">
        <f>VLOOKUP(AM21,Difficulties!$C$3:$E$22,IF(Calculation!AM43="H",2,3),FALSE)</f>
        <v>49.199999999999996</v>
      </c>
    </row>
    <row r="66" spans="1:39" ht="12.75" customHeight="1" x14ac:dyDescent="0.35">
      <c r="A66" s="16" t="s">
        <v>96</v>
      </c>
      <c r="B66" s="80">
        <f>VLOOKUP(B22,Difficulties!$C$3:$E$22,IF(Calculation!B44="H",2,3),FALSE)</f>
        <v>49</v>
      </c>
      <c r="C66" s="80">
        <f>VLOOKUP(C22,Difficulties!$C$3:$E$22,IF(Calculation!C44="H",2,3),FALSE)</f>
        <v>56.4</v>
      </c>
      <c r="D66" s="80">
        <f>VLOOKUP(D22,Difficulties!$C$3:$E$22,IF(Calculation!D44="H",2,3),FALSE)</f>
        <v>100</v>
      </c>
      <c r="E66" s="80">
        <f>VLOOKUP(E22,Difficulties!$C$3:$E$22,IF(Calculation!E44="H",2,3),FALSE)</f>
        <v>50.4</v>
      </c>
      <c r="F66" s="80">
        <f>VLOOKUP(F22,Difficulties!$C$3:$E$22,IF(Calculation!F44="H",2,3),FALSE)</f>
        <v>54</v>
      </c>
      <c r="G66" s="80">
        <f>VLOOKUP(G22,Difficulties!$C$3:$E$22,IF(Calculation!G44="H",2,3),FALSE)</f>
        <v>97.2</v>
      </c>
      <c r="H66" s="80">
        <f>VLOOKUP(H22,Difficulties!$C$3:$E$22,IF(Calculation!H44="H",2,3),FALSE)</f>
        <v>36</v>
      </c>
      <c r="I66" s="80">
        <f>VLOOKUP(I22,Difficulties!$C$3:$E$22,IF(Calculation!I44="H",2,3),FALSE)</f>
        <v>52.8</v>
      </c>
      <c r="J66" s="80">
        <f>VLOOKUP(J22,Difficulties!$C$3:$E$22,IF(Calculation!J44="H",2,3),FALSE)</f>
        <v>41</v>
      </c>
      <c r="K66" s="80">
        <f>VLOOKUP(K22,Difficulties!$C$3:$E$22,IF(Calculation!K44="H",2,3),FALSE)</f>
        <v>48</v>
      </c>
      <c r="L66" s="80">
        <f>VLOOKUP(L22,Difficulties!$C$3:$E$22,IF(Calculation!L44="H",2,3),FALSE)</f>
        <v>77</v>
      </c>
      <c r="M66" s="80">
        <f>VLOOKUP(M22,Difficulties!$C$3:$E$22,IF(Calculation!M44="H",2,3),FALSE)</f>
        <v>75.599999999999994</v>
      </c>
      <c r="N66" s="80">
        <f>VLOOKUP(N22,Difficulties!$C$3:$E$22,IF(Calculation!N44="H",2,3),FALSE)</f>
        <v>37</v>
      </c>
      <c r="O66" s="80">
        <f>VLOOKUP(O22,Difficulties!$C$3:$E$22,IF(Calculation!O44="H",2,3),FALSE)</f>
        <v>38.4</v>
      </c>
      <c r="P66" s="80">
        <f>VLOOKUP(P22,Difficulties!$C$3:$E$22,IF(Calculation!P44="H",2,3),FALSE)</f>
        <v>70</v>
      </c>
      <c r="Q66" s="80">
        <f>VLOOKUP(Q22,Difficulties!$C$3:$E$22,IF(Calculation!Q44="H",2,3),FALSE)</f>
        <v>52.8</v>
      </c>
      <c r="R66" s="80">
        <f>VLOOKUP(R22,Difficulties!$C$3:$E$22,IF(Calculation!R44="H",2,3),FALSE)</f>
        <v>44</v>
      </c>
      <c r="S66" s="80">
        <f>VLOOKUP(S22,Difficulties!$C$3:$E$22,IF(Calculation!S44="H",2,3),FALSE)</f>
        <v>75</v>
      </c>
      <c r="T66" s="80">
        <f>VLOOKUP(T22,Difficulties!$C$3:$E$22,IF(Calculation!T44="H",2,3),FALSE)</f>
        <v>36</v>
      </c>
      <c r="U66" s="80">
        <f>VLOOKUP(U22,Difficulties!$C$3:$E$22,IF(Calculation!U44="H",2,3),FALSE)</f>
        <v>92.399999999999991</v>
      </c>
      <c r="V66" s="80">
        <f>VLOOKUP(V22,Difficulties!$C$3:$E$22,IF(Calculation!V44="H",2,3),FALSE)</f>
        <v>44</v>
      </c>
      <c r="W66" s="80">
        <f>VLOOKUP(W22,Difficulties!$C$3:$E$22,IF(Calculation!W44="H",2,3),FALSE)</f>
        <v>120</v>
      </c>
      <c r="X66" s="80">
        <f>VLOOKUP(X22,Difficulties!$C$3:$E$22,IF(Calculation!X44="H",2,3),FALSE)</f>
        <v>47</v>
      </c>
      <c r="Y66" s="80">
        <f>VLOOKUP(Y22,Difficulties!$C$3:$E$22,IF(Calculation!Y44="H",2,3),FALSE)</f>
        <v>42</v>
      </c>
      <c r="Z66" s="80">
        <f>VLOOKUP(Z22,Difficulties!$C$3:$E$22,IF(Calculation!Z44="H",2,3),FALSE)</f>
        <v>58.8</v>
      </c>
      <c r="AA66" s="80">
        <f>VLOOKUP(AA22,Difficulties!$C$3:$E$22,IF(Calculation!AA44="H",2,3),FALSE)</f>
        <v>44</v>
      </c>
      <c r="AB66" s="80">
        <f>VLOOKUP(AB22,Difficulties!$C$3:$E$22,IF(Calculation!AB44="H",2,3),FALSE)</f>
        <v>52.8</v>
      </c>
      <c r="AC66" s="80">
        <f>VLOOKUP(AC22,Difficulties!$C$3:$E$22,IF(Calculation!AC44="H",2,3),FALSE)</f>
        <v>44.4</v>
      </c>
      <c r="AD66" s="80">
        <f>VLOOKUP(AD22,Difficulties!$C$3:$E$22,IF(Calculation!AD44="H",2,3),FALSE)</f>
        <v>32</v>
      </c>
      <c r="AE66" s="80">
        <f>VLOOKUP(AE22,Difficulties!$C$3:$E$22,IF(Calculation!AE44="H",2,3),FALSE)</f>
        <v>84</v>
      </c>
      <c r="AF66" s="80">
        <f>VLOOKUP(AF22,Difficulties!$C$3:$E$22,IF(Calculation!AF44="H",2,3),FALSE)</f>
        <v>63</v>
      </c>
      <c r="AG66" s="80">
        <f>VLOOKUP(AG22,Difficulties!$C$3:$E$22,IF(Calculation!AG44="H",2,3),FALSE)</f>
        <v>64.8</v>
      </c>
      <c r="AH66" s="80">
        <f>VLOOKUP(AH22,Difficulties!$C$3:$E$22,IF(Calculation!AH44="H",2,3),FALSE)</f>
        <v>81</v>
      </c>
      <c r="AI66" s="80">
        <f>VLOOKUP(AI22,Difficulties!$C$3:$E$22,IF(Calculation!AI44="H",2,3),FALSE)</f>
        <v>43.199999999999996</v>
      </c>
      <c r="AJ66" s="80">
        <f>VLOOKUP(AJ22,Difficulties!$C$3:$E$22,IF(Calculation!AJ44="H",2,3),FALSE)</f>
        <v>40</v>
      </c>
      <c r="AK66" s="80">
        <f>VLOOKUP(AK22,Difficulties!$C$3:$E$22,IF(Calculation!AK44="H",2,3),FALSE)</f>
        <v>49.199999999999996</v>
      </c>
      <c r="AL66" s="80">
        <f>VLOOKUP(AL22,Difficulties!$C$3:$E$22,IF(Calculation!AL44="H",2,3),FALSE)</f>
        <v>30</v>
      </c>
      <c r="AM66" s="80">
        <f>VLOOKUP(AM22,Difficulties!$C$3:$E$22,IF(Calculation!AM44="H",2,3),FALSE)</f>
        <v>90</v>
      </c>
    </row>
    <row r="67" spans="1:39" ht="15.75" customHeight="1" x14ac:dyDescent="0.3">
      <c r="A67" s="2" t="s">
        <v>150</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spans="1:39" ht="12.75" customHeight="1" x14ac:dyDescent="0.35">
      <c r="A68" s="63" t="s">
        <v>151</v>
      </c>
      <c r="B68" s="63">
        <v>1</v>
      </c>
      <c r="C68" s="63">
        <v>2</v>
      </c>
      <c r="D68" s="63">
        <v>3</v>
      </c>
      <c r="E68" s="63">
        <v>4</v>
      </c>
      <c r="F68" s="63">
        <v>5</v>
      </c>
      <c r="G68" s="63">
        <v>6</v>
      </c>
      <c r="H68" s="63">
        <v>7</v>
      </c>
      <c r="I68" s="63">
        <v>8</v>
      </c>
      <c r="J68" s="63">
        <v>9</v>
      </c>
      <c r="K68" s="63">
        <v>10</v>
      </c>
      <c r="L68" s="63">
        <v>11</v>
      </c>
      <c r="M68" s="63">
        <v>12</v>
      </c>
      <c r="N68" s="63">
        <v>13</v>
      </c>
      <c r="O68" s="63">
        <v>14</v>
      </c>
      <c r="P68" s="63">
        <v>15</v>
      </c>
      <c r="Q68" s="63">
        <v>16</v>
      </c>
      <c r="R68" s="63">
        <v>17</v>
      </c>
      <c r="S68" s="63">
        <v>18</v>
      </c>
      <c r="T68" s="63">
        <v>19</v>
      </c>
      <c r="U68" s="63">
        <v>20</v>
      </c>
      <c r="V68" s="63">
        <v>21</v>
      </c>
      <c r="W68" s="63">
        <v>22</v>
      </c>
      <c r="X68" s="63">
        <v>23</v>
      </c>
      <c r="Y68" s="63">
        <v>24</v>
      </c>
      <c r="Z68" s="63">
        <v>25</v>
      </c>
      <c r="AA68" s="63">
        <v>26</v>
      </c>
      <c r="AB68" s="63">
        <v>27</v>
      </c>
      <c r="AC68" s="63">
        <v>28</v>
      </c>
      <c r="AD68" s="63">
        <v>29</v>
      </c>
      <c r="AE68" s="63">
        <v>30</v>
      </c>
      <c r="AF68" s="63">
        <v>31</v>
      </c>
      <c r="AG68" s="63">
        <v>32</v>
      </c>
      <c r="AH68" s="63">
        <v>33</v>
      </c>
      <c r="AI68" s="63">
        <v>34</v>
      </c>
      <c r="AJ68" s="63">
        <v>35</v>
      </c>
      <c r="AK68" s="63">
        <v>36</v>
      </c>
      <c r="AL68" s="63">
        <v>37</v>
      </c>
      <c r="AM68" s="63">
        <v>38</v>
      </c>
    </row>
    <row r="69" spans="1:39" ht="12.75" customHeight="1" x14ac:dyDescent="0.35">
      <c r="A69" s="63" t="s">
        <v>152</v>
      </c>
      <c r="B69" s="63">
        <f>B68+Difficulties!$G$8-1</f>
        <v>5</v>
      </c>
      <c r="C69" s="63">
        <f>C68+Difficulties!$G$8-1</f>
        <v>6</v>
      </c>
      <c r="D69" s="63">
        <f>D68+Difficulties!$G$8-1</f>
        <v>7</v>
      </c>
      <c r="E69" s="63">
        <f>E68+Difficulties!$G$8-1</f>
        <v>8</v>
      </c>
      <c r="F69" s="63">
        <f>F68+Difficulties!$G$8-1</f>
        <v>9</v>
      </c>
      <c r="G69" s="63">
        <f>G68+Difficulties!$G$8-1</f>
        <v>10</v>
      </c>
      <c r="H69" s="63">
        <f>H68+Difficulties!$G$8-1</f>
        <v>11</v>
      </c>
      <c r="I69" s="63">
        <f>I68+Difficulties!$G$8-1</f>
        <v>12</v>
      </c>
      <c r="J69" s="63">
        <f>J68+Difficulties!$G$8-1</f>
        <v>13</v>
      </c>
      <c r="K69" s="63">
        <f>K68+Difficulties!$G$8-1</f>
        <v>14</v>
      </c>
      <c r="L69" s="63">
        <f>L68+Difficulties!$G$8-1</f>
        <v>15</v>
      </c>
      <c r="M69" s="63">
        <f>M68+Difficulties!$G$8-1</f>
        <v>16</v>
      </c>
      <c r="N69" s="63">
        <f>N68+Difficulties!$G$8-1</f>
        <v>17</v>
      </c>
      <c r="O69" s="63">
        <f>O68+Difficulties!$G$8-1</f>
        <v>18</v>
      </c>
      <c r="P69" s="63">
        <f>P68+Difficulties!$G$8-1</f>
        <v>19</v>
      </c>
      <c r="Q69" s="63">
        <f>Q68+Difficulties!$G$8-1</f>
        <v>20</v>
      </c>
      <c r="R69" s="63">
        <f>R68+Difficulties!$G$8-1</f>
        <v>21</v>
      </c>
      <c r="S69" s="63">
        <f>S68+Difficulties!$G$8-1</f>
        <v>22</v>
      </c>
      <c r="T69" s="63">
        <f>T68+Difficulties!$G$8-1</f>
        <v>23</v>
      </c>
      <c r="U69" s="63">
        <f>U68+Difficulties!$G$8-1</f>
        <v>24</v>
      </c>
      <c r="V69" s="63">
        <f>V68+Difficulties!$G$8-1</f>
        <v>25</v>
      </c>
      <c r="W69" s="63">
        <f>W68+Difficulties!$G$8-1</f>
        <v>26</v>
      </c>
      <c r="X69" s="63">
        <f>X68+Difficulties!$G$8-1</f>
        <v>27</v>
      </c>
      <c r="Y69" s="63">
        <f>Y68+Difficulties!$G$8-1</f>
        <v>28</v>
      </c>
      <c r="Z69" s="63">
        <f>Z68+Difficulties!$G$8-1</f>
        <v>29</v>
      </c>
      <c r="AA69" s="63">
        <f>AA68+Difficulties!$G$8-1</f>
        <v>30</v>
      </c>
      <c r="AB69" s="63">
        <f>AB68+Difficulties!$G$8-1</f>
        <v>31</v>
      </c>
      <c r="AC69" s="63">
        <f>AC68+Difficulties!$G$8-1</f>
        <v>32</v>
      </c>
      <c r="AD69" s="63">
        <f>AD68+Difficulties!$G$8-1</f>
        <v>33</v>
      </c>
      <c r="AE69" s="63">
        <f>AE68+Difficulties!$G$8-1</f>
        <v>34</v>
      </c>
      <c r="AF69" s="63">
        <f>AF68+Difficulties!$G$8-1</f>
        <v>35</v>
      </c>
      <c r="AG69" s="63">
        <f>AG68+Difficulties!$G$8-1</f>
        <v>36</v>
      </c>
      <c r="AH69" s="63">
        <f>AH68+Difficulties!$G$8-1</f>
        <v>37</v>
      </c>
      <c r="AI69" s="63">
        <f>AI68+Difficulties!$G$8-1</f>
        <v>38</v>
      </c>
      <c r="AJ69" s="63">
        <f>AJ68+Difficulties!$G$8-1</f>
        <v>39</v>
      </c>
      <c r="AK69" s="63">
        <f>AK68+Difficulties!$G$8-1</f>
        <v>40</v>
      </c>
      <c r="AL69" s="63">
        <f>AL68+Difficulties!$G$8-1</f>
        <v>41</v>
      </c>
      <c r="AM69" s="63">
        <f>AM68+Difficulties!$G$8-1</f>
        <v>42</v>
      </c>
    </row>
    <row r="70" spans="1:39" ht="12.75" customHeight="1" x14ac:dyDescent="0.35">
      <c r="A70" s="16" t="s">
        <v>6</v>
      </c>
      <c r="B70" s="26">
        <f t="shared" ref="B70:AM70" si="0">IF(B$69&lt;=38,ROUND(SUMIFS($B47:$AM47,$B$68:$AM$68,"&lt;="&amp;B$69,$B$68:$AM$68,"&gt;="&amp;B$68),3),"")</f>
        <v>317.2</v>
      </c>
      <c r="C70" s="26">
        <f t="shared" si="0"/>
        <v>266.2</v>
      </c>
      <c r="D70" s="26">
        <f t="shared" si="0"/>
        <v>223.2</v>
      </c>
      <c r="E70" s="26">
        <f t="shared" si="0"/>
        <v>217.2</v>
      </c>
      <c r="F70" s="26">
        <f t="shared" si="0"/>
        <v>225.8</v>
      </c>
      <c r="G70" s="26">
        <f t="shared" si="0"/>
        <v>225.8</v>
      </c>
      <c r="H70" s="26">
        <f t="shared" si="0"/>
        <v>251.8</v>
      </c>
      <c r="I70" s="26">
        <f t="shared" si="0"/>
        <v>250.8</v>
      </c>
      <c r="J70" s="26">
        <f t="shared" si="0"/>
        <v>267.60000000000002</v>
      </c>
      <c r="K70" s="26">
        <f t="shared" si="0"/>
        <v>297.60000000000002</v>
      </c>
      <c r="L70" s="26">
        <f t="shared" si="0"/>
        <v>342</v>
      </c>
      <c r="M70" s="26">
        <f t="shared" si="0"/>
        <v>304</v>
      </c>
      <c r="N70" s="26">
        <f t="shared" si="0"/>
        <v>307.2</v>
      </c>
      <c r="O70" s="26">
        <f t="shared" si="0"/>
        <v>308.39999999999998</v>
      </c>
      <c r="P70" s="26">
        <f t="shared" si="0"/>
        <v>279.39999999999998</v>
      </c>
      <c r="Q70" s="26">
        <f t="shared" si="0"/>
        <v>272.2</v>
      </c>
      <c r="R70" s="26">
        <f t="shared" si="0"/>
        <v>265.2</v>
      </c>
      <c r="S70" s="26">
        <f t="shared" si="0"/>
        <v>272.39999999999998</v>
      </c>
      <c r="T70" s="26">
        <f t="shared" si="0"/>
        <v>288.39999999999998</v>
      </c>
      <c r="U70" s="26">
        <f t="shared" si="0"/>
        <v>272.39999999999998</v>
      </c>
      <c r="V70" s="26">
        <f t="shared" si="0"/>
        <v>302.39999999999998</v>
      </c>
      <c r="W70" s="26">
        <f t="shared" si="0"/>
        <v>316.8</v>
      </c>
      <c r="X70" s="26">
        <f t="shared" si="0"/>
        <v>302.39999999999998</v>
      </c>
      <c r="Y70" s="26">
        <f t="shared" si="0"/>
        <v>276.39999999999998</v>
      </c>
      <c r="Z70" s="26">
        <f t="shared" si="0"/>
        <v>336.8</v>
      </c>
      <c r="AA70" s="26">
        <f t="shared" si="0"/>
        <v>297.8</v>
      </c>
      <c r="AB70" s="26">
        <f t="shared" si="0"/>
        <v>301.39999999999998</v>
      </c>
      <c r="AC70" s="26">
        <f t="shared" si="0"/>
        <v>309.39999999999998</v>
      </c>
      <c r="AD70" s="26">
        <f t="shared" si="0"/>
        <v>324.2</v>
      </c>
      <c r="AE70" s="26">
        <f t="shared" si="0"/>
        <v>281</v>
      </c>
      <c r="AF70" s="26">
        <f t="shared" si="0"/>
        <v>244</v>
      </c>
      <c r="AG70" s="26">
        <f t="shared" si="0"/>
        <v>252.4</v>
      </c>
      <c r="AH70" s="26">
        <f t="shared" si="0"/>
        <v>248.4</v>
      </c>
      <c r="AI70" s="26">
        <f t="shared" si="0"/>
        <v>254.4</v>
      </c>
      <c r="AJ70" s="26" t="str">
        <f t="shared" si="0"/>
        <v/>
      </c>
      <c r="AK70" s="26" t="str">
        <f t="shared" si="0"/>
        <v/>
      </c>
      <c r="AL70" s="26" t="str">
        <f t="shared" si="0"/>
        <v/>
      </c>
      <c r="AM70" s="26" t="str">
        <f t="shared" si="0"/>
        <v/>
      </c>
    </row>
    <row r="71" spans="1:39" ht="12.75" customHeight="1" x14ac:dyDescent="0.35">
      <c r="A71" s="16" t="s">
        <v>7</v>
      </c>
      <c r="B71" s="26">
        <f t="shared" ref="B71:AM71" si="1">IF(B$69&lt;=38,ROUND(SUMIFS($B48:$AM48,$B$68:$AM$68,"&lt;="&amp;B$69,$B$68:$AM$68,"&gt;="&amp;B$68),3),"")</f>
        <v>262.39999999999998</v>
      </c>
      <c r="C71" s="26">
        <f t="shared" si="1"/>
        <v>295.2</v>
      </c>
      <c r="D71" s="26">
        <f t="shared" si="1"/>
        <v>288.8</v>
      </c>
      <c r="E71" s="26">
        <f t="shared" si="1"/>
        <v>289</v>
      </c>
      <c r="F71" s="26">
        <f t="shared" si="1"/>
        <v>241</v>
      </c>
      <c r="G71" s="26">
        <f t="shared" si="1"/>
        <v>230</v>
      </c>
      <c r="H71" s="26">
        <f t="shared" si="1"/>
        <v>246.2</v>
      </c>
      <c r="I71" s="26">
        <f t="shared" si="1"/>
        <v>255</v>
      </c>
      <c r="J71" s="26">
        <f t="shared" si="1"/>
        <v>268.8</v>
      </c>
      <c r="K71" s="26">
        <f t="shared" si="1"/>
        <v>352.8</v>
      </c>
      <c r="L71" s="26">
        <f t="shared" si="1"/>
        <v>353.8</v>
      </c>
      <c r="M71" s="26">
        <f t="shared" si="1"/>
        <v>347.8</v>
      </c>
      <c r="N71" s="26">
        <f t="shared" si="1"/>
        <v>343</v>
      </c>
      <c r="O71" s="26">
        <f t="shared" si="1"/>
        <v>320</v>
      </c>
      <c r="P71" s="26">
        <f t="shared" si="1"/>
        <v>292.39999999999998</v>
      </c>
      <c r="Q71" s="26">
        <f t="shared" si="1"/>
        <v>352.6</v>
      </c>
      <c r="R71" s="26">
        <f t="shared" si="1"/>
        <v>318.60000000000002</v>
      </c>
      <c r="S71" s="26">
        <f t="shared" si="1"/>
        <v>329.4</v>
      </c>
      <c r="T71" s="26">
        <f t="shared" si="1"/>
        <v>331.4</v>
      </c>
      <c r="U71" s="26">
        <f t="shared" si="1"/>
        <v>309</v>
      </c>
      <c r="V71" s="26">
        <f t="shared" si="1"/>
        <v>250.2</v>
      </c>
      <c r="W71" s="26">
        <f t="shared" si="1"/>
        <v>299.2</v>
      </c>
      <c r="X71" s="26">
        <f t="shared" si="1"/>
        <v>280.39999999999998</v>
      </c>
      <c r="Y71" s="26">
        <f t="shared" si="1"/>
        <v>314</v>
      </c>
      <c r="Z71" s="26">
        <f t="shared" si="1"/>
        <v>344</v>
      </c>
      <c r="AA71" s="26">
        <f t="shared" si="1"/>
        <v>350</v>
      </c>
      <c r="AB71" s="26">
        <f t="shared" si="1"/>
        <v>304</v>
      </c>
      <c r="AC71" s="26">
        <f t="shared" si="1"/>
        <v>320.39999999999998</v>
      </c>
      <c r="AD71" s="26">
        <f t="shared" si="1"/>
        <v>298.8</v>
      </c>
      <c r="AE71" s="26">
        <f t="shared" si="1"/>
        <v>246.8</v>
      </c>
      <c r="AF71" s="26">
        <f t="shared" si="1"/>
        <v>232.4</v>
      </c>
      <c r="AG71" s="26">
        <f t="shared" si="1"/>
        <v>231.6</v>
      </c>
      <c r="AH71" s="26">
        <f t="shared" si="1"/>
        <v>252.2</v>
      </c>
      <c r="AI71" s="26">
        <f t="shared" si="1"/>
        <v>251</v>
      </c>
      <c r="AJ71" s="26" t="str">
        <f t="shared" si="1"/>
        <v/>
      </c>
      <c r="AK71" s="26" t="str">
        <f t="shared" si="1"/>
        <v/>
      </c>
      <c r="AL71" s="26" t="str">
        <f t="shared" si="1"/>
        <v/>
      </c>
      <c r="AM71" s="26" t="str">
        <f t="shared" si="1"/>
        <v/>
      </c>
    </row>
    <row r="72" spans="1:39" ht="12.75" customHeight="1" x14ac:dyDescent="0.35">
      <c r="A72" s="16" t="s">
        <v>8</v>
      </c>
      <c r="B72" s="26">
        <f t="shared" ref="B72:AM72" si="2">IF(B$69&lt;=38,ROUND(SUMIFS($B49:$AM49,$B$68:$AM$68,"&lt;="&amp;B$69,$B$68:$AM$68,"&gt;="&amp;B$68),3),"")</f>
        <v>293.39999999999998</v>
      </c>
      <c r="C72" s="26">
        <f t="shared" si="2"/>
        <v>321.2</v>
      </c>
      <c r="D72" s="26">
        <f t="shared" si="2"/>
        <v>360.2</v>
      </c>
      <c r="E72" s="26">
        <f t="shared" si="2"/>
        <v>312.2</v>
      </c>
      <c r="F72" s="26">
        <f t="shared" si="2"/>
        <v>335</v>
      </c>
      <c r="G72" s="26">
        <f t="shared" si="2"/>
        <v>331.8</v>
      </c>
      <c r="H72" s="26">
        <f t="shared" si="2"/>
        <v>313.60000000000002</v>
      </c>
      <c r="I72" s="26">
        <f t="shared" si="2"/>
        <v>232</v>
      </c>
      <c r="J72" s="26">
        <f t="shared" si="2"/>
        <v>237</v>
      </c>
      <c r="K72" s="26">
        <f t="shared" si="2"/>
        <v>228.6</v>
      </c>
      <c r="L72" s="26">
        <f t="shared" si="2"/>
        <v>232.6</v>
      </c>
      <c r="M72" s="26">
        <f t="shared" si="2"/>
        <v>238.6</v>
      </c>
      <c r="N72" s="26">
        <f t="shared" si="2"/>
        <v>270.2</v>
      </c>
      <c r="O72" s="26">
        <f t="shared" si="2"/>
        <v>276</v>
      </c>
      <c r="P72" s="26">
        <f t="shared" si="2"/>
        <v>294.60000000000002</v>
      </c>
      <c r="Q72" s="26">
        <f t="shared" si="2"/>
        <v>299.60000000000002</v>
      </c>
      <c r="R72" s="26">
        <f t="shared" si="2"/>
        <v>285.2</v>
      </c>
      <c r="S72" s="26">
        <f t="shared" si="2"/>
        <v>290.2</v>
      </c>
      <c r="T72" s="26">
        <f t="shared" si="2"/>
        <v>334.6</v>
      </c>
      <c r="U72" s="26">
        <f t="shared" si="2"/>
        <v>307.60000000000002</v>
      </c>
      <c r="V72" s="26">
        <f t="shared" si="2"/>
        <v>299.60000000000002</v>
      </c>
      <c r="W72" s="26">
        <f t="shared" si="2"/>
        <v>303.2</v>
      </c>
      <c r="X72" s="26">
        <f t="shared" si="2"/>
        <v>312.2</v>
      </c>
      <c r="Y72" s="26">
        <f t="shared" si="2"/>
        <v>271.39999999999998</v>
      </c>
      <c r="Z72" s="26">
        <f t="shared" si="2"/>
        <v>272.39999999999998</v>
      </c>
      <c r="AA72" s="26">
        <f t="shared" si="2"/>
        <v>284.2</v>
      </c>
      <c r="AB72" s="26">
        <f t="shared" si="2"/>
        <v>262.2</v>
      </c>
      <c r="AC72" s="26">
        <f t="shared" si="2"/>
        <v>214.2</v>
      </c>
      <c r="AD72" s="26">
        <f t="shared" si="2"/>
        <v>250.2</v>
      </c>
      <c r="AE72" s="26">
        <f t="shared" si="2"/>
        <v>257.2</v>
      </c>
      <c r="AF72" s="26">
        <f t="shared" si="2"/>
        <v>252.4</v>
      </c>
      <c r="AG72" s="26">
        <f t="shared" si="2"/>
        <v>264.39999999999998</v>
      </c>
      <c r="AH72" s="26">
        <f t="shared" si="2"/>
        <v>304</v>
      </c>
      <c r="AI72" s="26">
        <f t="shared" si="2"/>
        <v>311.60000000000002</v>
      </c>
      <c r="AJ72" s="26" t="str">
        <f t="shared" si="2"/>
        <v/>
      </c>
      <c r="AK72" s="26" t="str">
        <f t="shared" si="2"/>
        <v/>
      </c>
      <c r="AL72" s="26" t="str">
        <f t="shared" si="2"/>
        <v/>
      </c>
      <c r="AM72" s="26" t="str">
        <f t="shared" si="2"/>
        <v/>
      </c>
    </row>
    <row r="73" spans="1:39" ht="12.75" customHeight="1" x14ac:dyDescent="0.35">
      <c r="A73" s="16" t="s">
        <v>9</v>
      </c>
      <c r="B73" s="26">
        <f t="shared" ref="B73:AM73" si="3">IF(B$69&lt;=38,ROUND(SUMIFS($B50:$AM50,$B$68:$AM$68,"&lt;="&amp;B$69,$B$68:$AM$68,"&gt;="&amp;B$68),3),"")</f>
        <v>249.2</v>
      </c>
      <c r="C73" s="26">
        <f t="shared" si="3"/>
        <v>250</v>
      </c>
      <c r="D73" s="26">
        <f t="shared" si="3"/>
        <v>247.4</v>
      </c>
      <c r="E73" s="26">
        <f t="shared" si="3"/>
        <v>248.4</v>
      </c>
      <c r="F73" s="26">
        <f t="shared" si="3"/>
        <v>287.39999999999998</v>
      </c>
      <c r="G73" s="26">
        <f t="shared" si="3"/>
        <v>309.39999999999998</v>
      </c>
      <c r="H73" s="26">
        <f t="shared" si="3"/>
        <v>315.8</v>
      </c>
      <c r="I73" s="26">
        <f t="shared" si="3"/>
        <v>333.8</v>
      </c>
      <c r="J73" s="26">
        <f t="shared" si="3"/>
        <v>340.8</v>
      </c>
      <c r="K73" s="26">
        <f t="shared" si="3"/>
        <v>273.60000000000002</v>
      </c>
      <c r="L73" s="26">
        <f t="shared" si="3"/>
        <v>278.60000000000002</v>
      </c>
      <c r="M73" s="26">
        <f t="shared" si="3"/>
        <v>268.2</v>
      </c>
      <c r="N73" s="26">
        <f t="shared" si="3"/>
        <v>304.2</v>
      </c>
      <c r="O73" s="26">
        <f t="shared" si="3"/>
        <v>335.8</v>
      </c>
      <c r="P73" s="26">
        <f t="shared" si="3"/>
        <v>332</v>
      </c>
      <c r="Q73" s="26">
        <f t="shared" si="3"/>
        <v>299</v>
      </c>
      <c r="R73" s="26">
        <f t="shared" si="3"/>
        <v>303.39999999999998</v>
      </c>
      <c r="S73" s="26">
        <f t="shared" si="3"/>
        <v>241</v>
      </c>
      <c r="T73" s="26">
        <f t="shared" si="3"/>
        <v>214.6</v>
      </c>
      <c r="U73" s="26">
        <f t="shared" si="3"/>
        <v>262.8</v>
      </c>
      <c r="V73" s="26">
        <f t="shared" si="3"/>
        <v>256.8</v>
      </c>
      <c r="W73" s="26">
        <f t="shared" si="3"/>
        <v>260.39999999999998</v>
      </c>
      <c r="X73" s="26">
        <f t="shared" si="3"/>
        <v>307.39999999999998</v>
      </c>
      <c r="Y73" s="26">
        <f t="shared" si="3"/>
        <v>311</v>
      </c>
      <c r="Z73" s="26">
        <f t="shared" si="3"/>
        <v>257.8</v>
      </c>
      <c r="AA73" s="26">
        <f t="shared" si="3"/>
        <v>311.8</v>
      </c>
      <c r="AB73" s="26">
        <f t="shared" si="3"/>
        <v>310.8</v>
      </c>
      <c r="AC73" s="26">
        <f t="shared" si="3"/>
        <v>273.8</v>
      </c>
      <c r="AD73" s="26">
        <f t="shared" si="3"/>
        <v>273.8</v>
      </c>
      <c r="AE73" s="26">
        <f t="shared" si="3"/>
        <v>261.8</v>
      </c>
      <c r="AF73" s="26">
        <f t="shared" si="3"/>
        <v>255.8</v>
      </c>
      <c r="AG73" s="26">
        <f t="shared" si="3"/>
        <v>308.8</v>
      </c>
      <c r="AH73" s="26">
        <f t="shared" si="3"/>
        <v>327.60000000000002</v>
      </c>
      <c r="AI73" s="26">
        <f t="shared" si="3"/>
        <v>337.8</v>
      </c>
      <c r="AJ73" s="26" t="str">
        <f t="shared" si="3"/>
        <v/>
      </c>
      <c r="AK73" s="26" t="str">
        <f t="shared" si="3"/>
        <v/>
      </c>
      <c r="AL73" s="26" t="str">
        <f t="shared" si="3"/>
        <v/>
      </c>
      <c r="AM73" s="26" t="str">
        <f t="shared" si="3"/>
        <v/>
      </c>
    </row>
    <row r="74" spans="1:39" ht="12.75" customHeight="1" x14ac:dyDescent="0.35">
      <c r="A74" s="16" t="s">
        <v>49</v>
      </c>
      <c r="B74" s="26">
        <f t="shared" ref="B74:AM74" si="4">IF(B$69&lt;=38,ROUND(SUMIFS($B51:$AM51,$B$68:$AM$68,"&lt;="&amp;B$69,$B$68:$AM$68,"&gt;="&amp;B$68),3),"")</f>
        <v>288.2</v>
      </c>
      <c r="C74" s="26">
        <f t="shared" si="4"/>
        <v>335.4</v>
      </c>
      <c r="D74" s="26">
        <f t="shared" si="4"/>
        <v>345.4</v>
      </c>
      <c r="E74" s="26">
        <f t="shared" si="4"/>
        <v>393.4</v>
      </c>
      <c r="F74" s="26">
        <f t="shared" si="4"/>
        <v>360.4</v>
      </c>
      <c r="G74" s="26">
        <f t="shared" si="4"/>
        <v>366.4</v>
      </c>
      <c r="H74" s="26">
        <f t="shared" si="4"/>
        <v>313.39999999999998</v>
      </c>
      <c r="I74" s="26">
        <f t="shared" si="4"/>
        <v>299.39999999999998</v>
      </c>
      <c r="J74" s="26">
        <f t="shared" si="4"/>
        <v>265.8</v>
      </c>
      <c r="K74" s="26">
        <f t="shared" si="4"/>
        <v>275.8</v>
      </c>
      <c r="L74" s="26">
        <f t="shared" si="4"/>
        <v>236.2</v>
      </c>
      <c r="M74" s="26">
        <f t="shared" si="4"/>
        <v>225.2</v>
      </c>
      <c r="N74" s="26">
        <f t="shared" si="4"/>
        <v>234.4</v>
      </c>
      <c r="O74" s="26">
        <f t="shared" si="4"/>
        <v>256.60000000000002</v>
      </c>
      <c r="P74" s="26">
        <f t="shared" si="4"/>
        <v>269.39999999999998</v>
      </c>
      <c r="Q74" s="26">
        <f t="shared" si="4"/>
        <v>275.39999999999998</v>
      </c>
      <c r="R74" s="26">
        <f t="shared" si="4"/>
        <v>316.39999999999998</v>
      </c>
      <c r="S74" s="26">
        <f t="shared" si="4"/>
        <v>304.2</v>
      </c>
      <c r="T74" s="26">
        <f t="shared" si="4"/>
        <v>276</v>
      </c>
      <c r="U74" s="26">
        <f t="shared" si="4"/>
        <v>298.8</v>
      </c>
      <c r="V74" s="26">
        <f t="shared" si="4"/>
        <v>286.39999999999998</v>
      </c>
      <c r="W74" s="26">
        <f t="shared" si="4"/>
        <v>252.6</v>
      </c>
      <c r="X74" s="26">
        <f t="shared" si="4"/>
        <v>256.60000000000002</v>
      </c>
      <c r="Y74" s="26">
        <f t="shared" si="4"/>
        <v>252.8</v>
      </c>
      <c r="Z74" s="26">
        <f t="shared" si="4"/>
        <v>225.2</v>
      </c>
      <c r="AA74" s="26">
        <f t="shared" si="4"/>
        <v>223.2</v>
      </c>
      <c r="AB74" s="26">
        <f t="shared" si="4"/>
        <v>228</v>
      </c>
      <c r="AC74" s="26">
        <f t="shared" si="4"/>
        <v>257</v>
      </c>
      <c r="AD74" s="26">
        <f t="shared" si="4"/>
        <v>328</v>
      </c>
      <c r="AE74" s="26">
        <f t="shared" si="4"/>
        <v>344.8</v>
      </c>
      <c r="AF74" s="26">
        <f t="shared" si="4"/>
        <v>377.8</v>
      </c>
      <c r="AG74" s="26">
        <f t="shared" si="4"/>
        <v>365.8</v>
      </c>
      <c r="AH74" s="26">
        <f t="shared" si="4"/>
        <v>339.8</v>
      </c>
      <c r="AI74" s="26">
        <f t="shared" si="4"/>
        <v>317</v>
      </c>
      <c r="AJ74" s="26" t="str">
        <f t="shared" si="4"/>
        <v/>
      </c>
      <c r="AK74" s="26" t="str">
        <f t="shared" si="4"/>
        <v/>
      </c>
      <c r="AL74" s="26" t="str">
        <f t="shared" si="4"/>
        <v/>
      </c>
      <c r="AM74" s="26" t="str">
        <f t="shared" si="4"/>
        <v/>
      </c>
    </row>
    <row r="75" spans="1:39" ht="12.75" customHeight="1" x14ac:dyDescent="0.35">
      <c r="A75" s="16" t="s">
        <v>53</v>
      </c>
      <c r="B75" s="26">
        <f t="shared" ref="B75:AM75" si="5">IF(B$69&lt;=38,ROUND(SUMIFS($B52:$AM52,$B$68:$AM$68,"&lt;="&amp;B$69,$B$68:$AM$68,"&gt;="&amp;B$68),3),"")</f>
        <v>236.2</v>
      </c>
      <c r="C75" s="26">
        <f t="shared" si="5"/>
        <v>242.2</v>
      </c>
      <c r="D75" s="26">
        <f t="shared" si="5"/>
        <v>254.2</v>
      </c>
      <c r="E75" s="26">
        <f t="shared" si="5"/>
        <v>244.6</v>
      </c>
      <c r="F75" s="26">
        <f t="shared" si="5"/>
        <v>281.60000000000002</v>
      </c>
      <c r="G75" s="26">
        <f t="shared" si="5"/>
        <v>314.39999999999998</v>
      </c>
      <c r="H75" s="26">
        <f t="shared" si="5"/>
        <v>308</v>
      </c>
      <c r="I75" s="26">
        <f t="shared" si="5"/>
        <v>282</v>
      </c>
      <c r="J75" s="26">
        <f t="shared" si="5"/>
        <v>331.2</v>
      </c>
      <c r="K75" s="26">
        <f t="shared" si="5"/>
        <v>280.2</v>
      </c>
      <c r="L75" s="26">
        <f t="shared" si="5"/>
        <v>263.39999999999998</v>
      </c>
      <c r="M75" s="26">
        <f t="shared" si="5"/>
        <v>319.39999999999998</v>
      </c>
      <c r="N75" s="26">
        <f t="shared" si="5"/>
        <v>318.39999999999998</v>
      </c>
      <c r="O75" s="26">
        <f t="shared" si="5"/>
        <v>273</v>
      </c>
      <c r="P75" s="26">
        <f t="shared" si="5"/>
        <v>292.2</v>
      </c>
      <c r="Q75" s="26">
        <f t="shared" si="5"/>
        <v>297</v>
      </c>
      <c r="R75" s="26">
        <f t="shared" si="5"/>
        <v>233</v>
      </c>
      <c r="S75" s="26">
        <f t="shared" si="5"/>
        <v>229</v>
      </c>
      <c r="T75" s="26">
        <f t="shared" si="5"/>
        <v>257.60000000000002</v>
      </c>
      <c r="U75" s="26">
        <f t="shared" si="5"/>
        <v>261.2</v>
      </c>
      <c r="V75" s="26">
        <f t="shared" si="5"/>
        <v>245.4</v>
      </c>
      <c r="W75" s="26">
        <f t="shared" si="5"/>
        <v>329.4</v>
      </c>
      <c r="X75" s="26">
        <f t="shared" si="5"/>
        <v>325.39999999999998</v>
      </c>
      <c r="Y75" s="26">
        <f t="shared" si="5"/>
        <v>326.8</v>
      </c>
      <c r="Z75" s="26">
        <f t="shared" si="5"/>
        <v>310</v>
      </c>
      <c r="AA75" s="26">
        <f t="shared" si="5"/>
        <v>313</v>
      </c>
      <c r="AB75" s="26">
        <f t="shared" si="5"/>
        <v>251.8</v>
      </c>
      <c r="AC75" s="26">
        <f t="shared" si="5"/>
        <v>250.2</v>
      </c>
      <c r="AD75" s="26">
        <f t="shared" si="5"/>
        <v>215.2</v>
      </c>
      <c r="AE75" s="26">
        <f t="shared" si="5"/>
        <v>269.2</v>
      </c>
      <c r="AF75" s="26">
        <f t="shared" si="5"/>
        <v>283.2</v>
      </c>
      <c r="AG75" s="26">
        <f t="shared" si="5"/>
        <v>321.60000000000002</v>
      </c>
      <c r="AH75" s="26">
        <f t="shared" si="5"/>
        <v>324.2</v>
      </c>
      <c r="AI75" s="26">
        <f t="shared" si="5"/>
        <v>338.6</v>
      </c>
      <c r="AJ75" s="26" t="str">
        <f t="shared" si="5"/>
        <v/>
      </c>
      <c r="AK75" s="26" t="str">
        <f t="shared" si="5"/>
        <v/>
      </c>
      <c r="AL75" s="26" t="str">
        <f t="shared" si="5"/>
        <v/>
      </c>
      <c r="AM75" s="26" t="str">
        <f t="shared" si="5"/>
        <v/>
      </c>
    </row>
    <row r="76" spans="1:39" ht="12.75" customHeight="1" x14ac:dyDescent="0.35">
      <c r="A76" s="16" t="s">
        <v>59</v>
      </c>
      <c r="B76" s="26">
        <f t="shared" ref="B76:AM76" si="6">IF(B$69&lt;=38,ROUND(SUMIFS($B53:$AM53,$B$68:$AM$68,"&lt;="&amp;B$69,$B$68:$AM$68,"&gt;="&amp;B$68),3),"")</f>
        <v>240.6</v>
      </c>
      <c r="C76" s="26">
        <f t="shared" si="6"/>
        <v>248.6</v>
      </c>
      <c r="D76" s="26">
        <f t="shared" si="6"/>
        <v>226.4</v>
      </c>
      <c r="E76" s="26">
        <f t="shared" si="6"/>
        <v>217.2</v>
      </c>
      <c r="F76" s="26">
        <f t="shared" si="6"/>
        <v>240</v>
      </c>
      <c r="G76" s="26">
        <f t="shared" si="6"/>
        <v>258.60000000000002</v>
      </c>
      <c r="H76" s="26">
        <f t="shared" si="6"/>
        <v>298.60000000000002</v>
      </c>
      <c r="I76" s="26">
        <f t="shared" si="6"/>
        <v>322.8</v>
      </c>
      <c r="J76" s="26">
        <f t="shared" si="6"/>
        <v>380</v>
      </c>
      <c r="K76" s="26">
        <f t="shared" si="6"/>
        <v>375.2</v>
      </c>
      <c r="L76" s="26">
        <f t="shared" si="6"/>
        <v>360.2</v>
      </c>
      <c r="M76" s="26">
        <f t="shared" si="6"/>
        <v>326.60000000000002</v>
      </c>
      <c r="N76" s="26">
        <f t="shared" si="6"/>
        <v>296.60000000000002</v>
      </c>
      <c r="O76" s="26">
        <f t="shared" si="6"/>
        <v>319.39999999999998</v>
      </c>
      <c r="P76" s="26">
        <f t="shared" si="6"/>
        <v>297.39999999999998</v>
      </c>
      <c r="Q76" s="26">
        <f t="shared" si="6"/>
        <v>319.39999999999998</v>
      </c>
      <c r="R76" s="26">
        <f t="shared" si="6"/>
        <v>317</v>
      </c>
      <c r="S76" s="26">
        <f t="shared" si="6"/>
        <v>311</v>
      </c>
      <c r="T76" s="26">
        <f t="shared" si="6"/>
        <v>281</v>
      </c>
      <c r="U76" s="26">
        <f t="shared" si="6"/>
        <v>292.2</v>
      </c>
      <c r="V76" s="26">
        <f t="shared" si="6"/>
        <v>252.2</v>
      </c>
      <c r="W76" s="26">
        <f t="shared" si="6"/>
        <v>246.2</v>
      </c>
      <c r="X76" s="26">
        <f t="shared" si="6"/>
        <v>261.60000000000002</v>
      </c>
      <c r="Y76" s="26">
        <f t="shared" si="6"/>
        <v>252.6</v>
      </c>
      <c r="Z76" s="26">
        <f t="shared" si="6"/>
        <v>274.2</v>
      </c>
      <c r="AA76" s="26">
        <f t="shared" si="6"/>
        <v>284.2</v>
      </c>
      <c r="AB76" s="26">
        <f t="shared" si="6"/>
        <v>334.6</v>
      </c>
      <c r="AC76" s="26">
        <f t="shared" si="6"/>
        <v>315.2</v>
      </c>
      <c r="AD76" s="26">
        <f t="shared" si="6"/>
        <v>287</v>
      </c>
      <c r="AE76" s="26">
        <f t="shared" si="6"/>
        <v>322.2</v>
      </c>
      <c r="AF76" s="26">
        <f t="shared" si="6"/>
        <v>357.8</v>
      </c>
      <c r="AG76" s="26">
        <f t="shared" si="6"/>
        <v>314.39999999999998</v>
      </c>
      <c r="AH76" s="26">
        <f t="shared" si="6"/>
        <v>315.8</v>
      </c>
      <c r="AI76" s="26">
        <f t="shared" si="6"/>
        <v>307</v>
      </c>
      <c r="AJ76" s="26" t="str">
        <f t="shared" si="6"/>
        <v/>
      </c>
      <c r="AK76" s="26" t="str">
        <f t="shared" si="6"/>
        <v/>
      </c>
      <c r="AL76" s="26" t="str">
        <f t="shared" si="6"/>
        <v/>
      </c>
      <c r="AM76" s="26" t="str">
        <f t="shared" si="6"/>
        <v/>
      </c>
    </row>
    <row r="77" spans="1:39" ht="12.75" customHeight="1" x14ac:dyDescent="0.35">
      <c r="A77" s="16" t="s">
        <v>69</v>
      </c>
      <c r="B77" s="26">
        <f t="shared" ref="B77:AM77" si="7">IF(B$69&lt;=38,ROUND(SUMIFS($B54:$AM54,$B$68:$AM$68,"&lt;="&amp;B$69,$B$68:$AM$68,"&gt;="&amp;B$68),3),"")</f>
        <v>215.8</v>
      </c>
      <c r="C77" s="26">
        <f t="shared" si="7"/>
        <v>243.4</v>
      </c>
      <c r="D77" s="26">
        <f t="shared" si="7"/>
        <v>237.4</v>
      </c>
      <c r="E77" s="26">
        <f t="shared" si="7"/>
        <v>241</v>
      </c>
      <c r="F77" s="26">
        <f t="shared" si="7"/>
        <v>248</v>
      </c>
      <c r="G77" s="26">
        <f t="shared" si="7"/>
        <v>303.2</v>
      </c>
      <c r="H77" s="26">
        <f t="shared" si="7"/>
        <v>267.60000000000002</v>
      </c>
      <c r="I77" s="26">
        <f t="shared" si="7"/>
        <v>321.60000000000002</v>
      </c>
      <c r="J77" s="26">
        <f t="shared" si="7"/>
        <v>297.2</v>
      </c>
      <c r="K77" s="26">
        <f t="shared" si="7"/>
        <v>343.2</v>
      </c>
      <c r="L77" s="26">
        <f t="shared" si="7"/>
        <v>290</v>
      </c>
      <c r="M77" s="26">
        <f t="shared" si="7"/>
        <v>291</v>
      </c>
      <c r="N77" s="26">
        <f t="shared" si="7"/>
        <v>327</v>
      </c>
      <c r="O77" s="26">
        <f t="shared" si="7"/>
        <v>372</v>
      </c>
      <c r="P77" s="26">
        <f t="shared" si="7"/>
        <v>346.8</v>
      </c>
      <c r="Q77" s="26">
        <f t="shared" si="7"/>
        <v>350.8</v>
      </c>
      <c r="R77" s="26">
        <f t="shared" si="7"/>
        <v>356.8</v>
      </c>
      <c r="S77" s="26">
        <f t="shared" si="7"/>
        <v>280.8</v>
      </c>
      <c r="T77" s="26">
        <f t="shared" si="7"/>
        <v>247</v>
      </c>
      <c r="U77" s="26">
        <f t="shared" si="7"/>
        <v>226.6</v>
      </c>
      <c r="V77" s="26">
        <f t="shared" si="7"/>
        <v>218.6</v>
      </c>
      <c r="W77" s="26">
        <f t="shared" si="7"/>
        <v>220.8</v>
      </c>
      <c r="X77" s="26">
        <f t="shared" si="7"/>
        <v>276.8</v>
      </c>
      <c r="Y77" s="26">
        <f t="shared" si="7"/>
        <v>272</v>
      </c>
      <c r="Z77" s="26">
        <f t="shared" si="7"/>
        <v>302.60000000000002</v>
      </c>
      <c r="AA77" s="26">
        <f t="shared" si="7"/>
        <v>315.39999999999998</v>
      </c>
      <c r="AB77" s="26">
        <f t="shared" si="7"/>
        <v>336.2</v>
      </c>
      <c r="AC77" s="26">
        <f t="shared" si="7"/>
        <v>286.60000000000002</v>
      </c>
      <c r="AD77" s="26">
        <f t="shared" si="7"/>
        <v>311.2</v>
      </c>
      <c r="AE77" s="26">
        <f t="shared" si="7"/>
        <v>272.2</v>
      </c>
      <c r="AF77" s="26">
        <f t="shared" si="7"/>
        <v>300.39999999999998</v>
      </c>
      <c r="AG77" s="26">
        <f t="shared" si="7"/>
        <v>283.2</v>
      </c>
      <c r="AH77" s="26">
        <f t="shared" si="7"/>
        <v>286.8</v>
      </c>
      <c r="AI77" s="26">
        <f t="shared" si="7"/>
        <v>316.2</v>
      </c>
      <c r="AJ77" s="26" t="str">
        <f t="shared" si="7"/>
        <v/>
      </c>
      <c r="AK77" s="26" t="str">
        <f t="shared" si="7"/>
        <v/>
      </c>
      <c r="AL77" s="26" t="str">
        <f t="shared" si="7"/>
        <v/>
      </c>
      <c r="AM77" s="26" t="str">
        <f t="shared" si="7"/>
        <v/>
      </c>
    </row>
    <row r="78" spans="1:39" ht="12.75" customHeight="1" x14ac:dyDescent="0.35">
      <c r="A78" s="16" t="s">
        <v>79</v>
      </c>
      <c r="B78" s="26">
        <f t="shared" ref="B78:AM78" si="8">IF(B$69&lt;=38,ROUND(SUMIFS($B55:$AM55,$B$68:$AM$68,"&lt;="&amp;B$69,$B$68:$AM$68,"&gt;="&amp;B$68),3),"")</f>
        <v>358.4</v>
      </c>
      <c r="C78" s="26">
        <f t="shared" si="8"/>
        <v>355.4</v>
      </c>
      <c r="D78" s="26">
        <f t="shared" si="8"/>
        <v>321.8</v>
      </c>
      <c r="E78" s="26">
        <f t="shared" si="8"/>
        <v>330.8</v>
      </c>
      <c r="F78" s="26">
        <f t="shared" si="8"/>
        <v>321.2</v>
      </c>
      <c r="G78" s="26">
        <f t="shared" si="8"/>
        <v>245.2</v>
      </c>
      <c r="H78" s="26">
        <f t="shared" si="8"/>
        <v>248.6</v>
      </c>
      <c r="I78" s="26">
        <f t="shared" si="8"/>
        <v>279.8</v>
      </c>
      <c r="J78" s="26">
        <f t="shared" si="8"/>
        <v>252.8</v>
      </c>
      <c r="K78" s="26">
        <f t="shared" si="8"/>
        <v>298.39999999999998</v>
      </c>
      <c r="L78" s="26">
        <f t="shared" si="8"/>
        <v>301.39999999999998</v>
      </c>
      <c r="M78" s="26">
        <f t="shared" si="8"/>
        <v>354.2</v>
      </c>
      <c r="N78" s="26">
        <f t="shared" si="8"/>
        <v>306.2</v>
      </c>
      <c r="O78" s="26">
        <f t="shared" si="8"/>
        <v>323</v>
      </c>
      <c r="P78" s="26">
        <f t="shared" si="8"/>
        <v>279</v>
      </c>
      <c r="Q78" s="26">
        <f t="shared" si="8"/>
        <v>269</v>
      </c>
      <c r="R78" s="26">
        <f t="shared" si="8"/>
        <v>247.4</v>
      </c>
      <c r="S78" s="26">
        <f t="shared" si="8"/>
        <v>270.2</v>
      </c>
      <c r="T78" s="26">
        <f t="shared" si="8"/>
        <v>294.39999999999998</v>
      </c>
      <c r="U78" s="26">
        <f t="shared" si="8"/>
        <v>294.39999999999998</v>
      </c>
      <c r="V78" s="26">
        <f t="shared" si="8"/>
        <v>310.2</v>
      </c>
      <c r="W78" s="26">
        <f t="shared" si="8"/>
        <v>315.60000000000002</v>
      </c>
      <c r="X78" s="26">
        <f t="shared" si="8"/>
        <v>301.2</v>
      </c>
      <c r="Y78" s="26">
        <f t="shared" si="8"/>
        <v>267.39999999999998</v>
      </c>
      <c r="Z78" s="26">
        <f t="shared" si="8"/>
        <v>297.39999999999998</v>
      </c>
      <c r="AA78" s="26">
        <f t="shared" si="8"/>
        <v>301</v>
      </c>
      <c r="AB78" s="26">
        <f t="shared" si="8"/>
        <v>295</v>
      </c>
      <c r="AC78" s="26">
        <f t="shared" si="8"/>
        <v>344.6</v>
      </c>
      <c r="AD78" s="26">
        <f t="shared" si="8"/>
        <v>350.6</v>
      </c>
      <c r="AE78" s="26">
        <f t="shared" si="8"/>
        <v>329.6</v>
      </c>
      <c r="AF78" s="26">
        <f t="shared" si="8"/>
        <v>326</v>
      </c>
      <c r="AG78" s="26">
        <f t="shared" si="8"/>
        <v>283</v>
      </c>
      <c r="AH78" s="26">
        <f t="shared" si="8"/>
        <v>231</v>
      </c>
      <c r="AI78" s="26">
        <f t="shared" si="8"/>
        <v>225.8</v>
      </c>
      <c r="AJ78" s="26" t="str">
        <f t="shared" si="8"/>
        <v/>
      </c>
      <c r="AK78" s="26" t="str">
        <f t="shared" si="8"/>
        <v/>
      </c>
      <c r="AL78" s="26" t="str">
        <f t="shared" si="8"/>
        <v/>
      </c>
      <c r="AM78" s="26" t="str">
        <f t="shared" si="8"/>
        <v/>
      </c>
    </row>
    <row r="79" spans="1:39" ht="12.75" customHeight="1" x14ac:dyDescent="0.35">
      <c r="A79" s="16" t="s">
        <v>85</v>
      </c>
      <c r="B79" s="26">
        <f t="shared" ref="B79:AM79" si="9">IF(B$69&lt;=38,ROUND(SUMIFS($B56:$AM56,$B$68:$AM$68,"&lt;="&amp;B$69,$B$68:$AM$68,"&gt;="&amp;B$68),3),"")</f>
        <v>324.8</v>
      </c>
      <c r="C79" s="26">
        <f t="shared" si="9"/>
        <v>311.2</v>
      </c>
      <c r="D79" s="26">
        <f t="shared" si="9"/>
        <v>268.2</v>
      </c>
      <c r="E79" s="26">
        <f t="shared" si="9"/>
        <v>301</v>
      </c>
      <c r="F79" s="26">
        <f t="shared" si="9"/>
        <v>317.2</v>
      </c>
      <c r="G79" s="26">
        <f t="shared" si="9"/>
        <v>322.39999999999998</v>
      </c>
      <c r="H79" s="26">
        <f t="shared" si="9"/>
        <v>296</v>
      </c>
      <c r="I79" s="26">
        <f t="shared" si="9"/>
        <v>261</v>
      </c>
      <c r="J79" s="26">
        <f t="shared" si="9"/>
        <v>244.2</v>
      </c>
      <c r="K79" s="26">
        <f t="shared" si="9"/>
        <v>209.2</v>
      </c>
      <c r="L79" s="26">
        <f t="shared" si="9"/>
        <v>212.8</v>
      </c>
      <c r="M79" s="26">
        <f t="shared" si="9"/>
        <v>258.39999999999998</v>
      </c>
      <c r="N79" s="26">
        <f t="shared" si="9"/>
        <v>260.39999999999998</v>
      </c>
      <c r="O79" s="26">
        <f t="shared" si="9"/>
        <v>248.4</v>
      </c>
      <c r="P79" s="26">
        <f t="shared" si="9"/>
        <v>305.60000000000002</v>
      </c>
      <c r="Q79" s="26">
        <f t="shared" si="9"/>
        <v>288.8</v>
      </c>
      <c r="R79" s="26">
        <f t="shared" si="9"/>
        <v>267.2</v>
      </c>
      <c r="S79" s="26">
        <f t="shared" si="9"/>
        <v>261.60000000000002</v>
      </c>
      <c r="T79" s="26">
        <f t="shared" si="9"/>
        <v>325.60000000000002</v>
      </c>
      <c r="U79" s="26">
        <f t="shared" si="9"/>
        <v>277.39999999999998</v>
      </c>
      <c r="V79" s="26">
        <f t="shared" si="9"/>
        <v>325.39999999999998</v>
      </c>
      <c r="W79" s="26">
        <f t="shared" si="9"/>
        <v>334.4</v>
      </c>
      <c r="X79" s="26">
        <f t="shared" si="9"/>
        <v>348.8</v>
      </c>
      <c r="Y79" s="26">
        <f t="shared" si="9"/>
        <v>288.8</v>
      </c>
      <c r="Z79" s="26">
        <f t="shared" si="9"/>
        <v>287.8</v>
      </c>
      <c r="AA79" s="26">
        <f t="shared" si="9"/>
        <v>247.8</v>
      </c>
      <c r="AB79" s="26">
        <f t="shared" si="9"/>
        <v>235.2</v>
      </c>
      <c r="AC79" s="26">
        <f t="shared" si="9"/>
        <v>235.2</v>
      </c>
      <c r="AD79" s="26">
        <f t="shared" si="9"/>
        <v>242.2</v>
      </c>
      <c r="AE79" s="26">
        <f t="shared" si="9"/>
        <v>286.60000000000002</v>
      </c>
      <c r="AF79" s="26">
        <f t="shared" si="9"/>
        <v>283.60000000000002</v>
      </c>
      <c r="AG79" s="26">
        <f t="shared" si="9"/>
        <v>323.2</v>
      </c>
      <c r="AH79" s="26">
        <f t="shared" si="9"/>
        <v>351.4</v>
      </c>
      <c r="AI79" s="26">
        <f t="shared" si="9"/>
        <v>347.6</v>
      </c>
      <c r="AJ79" s="26" t="str">
        <f t="shared" si="9"/>
        <v/>
      </c>
      <c r="AK79" s="26" t="str">
        <f t="shared" si="9"/>
        <v/>
      </c>
      <c r="AL79" s="26" t="str">
        <f t="shared" si="9"/>
        <v/>
      </c>
      <c r="AM79" s="26" t="str">
        <f t="shared" si="9"/>
        <v/>
      </c>
    </row>
    <row r="80" spans="1:39" ht="12.75" customHeight="1" x14ac:dyDescent="0.35">
      <c r="A80" s="16" t="s">
        <v>86</v>
      </c>
      <c r="B80" s="26">
        <f t="shared" ref="B80:AM80" si="10">IF(B$69&lt;=38,ROUND(SUMIFS($B57:$AM57,$B$68:$AM$68,"&lt;="&amp;B$69,$B$68:$AM$68,"&gt;="&amp;B$68),3),"")</f>
        <v>308.2</v>
      </c>
      <c r="C80" s="26">
        <f t="shared" si="10"/>
        <v>248</v>
      </c>
      <c r="D80" s="26">
        <f t="shared" si="10"/>
        <v>260.8</v>
      </c>
      <c r="E80" s="26">
        <f t="shared" si="10"/>
        <v>266.60000000000002</v>
      </c>
      <c r="F80" s="26">
        <f t="shared" si="10"/>
        <v>267.2</v>
      </c>
      <c r="G80" s="26">
        <f t="shared" si="10"/>
        <v>256.39999999999998</v>
      </c>
      <c r="H80" s="26">
        <f t="shared" si="10"/>
        <v>257.8</v>
      </c>
      <c r="I80" s="26">
        <f t="shared" si="10"/>
        <v>259</v>
      </c>
      <c r="J80" s="26">
        <f t="shared" si="10"/>
        <v>258</v>
      </c>
      <c r="K80" s="26">
        <f t="shared" si="10"/>
        <v>223.4</v>
      </c>
      <c r="L80" s="26">
        <f t="shared" si="10"/>
        <v>217.4</v>
      </c>
      <c r="M80" s="26">
        <f t="shared" si="10"/>
        <v>256</v>
      </c>
      <c r="N80" s="26">
        <f t="shared" si="10"/>
        <v>254.8</v>
      </c>
      <c r="O80" s="26">
        <f t="shared" si="10"/>
        <v>290.8</v>
      </c>
      <c r="P80" s="26">
        <f t="shared" si="10"/>
        <v>349.8</v>
      </c>
      <c r="Q80" s="26">
        <f t="shared" si="10"/>
        <v>345.8</v>
      </c>
      <c r="R80" s="26">
        <f t="shared" si="10"/>
        <v>327.60000000000002</v>
      </c>
      <c r="S80" s="26">
        <f t="shared" si="10"/>
        <v>310.8</v>
      </c>
      <c r="T80" s="26">
        <f t="shared" si="10"/>
        <v>274.8</v>
      </c>
      <c r="U80" s="26">
        <f t="shared" si="10"/>
        <v>264.8</v>
      </c>
      <c r="V80" s="26">
        <f t="shared" si="10"/>
        <v>313.8</v>
      </c>
      <c r="W80" s="26">
        <f t="shared" si="10"/>
        <v>347.4</v>
      </c>
      <c r="X80" s="26">
        <f t="shared" si="10"/>
        <v>355.4</v>
      </c>
      <c r="Y80" s="26">
        <f t="shared" si="10"/>
        <v>347.4</v>
      </c>
      <c r="Z80" s="26">
        <f t="shared" si="10"/>
        <v>306.60000000000002</v>
      </c>
      <c r="AA80" s="26">
        <f t="shared" si="10"/>
        <v>255.6</v>
      </c>
      <c r="AB80" s="26">
        <f t="shared" si="10"/>
        <v>228</v>
      </c>
      <c r="AC80" s="26">
        <f t="shared" si="10"/>
        <v>228</v>
      </c>
      <c r="AD80" s="26">
        <f t="shared" si="10"/>
        <v>232.4</v>
      </c>
      <c r="AE80" s="26">
        <f t="shared" si="10"/>
        <v>227.2</v>
      </c>
      <c r="AF80" s="26">
        <f t="shared" si="10"/>
        <v>247.6</v>
      </c>
      <c r="AG80" s="26">
        <f t="shared" si="10"/>
        <v>245.8</v>
      </c>
      <c r="AH80" s="26">
        <f t="shared" si="10"/>
        <v>321.8</v>
      </c>
      <c r="AI80" s="26">
        <f t="shared" si="10"/>
        <v>347.4</v>
      </c>
      <c r="AJ80" s="26" t="str">
        <f t="shared" si="10"/>
        <v/>
      </c>
      <c r="AK80" s="26" t="str">
        <f t="shared" si="10"/>
        <v/>
      </c>
      <c r="AL80" s="26" t="str">
        <f t="shared" si="10"/>
        <v/>
      </c>
      <c r="AM80" s="26" t="str">
        <f t="shared" si="10"/>
        <v/>
      </c>
    </row>
    <row r="81" spans="1:39" ht="12.75" customHeight="1" x14ac:dyDescent="0.35">
      <c r="A81" s="16" t="s">
        <v>88</v>
      </c>
      <c r="B81" s="26">
        <f t="shared" ref="B81:AM81" si="11">IF(B$69&lt;=38,ROUND(SUMIFS($B58:$AM58,$B$68:$AM$68,"&lt;="&amp;B$69,$B$68:$AM$68,"&gt;="&amp;B$68),3),"")</f>
        <v>283.60000000000002</v>
      </c>
      <c r="C81" s="26">
        <f t="shared" si="11"/>
        <v>277.60000000000002</v>
      </c>
      <c r="D81" s="26">
        <f t="shared" si="11"/>
        <v>308.8</v>
      </c>
      <c r="E81" s="26">
        <f t="shared" si="11"/>
        <v>368.8</v>
      </c>
      <c r="F81" s="26">
        <f t="shared" si="11"/>
        <v>356.8</v>
      </c>
      <c r="G81" s="26">
        <f t="shared" si="11"/>
        <v>296.39999999999998</v>
      </c>
      <c r="H81" s="26">
        <f t="shared" si="11"/>
        <v>336</v>
      </c>
      <c r="I81" s="26">
        <f t="shared" si="11"/>
        <v>282</v>
      </c>
      <c r="J81" s="26">
        <f t="shared" si="11"/>
        <v>231.2</v>
      </c>
      <c r="K81" s="26">
        <f t="shared" si="11"/>
        <v>235.8</v>
      </c>
      <c r="L81" s="26">
        <f t="shared" si="11"/>
        <v>268.60000000000002</v>
      </c>
      <c r="M81" s="26">
        <f t="shared" si="11"/>
        <v>245.8</v>
      </c>
      <c r="N81" s="26">
        <f t="shared" si="11"/>
        <v>296.8</v>
      </c>
      <c r="O81" s="26">
        <f t="shared" si="11"/>
        <v>295.60000000000002</v>
      </c>
      <c r="P81" s="26">
        <f t="shared" si="11"/>
        <v>290.60000000000002</v>
      </c>
      <c r="Q81" s="26">
        <f t="shared" si="11"/>
        <v>288.8</v>
      </c>
      <c r="R81" s="26">
        <f t="shared" si="11"/>
        <v>356</v>
      </c>
      <c r="S81" s="26">
        <f t="shared" si="11"/>
        <v>323</v>
      </c>
      <c r="T81" s="26">
        <f t="shared" si="11"/>
        <v>319</v>
      </c>
      <c r="U81" s="26">
        <f t="shared" si="11"/>
        <v>322</v>
      </c>
      <c r="V81" s="26">
        <f t="shared" si="11"/>
        <v>309.39999999999998</v>
      </c>
      <c r="W81" s="26">
        <f t="shared" si="11"/>
        <v>233.4</v>
      </c>
      <c r="X81" s="26">
        <f t="shared" si="11"/>
        <v>282.60000000000002</v>
      </c>
      <c r="Y81" s="26">
        <f t="shared" si="11"/>
        <v>279.60000000000002</v>
      </c>
      <c r="Z81" s="26">
        <f t="shared" si="11"/>
        <v>291.39999999999998</v>
      </c>
      <c r="AA81" s="26">
        <f t="shared" si="11"/>
        <v>295</v>
      </c>
      <c r="AB81" s="26">
        <f t="shared" si="11"/>
        <v>287</v>
      </c>
      <c r="AC81" s="26">
        <f t="shared" si="11"/>
        <v>266.8</v>
      </c>
      <c r="AD81" s="26">
        <f t="shared" si="11"/>
        <v>269</v>
      </c>
      <c r="AE81" s="26">
        <f t="shared" si="11"/>
        <v>280.2</v>
      </c>
      <c r="AF81" s="26">
        <f t="shared" si="11"/>
        <v>264.60000000000002</v>
      </c>
      <c r="AG81" s="26">
        <f t="shared" si="11"/>
        <v>265.60000000000002</v>
      </c>
      <c r="AH81" s="26">
        <f t="shared" si="11"/>
        <v>241.4</v>
      </c>
      <c r="AI81" s="26">
        <f t="shared" si="11"/>
        <v>238.2</v>
      </c>
      <c r="AJ81" s="26" t="str">
        <f t="shared" si="11"/>
        <v/>
      </c>
      <c r="AK81" s="26" t="str">
        <f t="shared" si="11"/>
        <v/>
      </c>
      <c r="AL81" s="26" t="str">
        <f t="shared" si="11"/>
        <v/>
      </c>
      <c r="AM81" s="26" t="str">
        <f t="shared" si="11"/>
        <v/>
      </c>
    </row>
    <row r="82" spans="1:39" ht="12.75" customHeight="1" x14ac:dyDescent="0.35">
      <c r="A82" s="16" t="s">
        <v>89</v>
      </c>
      <c r="B82" s="26">
        <f t="shared" ref="B82:AM82" si="12">IF(B$69&lt;=38,ROUND(SUMIFS($B59:$AM59,$B$68:$AM$68,"&lt;="&amp;B$69,$B$68:$AM$68,"&gt;="&amp;B$68),3),"")</f>
        <v>234.6</v>
      </c>
      <c r="C82" s="26">
        <f t="shared" si="12"/>
        <v>197.4</v>
      </c>
      <c r="D82" s="26">
        <f t="shared" si="12"/>
        <v>200.4</v>
      </c>
      <c r="E82" s="26">
        <f t="shared" si="12"/>
        <v>242.4</v>
      </c>
      <c r="F82" s="26">
        <f t="shared" si="12"/>
        <v>252.4</v>
      </c>
      <c r="G82" s="26">
        <f t="shared" si="12"/>
        <v>314.8</v>
      </c>
      <c r="H82" s="26">
        <f t="shared" si="12"/>
        <v>312.39999999999998</v>
      </c>
      <c r="I82" s="26">
        <f t="shared" si="12"/>
        <v>353.4</v>
      </c>
      <c r="J82" s="26">
        <f t="shared" si="12"/>
        <v>313.8</v>
      </c>
      <c r="K82" s="26">
        <f t="shared" si="12"/>
        <v>303.8</v>
      </c>
      <c r="L82" s="26">
        <f t="shared" si="12"/>
        <v>260.60000000000002</v>
      </c>
      <c r="M82" s="26">
        <f t="shared" si="12"/>
        <v>308.60000000000002</v>
      </c>
      <c r="N82" s="26">
        <f t="shared" si="12"/>
        <v>276.60000000000002</v>
      </c>
      <c r="O82" s="26">
        <f t="shared" si="12"/>
        <v>270.2</v>
      </c>
      <c r="P82" s="26">
        <f t="shared" si="12"/>
        <v>282.60000000000002</v>
      </c>
      <c r="Q82" s="26">
        <f t="shared" si="12"/>
        <v>276.60000000000002</v>
      </c>
      <c r="R82" s="26">
        <f t="shared" si="12"/>
        <v>267.60000000000002</v>
      </c>
      <c r="S82" s="26">
        <f t="shared" si="12"/>
        <v>258.60000000000002</v>
      </c>
      <c r="T82" s="26">
        <f t="shared" si="12"/>
        <v>259</v>
      </c>
      <c r="U82" s="26">
        <f t="shared" si="12"/>
        <v>255.4</v>
      </c>
      <c r="V82" s="26">
        <f t="shared" si="12"/>
        <v>275.2</v>
      </c>
      <c r="W82" s="26">
        <f t="shared" si="12"/>
        <v>270.2</v>
      </c>
      <c r="X82" s="26">
        <f t="shared" si="12"/>
        <v>289</v>
      </c>
      <c r="Y82" s="26">
        <f t="shared" si="12"/>
        <v>286.60000000000002</v>
      </c>
      <c r="Z82" s="26">
        <f t="shared" si="12"/>
        <v>286.60000000000002</v>
      </c>
      <c r="AA82" s="26">
        <f t="shared" si="12"/>
        <v>264.60000000000002</v>
      </c>
      <c r="AB82" s="26">
        <f t="shared" si="12"/>
        <v>291.8</v>
      </c>
      <c r="AC82" s="26">
        <f t="shared" si="12"/>
        <v>269</v>
      </c>
      <c r="AD82" s="26">
        <f t="shared" si="12"/>
        <v>259</v>
      </c>
      <c r="AE82" s="26">
        <f t="shared" si="12"/>
        <v>259</v>
      </c>
      <c r="AF82" s="26">
        <f t="shared" si="12"/>
        <v>295</v>
      </c>
      <c r="AG82" s="26">
        <f t="shared" si="12"/>
        <v>262.60000000000002</v>
      </c>
      <c r="AH82" s="26">
        <f t="shared" si="12"/>
        <v>273.60000000000002</v>
      </c>
      <c r="AI82" s="26">
        <f t="shared" si="12"/>
        <v>289.60000000000002</v>
      </c>
      <c r="AJ82" s="26" t="str">
        <f t="shared" si="12"/>
        <v/>
      </c>
      <c r="AK82" s="26" t="str">
        <f t="shared" si="12"/>
        <v/>
      </c>
      <c r="AL82" s="26" t="str">
        <f t="shared" si="12"/>
        <v/>
      </c>
      <c r="AM82" s="26" t="str">
        <f t="shared" si="12"/>
        <v/>
      </c>
    </row>
    <row r="83" spans="1:39" ht="12.75" customHeight="1" x14ac:dyDescent="0.35">
      <c r="A83" s="16" t="s">
        <v>90</v>
      </c>
      <c r="B83" s="26">
        <f t="shared" ref="B83:AM83" si="13">IF(B$69&lt;=38,ROUND(SUMIFS($B60:$AM60,$B$68:$AM$68,"&lt;="&amp;B$69,$B$68:$AM$68,"&gt;="&amp;B$68),3),"")</f>
        <v>286</v>
      </c>
      <c r="C83" s="26">
        <f t="shared" si="13"/>
        <v>279</v>
      </c>
      <c r="D83" s="26">
        <f t="shared" si="13"/>
        <v>281.39999999999998</v>
      </c>
      <c r="E83" s="26">
        <f t="shared" si="13"/>
        <v>248.4</v>
      </c>
      <c r="F83" s="26">
        <f t="shared" si="13"/>
        <v>267.60000000000002</v>
      </c>
      <c r="G83" s="26">
        <f t="shared" si="13"/>
        <v>267.39999999999998</v>
      </c>
      <c r="H83" s="26">
        <f t="shared" si="13"/>
        <v>280.2</v>
      </c>
      <c r="I83" s="26">
        <f t="shared" si="13"/>
        <v>349.8</v>
      </c>
      <c r="J83" s="26">
        <f t="shared" si="13"/>
        <v>349.8</v>
      </c>
      <c r="K83" s="26">
        <f t="shared" si="13"/>
        <v>309</v>
      </c>
      <c r="L83" s="26">
        <f t="shared" si="13"/>
        <v>323</v>
      </c>
      <c r="M83" s="26">
        <f t="shared" si="13"/>
        <v>300.2</v>
      </c>
      <c r="N83" s="26">
        <f t="shared" si="13"/>
        <v>270.2</v>
      </c>
      <c r="O83" s="26">
        <f t="shared" si="13"/>
        <v>264.60000000000002</v>
      </c>
      <c r="P83" s="26">
        <f t="shared" si="13"/>
        <v>258.39999999999998</v>
      </c>
      <c r="Q83" s="26">
        <f t="shared" si="13"/>
        <v>239.4</v>
      </c>
      <c r="R83" s="26">
        <f t="shared" si="13"/>
        <v>262.2</v>
      </c>
      <c r="S83" s="26">
        <f t="shared" si="13"/>
        <v>264.60000000000002</v>
      </c>
      <c r="T83" s="26">
        <f t="shared" si="13"/>
        <v>266.2</v>
      </c>
      <c r="U83" s="26">
        <f t="shared" si="13"/>
        <v>283.2</v>
      </c>
      <c r="V83" s="26">
        <f t="shared" si="13"/>
        <v>295.60000000000002</v>
      </c>
      <c r="W83" s="26">
        <f t="shared" si="13"/>
        <v>278.8</v>
      </c>
      <c r="X83" s="26">
        <f t="shared" si="13"/>
        <v>261.39999999999998</v>
      </c>
      <c r="Y83" s="26">
        <f t="shared" si="13"/>
        <v>274.2</v>
      </c>
      <c r="Z83" s="26">
        <f t="shared" si="13"/>
        <v>256.2</v>
      </c>
      <c r="AA83" s="26">
        <f t="shared" si="13"/>
        <v>275.39999999999998</v>
      </c>
      <c r="AB83" s="26">
        <f t="shared" si="13"/>
        <v>339.4</v>
      </c>
      <c r="AC83" s="26">
        <f t="shared" si="13"/>
        <v>305.39999999999998</v>
      </c>
      <c r="AD83" s="26">
        <f t="shared" si="13"/>
        <v>300.60000000000002</v>
      </c>
      <c r="AE83" s="26">
        <f t="shared" si="13"/>
        <v>306.60000000000002</v>
      </c>
      <c r="AF83" s="26">
        <f t="shared" si="13"/>
        <v>289.8</v>
      </c>
      <c r="AG83" s="26">
        <f t="shared" si="13"/>
        <v>259.8</v>
      </c>
      <c r="AH83" s="26">
        <f t="shared" si="13"/>
        <v>263.2</v>
      </c>
      <c r="AI83" s="26">
        <f t="shared" si="13"/>
        <v>247.2</v>
      </c>
      <c r="AJ83" s="26" t="str">
        <f t="shared" si="13"/>
        <v/>
      </c>
      <c r="AK83" s="26" t="str">
        <f t="shared" si="13"/>
        <v/>
      </c>
      <c r="AL83" s="26" t="str">
        <f t="shared" si="13"/>
        <v/>
      </c>
      <c r="AM83" s="26" t="str">
        <f t="shared" si="13"/>
        <v/>
      </c>
    </row>
    <row r="84" spans="1:39" ht="12.75" customHeight="1" x14ac:dyDescent="0.35">
      <c r="A84" s="16" t="s">
        <v>91</v>
      </c>
      <c r="B84" s="26">
        <f t="shared" ref="B84:AM84" si="14">IF(B$69&lt;=38,ROUND(SUMIFS($B61:$AM61,$B$68:$AM$68,"&lt;="&amp;B$69,$B$68:$AM$68,"&gt;="&amp;B$68),3),"")</f>
        <v>368.4</v>
      </c>
      <c r="C84" s="26">
        <f t="shared" si="14"/>
        <v>344.2</v>
      </c>
      <c r="D84" s="26">
        <f t="shared" si="14"/>
        <v>352.8</v>
      </c>
      <c r="E84" s="26">
        <f t="shared" si="14"/>
        <v>380</v>
      </c>
      <c r="F84" s="26">
        <f t="shared" si="14"/>
        <v>300</v>
      </c>
      <c r="G84" s="26">
        <f t="shared" si="14"/>
        <v>280.2</v>
      </c>
      <c r="H84" s="26">
        <f t="shared" si="14"/>
        <v>268.39999999999998</v>
      </c>
      <c r="I84" s="26">
        <f t="shared" si="14"/>
        <v>265.39999999999998</v>
      </c>
      <c r="J84" s="26">
        <f t="shared" si="14"/>
        <v>233</v>
      </c>
      <c r="K84" s="26">
        <f t="shared" si="14"/>
        <v>235</v>
      </c>
      <c r="L84" s="26">
        <f t="shared" si="14"/>
        <v>231.8</v>
      </c>
      <c r="M84" s="26">
        <f t="shared" si="14"/>
        <v>249.6</v>
      </c>
      <c r="N84" s="26">
        <f t="shared" si="14"/>
        <v>250</v>
      </c>
      <c r="O84" s="26">
        <f t="shared" si="14"/>
        <v>215.2</v>
      </c>
      <c r="P84" s="26">
        <f t="shared" si="14"/>
        <v>263.2</v>
      </c>
      <c r="Q84" s="26">
        <f t="shared" si="14"/>
        <v>272.39999999999998</v>
      </c>
      <c r="R84" s="26">
        <f t="shared" si="14"/>
        <v>294.60000000000002</v>
      </c>
      <c r="S84" s="26">
        <f t="shared" si="14"/>
        <v>334.2</v>
      </c>
      <c r="T84" s="26">
        <f t="shared" si="14"/>
        <v>336.2</v>
      </c>
      <c r="U84" s="26">
        <f t="shared" si="14"/>
        <v>346.2</v>
      </c>
      <c r="V84" s="26">
        <f t="shared" si="14"/>
        <v>389.4</v>
      </c>
      <c r="W84" s="26">
        <f t="shared" si="14"/>
        <v>356.4</v>
      </c>
      <c r="X84" s="26">
        <f t="shared" si="14"/>
        <v>309.39999999999998</v>
      </c>
      <c r="Y84" s="26">
        <f t="shared" si="14"/>
        <v>331.4</v>
      </c>
      <c r="Z84" s="26">
        <f t="shared" si="14"/>
        <v>281.8</v>
      </c>
      <c r="AA84" s="26">
        <f t="shared" si="14"/>
        <v>238.4</v>
      </c>
      <c r="AB84" s="26">
        <f t="shared" si="14"/>
        <v>243.2</v>
      </c>
      <c r="AC84" s="26">
        <f t="shared" si="14"/>
        <v>281.8</v>
      </c>
      <c r="AD84" s="26">
        <f t="shared" si="14"/>
        <v>271.8</v>
      </c>
      <c r="AE84" s="26">
        <f t="shared" si="14"/>
        <v>277.8</v>
      </c>
      <c r="AF84" s="26">
        <f t="shared" si="14"/>
        <v>264.8</v>
      </c>
      <c r="AG84" s="26">
        <f t="shared" si="14"/>
        <v>260</v>
      </c>
      <c r="AH84" s="26">
        <f t="shared" si="14"/>
        <v>259.39999999999998</v>
      </c>
      <c r="AI84" s="26">
        <f t="shared" si="14"/>
        <v>251.4</v>
      </c>
      <c r="AJ84" s="26" t="str">
        <f t="shared" si="14"/>
        <v/>
      </c>
      <c r="AK84" s="26" t="str">
        <f t="shared" si="14"/>
        <v/>
      </c>
      <c r="AL84" s="26" t="str">
        <f t="shared" si="14"/>
        <v/>
      </c>
      <c r="AM84" s="26" t="str">
        <f t="shared" si="14"/>
        <v/>
      </c>
    </row>
    <row r="85" spans="1:39" ht="12.75" customHeight="1" x14ac:dyDescent="0.35">
      <c r="A85" s="16" t="s">
        <v>92</v>
      </c>
      <c r="B85" s="26">
        <f t="shared" ref="B85:AM85" si="15">IF(B$69&lt;=38,ROUND(SUMIFS($B62:$AM62,$B$68:$AM$68,"&lt;="&amp;B$69,$B$68:$AM$68,"&gt;="&amp;B$68),3),"")</f>
        <v>252.6</v>
      </c>
      <c r="C85" s="26">
        <f t="shared" si="15"/>
        <v>288.60000000000002</v>
      </c>
      <c r="D85" s="26">
        <f t="shared" si="15"/>
        <v>277.8</v>
      </c>
      <c r="E85" s="26">
        <f t="shared" si="15"/>
        <v>300.8</v>
      </c>
      <c r="F85" s="26">
        <f t="shared" si="15"/>
        <v>300.8</v>
      </c>
      <c r="G85" s="26">
        <f t="shared" si="15"/>
        <v>304.8</v>
      </c>
      <c r="H85" s="26">
        <f t="shared" si="15"/>
        <v>334.8</v>
      </c>
      <c r="I85" s="26">
        <f t="shared" si="15"/>
        <v>327.8</v>
      </c>
      <c r="J85" s="26">
        <f t="shared" si="15"/>
        <v>293.8</v>
      </c>
      <c r="K85" s="26">
        <f t="shared" si="15"/>
        <v>322</v>
      </c>
      <c r="L85" s="26">
        <f t="shared" si="15"/>
        <v>370.4</v>
      </c>
      <c r="M85" s="26">
        <f t="shared" si="15"/>
        <v>288.8</v>
      </c>
      <c r="N85" s="26">
        <f t="shared" si="15"/>
        <v>310.8</v>
      </c>
      <c r="O85" s="26">
        <f t="shared" si="15"/>
        <v>319.2</v>
      </c>
      <c r="P85" s="26">
        <f t="shared" si="15"/>
        <v>280.2</v>
      </c>
      <c r="Q85" s="26">
        <f t="shared" si="15"/>
        <v>287.8</v>
      </c>
      <c r="R85" s="26">
        <f t="shared" si="15"/>
        <v>333.4</v>
      </c>
      <c r="S85" s="26">
        <f t="shared" si="15"/>
        <v>326.8</v>
      </c>
      <c r="T85" s="26">
        <f t="shared" si="15"/>
        <v>331.4</v>
      </c>
      <c r="U85" s="26">
        <f t="shared" si="15"/>
        <v>333.4</v>
      </c>
      <c r="V85" s="26">
        <f t="shared" si="15"/>
        <v>298.2</v>
      </c>
      <c r="W85" s="26">
        <f t="shared" si="15"/>
        <v>246.2</v>
      </c>
      <c r="X85" s="26">
        <f t="shared" si="15"/>
        <v>265.39999999999998</v>
      </c>
      <c r="Y85" s="26">
        <f t="shared" si="15"/>
        <v>246.4</v>
      </c>
      <c r="Z85" s="26">
        <f t="shared" si="15"/>
        <v>299.60000000000002</v>
      </c>
      <c r="AA85" s="26">
        <f t="shared" si="15"/>
        <v>311.8</v>
      </c>
      <c r="AB85" s="26">
        <f t="shared" si="15"/>
        <v>329</v>
      </c>
      <c r="AC85" s="26">
        <f t="shared" si="15"/>
        <v>301.39999999999998</v>
      </c>
      <c r="AD85" s="26">
        <f t="shared" si="15"/>
        <v>346.4</v>
      </c>
      <c r="AE85" s="26">
        <f t="shared" si="15"/>
        <v>289.2</v>
      </c>
      <c r="AF85" s="26">
        <f t="shared" si="15"/>
        <v>265</v>
      </c>
      <c r="AG85" s="26">
        <f t="shared" si="15"/>
        <v>259.8</v>
      </c>
      <c r="AH85" s="26">
        <f t="shared" si="15"/>
        <v>262.2</v>
      </c>
      <c r="AI85" s="26">
        <f t="shared" si="15"/>
        <v>224.2</v>
      </c>
      <c r="AJ85" s="26" t="str">
        <f t="shared" si="15"/>
        <v/>
      </c>
      <c r="AK85" s="26" t="str">
        <f t="shared" si="15"/>
        <v/>
      </c>
      <c r="AL85" s="26" t="str">
        <f t="shared" si="15"/>
        <v/>
      </c>
      <c r="AM85" s="26" t="str">
        <f t="shared" si="15"/>
        <v/>
      </c>
    </row>
    <row r="86" spans="1:39" ht="12.75" customHeight="1" x14ac:dyDescent="0.35">
      <c r="A86" s="16" t="s">
        <v>93</v>
      </c>
      <c r="B86" s="26">
        <f t="shared" ref="B86:AM86" si="16">IF(B$69&lt;=38,ROUND(SUMIFS($B63:$AM63,$B$68:$AM$68,"&lt;="&amp;B$69,$B$68:$AM$68,"&gt;="&amp;B$68),3),"")</f>
        <v>304.2</v>
      </c>
      <c r="C86" s="26">
        <f t="shared" si="16"/>
        <v>299.39999999999998</v>
      </c>
      <c r="D86" s="26">
        <f t="shared" si="16"/>
        <v>313.8</v>
      </c>
      <c r="E86" s="26">
        <f t="shared" si="16"/>
        <v>248.6</v>
      </c>
      <c r="F86" s="26">
        <f t="shared" si="16"/>
        <v>249.8</v>
      </c>
      <c r="G86" s="26">
        <f t="shared" si="16"/>
        <v>274.8</v>
      </c>
      <c r="H86" s="26">
        <f t="shared" si="16"/>
        <v>274.8</v>
      </c>
      <c r="I86" s="26">
        <f t="shared" si="16"/>
        <v>283.2</v>
      </c>
      <c r="J86" s="26">
        <f t="shared" si="16"/>
        <v>321.2</v>
      </c>
      <c r="K86" s="26">
        <f t="shared" si="16"/>
        <v>346.4</v>
      </c>
      <c r="L86" s="26">
        <f t="shared" si="16"/>
        <v>282.39999999999998</v>
      </c>
      <c r="M86" s="26">
        <f t="shared" si="16"/>
        <v>290.8</v>
      </c>
      <c r="N86" s="26">
        <f t="shared" si="16"/>
        <v>292</v>
      </c>
      <c r="O86" s="26">
        <f t="shared" si="16"/>
        <v>280.8</v>
      </c>
      <c r="P86" s="26">
        <f t="shared" si="16"/>
        <v>249.2</v>
      </c>
      <c r="Q86" s="26">
        <f t="shared" si="16"/>
        <v>253.2</v>
      </c>
      <c r="R86" s="26">
        <f t="shared" si="16"/>
        <v>235.2</v>
      </c>
      <c r="S86" s="26">
        <f t="shared" si="16"/>
        <v>262.2</v>
      </c>
      <c r="T86" s="26">
        <f t="shared" si="16"/>
        <v>239.4</v>
      </c>
      <c r="U86" s="26">
        <f t="shared" si="16"/>
        <v>236.4</v>
      </c>
      <c r="V86" s="26">
        <f t="shared" si="16"/>
        <v>240.4</v>
      </c>
      <c r="W86" s="26">
        <f t="shared" si="16"/>
        <v>249</v>
      </c>
      <c r="X86" s="26">
        <f t="shared" si="16"/>
        <v>232.8</v>
      </c>
      <c r="Y86" s="26">
        <f t="shared" si="16"/>
        <v>280.8</v>
      </c>
      <c r="Z86" s="26">
        <f t="shared" si="16"/>
        <v>302.8</v>
      </c>
      <c r="AA86" s="26">
        <f t="shared" si="16"/>
        <v>302</v>
      </c>
      <c r="AB86" s="26">
        <f t="shared" si="16"/>
        <v>299</v>
      </c>
      <c r="AC86" s="26">
        <f t="shared" si="16"/>
        <v>324.2</v>
      </c>
      <c r="AD86" s="26">
        <f t="shared" si="16"/>
        <v>280.2</v>
      </c>
      <c r="AE86" s="26">
        <f t="shared" si="16"/>
        <v>254.2</v>
      </c>
      <c r="AF86" s="26">
        <f t="shared" si="16"/>
        <v>331</v>
      </c>
      <c r="AG86" s="26">
        <f t="shared" si="16"/>
        <v>329</v>
      </c>
      <c r="AH86" s="26">
        <f t="shared" si="16"/>
        <v>291.8</v>
      </c>
      <c r="AI86" s="26">
        <f t="shared" si="16"/>
        <v>300.8</v>
      </c>
      <c r="AJ86" s="26" t="str">
        <f t="shared" si="16"/>
        <v/>
      </c>
      <c r="AK86" s="26" t="str">
        <f t="shared" si="16"/>
        <v/>
      </c>
      <c r="AL86" s="26" t="str">
        <f t="shared" si="16"/>
        <v/>
      </c>
      <c r="AM86" s="26" t="str">
        <f t="shared" si="16"/>
        <v/>
      </c>
    </row>
    <row r="87" spans="1:39" ht="12.75" customHeight="1" x14ac:dyDescent="0.35">
      <c r="A87" s="16" t="s">
        <v>94</v>
      </c>
      <c r="B87" s="26">
        <f t="shared" ref="B87:AM87" si="17">IF(B$69&lt;=38,ROUND(SUMIFS($B64:$AM64,$B$68:$AM$68,"&lt;="&amp;B$69,$B$68:$AM$68,"&gt;="&amp;B$68),3),"")</f>
        <v>306.8</v>
      </c>
      <c r="C87" s="26">
        <f t="shared" si="17"/>
        <v>302.8</v>
      </c>
      <c r="D87" s="26">
        <f t="shared" si="17"/>
        <v>313.60000000000002</v>
      </c>
      <c r="E87" s="26">
        <f t="shared" si="17"/>
        <v>313.60000000000002</v>
      </c>
      <c r="F87" s="26">
        <f t="shared" si="17"/>
        <v>284.60000000000002</v>
      </c>
      <c r="G87" s="26">
        <f t="shared" si="17"/>
        <v>240.6</v>
      </c>
      <c r="H87" s="26">
        <f t="shared" si="17"/>
        <v>257.39999999999998</v>
      </c>
      <c r="I87" s="26">
        <f t="shared" si="17"/>
        <v>225</v>
      </c>
      <c r="J87" s="26">
        <f t="shared" si="17"/>
        <v>256</v>
      </c>
      <c r="K87" s="26">
        <f t="shared" si="17"/>
        <v>264.39999999999998</v>
      </c>
      <c r="L87" s="26">
        <f t="shared" si="17"/>
        <v>327.39999999999998</v>
      </c>
      <c r="M87" s="26">
        <f t="shared" si="17"/>
        <v>333.4</v>
      </c>
      <c r="N87" s="26">
        <f t="shared" si="17"/>
        <v>322.2</v>
      </c>
      <c r="O87" s="26">
        <f t="shared" si="17"/>
        <v>297.60000000000002</v>
      </c>
      <c r="P87" s="26">
        <f t="shared" si="17"/>
        <v>311.2</v>
      </c>
      <c r="Q87" s="26">
        <f t="shared" si="17"/>
        <v>255.2</v>
      </c>
      <c r="R87" s="26">
        <f t="shared" si="17"/>
        <v>249.2</v>
      </c>
      <c r="S87" s="26">
        <f t="shared" si="17"/>
        <v>270</v>
      </c>
      <c r="T87" s="26">
        <f t="shared" si="17"/>
        <v>273.60000000000002</v>
      </c>
      <c r="U87" s="26">
        <f t="shared" si="17"/>
        <v>296</v>
      </c>
      <c r="V87" s="26">
        <f t="shared" si="17"/>
        <v>300</v>
      </c>
      <c r="W87" s="26">
        <f t="shared" si="17"/>
        <v>296.2</v>
      </c>
      <c r="X87" s="26">
        <f t="shared" si="17"/>
        <v>281.8</v>
      </c>
      <c r="Y87" s="26">
        <f t="shared" si="17"/>
        <v>317.8</v>
      </c>
      <c r="Z87" s="26">
        <f t="shared" si="17"/>
        <v>272.39999999999998</v>
      </c>
      <c r="AA87" s="26">
        <f t="shared" si="17"/>
        <v>344.4</v>
      </c>
      <c r="AB87" s="26">
        <f t="shared" si="17"/>
        <v>331.4</v>
      </c>
      <c r="AC87" s="26">
        <f t="shared" si="17"/>
        <v>390.2</v>
      </c>
      <c r="AD87" s="26">
        <f t="shared" si="17"/>
        <v>330.2</v>
      </c>
      <c r="AE87" s="26">
        <f t="shared" si="17"/>
        <v>346.2</v>
      </c>
      <c r="AF87" s="26">
        <f t="shared" si="17"/>
        <v>270.60000000000002</v>
      </c>
      <c r="AG87" s="26">
        <f t="shared" si="17"/>
        <v>274.60000000000002</v>
      </c>
      <c r="AH87" s="26">
        <f t="shared" si="17"/>
        <v>261.39999999999998</v>
      </c>
      <c r="AI87" s="26">
        <f t="shared" si="17"/>
        <v>273.39999999999998</v>
      </c>
      <c r="AJ87" s="26" t="str">
        <f t="shared" si="17"/>
        <v/>
      </c>
      <c r="AK87" s="26" t="str">
        <f t="shared" si="17"/>
        <v/>
      </c>
      <c r="AL87" s="26" t="str">
        <f t="shared" si="17"/>
        <v/>
      </c>
      <c r="AM87" s="26" t="str">
        <f t="shared" si="17"/>
        <v/>
      </c>
    </row>
    <row r="88" spans="1:39" ht="12.75" customHeight="1" x14ac:dyDescent="0.35">
      <c r="A88" s="16" t="s">
        <v>95</v>
      </c>
      <c r="B88" s="26">
        <f t="shared" ref="B88:AM88" si="18">IF(B$69&lt;=38,ROUND(SUMIFS($B65:$AM65,$B$68:$AM$68,"&lt;="&amp;B$69,$B$68:$AM$68,"&gt;="&amp;B$68),3),"")</f>
        <v>308.39999999999998</v>
      </c>
      <c r="C88" s="26">
        <f t="shared" si="18"/>
        <v>288.39999999999998</v>
      </c>
      <c r="D88" s="26">
        <f t="shared" si="18"/>
        <v>325.39999999999998</v>
      </c>
      <c r="E88" s="26">
        <f t="shared" si="18"/>
        <v>297.8</v>
      </c>
      <c r="F88" s="26">
        <f t="shared" si="18"/>
        <v>334.8</v>
      </c>
      <c r="G88" s="26">
        <f t="shared" si="18"/>
        <v>332.4</v>
      </c>
      <c r="H88" s="26">
        <f t="shared" si="18"/>
        <v>316.39999999999998</v>
      </c>
      <c r="I88" s="26">
        <f t="shared" si="18"/>
        <v>279.8</v>
      </c>
      <c r="J88" s="26">
        <f t="shared" si="18"/>
        <v>331.8</v>
      </c>
      <c r="K88" s="26">
        <f t="shared" si="18"/>
        <v>307.60000000000002</v>
      </c>
      <c r="L88" s="26">
        <f t="shared" si="18"/>
        <v>283.2</v>
      </c>
      <c r="M88" s="26">
        <f t="shared" si="18"/>
        <v>273.2</v>
      </c>
      <c r="N88" s="26">
        <f t="shared" si="18"/>
        <v>264.8</v>
      </c>
      <c r="O88" s="26">
        <f t="shared" si="18"/>
        <v>205.8</v>
      </c>
      <c r="P88" s="26">
        <f t="shared" si="18"/>
        <v>196.2</v>
      </c>
      <c r="Q88" s="26">
        <f t="shared" si="18"/>
        <v>229</v>
      </c>
      <c r="R88" s="26">
        <f t="shared" si="18"/>
        <v>225</v>
      </c>
      <c r="S88" s="26">
        <f t="shared" si="18"/>
        <v>252</v>
      </c>
      <c r="T88" s="26">
        <f t="shared" si="18"/>
        <v>263.8</v>
      </c>
      <c r="U88" s="26">
        <f t="shared" si="18"/>
        <v>268.60000000000002</v>
      </c>
      <c r="V88" s="26">
        <f t="shared" si="18"/>
        <v>278.8</v>
      </c>
      <c r="W88" s="26">
        <f t="shared" si="18"/>
        <v>291.60000000000002</v>
      </c>
      <c r="X88" s="26">
        <f t="shared" si="18"/>
        <v>258.60000000000002</v>
      </c>
      <c r="Y88" s="26">
        <f t="shared" si="18"/>
        <v>325.8</v>
      </c>
      <c r="Z88" s="26">
        <f t="shared" si="18"/>
        <v>321.8</v>
      </c>
      <c r="AA88" s="26">
        <f t="shared" si="18"/>
        <v>285.2</v>
      </c>
      <c r="AB88" s="26">
        <f t="shared" si="18"/>
        <v>269.39999999999998</v>
      </c>
      <c r="AC88" s="26">
        <f t="shared" si="18"/>
        <v>288.39999999999998</v>
      </c>
      <c r="AD88" s="26">
        <f t="shared" si="18"/>
        <v>252.4</v>
      </c>
      <c r="AE88" s="26">
        <f t="shared" si="18"/>
        <v>305.60000000000002</v>
      </c>
      <c r="AF88" s="26">
        <f t="shared" si="18"/>
        <v>314.2</v>
      </c>
      <c r="AG88" s="26">
        <f t="shared" si="18"/>
        <v>369.6</v>
      </c>
      <c r="AH88" s="26">
        <f t="shared" si="18"/>
        <v>356.6</v>
      </c>
      <c r="AI88" s="26">
        <f t="shared" si="18"/>
        <v>321.8</v>
      </c>
      <c r="AJ88" s="26" t="str">
        <f t="shared" si="18"/>
        <v/>
      </c>
      <c r="AK88" s="26" t="str">
        <f t="shared" si="18"/>
        <v/>
      </c>
      <c r="AL88" s="26" t="str">
        <f t="shared" si="18"/>
        <v/>
      </c>
      <c r="AM88" s="26" t="str">
        <f t="shared" si="18"/>
        <v/>
      </c>
    </row>
    <row r="89" spans="1:39" ht="12.75" customHeight="1" x14ac:dyDescent="0.35">
      <c r="A89" s="16" t="s">
        <v>96</v>
      </c>
      <c r="B89" s="26">
        <f t="shared" ref="B89:AM89" si="19">IF(B$69&lt;=38,ROUND(SUMIFS($B66:$AM66,$B$68:$AM$68,"&lt;="&amp;B$69,$B$68:$AM$68,"&gt;="&amp;B$68),3),"")</f>
        <v>309.8</v>
      </c>
      <c r="C89" s="26">
        <f t="shared" si="19"/>
        <v>358</v>
      </c>
      <c r="D89" s="26">
        <f t="shared" si="19"/>
        <v>337.6</v>
      </c>
      <c r="E89" s="26">
        <f t="shared" si="19"/>
        <v>290.39999999999998</v>
      </c>
      <c r="F89" s="26">
        <f t="shared" si="19"/>
        <v>281</v>
      </c>
      <c r="G89" s="26">
        <f t="shared" si="19"/>
        <v>275</v>
      </c>
      <c r="H89" s="26">
        <f t="shared" si="19"/>
        <v>254.8</v>
      </c>
      <c r="I89" s="26">
        <f t="shared" si="19"/>
        <v>294.39999999999998</v>
      </c>
      <c r="J89" s="26">
        <f t="shared" si="19"/>
        <v>278.60000000000002</v>
      </c>
      <c r="K89" s="26">
        <f t="shared" si="19"/>
        <v>276</v>
      </c>
      <c r="L89" s="26">
        <f t="shared" si="19"/>
        <v>298</v>
      </c>
      <c r="M89" s="26">
        <f t="shared" si="19"/>
        <v>273.8</v>
      </c>
      <c r="N89" s="26">
        <f t="shared" si="19"/>
        <v>242.2</v>
      </c>
      <c r="O89" s="26">
        <f t="shared" si="19"/>
        <v>280.2</v>
      </c>
      <c r="P89" s="26">
        <f t="shared" si="19"/>
        <v>277.8</v>
      </c>
      <c r="Q89" s="26">
        <f t="shared" si="19"/>
        <v>300.2</v>
      </c>
      <c r="R89" s="26">
        <f t="shared" si="19"/>
        <v>291.39999999999998</v>
      </c>
      <c r="S89" s="26">
        <f t="shared" si="19"/>
        <v>367.4</v>
      </c>
      <c r="T89" s="26">
        <f t="shared" si="19"/>
        <v>339.4</v>
      </c>
      <c r="U89" s="26">
        <f t="shared" si="19"/>
        <v>345.4</v>
      </c>
      <c r="V89" s="26">
        <f t="shared" si="19"/>
        <v>311.8</v>
      </c>
      <c r="W89" s="26">
        <f t="shared" si="19"/>
        <v>311.8</v>
      </c>
      <c r="X89" s="26">
        <f t="shared" si="19"/>
        <v>244.6</v>
      </c>
      <c r="Y89" s="26">
        <f t="shared" si="19"/>
        <v>242</v>
      </c>
      <c r="Z89" s="26">
        <f t="shared" si="19"/>
        <v>232</v>
      </c>
      <c r="AA89" s="26">
        <f t="shared" si="19"/>
        <v>257.2</v>
      </c>
      <c r="AB89" s="26">
        <f t="shared" si="19"/>
        <v>276.2</v>
      </c>
      <c r="AC89" s="26">
        <f t="shared" si="19"/>
        <v>288.2</v>
      </c>
      <c r="AD89" s="26">
        <f t="shared" si="19"/>
        <v>324.8</v>
      </c>
      <c r="AE89" s="26">
        <f t="shared" si="19"/>
        <v>336</v>
      </c>
      <c r="AF89" s="26">
        <f t="shared" si="19"/>
        <v>292</v>
      </c>
      <c r="AG89" s="26">
        <f t="shared" si="19"/>
        <v>278.2</v>
      </c>
      <c r="AH89" s="26">
        <f t="shared" si="19"/>
        <v>243.4</v>
      </c>
      <c r="AI89" s="26">
        <f t="shared" si="19"/>
        <v>252.4</v>
      </c>
      <c r="AJ89" s="26" t="str">
        <f t="shared" si="19"/>
        <v/>
      </c>
      <c r="AK89" s="26" t="str">
        <f t="shared" si="19"/>
        <v/>
      </c>
      <c r="AL89" s="26" t="str">
        <f t="shared" si="19"/>
        <v/>
      </c>
      <c r="AM89" s="26" t="str">
        <f t="shared" si="19"/>
        <v/>
      </c>
    </row>
    <row r="90" spans="1:39" ht="15.75" customHeight="1" x14ac:dyDescent="0.3">
      <c r="A90" s="2" t="s">
        <v>153</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spans="1:39" ht="12.75" customHeight="1" x14ac:dyDescent="0.3">
      <c r="A91" s="21" t="s">
        <v>2</v>
      </c>
      <c r="B91" s="21" t="s">
        <v>11</v>
      </c>
      <c r="C91" s="21" t="s">
        <v>12</v>
      </c>
      <c r="D91" s="21" t="s">
        <v>13</v>
      </c>
      <c r="E91" s="21" t="s">
        <v>14</v>
      </c>
      <c r="F91" s="21" t="s">
        <v>15</v>
      </c>
      <c r="G91" s="21" t="s">
        <v>16</v>
      </c>
      <c r="H91" s="21" t="s">
        <v>17</v>
      </c>
      <c r="I91" s="21" t="s">
        <v>18</v>
      </c>
      <c r="J91" s="21" t="s">
        <v>19</v>
      </c>
      <c r="K91" s="21" t="s">
        <v>20</v>
      </c>
      <c r="L91" s="16" t="s">
        <v>21</v>
      </c>
      <c r="M91" s="16" t="s">
        <v>22</v>
      </c>
      <c r="N91" s="16" t="s">
        <v>23</v>
      </c>
      <c r="O91" s="16" t="s">
        <v>24</v>
      </c>
      <c r="P91" s="16" t="s">
        <v>25</v>
      </c>
      <c r="Q91" s="16" t="s">
        <v>26</v>
      </c>
      <c r="R91" s="16" t="s">
        <v>27</v>
      </c>
      <c r="S91" s="16" t="s">
        <v>28</v>
      </c>
      <c r="T91" s="16" t="s">
        <v>29</v>
      </c>
      <c r="U91" s="16" t="s">
        <v>30</v>
      </c>
      <c r="V91" s="16" t="s">
        <v>31</v>
      </c>
      <c r="W91" s="16" t="s">
        <v>32</v>
      </c>
      <c r="X91" s="16" t="s">
        <v>33</v>
      </c>
      <c r="Y91" s="16" t="s">
        <v>34</v>
      </c>
      <c r="Z91" s="16" t="s">
        <v>35</v>
      </c>
      <c r="AA91" s="16" t="s">
        <v>36</v>
      </c>
      <c r="AB91" s="16" t="s">
        <v>37</v>
      </c>
      <c r="AC91" s="16" t="s">
        <v>38</v>
      </c>
      <c r="AD91" s="16" t="s">
        <v>39</v>
      </c>
      <c r="AE91" s="16" t="s">
        <v>40</v>
      </c>
      <c r="AF91" s="16" t="s">
        <v>41</v>
      </c>
      <c r="AG91" s="16" t="s">
        <v>42</v>
      </c>
      <c r="AH91" s="16" t="s">
        <v>43</v>
      </c>
      <c r="AI91" s="16" t="s">
        <v>44</v>
      </c>
      <c r="AJ91" s="16" t="s">
        <v>45</v>
      </c>
      <c r="AK91" s="16" t="s">
        <v>46</v>
      </c>
      <c r="AL91" s="16" t="s">
        <v>47</v>
      </c>
      <c r="AM91" s="16" t="s">
        <v>48</v>
      </c>
    </row>
    <row r="92" spans="1:39" ht="12.75" customHeight="1" x14ac:dyDescent="0.35">
      <c r="A92" s="16" t="s">
        <v>6</v>
      </c>
      <c r="B92" s="26">
        <f t="shared" ref="B92:AM92" si="20">IF(ISERROR(RANK(B70,B$70:B$89,1)+COUNTIF(B$70:B70,B70)-1),"",RANK(B70,B$70:B$89,1)+COUNTIF(B$70:B70,B70)-1)</f>
        <v>17</v>
      </c>
      <c r="C92" s="26">
        <f t="shared" si="20"/>
        <v>7</v>
      </c>
      <c r="D92" s="26">
        <f t="shared" si="20"/>
        <v>2</v>
      </c>
      <c r="E92" s="26">
        <f t="shared" si="20"/>
        <v>1</v>
      </c>
      <c r="F92" s="26">
        <f t="shared" si="20"/>
        <v>1</v>
      </c>
      <c r="G92" s="26">
        <f t="shared" si="20"/>
        <v>1</v>
      </c>
      <c r="H92" s="26">
        <f t="shared" si="20"/>
        <v>3</v>
      </c>
      <c r="I92" s="26">
        <f t="shared" si="20"/>
        <v>3</v>
      </c>
      <c r="J92" s="26">
        <f t="shared" si="20"/>
        <v>9</v>
      </c>
      <c r="K92" s="26">
        <f t="shared" si="20"/>
        <v>11</v>
      </c>
      <c r="L92" s="26">
        <f t="shared" si="20"/>
        <v>17</v>
      </c>
      <c r="M92" s="26">
        <f t="shared" si="20"/>
        <v>14</v>
      </c>
      <c r="N92" s="26">
        <f t="shared" si="20"/>
        <v>15</v>
      </c>
      <c r="O92" s="26">
        <f t="shared" si="20"/>
        <v>14</v>
      </c>
      <c r="P92" s="26">
        <f t="shared" si="20"/>
        <v>8</v>
      </c>
      <c r="Q92" s="26">
        <f t="shared" si="20"/>
        <v>6</v>
      </c>
      <c r="R92" s="26">
        <f t="shared" si="20"/>
        <v>7</v>
      </c>
      <c r="S92" s="26">
        <f t="shared" si="20"/>
        <v>10</v>
      </c>
      <c r="T92" s="26">
        <f t="shared" si="20"/>
        <v>12</v>
      </c>
      <c r="U92" s="26">
        <f t="shared" si="20"/>
        <v>8</v>
      </c>
      <c r="V92" s="26">
        <f t="shared" si="20"/>
        <v>14</v>
      </c>
      <c r="W92" s="26">
        <f t="shared" si="20"/>
        <v>16</v>
      </c>
      <c r="X92" s="26">
        <f t="shared" si="20"/>
        <v>14</v>
      </c>
      <c r="Y92" s="26">
        <f t="shared" si="20"/>
        <v>9</v>
      </c>
      <c r="Z92" s="26">
        <f t="shared" si="20"/>
        <v>19</v>
      </c>
      <c r="AA92" s="26">
        <f t="shared" si="20"/>
        <v>12</v>
      </c>
      <c r="AB92" s="26">
        <f t="shared" si="20"/>
        <v>13</v>
      </c>
      <c r="AC92" s="26">
        <f t="shared" si="20"/>
        <v>15</v>
      </c>
      <c r="AD92" s="26">
        <f t="shared" si="20"/>
        <v>15</v>
      </c>
      <c r="AE92" s="26">
        <f t="shared" si="20"/>
        <v>11</v>
      </c>
      <c r="AF92" s="26">
        <f t="shared" si="20"/>
        <v>2</v>
      </c>
      <c r="AG92" s="26">
        <f t="shared" si="20"/>
        <v>3</v>
      </c>
      <c r="AH92" s="26">
        <f t="shared" si="20"/>
        <v>4</v>
      </c>
      <c r="AI92" s="26">
        <f t="shared" si="20"/>
        <v>8</v>
      </c>
      <c r="AJ92" s="26" t="str">
        <f t="shared" si="20"/>
        <v/>
      </c>
      <c r="AK92" s="26" t="str">
        <f t="shared" si="20"/>
        <v/>
      </c>
      <c r="AL92" s="26" t="str">
        <f t="shared" si="20"/>
        <v/>
      </c>
      <c r="AM92" s="26" t="str">
        <f t="shared" si="20"/>
        <v/>
      </c>
    </row>
    <row r="93" spans="1:39" ht="12.75" customHeight="1" x14ac:dyDescent="0.35">
      <c r="A93" s="16" t="s">
        <v>7</v>
      </c>
      <c r="B93" s="26">
        <f t="shared" ref="B93:AM93" si="21">IF(ISERROR(RANK(B71,B$70:B$89,1)+COUNTIF(B$70:B71,B71)-1),"",RANK(B71,B$70:B$89,1)+COUNTIF(B$70:B71,B71)-1)</f>
        <v>7</v>
      </c>
      <c r="C93" s="26">
        <f t="shared" si="21"/>
        <v>12</v>
      </c>
      <c r="D93" s="26">
        <f t="shared" si="21"/>
        <v>11</v>
      </c>
      <c r="E93" s="26">
        <f t="shared" si="21"/>
        <v>10</v>
      </c>
      <c r="F93" s="26">
        <f t="shared" si="21"/>
        <v>3</v>
      </c>
      <c r="G93" s="26">
        <f t="shared" si="21"/>
        <v>2</v>
      </c>
      <c r="H93" s="26">
        <f t="shared" si="21"/>
        <v>1</v>
      </c>
      <c r="I93" s="26">
        <f t="shared" si="21"/>
        <v>4</v>
      </c>
      <c r="J93" s="26">
        <f t="shared" si="21"/>
        <v>10</v>
      </c>
      <c r="K93" s="26">
        <f t="shared" si="21"/>
        <v>19</v>
      </c>
      <c r="L93" s="26">
        <f t="shared" si="21"/>
        <v>18</v>
      </c>
      <c r="M93" s="26">
        <f t="shared" si="21"/>
        <v>19</v>
      </c>
      <c r="N93" s="26">
        <f t="shared" si="21"/>
        <v>20</v>
      </c>
      <c r="O93" s="26">
        <f t="shared" si="21"/>
        <v>17</v>
      </c>
      <c r="P93" s="26">
        <f t="shared" si="21"/>
        <v>13</v>
      </c>
      <c r="Q93" s="26">
        <f t="shared" si="21"/>
        <v>20</v>
      </c>
      <c r="R93" s="26">
        <f t="shared" si="21"/>
        <v>16</v>
      </c>
      <c r="S93" s="26">
        <f t="shared" si="21"/>
        <v>18</v>
      </c>
      <c r="T93" s="26">
        <f t="shared" si="21"/>
        <v>16</v>
      </c>
      <c r="U93" s="26">
        <f t="shared" si="21"/>
        <v>16</v>
      </c>
      <c r="V93" s="26">
        <f t="shared" si="21"/>
        <v>4</v>
      </c>
      <c r="W93" s="26">
        <f t="shared" si="21"/>
        <v>12</v>
      </c>
      <c r="X93" s="26">
        <f t="shared" si="21"/>
        <v>9</v>
      </c>
      <c r="Y93" s="26">
        <f t="shared" si="21"/>
        <v>15</v>
      </c>
      <c r="Z93" s="26">
        <f t="shared" si="21"/>
        <v>20</v>
      </c>
      <c r="AA93" s="26">
        <f t="shared" si="21"/>
        <v>20</v>
      </c>
      <c r="AB93" s="26">
        <f t="shared" si="21"/>
        <v>14</v>
      </c>
      <c r="AC93" s="26">
        <f t="shared" si="21"/>
        <v>17</v>
      </c>
      <c r="AD93" s="26">
        <f t="shared" si="21"/>
        <v>12</v>
      </c>
      <c r="AE93" s="26">
        <f t="shared" si="21"/>
        <v>2</v>
      </c>
      <c r="AF93" s="26">
        <f t="shared" si="21"/>
        <v>1</v>
      </c>
      <c r="AG93" s="26">
        <f t="shared" si="21"/>
        <v>1</v>
      </c>
      <c r="AH93" s="26">
        <f t="shared" si="21"/>
        <v>5</v>
      </c>
      <c r="AI93" s="26">
        <f t="shared" si="21"/>
        <v>5</v>
      </c>
      <c r="AJ93" s="26" t="str">
        <f t="shared" si="21"/>
        <v/>
      </c>
      <c r="AK93" s="26" t="str">
        <f t="shared" si="21"/>
        <v/>
      </c>
      <c r="AL93" s="26" t="str">
        <f t="shared" si="21"/>
        <v/>
      </c>
      <c r="AM93" s="26" t="str">
        <f t="shared" si="21"/>
        <v/>
      </c>
    </row>
    <row r="94" spans="1:39" ht="12.75" customHeight="1" x14ac:dyDescent="0.35">
      <c r="A94" s="16" t="s">
        <v>8</v>
      </c>
      <c r="B94" s="26">
        <f t="shared" ref="B94:AM94" si="22">IF(ISERROR(RANK(B72,B$70:B$89,1)+COUNTIF(B$70:B72,B72)-1),"",RANK(B72,B$70:B$89,1)+COUNTIF(B$70:B72,B72)-1)</f>
        <v>11</v>
      </c>
      <c r="C94" s="26">
        <f t="shared" si="22"/>
        <v>16</v>
      </c>
      <c r="D94" s="26">
        <f t="shared" si="22"/>
        <v>20</v>
      </c>
      <c r="E94" s="26">
        <f t="shared" si="22"/>
        <v>15</v>
      </c>
      <c r="F94" s="26">
        <f t="shared" si="22"/>
        <v>18</v>
      </c>
      <c r="G94" s="26">
        <f t="shared" si="22"/>
        <v>18</v>
      </c>
      <c r="H94" s="26">
        <f t="shared" si="22"/>
        <v>16</v>
      </c>
      <c r="I94" s="26">
        <f t="shared" si="22"/>
        <v>2</v>
      </c>
      <c r="J94" s="26">
        <f t="shared" si="22"/>
        <v>3</v>
      </c>
      <c r="K94" s="26">
        <f t="shared" si="22"/>
        <v>3</v>
      </c>
      <c r="L94" s="26">
        <f t="shared" si="22"/>
        <v>4</v>
      </c>
      <c r="M94" s="26">
        <f t="shared" si="22"/>
        <v>2</v>
      </c>
      <c r="N94" s="26">
        <f t="shared" si="22"/>
        <v>7</v>
      </c>
      <c r="O94" s="26">
        <f t="shared" si="22"/>
        <v>8</v>
      </c>
      <c r="P94" s="26">
        <f t="shared" si="22"/>
        <v>14</v>
      </c>
      <c r="Q94" s="26">
        <f t="shared" si="22"/>
        <v>15</v>
      </c>
      <c r="R94" s="26">
        <f t="shared" si="22"/>
        <v>10</v>
      </c>
      <c r="S94" s="26">
        <f t="shared" si="22"/>
        <v>12</v>
      </c>
      <c r="T94" s="26">
        <f t="shared" si="22"/>
        <v>18</v>
      </c>
      <c r="U94" s="26">
        <f t="shared" si="22"/>
        <v>15</v>
      </c>
      <c r="V94" s="26">
        <f t="shared" si="22"/>
        <v>12</v>
      </c>
      <c r="W94" s="26">
        <f t="shared" si="22"/>
        <v>13</v>
      </c>
      <c r="X94" s="26">
        <f t="shared" si="22"/>
        <v>17</v>
      </c>
      <c r="Y94" s="26">
        <f t="shared" si="22"/>
        <v>6</v>
      </c>
      <c r="Z94" s="26">
        <f t="shared" si="22"/>
        <v>5</v>
      </c>
      <c r="AA94" s="26">
        <f t="shared" si="22"/>
        <v>8</v>
      </c>
      <c r="AB94" s="26">
        <f t="shared" si="22"/>
        <v>6</v>
      </c>
      <c r="AC94" s="26">
        <f t="shared" si="22"/>
        <v>1</v>
      </c>
      <c r="AD94" s="26">
        <f t="shared" si="22"/>
        <v>4</v>
      </c>
      <c r="AE94" s="26">
        <f t="shared" si="22"/>
        <v>4</v>
      </c>
      <c r="AF94" s="26">
        <f t="shared" si="22"/>
        <v>4</v>
      </c>
      <c r="AG94" s="26">
        <f t="shared" si="22"/>
        <v>8</v>
      </c>
      <c r="AH94" s="26">
        <f t="shared" si="22"/>
        <v>13</v>
      </c>
      <c r="AI94" s="26">
        <f t="shared" si="22"/>
        <v>13</v>
      </c>
      <c r="AJ94" s="26" t="str">
        <f t="shared" si="22"/>
        <v/>
      </c>
      <c r="AK94" s="26" t="str">
        <f t="shared" si="22"/>
        <v/>
      </c>
      <c r="AL94" s="26" t="str">
        <f t="shared" si="22"/>
        <v/>
      </c>
      <c r="AM94" s="26" t="str">
        <f t="shared" si="22"/>
        <v/>
      </c>
    </row>
    <row r="95" spans="1:39" ht="12.75" customHeight="1" x14ac:dyDescent="0.35">
      <c r="A95" s="16" t="s">
        <v>9</v>
      </c>
      <c r="B95" s="26">
        <f t="shared" ref="B95:AM95" si="23">IF(ISERROR(RANK(B73,B$70:B$89,1)+COUNTIF(B$70:B73,B73)-1),"",RANK(B73,B$70:B$89,1)+COUNTIF(B$70:B73,B73)-1)</f>
        <v>5</v>
      </c>
      <c r="C95" s="26">
        <f t="shared" si="23"/>
        <v>6</v>
      </c>
      <c r="D95" s="26">
        <f t="shared" si="23"/>
        <v>5</v>
      </c>
      <c r="E95" s="26">
        <f t="shared" si="23"/>
        <v>6</v>
      </c>
      <c r="F95" s="26">
        <f t="shared" si="23"/>
        <v>12</v>
      </c>
      <c r="G95" s="26">
        <f t="shared" si="23"/>
        <v>14</v>
      </c>
      <c r="H95" s="26">
        <f t="shared" si="23"/>
        <v>17</v>
      </c>
      <c r="I95" s="26">
        <f t="shared" si="23"/>
        <v>18</v>
      </c>
      <c r="J95" s="26">
        <f t="shared" si="23"/>
        <v>18</v>
      </c>
      <c r="K95" s="26">
        <f t="shared" si="23"/>
        <v>7</v>
      </c>
      <c r="L95" s="26">
        <f t="shared" si="23"/>
        <v>9</v>
      </c>
      <c r="M95" s="26">
        <f t="shared" si="23"/>
        <v>7</v>
      </c>
      <c r="N95" s="26">
        <f t="shared" si="23"/>
        <v>13</v>
      </c>
      <c r="O95" s="26">
        <f t="shared" si="23"/>
        <v>19</v>
      </c>
      <c r="P95" s="26">
        <f t="shared" si="23"/>
        <v>18</v>
      </c>
      <c r="Q95" s="26">
        <f t="shared" si="23"/>
        <v>14</v>
      </c>
      <c r="R95" s="26">
        <f t="shared" si="23"/>
        <v>13</v>
      </c>
      <c r="S95" s="26">
        <f t="shared" si="23"/>
        <v>2</v>
      </c>
      <c r="T95" s="26">
        <f t="shared" si="23"/>
        <v>1</v>
      </c>
      <c r="U95" s="26">
        <f t="shared" si="23"/>
        <v>5</v>
      </c>
      <c r="V95" s="26">
        <f t="shared" si="23"/>
        <v>6</v>
      </c>
      <c r="W95" s="26">
        <f t="shared" si="23"/>
        <v>7</v>
      </c>
      <c r="X95" s="26">
        <f t="shared" si="23"/>
        <v>15</v>
      </c>
      <c r="Y95" s="26">
        <f t="shared" si="23"/>
        <v>14</v>
      </c>
      <c r="Z95" s="26">
        <f t="shared" si="23"/>
        <v>4</v>
      </c>
      <c r="AA95" s="26">
        <f t="shared" si="23"/>
        <v>15</v>
      </c>
      <c r="AB95" s="26">
        <f t="shared" si="23"/>
        <v>15</v>
      </c>
      <c r="AC95" s="26">
        <f t="shared" si="23"/>
        <v>8</v>
      </c>
      <c r="AD95" s="26">
        <f t="shared" si="23"/>
        <v>9</v>
      </c>
      <c r="AE95" s="26">
        <f t="shared" si="23"/>
        <v>6</v>
      </c>
      <c r="AF95" s="26">
        <f t="shared" si="23"/>
        <v>5</v>
      </c>
      <c r="AG95" s="26">
        <f t="shared" si="23"/>
        <v>14</v>
      </c>
      <c r="AH95" s="26">
        <f t="shared" si="23"/>
        <v>17</v>
      </c>
      <c r="AI95" s="26">
        <f t="shared" si="23"/>
        <v>17</v>
      </c>
      <c r="AJ95" s="26" t="str">
        <f t="shared" si="23"/>
        <v/>
      </c>
      <c r="AK95" s="26" t="str">
        <f t="shared" si="23"/>
        <v/>
      </c>
      <c r="AL95" s="26" t="str">
        <f t="shared" si="23"/>
        <v/>
      </c>
      <c r="AM95" s="26" t="str">
        <f t="shared" si="23"/>
        <v/>
      </c>
    </row>
    <row r="96" spans="1:39" ht="12.75" customHeight="1" x14ac:dyDescent="0.35">
      <c r="A96" s="16" t="s">
        <v>49</v>
      </c>
      <c r="B96" s="26">
        <f t="shared" ref="B96:AM96" si="24">IF(ISERROR(RANK(B74,B$70:B$89,1)+COUNTIF(B$70:B74,B74)-1),"",RANK(B74,B$70:B$89,1)+COUNTIF(B$70:B74,B74)-1)</f>
        <v>10</v>
      </c>
      <c r="C96" s="26">
        <f t="shared" si="24"/>
        <v>17</v>
      </c>
      <c r="D96" s="26">
        <f t="shared" si="24"/>
        <v>18</v>
      </c>
      <c r="E96" s="26">
        <f t="shared" si="24"/>
        <v>20</v>
      </c>
      <c r="F96" s="26">
        <f t="shared" si="24"/>
        <v>20</v>
      </c>
      <c r="G96" s="26">
        <f t="shared" si="24"/>
        <v>20</v>
      </c>
      <c r="H96" s="26">
        <f t="shared" si="24"/>
        <v>15</v>
      </c>
      <c r="I96" s="26">
        <f t="shared" si="24"/>
        <v>14</v>
      </c>
      <c r="J96" s="26">
        <f t="shared" si="24"/>
        <v>8</v>
      </c>
      <c r="K96" s="26">
        <f t="shared" si="24"/>
        <v>8</v>
      </c>
      <c r="L96" s="26">
        <f t="shared" si="24"/>
        <v>5</v>
      </c>
      <c r="M96" s="26">
        <f t="shared" si="24"/>
        <v>1</v>
      </c>
      <c r="N96" s="26">
        <f t="shared" si="24"/>
        <v>1</v>
      </c>
      <c r="O96" s="26">
        <f t="shared" si="24"/>
        <v>4</v>
      </c>
      <c r="P96" s="26">
        <f t="shared" si="24"/>
        <v>5</v>
      </c>
      <c r="Q96" s="26">
        <f t="shared" si="24"/>
        <v>8</v>
      </c>
      <c r="R96" s="26">
        <f t="shared" si="24"/>
        <v>14</v>
      </c>
      <c r="S96" s="26">
        <f t="shared" si="24"/>
        <v>13</v>
      </c>
      <c r="T96" s="26">
        <f t="shared" si="24"/>
        <v>10</v>
      </c>
      <c r="U96" s="26">
        <f t="shared" si="24"/>
        <v>14</v>
      </c>
      <c r="V96" s="26">
        <f t="shared" si="24"/>
        <v>9</v>
      </c>
      <c r="W96" s="26">
        <f t="shared" si="24"/>
        <v>6</v>
      </c>
      <c r="X96" s="26">
        <f t="shared" si="24"/>
        <v>3</v>
      </c>
      <c r="Y96" s="26">
        <f t="shared" si="24"/>
        <v>4</v>
      </c>
      <c r="Z96" s="26">
        <f t="shared" si="24"/>
        <v>1</v>
      </c>
      <c r="AA96" s="26">
        <f t="shared" si="24"/>
        <v>1</v>
      </c>
      <c r="AB96" s="26">
        <f t="shared" si="24"/>
        <v>1</v>
      </c>
      <c r="AC96" s="26">
        <f t="shared" si="24"/>
        <v>5</v>
      </c>
      <c r="AD96" s="26">
        <f t="shared" si="24"/>
        <v>17</v>
      </c>
      <c r="AE96" s="26">
        <f t="shared" si="24"/>
        <v>19</v>
      </c>
      <c r="AF96" s="26">
        <f t="shared" si="24"/>
        <v>20</v>
      </c>
      <c r="AG96" s="26">
        <f t="shared" si="24"/>
        <v>19</v>
      </c>
      <c r="AH96" s="26">
        <f t="shared" si="24"/>
        <v>18</v>
      </c>
      <c r="AI96" s="26">
        <f t="shared" si="24"/>
        <v>15</v>
      </c>
      <c r="AJ96" s="26" t="str">
        <f t="shared" si="24"/>
        <v/>
      </c>
      <c r="AK96" s="26" t="str">
        <f t="shared" si="24"/>
        <v/>
      </c>
      <c r="AL96" s="26" t="str">
        <f t="shared" si="24"/>
        <v/>
      </c>
      <c r="AM96" s="26" t="str">
        <f t="shared" si="24"/>
        <v/>
      </c>
    </row>
    <row r="97" spans="1:39" ht="12.75" customHeight="1" x14ac:dyDescent="0.35">
      <c r="A97" s="16" t="s">
        <v>53</v>
      </c>
      <c r="B97" s="26">
        <f t="shared" ref="B97:AM97" si="25">IF(ISERROR(RANK(B75,B$70:B$89,1)+COUNTIF(B$70:B75,B75)-1),"",RANK(B75,B$70:B$89,1)+COUNTIF(B$70:B75,B75)-1)</f>
        <v>3</v>
      </c>
      <c r="C97" s="26">
        <f t="shared" si="25"/>
        <v>2</v>
      </c>
      <c r="D97" s="26">
        <f t="shared" si="25"/>
        <v>6</v>
      </c>
      <c r="E97" s="26">
        <f t="shared" si="25"/>
        <v>5</v>
      </c>
      <c r="F97" s="26">
        <f t="shared" si="25"/>
        <v>10</v>
      </c>
      <c r="G97" s="26">
        <f t="shared" si="25"/>
        <v>15</v>
      </c>
      <c r="H97" s="26">
        <f t="shared" si="25"/>
        <v>13</v>
      </c>
      <c r="I97" s="26">
        <f t="shared" si="25"/>
        <v>10</v>
      </c>
      <c r="J97" s="26">
        <f t="shared" si="25"/>
        <v>16</v>
      </c>
      <c r="K97" s="26">
        <f t="shared" si="25"/>
        <v>10</v>
      </c>
      <c r="L97" s="26">
        <f t="shared" si="25"/>
        <v>7</v>
      </c>
      <c r="M97" s="26">
        <f t="shared" si="25"/>
        <v>16</v>
      </c>
      <c r="N97" s="26">
        <f t="shared" si="25"/>
        <v>17</v>
      </c>
      <c r="O97" s="26">
        <f t="shared" si="25"/>
        <v>7</v>
      </c>
      <c r="P97" s="26">
        <f t="shared" si="25"/>
        <v>12</v>
      </c>
      <c r="Q97" s="26">
        <f t="shared" si="25"/>
        <v>13</v>
      </c>
      <c r="R97" s="26">
        <f t="shared" si="25"/>
        <v>2</v>
      </c>
      <c r="S97" s="26">
        <f t="shared" si="25"/>
        <v>1</v>
      </c>
      <c r="T97" s="26">
        <f t="shared" si="25"/>
        <v>4</v>
      </c>
      <c r="U97" s="26">
        <f t="shared" si="25"/>
        <v>4</v>
      </c>
      <c r="V97" s="26">
        <f t="shared" si="25"/>
        <v>3</v>
      </c>
      <c r="W97" s="26">
        <f t="shared" si="25"/>
        <v>17</v>
      </c>
      <c r="X97" s="26">
        <f t="shared" si="25"/>
        <v>18</v>
      </c>
      <c r="Y97" s="26">
        <f t="shared" si="25"/>
        <v>18</v>
      </c>
      <c r="Z97" s="26">
        <f t="shared" si="25"/>
        <v>17</v>
      </c>
      <c r="AA97" s="26">
        <f t="shared" si="25"/>
        <v>17</v>
      </c>
      <c r="AB97" s="26">
        <f t="shared" si="25"/>
        <v>5</v>
      </c>
      <c r="AC97" s="26">
        <f t="shared" si="25"/>
        <v>4</v>
      </c>
      <c r="AD97" s="26">
        <f t="shared" si="25"/>
        <v>1</v>
      </c>
      <c r="AE97" s="26">
        <f t="shared" si="25"/>
        <v>7</v>
      </c>
      <c r="AF97" s="26">
        <f t="shared" si="25"/>
        <v>10</v>
      </c>
      <c r="AG97" s="26">
        <f t="shared" si="25"/>
        <v>16</v>
      </c>
      <c r="AH97" s="26">
        <f t="shared" si="25"/>
        <v>16</v>
      </c>
      <c r="AI97" s="26">
        <f t="shared" si="25"/>
        <v>18</v>
      </c>
      <c r="AJ97" s="26" t="str">
        <f t="shared" si="25"/>
        <v/>
      </c>
      <c r="AK97" s="26" t="str">
        <f t="shared" si="25"/>
        <v/>
      </c>
      <c r="AL97" s="26" t="str">
        <f t="shared" si="25"/>
        <v/>
      </c>
      <c r="AM97" s="26" t="str">
        <f t="shared" si="25"/>
        <v/>
      </c>
    </row>
    <row r="98" spans="1:39" ht="12.75" customHeight="1" x14ac:dyDescent="0.35">
      <c r="A98" s="16" t="s">
        <v>59</v>
      </c>
      <c r="B98" s="26">
        <f t="shared" ref="B98:AM98" si="26">IF(ISERROR(RANK(B76,B$70:B$89,1)+COUNTIF(B$70:B76,B76)-1),"",RANK(B76,B$70:B$89,1)+COUNTIF(B$70:B76,B76)-1)</f>
        <v>4</v>
      </c>
      <c r="C98" s="26">
        <f t="shared" si="26"/>
        <v>5</v>
      </c>
      <c r="D98" s="26">
        <f t="shared" si="26"/>
        <v>3</v>
      </c>
      <c r="E98" s="26">
        <f t="shared" si="26"/>
        <v>2</v>
      </c>
      <c r="F98" s="26">
        <f t="shared" si="26"/>
        <v>2</v>
      </c>
      <c r="G98" s="26">
        <f t="shared" si="26"/>
        <v>6</v>
      </c>
      <c r="H98" s="26">
        <f t="shared" si="26"/>
        <v>12</v>
      </c>
      <c r="I98" s="26">
        <f t="shared" si="26"/>
        <v>16</v>
      </c>
      <c r="J98" s="26">
        <f t="shared" si="26"/>
        <v>20</v>
      </c>
      <c r="K98" s="26">
        <f t="shared" si="26"/>
        <v>20</v>
      </c>
      <c r="L98" s="26">
        <f t="shared" si="26"/>
        <v>19</v>
      </c>
      <c r="M98" s="26">
        <f t="shared" si="26"/>
        <v>17</v>
      </c>
      <c r="N98" s="26">
        <f t="shared" si="26"/>
        <v>11</v>
      </c>
      <c r="O98" s="26">
        <f t="shared" si="26"/>
        <v>16</v>
      </c>
      <c r="P98" s="26">
        <f t="shared" si="26"/>
        <v>15</v>
      </c>
      <c r="Q98" s="26">
        <f t="shared" si="26"/>
        <v>17</v>
      </c>
      <c r="R98" s="26">
        <f t="shared" si="26"/>
        <v>15</v>
      </c>
      <c r="S98" s="26">
        <f t="shared" si="26"/>
        <v>15</v>
      </c>
      <c r="T98" s="26">
        <f t="shared" si="26"/>
        <v>11</v>
      </c>
      <c r="U98" s="26">
        <f t="shared" si="26"/>
        <v>11</v>
      </c>
      <c r="V98" s="26">
        <f t="shared" si="26"/>
        <v>5</v>
      </c>
      <c r="W98" s="26">
        <f t="shared" si="26"/>
        <v>3</v>
      </c>
      <c r="X98" s="26">
        <f t="shared" si="26"/>
        <v>6</v>
      </c>
      <c r="Y98" s="26">
        <f t="shared" si="26"/>
        <v>3</v>
      </c>
      <c r="Z98" s="26">
        <f t="shared" si="26"/>
        <v>7</v>
      </c>
      <c r="AA98" s="26">
        <f t="shared" si="26"/>
        <v>9</v>
      </c>
      <c r="AB98" s="26">
        <f t="shared" si="26"/>
        <v>18</v>
      </c>
      <c r="AC98" s="26">
        <f t="shared" si="26"/>
        <v>16</v>
      </c>
      <c r="AD98" s="26">
        <f t="shared" si="26"/>
        <v>11</v>
      </c>
      <c r="AE98" s="26">
        <f t="shared" si="26"/>
        <v>16</v>
      </c>
      <c r="AF98" s="26">
        <f t="shared" si="26"/>
        <v>19</v>
      </c>
      <c r="AG98" s="26">
        <f t="shared" si="26"/>
        <v>15</v>
      </c>
      <c r="AH98" s="26">
        <f t="shared" si="26"/>
        <v>14</v>
      </c>
      <c r="AI98" s="26">
        <f t="shared" si="26"/>
        <v>12</v>
      </c>
      <c r="AJ98" s="26" t="str">
        <f t="shared" si="26"/>
        <v/>
      </c>
      <c r="AK98" s="26" t="str">
        <f t="shared" si="26"/>
        <v/>
      </c>
      <c r="AL98" s="26" t="str">
        <f t="shared" si="26"/>
        <v/>
      </c>
      <c r="AM98" s="26" t="str">
        <f t="shared" si="26"/>
        <v/>
      </c>
    </row>
    <row r="99" spans="1:39" ht="12.75" customHeight="1" x14ac:dyDescent="0.35">
      <c r="A99" s="16" t="s">
        <v>69</v>
      </c>
      <c r="B99" s="26">
        <f t="shared" ref="B99:AM99" si="27">IF(ISERROR(RANK(B77,B$70:B$89,1)+COUNTIF(B$70:B77,B77)-1),"",RANK(B77,B$70:B$89,1)+COUNTIF(B$70:B77,B77)-1)</f>
        <v>1</v>
      </c>
      <c r="C99" s="26">
        <f t="shared" si="27"/>
        <v>3</v>
      </c>
      <c r="D99" s="26">
        <f t="shared" si="27"/>
        <v>4</v>
      </c>
      <c r="E99" s="26">
        <f t="shared" si="27"/>
        <v>3</v>
      </c>
      <c r="F99" s="26">
        <f t="shared" si="27"/>
        <v>4</v>
      </c>
      <c r="G99" s="26">
        <f t="shared" si="27"/>
        <v>12</v>
      </c>
      <c r="H99" s="26">
        <f t="shared" si="27"/>
        <v>7</v>
      </c>
      <c r="I99" s="26">
        <f t="shared" si="27"/>
        <v>15</v>
      </c>
      <c r="J99" s="26">
        <f t="shared" si="27"/>
        <v>13</v>
      </c>
      <c r="K99" s="26">
        <f t="shared" si="27"/>
        <v>17</v>
      </c>
      <c r="L99" s="26">
        <f t="shared" si="27"/>
        <v>12</v>
      </c>
      <c r="M99" s="26">
        <f t="shared" si="27"/>
        <v>12</v>
      </c>
      <c r="N99" s="26">
        <f t="shared" si="27"/>
        <v>19</v>
      </c>
      <c r="O99" s="26">
        <f t="shared" si="27"/>
        <v>20</v>
      </c>
      <c r="P99" s="26">
        <f t="shared" si="27"/>
        <v>19</v>
      </c>
      <c r="Q99" s="26">
        <f t="shared" si="27"/>
        <v>19</v>
      </c>
      <c r="R99" s="26">
        <f t="shared" si="27"/>
        <v>20</v>
      </c>
      <c r="S99" s="26">
        <f t="shared" si="27"/>
        <v>11</v>
      </c>
      <c r="T99" s="26">
        <f t="shared" si="27"/>
        <v>3</v>
      </c>
      <c r="U99" s="26">
        <f t="shared" si="27"/>
        <v>1</v>
      </c>
      <c r="V99" s="26">
        <f t="shared" si="27"/>
        <v>1</v>
      </c>
      <c r="W99" s="26">
        <f t="shared" si="27"/>
        <v>1</v>
      </c>
      <c r="X99" s="26">
        <f t="shared" si="27"/>
        <v>8</v>
      </c>
      <c r="Y99" s="26">
        <f t="shared" si="27"/>
        <v>7</v>
      </c>
      <c r="Z99" s="26">
        <f t="shared" si="27"/>
        <v>14</v>
      </c>
      <c r="AA99" s="26">
        <f t="shared" si="27"/>
        <v>18</v>
      </c>
      <c r="AB99" s="26">
        <f t="shared" si="27"/>
        <v>19</v>
      </c>
      <c r="AC99" s="26">
        <f t="shared" si="27"/>
        <v>10</v>
      </c>
      <c r="AD99" s="26">
        <f t="shared" si="27"/>
        <v>14</v>
      </c>
      <c r="AE99" s="26">
        <f t="shared" si="27"/>
        <v>8</v>
      </c>
      <c r="AF99" s="26">
        <f t="shared" si="27"/>
        <v>15</v>
      </c>
      <c r="AG99" s="26">
        <f t="shared" si="27"/>
        <v>13</v>
      </c>
      <c r="AH99" s="26">
        <f t="shared" si="27"/>
        <v>11</v>
      </c>
      <c r="AI99" s="26">
        <f t="shared" si="27"/>
        <v>14</v>
      </c>
      <c r="AJ99" s="26" t="str">
        <f t="shared" si="27"/>
        <v/>
      </c>
      <c r="AK99" s="26" t="str">
        <f t="shared" si="27"/>
        <v/>
      </c>
      <c r="AL99" s="26" t="str">
        <f t="shared" si="27"/>
        <v/>
      </c>
      <c r="AM99" s="26" t="str">
        <f t="shared" si="27"/>
        <v/>
      </c>
    </row>
    <row r="100" spans="1:39" ht="12.75" customHeight="1" x14ac:dyDescent="0.35">
      <c r="A100" s="16" t="s">
        <v>79</v>
      </c>
      <c r="B100" s="26">
        <f t="shared" ref="B100:AM100" si="28">IF(ISERROR(RANK(B78,B$70:B$89,1)+COUNTIF(B$70:B78,B78)-1),"",RANK(B78,B$70:B$89,1)+COUNTIF(B$70:B78,B78)-1)</f>
        <v>19</v>
      </c>
      <c r="C100" s="26">
        <f t="shared" si="28"/>
        <v>19</v>
      </c>
      <c r="D100" s="26">
        <f t="shared" si="28"/>
        <v>15</v>
      </c>
      <c r="E100" s="26">
        <f t="shared" si="28"/>
        <v>17</v>
      </c>
      <c r="F100" s="26">
        <f t="shared" si="28"/>
        <v>16</v>
      </c>
      <c r="G100" s="26">
        <f t="shared" si="28"/>
        <v>4</v>
      </c>
      <c r="H100" s="26">
        <f t="shared" si="28"/>
        <v>2</v>
      </c>
      <c r="I100" s="26">
        <f t="shared" si="28"/>
        <v>8</v>
      </c>
      <c r="J100" s="26">
        <f t="shared" si="28"/>
        <v>5</v>
      </c>
      <c r="K100" s="26">
        <f t="shared" si="28"/>
        <v>12</v>
      </c>
      <c r="L100" s="26">
        <f t="shared" si="28"/>
        <v>14</v>
      </c>
      <c r="M100" s="26">
        <f t="shared" si="28"/>
        <v>20</v>
      </c>
      <c r="N100" s="26">
        <f t="shared" si="28"/>
        <v>14</v>
      </c>
      <c r="O100" s="26">
        <f t="shared" si="28"/>
        <v>18</v>
      </c>
      <c r="P100" s="26">
        <f t="shared" si="28"/>
        <v>7</v>
      </c>
      <c r="Q100" s="26">
        <f t="shared" si="28"/>
        <v>5</v>
      </c>
      <c r="R100" s="26">
        <f t="shared" si="28"/>
        <v>4</v>
      </c>
      <c r="S100" s="26">
        <f t="shared" si="28"/>
        <v>9</v>
      </c>
      <c r="T100" s="26">
        <f t="shared" si="28"/>
        <v>13</v>
      </c>
      <c r="U100" s="26">
        <f t="shared" si="28"/>
        <v>12</v>
      </c>
      <c r="V100" s="26">
        <f t="shared" si="28"/>
        <v>16</v>
      </c>
      <c r="W100" s="26">
        <f t="shared" si="28"/>
        <v>15</v>
      </c>
      <c r="X100" s="26">
        <f t="shared" si="28"/>
        <v>13</v>
      </c>
      <c r="Y100" s="26">
        <f t="shared" si="28"/>
        <v>5</v>
      </c>
      <c r="Z100" s="26">
        <f t="shared" si="28"/>
        <v>12</v>
      </c>
      <c r="AA100" s="26">
        <f t="shared" si="28"/>
        <v>13</v>
      </c>
      <c r="AB100" s="26">
        <f t="shared" si="28"/>
        <v>11</v>
      </c>
      <c r="AC100" s="26">
        <f t="shared" si="28"/>
        <v>19</v>
      </c>
      <c r="AD100" s="26">
        <f t="shared" si="28"/>
        <v>20</v>
      </c>
      <c r="AE100" s="26">
        <f t="shared" si="28"/>
        <v>17</v>
      </c>
      <c r="AF100" s="26">
        <f t="shared" si="28"/>
        <v>17</v>
      </c>
      <c r="AG100" s="26">
        <f t="shared" si="28"/>
        <v>12</v>
      </c>
      <c r="AH100" s="26">
        <f t="shared" si="28"/>
        <v>1</v>
      </c>
      <c r="AI100" s="26">
        <f t="shared" si="28"/>
        <v>2</v>
      </c>
      <c r="AJ100" s="26" t="str">
        <f t="shared" si="28"/>
        <v/>
      </c>
      <c r="AK100" s="26" t="str">
        <f t="shared" si="28"/>
        <v/>
      </c>
      <c r="AL100" s="26" t="str">
        <f t="shared" si="28"/>
        <v/>
      </c>
      <c r="AM100" s="26" t="str">
        <f t="shared" si="28"/>
        <v/>
      </c>
    </row>
    <row r="101" spans="1:39" ht="12.75" customHeight="1" x14ac:dyDescent="0.35">
      <c r="A101" s="16" t="s">
        <v>85</v>
      </c>
      <c r="B101" s="26">
        <f t="shared" ref="B101:AM101" si="29">IF(ISERROR(RANK(B79,B$70:B$89,1)+COUNTIF(B$70:B79,B79)-1),"",RANK(B79,B$70:B$89,1)+COUNTIF(B$70:B79,B79)-1)</f>
        <v>18</v>
      </c>
      <c r="C101" s="26">
        <f t="shared" si="29"/>
        <v>15</v>
      </c>
      <c r="D101" s="26">
        <f t="shared" si="29"/>
        <v>8</v>
      </c>
      <c r="E101" s="26">
        <f t="shared" si="29"/>
        <v>14</v>
      </c>
      <c r="F101" s="26">
        <f t="shared" si="29"/>
        <v>15</v>
      </c>
      <c r="G101" s="26">
        <f t="shared" si="29"/>
        <v>17</v>
      </c>
      <c r="H101" s="26">
        <f t="shared" si="29"/>
        <v>11</v>
      </c>
      <c r="I101" s="26">
        <f t="shared" si="29"/>
        <v>6</v>
      </c>
      <c r="J101" s="26">
        <f t="shared" si="29"/>
        <v>4</v>
      </c>
      <c r="K101" s="26">
        <f t="shared" si="29"/>
        <v>1</v>
      </c>
      <c r="L101" s="26">
        <f t="shared" si="29"/>
        <v>1</v>
      </c>
      <c r="M101" s="26">
        <f t="shared" si="29"/>
        <v>6</v>
      </c>
      <c r="N101" s="26">
        <f t="shared" si="29"/>
        <v>5</v>
      </c>
      <c r="O101" s="26">
        <f t="shared" si="29"/>
        <v>3</v>
      </c>
      <c r="P101" s="26">
        <f t="shared" si="29"/>
        <v>16</v>
      </c>
      <c r="Q101" s="26">
        <f t="shared" si="29"/>
        <v>11</v>
      </c>
      <c r="R101" s="26">
        <f t="shared" si="29"/>
        <v>8</v>
      </c>
      <c r="S101" s="26">
        <f t="shared" si="29"/>
        <v>5</v>
      </c>
      <c r="T101" s="26">
        <f t="shared" si="29"/>
        <v>15</v>
      </c>
      <c r="U101" s="26">
        <f t="shared" si="29"/>
        <v>9</v>
      </c>
      <c r="V101" s="26">
        <f t="shared" si="29"/>
        <v>19</v>
      </c>
      <c r="W101" s="26">
        <f t="shared" si="29"/>
        <v>18</v>
      </c>
      <c r="X101" s="26">
        <f t="shared" si="29"/>
        <v>19</v>
      </c>
      <c r="Y101" s="26">
        <f t="shared" si="29"/>
        <v>13</v>
      </c>
      <c r="Z101" s="26">
        <f t="shared" si="29"/>
        <v>10</v>
      </c>
      <c r="AA101" s="26">
        <f t="shared" si="29"/>
        <v>3</v>
      </c>
      <c r="AB101" s="26">
        <f t="shared" si="29"/>
        <v>3</v>
      </c>
      <c r="AC101" s="26">
        <f t="shared" si="29"/>
        <v>3</v>
      </c>
      <c r="AD101" s="26">
        <f t="shared" si="29"/>
        <v>3</v>
      </c>
      <c r="AE101" s="26">
        <f t="shared" si="29"/>
        <v>12</v>
      </c>
      <c r="AF101" s="26">
        <f t="shared" si="29"/>
        <v>11</v>
      </c>
      <c r="AG101" s="26">
        <f t="shared" si="29"/>
        <v>17</v>
      </c>
      <c r="AH101" s="26">
        <f t="shared" si="29"/>
        <v>19</v>
      </c>
      <c r="AI101" s="26">
        <f t="shared" si="29"/>
        <v>20</v>
      </c>
      <c r="AJ101" s="26" t="str">
        <f t="shared" si="29"/>
        <v/>
      </c>
      <c r="AK101" s="26" t="str">
        <f t="shared" si="29"/>
        <v/>
      </c>
      <c r="AL101" s="26" t="str">
        <f t="shared" si="29"/>
        <v/>
      </c>
      <c r="AM101" s="26" t="str">
        <f t="shared" si="29"/>
        <v/>
      </c>
    </row>
    <row r="102" spans="1:39" ht="12.75" customHeight="1" x14ac:dyDescent="0.35">
      <c r="A102" s="16" t="s">
        <v>86</v>
      </c>
      <c r="B102" s="26">
        <f t="shared" ref="B102:AM102" si="30">IF(ISERROR(RANK(B80,B$70:B$89,1)+COUNTIF(B$70:B80,B80)-1),"",RANK(B80,B$70:B$89,1)+COUNTIF(B$70:B80,B80)-1)</f>
        <v>14</v>
      </c>
      <c r="C102" s="26">
        <f t="shared" si="30"/>
        <v>4</v>
      </c>
      <c r="D102" s="26">
        <f t="shared" si="30"/>
        <v>7</v>
      </c>
      <c r="E102" s="26">
        <f t="shared" si="30"/>
        <v>9</v>
      </c>
      <c r="F102" s="26">
        <f t="shared" si="30"/>
        <v>7</v>
      </c>
      <c r="G102" s="26">
        <f t="shared" si="30"/>
        <v>5</v>
      </c>
      <c r="H102" s="26">
        <f t="shared" si="30"/>
        <v>6</v>
      </c>
      <c r="I102" s="26">
        <f t="shared" si="30"/>
        <v>5</v>
      </c>
      <c r="J102" s="26">
        <f t="shared" si="30"/>
        <v>7</v>
      </c>
      <c r="K102" s="26">
        <f t="shared" si="30"/>
        <v>2</v>
      </c>
      <c r="L102" s="26">
        <f t="shared" si="30"/>
        <v>2</v>
      </c>
      <c r="M102" s="26">
        <f t="shared" si="30"/>
        <v>5</v>
      </c>
      <c r="N102" s="26">
        <f t="shared" si="30"/>
        <v>4</v>
      </c>
      <c r="O102" s="26">
        <f t="shared" si="30"/>
        <v>11</v>
      </c>
      <c r="P102" s="26">
        <f t="shared" si="30"/>
        <v>20</v>
      </c>
      <c r="Q102" s="26">
        <f t="shared" si="30"/>
        <v>18</v>
      </c>
      <c r="R102" s="26">
        <f t="shared" si="30"/>
        <v>17</v>
      </c>
      <c r="S102" s="26">
        <f t="shared" si="30"/>
        <v>14</v>
      </c>
      <c r="T102" s="26">
        <f t="shared" si="30"/>
        <v>9</v>
      </c>
      <c r="U102" s="26">
        <f t="shared" si="30"/>
        <v>6</v>
      </c>
      <c r="V102" s="26">
        <f t="shared" si="30"/>
        <v>18</v>
      </c>
      <c r="W102" s="26">
        <f t="shared" si="30"/>
        <v>19</v>
      </c>
      <c r="X102" s="26">
        <f t="shared" si="30"/>
        <v>20</v>
      </c>
      <c r="Y102" s="26">
        <f t="shared" si="30"/>
        <v>20</v>
      </c>
      <c r="Z102" s="26">
        <f t="shared" si="30"/>
        <v>16</v>
      </c>
      <c r="AA102" s="26">
        <f t="shared" si="30"/>
        <v>4</v>
      </c>
      <c r="AB102" s="26">
        <f t="shared" si="30"/>
        <v>2</v>
      </c>
      <c r="AC102" s="26">
        <f t="shared" si="30"/>
        <v>2</v>
      </c>
      <c r="AD102" s="26">
        <f t="shared" si="30"/>
        <v>2</v>
      </c>
      <c r="AE102" s="26">
        <f t="shared" si="30"/>
        <v>1</v>
      </c>
      <c r="AF102" s="26">
        <f t="shared" si="30"/>
        <v>3</v>
      </c>
      <c r="AG102" s="26">
        <f t="shared" si="30"/>
        <v>2</v>
      </c>
      <c r="AH102" s="26">
        <f t="shared" si="30"/>
        <v>15</v>
      </c>
      <c r="AI102" s="26">
        <f t="shared" si="30"/>
        <v>19</v>
      </c>
      <c r="AJ102" s="26" t="str">
        <f t="shared" si="30"/>
        <v/>
      </c>
      <c r="AK102" s="26" t="str">
        <f t="shared" si="30"/>
        <v/>
      </c>
      <c r="AL102" s="26" t="str">
        <f t="shared" si="30"/>
        <v/>
      </c>
      <c r="AM102" s="26" t="str">
        <f t="shared" si="30"/>
        <v/>
      </c>
    </row>
    <row r="103" spans="1:39" ht="12.75" customHeight="1" x14ac:dyDescent="0.35">
      <c r="A103" s="16" t="s">
        <v>88</v>
      </c>
      <c r="B103" s="26">
        <f t="shared" ref="B103:AM103" si="31">IF(ISERROR(RANK(B81,B$70:B$89,1)+COUNTIF(B$70:B81,B81)-1),"",RANK(B81,B$70:B$89,1)+COUNTIF(B$70:B81,B81)-1)</f>
        <v>8</v>
      </c>
      <c r="C103" s="26">
        <f t="shared" si="31"/>
        <v>8</v>
      </c>
      <c r="D103" s="26">
        <f t="shared" si="31"/>
        <v>12</v>
      </c>
      <c r="E103" s="26">
        <f t="shared" si="31"/>
        <v>18</v>
      </c>
      <c r="F103" s="26">
        <f t="shared" si="31"/>
        <v>19</v>
      </c>
      <c r="G103" s="26">
        <f t="shared" si="31"/>
        <v>11</v>
      </c>
      <c r="H103" s="26">
        <f t="shared" si="31"/>
        <v>20</v>
      </c>
      <c r="I103" s="26">
        <f t="shared" si="31"/>
        <v>11</v>
      </c>
      <c r="J103" s="26">
        <f t="shared" si="31"/>
        <v>1</v>
      </c>
      <c r="K103" s="26">
        <f t="shared" si="31"/>
        <v>5</v>
      </c>
      <c r="L103" s="26">
        <f t="shared" si="31"/>
        <v>8</v>
      </c>
      <c r="M103" s="26">
        <f t="shared" si="31"/>
        <v>3</v>
      </c>
      <c r="N103" s="26">
        <f t="shared" si="31"/>
        <v>12</v>
      </c>
      <c r="O103" s="26">
        <f t="shared" si="31"/>
        <v>12</v>
      </c>
      <c r="P103" s="26">
        <f t="shared" si="31"/>
        <v>11</v>
      </c>
      <c r="Q103" s="26">
        <f t="shared" si="31"/>
        <v>12</v>
      </c>
      <c r="R103" s="26">
        <f t="shared" si="31"/>
        <v>19</v>
      </c>
      <c r="S103" s="26">
        <f t="shared" si="31"/>
        <v>16</v>
      </c>
      <c r="T103" s="26">
        <f t="shared" si="31"/>
        <v>14</v>
      </c>
      <c r="U103" s="26">
        <f t="shared" si="31"/>
        <v>17</v>
      </c>
      <c r="V103" s="26">
        <f t="shared" si="31"/>
        <v>15</v>
      </c>
      <c r="W103" s="26">
        <f t="shared" si="31"/>
        <v>2</v>
      </c>
      <c r="X103" s="26">
        <f t="shared" si="31"/>
        <v>11</v>
      </c>
      <c r="Y103" s="26">
        <f t="shared" si="31"/>
        <v>10</v>
      </c>
      <c r="Z103" s="26">
        <f t="shared" si="31"/>
        <v>11</v>
      </c>
      <c r="AA103" s="26">
        <f t="shared" si="31"/>
        <v>11</v>
      </c>
      <c r="AB103" s="26">
        <f t="shared" si="31"/>
        <v>9</v>
      </c>
      <c r="AC103" s="26">
        <f t="shared" si="31"/>
        <v>6</v>
      </c>
      <c r="AD103" s="26">
        <f t="shared" si="31"/>
        <v>7</v>
      </c>
      <c r="AE103" s="26">
        <f t="shared" si="31"/>
        <v>10</v>
      </c>
      <c r="AF103" s="26">
        <f t="shared" si="31"/>
        <v>6</v>
      </c>
      <c r="AG103" s="26">
        <f t="shared" si="31"/>
        <v>9</v>
      </c>
      <c r="AH103" s="26">
        <f t="shared" si="31"/>
        <v>2</v>
      </c>
      <c r="AI103" s="26">
        <f t="shared" si="31"/>
        <v>3</v>
      </c>
      <c r="AJ103" s="26" t="str">
        <f t="shared" si="31"/>
        <v/>
      </c>
      <c r="AK103" s="26" t="str">
        <f t="shared" si="31"/>
        <v/>
      </c>
      <c r="AL103" s="26" t="str">
        <f t="shared" si="31"/>
        <v/>
      </c>
      <c r="AM103" s="26" t="str">
        <f t="shared" si="31"/>
        <v/>
      </c>
    </row>
    <row r="104" spans="1:39" ht="12.75" customHeight="1" x14ac:dyDescent="0.35">
      <c r="A104" s="16" t="s">
        <v>89</v>
      </c>
      <c r="B104" s="26">
        <f t="shared" ref="B104:AM104" si="32">IF(ISERROR(RANK(B82,B$70:B$89,1)+COUNTIF(B$70:B82,B82)-1),"",RANK(B82,B$70:B$89,1)+COUNTIF(B$70:B82,B82)-1)</f>
        <v>2</v>
      </c>
      <c r="C104" s="26">
        <f t="shared" si="32"/>
        <v>1</v>
      </c>
      <c r="D104" s="26">
        <f t="shared" si="32"/>
        <v>1</v>
      </c>
      <c r="E104" s="26">
        <f t="shared" si="32"/>
        <v>4</v>
      </c>
      <c r="F104" s="26">
        <f t="shared" si="32"/>
        <v>6</v>
      </c>
      <c r="G104" s="26">
        <f t="shared" si="32"/>
        <v>16</v>
      </c>
      <c r="H104" s="26">
        <f t="shared" si="32"/>
        <v>14</v>
      </c>
      <c r="I104" s="26">
        <f t="shared" si="32"/>
        <v>20</v>
      </c>
      <c r="J104" s="26">
        <f t="shared" si="32"/>
        <v>14</v>
      </c>
      <c r="K104" s="26">
        <f t="shared" si="32"/>
        <v>13</v>
      </c>
      <c r="L104" s="26">
        <f t="shared" si="32"/>
        <v>6</v>
      </c>
      <c r="M104" s="26">
        <f t="shared" si="32"/>
        <v>15</v>
      </c>
      <c r="N104" s="26">
        <f t="shared" si="32"/>
        <v>9</v>
      </c>
      <c r="O104" s="26">
        <f t="shared" si="32"/>
        <v>6</v>
      </c>
      <c r="P104" s="26">
        <f t="shared" si="32"/>
        <v>10</v>
      </c>
      <c r="Q104" s="26">
        <f t="shared" si="32"/>
        <v>9</v>
      </c>
      <c r="R104" s="26">
        <f t="shared" si="32"/>
        <v>9</v>
      </c>
      <c r="S104" s="26">
        <f t="shared" si="32"/>
        <v>4</v>
      </c>
      <c r="T104" s="26">
        <f t="shared" si="32"/>
        <v>5</v>
      </c>
      <c r="U104" s="26">
        <f t="shared" si="32"/>
        <v>3</v>
      </c>
      <c r="V104" s="26">
        <f t="shared" si="32"/>
        <v>7</v>
      </c>
      <c r="W104" s="26">
        <f t="shared" si="32"/>
        <v>8</v>
      </c>
      <c r="X104" s="26">
        <f t="shared" si="32"/>
        <v>12</v>
      </c>
      <c r="Y104" s="26">
        <f t="shared" si="32"/>
        <v>12</v>
      </c>
      <c r="Z104" s="26">
        <f t="shared" si="32"/>
        <v>9</v>
      </c>
      <c r="AA104" s="26">
        <f t="shared" si="32"/>
        <v>6</v>
      </c>
      <c r="AB104" s="26">
        <f t="shared" si="32"/>
        <v>10</v>
      </c>
      <c r="AC104" s="26">
        <f t="shared" si="32"/>
        <v>7</v>
      </c>
      <c r="AD104" s="26">
        <f t="shared" si="32"/>
        <v>6</v>
      </c>
      <c r="AE104" s="26">
        <f t="shared" si="32"/>
        <v>5</v>
      </c>
      <c r="AF104" s="26">
        <f t="shared" si="32"/>
        <v>14</v>
      </c>
      <c r="AG104" s="26">
        <f t="shared" si="32"/>
        <v>7</v>
      </c>
      <c r="AH104" s="26">
        <f t="shared" si="32"/>
        <v>10</v>
      </c>
      <c r="AI104" s="26">
        <f t="shared" si="32"/>
        <v>10</v>
      </c>
      <c r="AJ104" s="26" t="str">
        <f t="shared" si="32"/>
        <v/>
      </c>
      <c r="AK104" s="26" t="str">
        <f t="shared" si="32"/>
        <v/>
      </c>
      <c r="AL104" s="26" t="str">
        <f t="shared" si="32"/>
        <v/>
      </c>
      <c r="AM104" s="26" t="str">
        <f t="shared" si="32"/>
        <v/>
      </c>
    </row>
    <row r="105" spans="1:39" ht="12.75" customHeight="1" x14ac:dyDescent="0.35">
      <c r="A105" s="16" t="s">
        <v>90</v>
      </c>
      <c r="B105" s="26">
        <f t="shared" ref="B105:AM105" si="33">IF(ISERROR(RANK(B83,B$70:B$89,1)+COUNTIF(B$70:B83,B83)-1),"",RANK(B83,B$70:B$89,1)+COUNTIF(B$70:B83,B83)-1)</f>
        <v>9</v>
      </c>
      <c r="C105" s="26">
        <f t="shared" si="33"/>
        <v>9</v>
      </c>
      <c r="D105" s="26">
        <f t="shared" si="33"/>
        <v>10</v>
      </c>
      <c r="E105" s="26">
        <f t="shared" si="33"/>
        <v>7</v>
      </c>
      <c r="F105" s="26">
        <f t="shared" si="33"/>
        <v>8</v>
      </c>
      <c r="G105" s="26">
        <f t="shared" si="33"/>
        <v>7</v>
      </c>
      <c r="H105" s="26">
        <f t="shared" si="33"/>
        <v>10</v>
      </c>
      <c r="I105" s="26">
        <f t="shared" si="33"/>
        <v>19</v>
      </c>
      <c r="J105" s="26">
        <f t="shared" si="33"/>
        <v>19</v>
      </c>
      <c r="K105" s="26">
        <f t="shared" si="33"/>
        <v>15</v>
      </c>
      <c r="L105" s="26">
        <f t="shared" si="33"/>
        <v>15</v>
      </c>
      <c r="M105" s="26">
        <f t="shared" si="33"/>
        <v>13</v>
      </c>
      <c r="N105" s="26">
        <f t="shared" si="33"/>
        <v>8</v>
      </c>
      <c r="O105" s="26">
        <f t="shared" si="33"/>
        <v>5</v>
      </c>
      <c r="P105" s="26">
        <f t="shared" si="33"/>
        <v>3</v>
      </c>
      <c r="Q105" s="26">
        <f t="shared" si="33"/>
        <v>2</v>
      </c>
      <c r="R105" s="26">
        <f t="shared" si="33"/>
        <v>6</v>
      </c>
      <c r="S105" s="26">
        <f t="shared" si="33"/>
        <v>7</v>
      </c>
      <c r="T105" s="26">
        <f t="shared" si="33"/>
        <v>7</v>
      </c>
      <c r="U105" s="26">
        <f t="shared" si="33"/>
        <v>10</v>
      </c>
      <c r="V105" s="26">
        <f t="shared" si="33"/>
        <v>10</v>
      </c>
      <c r="W105" s="26">
        <f t="shared" si="33"/>
        <v>9</v>
      </c>
      <c r="X105" s="26">
        <f t="shared" si="33"/>
        <v>5</v>
      </c>
      <c r="Y105" s="26">
        <f t="shared" si="33"/>
        <v>8</v>
      </c>
      <c r="Z105" s="26">
        <f t="shared" si="33"/>
        <v>3</v>
      </c>
      <c r="AA105" s="26">
        <f t="shared" si="33"/>
        <v>7</v>
      </c>
      <c r="AB105" s="26">
        <f t="shared" si="33"/>
        <v>20</v>
      </c>
      <c r="AC105" s="26">
        <f t="shared" si="33"/>
        <v>14</v>
      </c>
      <c r="AD105" s="26">
        <f t="shared" si="33"/>
        <v>13</v>
      </c>
      <c r="AE105" s="26">
        <f t="shared" si="33"/>
        <v>15</v>
      </c>
      <c r="AF105" s="26">
        <f t="shared" si="33"/>
        <v>12</v>
      </c>
      <c r="AG105" s="26">
        <f t="shared" si="33"/>
        <v>4</v>
      </c>
      <c r="AH105" s="26">
        <f t="shared" si="33"/>
        <v>9</v>
      </c>
      <c r="AI105" s="26">
        <f t="shared" si="33"/>
        <v>4</v>
      </c>
      <c r="AJ105" s="26" t="str">
        <f t="shared" si="33"/>
        <v/>
      </c>
      <c r="AK105" s="26" t="str">
        <f t="shared" si="33"/>
        <v/>
      </c>
      <c r="AL105" s="26" t="str">
        <f t="shared" si="33"/>
        <v/>
      </c>
      <c r="AM105" s="26" t="str">
        <f t="shared" si="33"/>
        <v/>
      </c>
    </row>
    <row r="106" spans="1:39" ht="12.75" customHeight="1" x14ac:dyDescent="0.35">
      <c r="A106" s="16" t="s">
        <v>91</v>
      </c>
      <c r="B106" s="26">
        <f t="shared" ref="B106:AM106" si="34">IF(ISERROR(RANK(B84,B$70:B$89,1)+COUNTIF(B$70:B84,B84)-1),"",RANK(B84,B$70:B$89,1)+COUNTIF(B$70:B84,B84)-1)</f>
        <v>20</v>
      </c>
      <c r="C106" s="26">
        <f t="shared" si="34"/>
        <v>18</v>
      </c>
      <c r="D106" s="26">
        <f t="shared" si="34"/>
        <v>19</v>
      </c>
      <c r="E106" s="26">
        <f t="shared" si="34"/>
        <v>19</v>
      </c>
      <c r="F106" s="26">
        <f t="shared" si="34"/>
        <v>13</v>
      </c>
      <c r="G106" s="26">
        <f t="shared" si="34"/>
        <v>10</v>
      </c>
      <c r="H106" s="26">
        <f t="shared" si="34"/>
        <v>8</v>
      </c>
      <c r="I106" s="26">
        <f t="shared" si="34"/>
        <v>7</v>
      </c>
      <c r="J106" s="26">
        <f t="shared" si="34"/>
        <v>2</v>
      </c>
      <c r="K106" s="26">
        <f t="shared" si="34"/>
        <v>4</v>
      </c>
      <c r="L106" s="26">
        <f t="shared" si="34"/>
        <v>3</v>
      </c>
      <c r="M106" s="26">
        <f t="shared" si="34"/>
        <v>4</v>
      </c>
      <c r="N106" s="26">
        <f t="shared" si="34"/>
        <v>3</v>
      </c>
      <c r="O106" s="26">
        <f t="shared" si="34"/>
        <v>2</v>
      </c>
      <c r="P106" s="26">
        <f t="shared" si="34"/>
        <v>4</v>
      </c>
      <c r="Q106" s="26">
        <f t="shared" si="34"/>
        <v>7</v>
      </c>
      <c r="R106" s="26">
        <f t="shared" si="34"/>
        <v>12</v>
      </c>
      <c r="S106" s="26">
        <f t="shared" si="34"/>
        <v>19</v>
      </c>
      <c r="T106" s="26">
        <f t="shared" si="34"/>
        <v>19</v>
      </c>
      <c r="U106" s="26">
        <f t="shared" si="34"/>
        <v>20</v>
      </c>
      <c r="V106" s="26">
        <f t="shared" si="34"/>
        <v>20</v>
      </c>
      <c r="W106" s="26">
        <f t="shared" si="34"/>
        <v>20</v>
      </c>
      <c r="X106" s="26">
        <f t="shared" si="34"/>
        <v>16</v>
      </c>
      <c r="Y106" s="26">
        <f t="shared" si="34"/>
        <v>19</v>
      </c>
      <c r="Z106" s="26">
        <f t="shared" si="34"/>
        <v>8</v>
      </c>
      <c r="AA106" s="26">
        <f t="shared" si="34"/>
        <v>2</v>
      </c>
      <c r="AB106" s="26">
        <f t="shared" si="34"/>
        <v>4</v>
      </c>
      <c r="AC106" s="26">
        <f t="shared" si="34"/>
        <v>9</v>
      </c>
      <c r="AD106" s="26">
        <f t="shared" si="34"/>
        <v>8</v>
      </c>
      <c r="AE106" s="26">
        <f t="shared" si="34"/>
        <v>9</v>
      </c>
      <c r="AF106" s="26">
        <f t="shared" si="34"/>
        <v>7</v>
      </c>
      <c r="AG106" s="26">
        <f t="shared" si="34"/>
        <v>6</v>
      </c>
      <c r="AH106" s="26">
        <f t="shared" si="34"/>
        <v>6</v>
      </c>
      <c r="AI106" s="26">
        <f t="shared" si="34"/>
        <v>6</v>
      </c>
      <c r="AJ106" s="26" t="str">
        <f t="shared" si="34"/>
        <v/>
      </c>
      <c r="AK106" s="26" t="str">
        <f t="shared" si="34"/>
        <v/>
      </c>
      <c r="AL106" s="26" t="str">
        <f t="shared" si="34"/>
        <v/>
      </c>
      <c r="AM106" s="26" t="str">
        <f t="shared" si="34"/>
        <v/>
      </c>
    </row>
    <row r="107" spans="1:39" ht="12.75" customHeight="1" x14ac:dyDescent="0.35">
      <c r="A107" s="16" t="s">
        <v>92</v>
      </c>
      <c r="B107" s="26">
        <f t="shared" ref="B107:AM107" si="35">IF(ISERROR(RANK(B85,B$70:B$89,1)+COUNTIF(B$70:B85,B85)-1),"",RANK(B85,B$70:B$89,1)+COUNTIF(B$70:B85,B85)-1)</f>
        <v>6</v>
      </c>
      <c r="C107" s="26">
        <f t="shared" si="35"/>
        <v>11</v>
      </c>
      <c r="D107" s="26">
        <f t="shared" si="35"/>
        <v>9</v>
      </c>
      <c r="E107" s="26">
        <f t="shared" si="35"/>
        <v>13</v>
      </c>
      <c r="F107" s="26">
        <f t="shared" si="35"/>
        <v>14</v>
      </c>
      <c r="G107" s="26">
        <f t="shared" si="35"/>
        <v>13</v>
      </c>
      <c r="H107" s="26">
        <f t="shared" si="35"/>
        <v>19</v>
      </c>
      <c r="I107" s="26">
        <f t="shared" si="35"/>
        <v>17</v>
      </c>
      <c r="J107" s="26">
        <f t="shared" si="35"/>
        <v>12</v>
      </c>
      <c r="K107" s="26">
        <f t="shared" si="35"/>
        <v>16</v>
      </c>
      <c r="L107" s="26">
        <f t="shared" si="35"/>
        <v>20</v>
      </c>
      <c r="M107" s="26">
        <f t="shared" si="35"/>
        <v>10</v>
      </c>
      <c r="N107" s="26">
        <f t="shared" si="35"/>
        <v>16</v>
      </c>
      <c r="O107" s="26">
        <f t="shared" si="35"/>
        <v>15</v>
      </c>
      <c r="P107" s="26">
        <f t="shared" si="35"/>
        <v>9</v>
      </c>
      <c r="Q107" s="26">
        <f t="shared" si="35"/>
        <v>10</v>
      </c>
      <c r="R107" s="26">
        <f t="shared" si="35"/>
        <v>18</v>
      </c>
      <c r="S107" s="26">
        <f t="shared" si="35"/>
        <v>17</v>
      </c>
      <c r="T107" s="26">
        <f t="shared" si="35"/>
        <v>17</v>
      </c>
      <c r="U107" s="26">
        <f t="shared" si="35"/>
        <v>18</v>
      </c>
      <c r="V107" s="26">
        <f t="shared" si="35"/>
        <v>11</v>
      </c>
      <c r="W107" s="26">
        <f t="shared" si="35"/>
        <v>4</v>
      </c>
      <c r="X107" s="26">
        <f t="shared" si="35"/>
        <v>7</v>
      </c>
      <c r="Y107" s="26">
        <f t="shared" si="35"/>
        <v>2</v>
      </c>
      <c r="Z107" s="26">
        <f t="shared" si="35"/>
        <v>13</v>
      </c>
      <c r="AA107" s="26">
        <f t="shared" si="35"/>
        <v>16</v>
      </c>
      <c r="AB107" s="26">
        <f t="shared" si="35"/>
        <v>16</v>
      </c>
      <c r="AC107" s="26">
        <f t="shared" si="35"/>
        <v>13</v>
      </c>
      <c r="AD107" s="26">
        <f t="shared" si="35"/>
        <v>19</v>
      </c>
      <c r="AE107" s="26">
        <f t="shared" si="35"/>
        <v>13</v>
      </c>
      <c r="AF107" s="26">
        <f t="shared" si="35"/>
        <v>8</v>
      </c>
      <c r="AG107" s="26">
        <f t="shared" si="35"/>
        <v>5</v>
      </c>
      <c r="AH107" s="26">
        <f t="shared" si="35"/>
        <v>8</v>
      </c>
      <c r="AI107" s="26">
        <f t="shared" si="35"/>
        <v>1</v>
      </c>
      <c r="AJ107" s="26" t="str">
        <f t="shared" si="35"/>
        <v/>
      </c>
      <c r="AK107" s="26" t="str">
        <f t="shared" si="35"/>
        <v/>
      </c>
      <c r="AL107" s="26" t="str">
        <f t="shared" si="35"/>
        <v/>
      </c>
      <c r="AM107" s="26" t="str">
        <f t="shared" si="35"/>
        <v/>
      </c>
    </row>
    <row r="108" spans="1:39" ht="12.75" customHeight="1" x14ac:dyDescent="0.35">
      <c r="A108" s="16" t="s">
        <v>93</v>
      </c>
      <c r="B108" s="26">
        <f t="shared" ref="B108:AM108" si="36">IF(ISERROR(RANK(B86,B$70:B$89,1)+COUNTIF(B$70:B86,B86)-1),"",RANK(B86,B$70:B$89,1)+COUNTIF(B$70:B86,B86)-1)</f>
        <v>12</v>
      </c>
      <c r="C108" s="26">
        <f t="shared" si="36"/>
        <v>13</v>
      </c>
      <c r="D108" s="26">
        <f t="shared" si="36"/>
        <v>14</v>
      </c>
      <c r="E108" s="26">
        <f t="shared" si="36"/>
        <v>8</v>
      </c>
      <c r="F108" s="26">
        <f t="shared" si="36"/>
        <v>5</v>
      </c>
      <c r="G108" s="26">
        <f t="shared" si="36"/>
        <v>8</v>
      </c>
      <c r="H108" s="26">
        <f t="shared" si="36"/>
        <v>9</v>
      </c>
      <c r="I108" s="26">
        <f t="shared" si="36"/>
        <v>12</v>
      </c>
      <c r="J108" s="26">
        <f t="shared" si="36"/>
        <v>15</v>
      </c>
      <c r="K108" s="26">
        <f t="shared" si="36"/>
        <v>18</v>
      </c>
      <c r="L108" s="26">
        <f t="shared" si="36"/>
        <v>10</v>
      </c>
      <c r="M108" s="26">
        <f t="shared" si="36"/>
        <v>11</v>
      </c>
      <c r="N108" s="26">
        <f t="shared" si="36"/>
        <v>10</v>
      </c>
      <c r="O108" s="26">
        <f t="shared" si="36"/>
        <v>10</v>
      </c>
      <c r="P108" s="26">
        <f t="shared" si="36"/>
        <v>2</v>
      </c>
      <c r="Q108" s="26">
        <f t="shared" si="36"/>
        <v>3</v>
      </c>
      <c r="R108" s="26">
        <f t="shared" si="36"/>
        <v>3</v>
      </c>
      <c r="S108" s="26">
        <f t="shared" si="36"/>
        <v>6</v>
      </c>
      <c r="T108" s="26">
        <f t="shared" si="36"/>
        <v>2</v>
      </c>
      <c r="U108" s="26">
        <f t="shared" si="36"/>
        <v>2</v>
      </c>
      <c r="V108" s="26">
        <f t="shared" si="36"/>
        <v>2</v>
      </c>
      <c r="W108" s="26">
        <f t="shared" si="36"/>
        <v>5</v>
      </c>
      <c r="X108" s="26">
        <f t="shared" si="36"/>
        <v>1</v>
      </c>
      <c r="Y108" s="26">
        <f t="shared" si="36"/>
        <v>11</v>
      </c>
      <c r="Z108" s="26">
        <f t="shared" si="36"/>
        <v>15</v>
      </c>
      <c r="AA108" s="26">
        <f t="shared" si="36"/>
        <v>14</v>
      </c>
      <c r="AB108" s="26">
        <f t="shared" si="36"/>
        <v>12</v>
      </c>
      <c r="AC108" s="26">
        <f t="shared" si="36"/>
        <v>18</v>
      </c>
      <c r="AD108" s="26">
        <f t="shared" si="36"/>
        <v>10</v>
      </c>
      <c r="AE108" s="26">
        <f t="shared" si="36"/>
        <v>3</v>
      </c>
      <c r="AF108" s="26">
        <f t="shared" si="36"/>
        <v>18</v>
      </c>
      <c r="AG108" s="26">
        <f t="shared" si="36"/>
        <v>18</v>
      </c>
      <c r="AH108" s="26">
        <f t="shared" si="36"/>
        <v>12</v>
      </c>
      <c r="AI108" s="26">
        <f t="shared" si="36"/>
        <v>11</v>
      </c>
      <c r="AJ108" s="26" t="str">
        <f t="shared" si="36"/>
        <v/>
      </c>
      <c r="AK108" s="26" t="str">
        <f t="shared" si="36"/>
        <v/>
      </c>
      <c r="AL108" s="26" t="str">
        <f t="shared" si="36"/>
        <v/>
      </c>
      <c r="AM108" s="26" t="str">
        <f t="shared" si="36"/>
        <v/>
      </c>
    </row>
    <row r="109" spans="1:39" ht="12.75" customHeight="1" x14ac:dyDescent="0.35">
      <c r="A109" s="16" t="s">
        <v>94</v>
      </c>
      <c r="B109" s="26">
        <f t="shared" ref="B109:AM109" si="37">IF(ISERROR(RANK(B87,B$70:B$89,1)+COUNTIF(B$70:B87,B87)-1),"",RANK(B87,B$70:B$89,1)+COUNTIF(B$70:B87,B87)-1)</f>
        <v>13</v>
      </c>
      <c r="C109" s="26">
        <f t="shared" si="37"/>
        <v>14</v>
      </c>
      <c r="D109" s="26">
        <f t="shared" si="37"/>
        <v>13</v>
      </c>
      <c r="E109" s="26">
        <f t="shared" si="37"/>
        <v>16</v>
      </c>
      <c r="F109" s="26">
        <f t="shared" si="37"/>
        <v>11</v>
      </c>
      <c r="G109" s="26">
        <f t="shared" si="37"/>
        <v>3</v>
      </c>
      <c r="H109" s="26">
        <f t="shared" si="37"/>
        <v>5</v>
      </c>
      <c r="I109" s="26">
        <f t="shared" si="37"/>
        <v>1</v>
      </c>
      <c r="J109" s="26">
        <f t="shared" si="37"/>
        <v>6</v>
      </c>
      <c r="K109" s="26">
        <f t="shared" si="37"/>
        <v>6</v>
      </c>
      <c r="L109" s="26">
        <f t="shared" si="37"/>
        <v>16</v>
      </c>
      <c r="M109" s="26">
        <f t="shared" si="37"/>
        <v>18</v>
      </c>
      <c r="N109" s="26">
        <f t="shared" si="37"/>
        <v>18</v>
      </c>
      <c r="O109" s="26">
        <f t="shared" si="37"/>
        <v>13</v>
      </c>
      <c r="P109" s="26">
        <f t="shared" si="37"/>
        <v>17</v>
      </c>
      <c r="Q109" s="26">
        <f t="shared" si="37"/>
        <v>4</v>
      </c>
      <c r="R109" s="26">
        <f t="shared" si="37"/>
        <v>5</v>
      </c>
      <c r="S109" s="26">
        <f t="shared" si="37"/>
        <v>8</v>
      </c>
      <c r="T109" s="26">
        <f t="shared" si="37"/>
        <v>8</v>
      </c>
      <c r="U109" s="26">
        <f t="shared" si="37"/>
        <v>13</v>
      </c>
      <c r="V109" s="26">
        <f t="shared" si="37"/>
        <v>13</v>
      </c>
      <c r="W109" s="26">
        <f t="shared" si="37"/>
        <v>11</v>
      </c>
      <c r="X109" s="26">
        <f t="shared" si="37"/>
        <v>10</v>
      </c>
      <c r="Y109" s="26">
        <f t="shared" si="37"/>
        <v>16</v>
      </c>
      <c r="Z109" s="26">
        <f t="shared" si="37"/>
        <v>6</v>
      </c>
      <c r="AA109" s="26">
        <f t="shared" si="37"/>
        <v>19</v>
      </c>
      <c r="AB109" s="26">
        <f t="shared" si="37"/>
        <v>17</v>
      </c>
      <c r="AC109" s="26">
        <f t="shared" si="37"/>
        <v>20</v>
      </c>
      <c r="AD109" s="26">
        <f t="shared" si="37"/>
        <v>18</v>
      </c>
      <c r="AE109" s="26">
        <f t="shared" si="37"/>
        <v>20</v>
      </c>
      <c r="AF109" s="26">
        <f t="shared" si="37"/>
        <v>9</v>
      </c>
      <c r="AG109" s="26">
        <f t="shared" si="37"/>
        <v>10</v>
      </c>
      <c r="AH109" s="26">
        <f t="shared" si="37"/>
        <v>7</v>
      </c>
      <c r="AI109" s="26">
        <f t="shared" si="37"/>
        <v>9</v>
      </c>
      <c r="AJ109" s="26" t="str">
        <f t="shared" si="37"/>
        <v/>
      </c>
      <c r="AK109" s="26" t="str">
        <f t="shared" si="37"/>
        <v/>
      </c>
      <c r="AL109" s="26" t="str">
        <f t="shared" si="37"/>
        <v/>
      </c>
      <c r="AM109" s="26" t="str">
        <f t="shared" si="37"/>
        <v/>
      </c>
    </row>
    <row r="110" spans="1:39" ht="12.75" customHeight="1" x14ac:dyDescent="0.35">
      <c r="A110" s="16" t="s">
        <v>95</v>
      </c>
      <c r="B110" s="26">
        <f t="shared" ref="B110:AM110" si="38">IF(ISERROR(RANK(B88,B$70:B$89,1)+COUNTIF(B$70:B88,B88)-1),"",RANK(B88,B$70:B$89,1)+COUNTIF(B$70:B88,B88)-1)</f>
        <v>15</v>
      </c>
      <c r="C110" s="26">
        <f t="shared" si="38"/>
        <v>10</v>
      </c>
      <c r="D110" s="26">
        <f t="shared" si="38"/>
        <v>16</v>
      </c>
      <c r="E110" s="26">
        <f t="shared" si="38"/>
        <v>12</v>
      </c>
      <c r="F110" s="26">
        <f t="shared" si="38"/>
        <v>17</v>
      </c>
      <c r="G110" s="26">
        <f t="shared" si="38"/>
        <v>19</v>
      </c>
      <c r="H110" s="26">
        <f t="shared" si="38"/>
        <v>18</v>
      </c>
      <c r="I110" s="26">
        <f t="shared" si="38"/>
        <v>9</v>
      </c>
      <c r="J110" s="26">
        <f t="shared" si="38"/>
        <v>17</v>
      </c>
      <c r="K110" s="26">
        <f t="shared" si="38"/>
        <v>14</v>
      </c>
      <c r="L110" s="26">
        <f t="shared" si="38"/>
        <v>11</v>
      </c>
      <c r="M110" s="26">
        <f t="shared" si="38"/>
        <v>8</v>
      </c>
      <c r="N110" s="26">
        <f t="shared" si="38"/>
        <v>6</v>
      </c>
      <c r="O110" s="26">
        <f t="shared" si="38"/>
        <v>1</v>
      </c>
      <c r="P110" s="26">
        <f t="shared" si="38"/>
        <v>1</v>
      </c>
      <c r="Q110" s="26">
        <f t="shared" si="38"/>
        <v>1</v>
      </c>
      <c r="R110" s="26">
        <f t="shared" si="38"/>
        <v>1</v>
      </c>
      <c r="S110" s="26">
        <f t="shared" si="38"/>
        <v>3</v>
      </c>
      <c r="T110" s="26">
        <f t="shared" si="38"/>
        <v>6</v>
      </c>
      <c r="U110" s="26">
        <f t="shared" si="38"/>
        <v>7</v>
      </c>
      <c r="V110" s="26">
        <f t="shared" si="38"/>
        <v>8</v>
      </c>
      <c r="W110" s="26">
        <f t="shared" si="38"/>
        <v>10</v>
      </c>
      <c r="X110" s="26">
        <f t="shared" si="38"/>
        <v>4</v>
      </c>
      <c r="Y110" s="26">
        <f t="shared" si="38"/>
        <v>17</v>
      </c>
      <c r="Z110" s="26">
        <f t="shared" si="38"/>
        <v>18</v>
      </c>
      <c r="AA110" s="26">
        <f t="shared" si="38"/>
        <v>10</v>
      </c>
      <c r="AB110" s="26">
        <f t="shared" si="38"/>
        <v>7</v>
      </c>
      <c r="AC110" s="26">
        <f t="shared" si="38"/>
        <v>12</v>
      </c>
      <c r="AD110" s="26">
        <f t="shared" si="38"/>
        <v>5</v>
      </c>
      <c r="AE110" s="26">
        <f t="shared" si="38"/>
        <v>14</v>
      </c>
      <c r="AF110" s="26">
        <f t="shared" si="38"/>
        <v>16</v>
      </c>
      <c r="AG110" s="26">
        <f t="shared" si="38"/>
        <v>20</v>
      </c>
      <c r="AH110" s="26">
        <f t="shared" si="38"/>
        <v>20</v>
      </c>
      <c r="AI110" s="26">
        <f t="shared" si="38"/>
        <v>16</v>
      </c>
      <c r="AJ110" s="26" t="str">
        <f t="shared" si="38"/>
        <v/>
      </c>
      <c r="AK110" s="26" t="str">
        <f t="shared" si="38"/>
        <v/>
      </c>
      <c r="AL110" s="26" t="str">
        <f t="shared" si="38"/>
        <v/>
      </c>
      <c r="AM110" s="26" t="str">
        <f t="shared" si="38"/>
        <v/>
      </c>
    </row>
    <row r="111" spans="1:39" ht="12.75" customHeight="1" x14ac:dyDescent="0.35">
      <c r="A111" s="16" t="s">
        <v>96</v>
      </c>
      <c r="B111" s="26">
        <f t="shared" ref="B111:AM111" si="39">IF(ISERROR(RANK(B89,B$70:B$89,1)+COUNTIF(B$70:B89,B89)-1),"",RANK(B89,B$70:B$89,1)+COUNTIF(B$70:B89,B89)-1)</f>
        <v>16</v>
      </c>
      <c r="C111" s="26">
        <f t="shared" si="39"/>
        <v>20</v>
      </c>
      <c r="D111" s="26">
        <f t="shared" si="39"/>
        <v>17</v>
      </c>
      <c r="E111" s="26">
        <f t="shared" si="39"/>
        <v>11</v>
      </c>
      <c r="F111" s="26">
        <f t="shared" si="39"/>
        <v>9</v>
      </c>
      <c r="G111" s="26">
        <f t="shared" si="39"/>
        <v>9</v>
      </c>
      <c r="H111" s="26">
        <f t="shared" si="39"/>
        <v>4</v>
      </c>
      <c r="I111" s="26">
        <f t="shared" si="39"/>
        <v>13</v>
      </c>
      <c r="J111" s="26">
        <f t="shared" si="39"/>
        <v>11</v>
      </c>
      <c r="K111" s="26">
        <f t="shared" si="39"/>
        <v>9</v>
      </c>
      <c r="L111" s="26">
        <f t="shared" si="39"/>
        <v>13</v>
      </c>
      <c r="M111" s="26">
        <f t="shared" si="39"/>
        <v>9</v>
      </c>
      <c r="N111" s="26">
        <f t="shared" si="39"/>
        <v>2</v>
      </c>
      <c r="O111" s="26">
        <f t="shared" si="39"/>
        <v>9</v>
      </c>
      <c r="P111" s="26">
        <f t="shared" si="39"/>
        <v>6</v>
      </c>
      <c r="Q111" s="26">
        <f t="shared" si="39"/>
        <v>16</v>
      </c>
      <c r="R111" s="26">
        <f t="shared" si="39"/>
        <v>11</v>
      </c>
      <c r="S111" s="26">
        <f t="shared" si="39"/>
        <v>20</v>
      </c>
      <c r="T111" s="26">
        <f t="shared" si="39"/>
        <v>20</v>
      </c>
      <c r="U111" s="26">
        <f t="shared" si="39"/>
        <v>19</v>
      </c>
      <c r="V111" s="26">
        <f t="shared" si="39"/>
        <v>17</v>
      </c>
      <c r="W111" s="26">
        <f t="shared" si="39"/>
        <v>14</v>
      </c>
      <c r="X111" s="26">
        <f t="shared" si="39"/>
        <v>2</v>
      </c>
      <c r="Y111" s="26">
        <f t="shared" si="39"/>
        <v>1</v>
      </c>
      <c r="Z111" s="26">
        <f t="shared" si="39"/>
        <v>2</v>
      </c>
      <c r="AA111" s="26">
        <f t="shared" si="39"/>
        <v>5</v>
      </c>
      <c r="AB111" s="26">
        <f t="shared" si="39"/>
        <v>8</v>
      </c>
      <c r="AC111" s="26">
        <f t="shared" si="39"/>
        <v>11</v>
      </c>
      <c r="AD111" s="26">
        <f t="shared" si="39"/>
        <v>16</v>
      </c>
      <c r="AE111" s="26">
        <f t="shared" si="39"/>
        <v>18</v>
      </c>
      <c r="AF111" s="26">
        <f t="shared" si="39"/>
        <v>13</v>
      </c>
      <c r="AG111" s="26">
        <f t="shared" si="39"/>
        <v>11</v>
      </c>
      <c r="AH111" s="26">
        <f t="shared" si="39"/>
        <v>3</v>
      </c>
      <c r="AI111" s="26">
        <f t="shared" si="39"/>
        <v>7</v>
      </c>
      <c r="AJ111" s="26" t="str">
        <f t="shared" si="39"/>
        <v/>
      </c>
      <c r="AK111" s="26" t="str">
        <f t="shared" si="39"/>
        <v/>
      </c>
      <c r="AL111" s="26" t="str">
        <f t="shared" si="39"/>
        <v/>
      </c>
      <c r="AM111" s="26" t="str">
        <f t="shared" si="39"/>
        <v/>
      </c>
    </row>
    <row r="112" spans="1:39" ht="15.75" customHeight="1" x14ac:dyDescent="0.3">
      <c r="A112" s="89" t="s">
        <v>154</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spans="1:39" ht="12.75" customHeight="1" x14ac:dyDescent="0.3">
      <c r="A113" s="21" t="s">
        <v>2</v>
      </c>
      <c r="B113" s="21" t="s">
        <v>11</v>
      </c>
      <c r="C113" s="21" t="s">
        <v>12</v>
      </c>
      <c r="D113" s="21" t="s">
        <v>13</v>
      </c>
      <c r="E113" s="21" t="s">
        <v>14</v>
      </c>
      <c r="F113" s="21" t="s">
        <v>15</v>
      </c>
      <c r="G113" s="21" t="s">
        <v>16</v>
      </c>
      <c r="H113" s="21" t="s">
        <v>17</v>
      </c>
      <c r="I113" s="21" t="s">
        <v>18</v>
      </c>
      <c r="J113" s="21" t="s">
        <v>19</v>
      </c>
      <c r="K113" s="21" t="s">
        <v>20</v>
      </c>
      <c r="L113" s="16" t="s">
        <v>21</v>
      </c>
      <c r="M113" s="16" t="s">
        <v>22</v>
      </c>
      <c r="N113" s="16" t="s">
        <v>23</v>
      </c>
      <c r="O113" s="16" t="s">
        <v>24</v>
      </c>
      <c r="P113" s="16" t="s">
        <v>25</v>
      </c>
      <c r="Q113" s="16" t="s">
        <v>26</v>
      </c>
      <c r="R113" s="16" t="s">
        <v>27</v>
      </c>
      <c r="S113" s="16" t="s">
        <v>28</v>
      </c>
      <c r="T113" s="16" t="s">
        <v>29</v>
      </c>
      <c r="U113" s="16" t="s">
        <v>30</v>
      </c>
      <c r="V113" s="16" t="s">
        <v>31</v>
      </c>
      <c r="W113" s="16" t="s">
        <v>32</v>
      </c>
      <c r="X113" s="16" t="s">
        <v>33</v>
      </c>
      <c r="Y113" s="16" t="s">
        <v>34</v>
      </c>
      <c r="Z113" s="16" t="s">
        <v>35</v>
      </c>
      <c r="AA113" s="16" t="s">
        <v>36</v>
      </c>
      <c r="AB113" s="16" t="s">
        <v>37</v>
      </c>
      <c r="AC113" s="16" t="s">
        <v>38</v>
      </c>
      <c r="AD113" s="16" t="s">
        <v>39</v>
      </c>
      <c r="AE113" s="16" t="s">
        <v>40</v>
      </c>
      <c r="AF113" s="16" t="s">
        <v>41</v>
      </c>
      <c r="AG113" s="16" t="s">
        <v>42</v>
      </c>
      <c r="AH113" s="16" t="s">
        <v>43</v>
      </c>
      <c r="AI113" s="16" t="s">
        <v>44</v>
      </c>
      <c r="AJ113" s="16" t="s">
        <v>45</v>
      </c>
      <c r="AK113" s="16" t="s">
        <v>46</v>
      </c>
      <c r="AL113" s="16" t="s">
        <v>47</v>
      </c>
      <c r="AM113" s="16" t="s">
        <v>48</v>
      </c>
    </row>
    <row r="114" spans="1:39" ht="12.75" customHeight="1" x14ac:dyDescent="0.35">
      <c r="A114" s="63" t="s">
        <v>155</v>
      </c>
      <c r="B114" s="26">
        <f t="shared" ref="B114:AM114" si="40">IF(B$69&lt;=38,MAX(B$70:B$89),"")</f>
        <v>368.4</v>
      </c>
      <c r="C114" s="26">
        <f t="shared" si="40"/>
        <v>358</v>
      </c>
      <c r="D114" s="26">
        <f t="shared" si="40"/>
        <v>360.2</v>
      </c>
      <c r="E114" s="26">
        <f t="shared" si="40"/>
        <v>393.4</v>
      </c>
      <c r="F114" s="26">
        <f t="shared" si="40"/>
        <v>360.4</v>
      </c>
      <c r="G114" s="26">
        <f t="shared" si="40"/>
        <v>366.4</v>
      </c>
      <c r="H114" s="26">
        <f t="shared" si="40"/>
        <v>336</v>
      </c>
      <c r="I114" s="26">
        <f t="shared" si="40"/>
        <v>353.4</v>
      </c>
      <c r="J114" s="26">
        <f t="shared" si="40"/>
        <v>380</v>
      </c>
      <c r="K114" s="26">
        <f t="shared" si="40"/>
        <v>375.2</v>
      </c>
      <c r="L114" s="26">
        <f t="shared" si="40"/>
        <v>370.4</v>
      </c>
      <c r="M114" s="26">
        <f t="shared" si="40"/>
        <v>354.2</v>
      </c>
      <c r="N114" s="26">
        <f t="shared" si="40"/>
        <v>343</v>
      </c>
      <c r="O114" s="26">
        <f t="shared" si="40"/>
        <v>372</v>
      </c>
      <c r="P114" s="26">
        <f t="shared" si="40"/>
        <v>349.8</v>
      </c>
      <c r="Q114" s="26">
        <f t="shared" si="40"/>
        <v>352.6</v>
      </c>
      <c r="R114" s="26">
        <f t="shared" si="40"/>
        <v>356.8</v>
      </c>
      <c r="S114" s="26">
        <f t="shared" si="40"/>
        <v>367.4</v>
      </c>
      <c r="T114" s="26">
        <f t="shared" si="40"/>
        <v>339.4</v>
      </c>
      <c r="U114" s="26">
        <f t="shared" si="40"/>
        <v>346.2</v>
      </c>
      <c r="V114" s="26">
        <f t="shared" si="40"/>
        <v>389.4</v>
      </c>
      <c r="W114" s="26">
        <f t="shared" si="40"/>
        <v>356.4</v>
      </c>
      <c r="X114" s="26">
        <f t="shared" si="40"/>
        <v>355.4</v>
      </c>
      <c r="Y114" s="26">
        <f t="shared" si="40"/>
        <v>347.4</v>
      </c>
      <c r="Z114" s="26">
        <f t="shared" si="40"/>
        <v>344</v>
      </c>
      <c r="AA114" s="26">
        <f t="shared" si="40"/>
        <v>350</v>
      </c>
      <c r="AB114" s="26">
        <f t="shared" si="40"/>
        <v>339.4</v>
      </c>
      <c r="AC114" s="26">
        <f t="shared" si="40"/>
        <v>390.2</v>
      </c>
      <c r="AD114" s="26">
        <f t="shared" si="40"/>
        <v>350.6</v>
      </c>
      <c r="AE114" s="26">
        <f t="shared" si="40"/>
        <v>346.2</v>
      </c>
      <c r="AF114" s="26">
        <f t="shared" si="40"/>
        <v>377.8</v>
      </c>
      <c r="AG114" s="26">
        <f t="shared" si="40"/>
        <v>369.6</v>
      </c>
      <c r="AH114" s="26">
        <f t="shared" si="40"/>
        <v>356.6</v>
      </c>
      <c r="AI114" s="26">
        <f t="shared" si="40"/>
        <v>347.6</v>
      </c>
      <c r="AJ114" s="26" t="str">
        <f t="shared" si="40"/>
        <v/>
      </c>
      <c r="AK114" s="26" t="str">
        <f t="shared" si="40"/>
        <v/>
      </c>
      <c r="AL114" s="26" t="str">
        <f t="shared" si="40"/>
        <v/>
      </c>
      <c r="AM114" s="26" t="str">
        <f t="shared" si="40"/>
        <v/>
      </c>
    </row>
    <row r="115" spans="1:39" ht="12.75" customHeight="1" x14ac:dyDescent="0.35">
      <c r="A115" s="63" t="s">
        <v>156</v>
      </c>
      <c r="B115" s="26">
        <f t="shared" ref="B115:AM115" si="41">IF(B$69&lt;=38,MIN(B$70:B$89),"")</f>
        <v>215.8</v>
      </c>
      <c r="C115" s="26">
        <f t="shared" si="41"/>
        <v>197.4</v>
      </c>
      <c r="D115" s="26">
        <f t="shared" si="41"/>
        <v>200.4</v>
      </c>
      <c r="E115" s="26">
        <f t="shared" si="41"/>
        <v>217.2</v>
      </c>
      <c r="F115" s="26">
        <f t="shared" si="41"/>
        <v>225.8</v>
      </c>
      <c r="G115" s="26">
        <f t="shared" si="41"/>
        <v>225.8</v>
      </c>
      <c r="H115" s="26">
        <f t="shared" si="41"/>
        <v>246.2</v>
      </c>
      <c r="I115" s="26">
        <f t="shared" si="41"/>
        <v>225</v>
      </c>
      <c r="J115" s="26">
        <f t="shared" si="41"/>
        <v>231.2</v>
      </c>
      <c r="K115" s="26">
        <f t="shared" si="41"/>
        <v>209.2</v>
      </c>
      <c r="L115" s="26">
        <f t="shared" si="41"/>
        <v>212.8</v>
      </c>
      <c r="M115" s="26">
        <f t="shared" si="41"/>
        <v>225.2</v>
      </c>
      <c r="N115" s="26">
        <f t="shared" si="41"/>
        <v>234.4</v>
      </c>
      <c r="O115" s="26">
        <f t="shared" si="41"/>
        <v>205.8</v>
      </c>
      <c r="P115" s="26">
        <f t="shared" si="41"/>
        <v>196.2</v>
      </c>
      <c r="Q115" s="26">
        <f t="shared" si="41"/>
        <v>229</v>
      </c>
      <c r="R115" s="26">
        <f t="shared" si="41"/>
        <v>225</v>
      </c>
      <c r="S115" s="26">
        <f t="shared" si="41"/>
        <v>229</v>
      </c>
      <c r="T115" s="26">
        <f t="shared" si="41"/>
        <v>214.6</v>
      </c>
      <c r="U115" s="26">
        <f t="shared" si="41"/>
        <v>226.6</v>
      </c>
      <c r="V115" s="26">
        <f t="shared" si="41"/>
        <v>218.6</v>
      </c>
      <c r="W115" s="26">
        <f t="shared" si="41"/>
        <v>220.8</v>
      </c>
      <c r="X115" s="26">
        <f t="shared" si="41"/>
        <v>232.8</v>
      </c>
      <c r="Y115" s="26">
        <f t="shared" si="41"/>
        <v>242</v>
      </c>
      <c r="Z115" s="26">
        <f t="shared" si="41"/>
        <v>225.2</v>
      </c>
      <c r="AA115" s="26">
        <f t="shared" si="41"/>
        <v>223.2</v>
      </c>
      <c r="AB115" s="26">
        <f t="shared" si="41"/>
        <v>228</v>
      </c>
      <c r="AC115" s="26">
        <f t="shared" si="41"/>
        <v>214.2</v>
      </c>
      <c r="AD115" s="26">
        <f t="shared" si="41"/>
        <v>215.2</v>
      </c>
      <c r="AE115" s="26">
        <f t="shared" si="41"/>
        <v>227.2</v>
      </c>
      <c r="AF115" s="26">
        <f t="shared" si="41"/>
        <v>232.4</v>
      </c>
      <c r="AG115" s="26">
        <f t="shared" si="41"/>
        <v>231.6</v>
      </c>
      <c r="AH115" s="26">
        <f t="shared" si="41"/>
        <v>231</v>
      </c>
      <c r="AI115" s="26">
        <f t="shared" si="41"/>
        <v>224.2</v>
      </c>
      <c r="AJ115" s="26" t="str">
        <f t="shared" si="41"/>
        <v/>
      </c>
      <c r="AK115" s="26" t="str">
        <f t="shared" si="41"/>
        <v/>
      </c>
      <c r="AL115" s="26" t="str">
        <f t="shared" si="41"/>
        <v/>
      </c>
      <c r="AM115" s="26" t="str">
        <f t="shared" si="41"/>
        <v/>
      </c>
    </row>
    <row r="116" spans="1:39" ht="12.75" customHeight="1" x14ac:dyDescent="0.25">
      <c r="A116" s="12"/>
    </row>
    <row r="117" spans="1:39" ht="12.75" customHeight="1" x14ac:dyDescent="0.25">
      <c r="A117" s="12"/>
    </row>
    <row r="118" spans="1:39" ht="12.75" customHeight="1" x14ac:dyDescent="0.25">
      <c r="A118" s="12"/>
    </row>
    <row r="119" spans="1:39" ht="12.75" customHeight="1" x14ac:dyDescent="0.25">
      <c r="A119" s="12"/>
    </row>
    <row r="120" spans="1:39" ht="12.75" customHeight="1" x14ac:dyDescent="0.25">
      <c r="A120" s="12"/>
    </row>
    <row r="121" spans="1:39" ht="12.75" customHeight="1" x14ac:dyDescent="0.25">
      <c r="A121" s="12"/>
    </row>
    <row r="122" spans="1:39" ht="12.75" customHeight="1" x14ac:dyDescent="0.25">
      <c r="A122" s="12"/>
    </row>
    <row r="123" spans="1:39" ht="12.75" customHeight="1" x14ac:dyDescent="0.25">
      <c r="A123" s="12"/>
    </row>
    <row r="124" spans="1:39" ht="12.75" customHeight="1" x14ac:dyDescent="0.25">
      <c r="A124" s="12"/>
    </row>
    <row r="125" spans="1:39" ht="12.75" customHeight="1" x14ac:dyDescent="0.25">
      <c r="A125" s="12"/>
    </row>
    <row r="126" spans="1:39" ht="12.75" customHeight="1" x14ac:dyDescent="0.25">
      <c r="A126" s="12"/>
    </row>
    <row r="127" spans="1:39" ht="12.75" customHeight="1" x14ac:dyDescent="0.25">
      <c r="A127" s="12"/>
    </row>
    <row r="128" spans="1:39" ht="12.75" customHeight="1" x14ac:dyDescent="0.25">
      <c r="A128" s="12"/>
    </row>
    <row r="129" spans="1:1" ht="12.75" customHeight="1" x14ac:dyDescent="0.25">
      <c r="A129" s="12"/>
    </row>
    <row r="130" spans="1:1" ht="12.75" customHeight="1" x14ac:dyDescent="0.25">
      <c r="A130" s="12"/>
    </row>
    <row r="131" spans="1:1" ht="12.75" customHeight="1" x14ac:dyDescent="0.25">
      <c r="A131" s="12"/>
    </row>
    <row r="132" spans="1:1" ht="12.75" customHeight="1" x14ac:dyDescent="0.25">
      <c r="A132" s="12"/>
    </row>
    <row r="133" spans="1:1" ht="12.75" customHeight="1" x14ac:dyDescent="0.25">
      <c r="A133" s="12"/>
    </row>
    <row r="134" spans="1:1" ht="12.75" customHeight="1" x14ac:dyDescent="0.25">
      <c r="A134" s="12"/>
    </row>
    <row r="135" spans="1:1" ht="12.75" customHeight="1" x14ac:dyDescent="0.25">
      <c r="A135" s="12"/>
    </row>
    <row r="136" spans="1:1" ht="12.75" customHeight="1" x14ac:dyDescent="0.25">
      <c r="A136" s="12"/>
    </row>
    <row r="137" spans="1:1" ht="12.75" customHeight="1" x14ac:dyDescent="0.25">
      <c r="A137" s="12"/>
    </row>
    <row r="138" spans="1:1" ht="12.75" customHeight="1" x14ac:dyDescent="0.25">
      <c r="A138" s="12"/>
    </row>
    <row r="139" spans="1:1" ht="12.75" customHeight="1" x14ac:dyDescent="0.25">
      <c r="A139" s="12"/>
    </row>
    <row r="140" spans="1:1" ht="12.75" customHeight="1" x14ac:dyDescent="0.25">
      <c r="A140" s="12"/>
    </row>
    <row r="141" spans="1:1" ht="12.75" customHeight="1" x14ac:dyDescent="0.25">
      <c r="A141" s="12"/>
    </row>
    <row r="142" spans="1:1" ht="12.75" customHeight="1" x14ac:dyDescent="0.25">
      <c r="A142" s="12"/>
    </row>
    <row r="143" spans="1:1" ht="12.75" customHeight="1" x14ac:dyDescent="0.25">
      <c r="A143" s="12"/>
    </row>
    <row r="144" spans="1:1" ht="12.75" customHeight="1" x14ac:dyDescent="0.25">
      <c r="A144" s="12"/>
    </row>
    <row r="145" spans="1:1" ht="12.75" customHeight="1" x14ac:dyDescent="0.25">
      <c r="A145" s="12"/>
    </row>
    <row r="146" spans="1:1" ht="12.75" customHeight="1" x14ac:dyDescent="0.25">
      <c r="A146" s="12"/>
    </row>
    <row r="147" spans="1:1" ht="12.75" customHeight="1" x14ac:dyDescent="0.25">
      <c r="A147" s="12"/>
    </row>
    <row r="148" spans="1:1" ht="12.75" customHeight="1" x14ac:dyDescent="0.25">
      <c r="A148" s="12"/>
    </row>
    <row r="149" spans="1:1" ht="12.75" customHeight="1" x14ac:dyDescent="0.25">
      <c r="A149" s="12"/>
    </row>
    <row r="150" spans="1:1" ht="12.75" customHeight="1" x14ac:dyDescent="0.25">
      <c r="A150" s="12"/>
    </row>
    <row r="151" spans="1:1" ht="12.75" customHeight="1" x14ac:dyDescent="0.25">
      <c r="A151" s="12"/>
    </row>
    <row r="152" spans="1:1" ht="12.75" customHeight="1" x14ac:dyDescent="0.25">
      <c r="A152" s="12"/>
    </row>
    <row r="153" spans="1:1" ht="12.75" customHeight="1" x14ac:dyDescent="0.25">
      <c r="A153" s="12"/>
    </row>
    <row r="154" spans="1:1" ht="12.75" customHeight="1" x14ac:dyDescent="0.25">
      <c r="A154" s="12"/>
    </row>
    <row r="155" spans="1:1" ht="12.75" customHeight="1" x14ac:dyDescent="0.25">
      <c r="A155" s="12"/>
    </row>
    <row r="156" spans="1:1" ht="12.75" customHeight="1" x14ac:dyDescent="0.25">
      <c r="A156" s="12"/>
    </row>
    <row r="157" spans="1:1" ht="12.75" customHeight="1" x14ac:dyDescent="0.25">
      <c r="A157" s="12"/>
    </row>
    <row r="158" spans="1:1" ht="12.75" customHeight="1" x14ac:dyDescent="0.25">
      <c r="A158" s="12"/>
    </row>
    <row r="159" spans="1:1" ht="12.75" customHeight="1" x14ac:dyDescent="0.25">
      <c r="A159" s="12"/>
    </row>
    <row r="160" spans="1:1" ht="12.75" customHeight="1" x14ac:dyDescent="0.25">
      <c r="A160" s="12"/>
    </row>
    <row r="161" spans="1:1" ht="12.75" customHeight="1" x14ac:dyDescent="0.25">
      <c r="A161" s="12"/>
    </row>
    <row r="162" spans="1:1" ht="12.75" customHeight="1" x14ac:dyDescent="0.25">
      <c r="A162" s="12"/>
    </row>
    <row r="163" spans="1:1" ht="12.75" customHeight="1" x14ac:dyDescent="0.25">
      <c r="A163" s="12"/>
    </row>
    <row r="164" spans="1:1" ht="12.75" customHeight="1" x14ac:dyDescent="0.25">
      <c r="A164" s="12"/>
    </row>
    <row r="165" spans="1:1" ht="12.75" customHeight="1" x14ac:dyDescent="0.25">
      <c r="A165" s="12"/>
    </row>
    <row r="166" spans="1:1" ht="12.75" customHeight="1" x14ac:dyDescent="0.25">
      <c r="A166" s="12"/>
    </row>
    <row r="167" spans="1:1" ht="12.75" customHeight="1" x14ac:dyDescent="0.25">
      <c r="A167" s="12"/>
    </row>
    <row r="168" spans="1:1" ht="12.75" customHeight="1" x14ac:dyDescent="0.25">
      <c r="A168" s="12"/>
    </row>
    <row r="169" spans="1:1" ht="12.75" customHeight="1" x14ac:dyDescent="0.25">
      <c r="A169" s="12"/>
    </row>
    <row r="170" spans="1:1" ht="12.75" customHeight="1" x14ac:dyDescent="0.25">
      <c r="A170" s="12"/>
    </row>
    <row r="171" spans="1:1" ht="12.75" customHeight="1" x14ac:dyDescent="0.25">
      <c r="A171" s="12"/>
    </row>
    <row r="172" spans="1:1" ht="12.75" customHeight="1" x14ac:dyDescent="0.25">
      <c r="A172" s="12"/>
    </row>
    <row r="173" spans="1:1" ht="12.75" customHeight="1" x14ac:dyDescent="0.25">
      <c r="A173" s="12"/>
    </row>
    <row r="174" spans="1:1" ht="12.75" customHeight="1" x14ac:dyDescent="0.25">
      <c r="A174" s="12"/>
    </row>
    <row r="175" spans="1:1" ht="12.75" customHeight="1" x14ac:dyDescent="0.25">
      <c r="A175" s="12"/>
    </row>
    <row r="176" spans="1:1" ht="12.75" customHeight="1" x14ac:dyDescent="0.25">
      <c r="A176" s="12"/>
    </row>
    <row r="177" spans="1:1" ht="12.75" customHeight="1" x14ac:dyDescent="0.25">
      <c r="A177" s="12"/>
    </row>
    <row r="178" spans="1:1" ht="12.75" customHeight="1" x14ac:dyDescent="0.25">
      <c r="A178" s="12"/>
    </row>
    <row r="179" spans="1:1" ht="12.75" customHeight="1" x14ac:dyDescent="0.25">
      <c r="A179" s="12"/>
    </row>
    <row r="180" spans="1:1" ht="12.75" customHeight="1" x14ac:dyDescent="0.25">
      <c r="A180" s="12"/>
    </row>
    <row r="181" spans="1:1" ht="12.75" customHeight="1" x14ac:dyDescent="0.25">
      <c r="A181" s="12"/>
    </row>
    <row r="182" spans="1:1" ht="12.75" customHeight="1" x14ac:dyDescent="0.25">
      <c r="A182" s="12"/>
    </row>
    <row r="183" spans="1:1" ht="12.75" customHeight="1" x14ac:dyDescent="0.25">
      <c r="A183" s="12"/>
    </row>
    <row r="184" spans="1:1" ht="12.75" customHeight="1" x14ac:dyDescent="0.25">
      <c r="A184" s="12"/>
    </row>
    <row r="185" spans="1:1" ht="12.75" customHeight="1" x14ac:dyDescent="0.25">
      <c r="A185" s="12"/>
    </row>
    <row r="186" spans="1:1" ht="12.75" customHeight="1" x14ac:dyDescent="0.25">
      <c r="A186" s="12"/>
    </row>
    <row r="187" spans="1:1" ht="12.75" customHeight="1" x14ac:dyDescent="0.25">
      <c r="A187" s="12"/>
    </row>
    <row r="188" spans="1:1" ht="12.75" customHeight="1" x14ac:dyDescent="0.25">
      <c r="A188" s="12"/>
    </row>
    <row r="189" spans="1:1" ht="12.75" customHeight="1" x14ac:dyDescent="0.25">
      <c r="A189" s="12"/>
    </row>
    <row r="190" spans="1:1" ht="12.75" customHeight="1" x14ac:dyDescent="0.25">
      <c r="A190" s="12"/>
    </row>
    <row r="191" spans="1:1" ht="12.75" customHeight="1" x14ac:dyDescent="0.25">
      <c r="A191" s="12"/>
    </row>
    <row r="192" spans="1:1" ht="12.75" customHeight="1" x14ac:dyDescent="0.25">
      <c r="A192" s="12"/>
    </row>
    <row r="193" spans="1:1" ht="12.75" customHeight="1" x14ac:dyDescent="0.25">
      <c r="A193" s="12"/>
    </row>
    <row r="194" spans="1:1" ht="12.75" customHeight="1" x14ac:dyDescent="0.25">
      <c r="A194" s="12"/>
    </row>
    <row r="195" spans="1:1" ht="12.75" customHeight="1" x14ac:dyDescent="0.25">
      <c r="A195" s="12"/>
    </row>
    <row r="196" spans="1:1" ht="12.75" customHeight="1" x14ac:dyDescent="0.25">
      <c r="A196" s="12"/>
    </row>
    <row r="197" spans="1:1" ht="12.75" customHeight="1" x14ac:dyDescent="0.25">
      <c r="A197" s="12"/>
    </row>
    <row r="198" spans="1:1" ht="12.75" customHeight="1" x14ac:dyDescent="0.25">
      <c r="A198" s="12"/>
    </row>
    <row r="199" spans="1:1" ht="12.75" customHeight="1" x14ac:dyDescent="0.25">
      <c r="A199" s="12"/>
    </row>
    <row r="200" spans="1:1" ht="12.75" customHeight="1" x14ac:dyDescent="0.25">
      <c r="A200" s="12"/>
    </row>
    <row r="201" spans="1:1" ht="12.75" customHeight="1" x14ac:dyDescent="0.25">
      <c r="A201" s="12"/>
    </row>
    <row r="202" spans="1:1" ht="12.75" customHeight="1" x14ac:dyDescent="0.25">
      <c r="A202" s="12"/>
    </row>
    <row r="203" spans="1:1" ht="12.75" customHeight="1" x14ac:dyDescent="0.25">
      <c r="A203" s="12"/>
    </row>
    <row r="204" spans="1:1" ht="12.75" customHeight="1" x14ac:dyDescent="0.25">
      <c r="A204" s="12"/>
    </row>
    <row r="205" spans="1:1" ht="12.75" customHeight="1" x14ac:dyDescent="0.25">
      <c r="A205" s="12"/>
    </row>
    <row r="206" spans="1:1" ht="12.75" customHeight="1" x14ac:dyDescent="0.25">
      <c r="A206" s="12"/>
    </row>
    <row r="207" spans="1:1" ht="12.75" customHeight="1" x14ac:dyDescent="0.25">
      <c r="A207" s="12"/>
    </row>
    <row r="208" spans="1:1" ht="12.75" customHeight="1" x14ac:dyDescent="0.25">
      <c r="A208" s="12"/>
    </row>
    <row r="209" spans="1:1" ht="12.75" customHeight="1" x14ac:dyDescent="0.25">
      <c r="A209" s="12"/>
    </row>
    <row r="210" spans="1:1" ht="12.75" customHeight="1" x14ac:dyDescent="0.25">
      <c r="A210" s="12"/>
    </row>
    <row r="211" spans="1:1" ht="12.75" customHeight="1" x14ac:dyDescent="0.25">
      <c r="A211" s="12"/>
    </row>
    <row r="212" spans="1:1" ht="12.75" customHeight="1" x14ac:dyDescent="0.25">
      <c r="A212" s="12"/>
    </row>
    <row r="213" spans="1:1" ht="12.75" customHeight="1" x14ac:dyDescent="0.25">
      <c r="A213" s="12"/>
    </row>
    <row r="214" spans="1:1" ht="12.75" customHeight="1" x14ac:dyDescent="0.25">
      <c r="A214" s="12"/>
    </row>
    <row r="215" spans="1:1" ht="12.75" customHeight="1" x14ac:dyDescent="0.25">
      <c r="A215" s="12"/>
    </row>
    <row r="216" spans="1:1" ht="12.75" customHeight="1" x14ac:dyDescent="0.25">
      <c r="A216" s="12"/>
    </row>
    <row r="217" spans="1:1" ht="12.75" customHeight="1" x14ac:dyDescent="0.25">
      <c r="A217" s="12"/>
    </row>
    <row r="218" spans="1:1" ht="12.75" customHeight="1" x14ac:dyDescent="0.25">
      <c r="A218" s="12"/>
    </row>
    <row r="219" spans="1:1" ht="12.75" customHeight="1" x14ac:dyDescent="0.25">
      <c r="A219" s="12"/>
    </row>
    <row r="220" spans="1:1" ht="12.75" customHeight="1" x14ac:dyDescent="0.25">
      <c r="A220" s="12"/>
    </row>
    <row r="221" spans="1:1" ht="12.75" customHeight="1" x14ac:dyDescent="0.25">
      <c r="A221" s="12"/>
    </row>
    <row r="222" spans="1:1" ht="12.75" customHeight="1" x14ac:dyDescent="0.25">
      <c r="A222" s="12"/>
    </row>
    <row r="223" spans="1:1" ht="12.75" customHeight="1" x14ac:dyDescent="0.25">
      <c r="A223" s="12"/>
    </row>
    <row r="224" spans="1:1" ht="12.75" customHeight="1" x14ac:dyDescent="0.25">
      <c r="A224" s="12"/>
    </row>
    <row r="225" spans="1:1" ht="12.75" customHeight="1" x14ac:dyDescent="0.25">
      <c r="A225" s="12"/>
    </row>
    <row r="226" spans="1:1" ht="12.75" customHeight="1" x14ac:dyDescent="0.25">
      <c r="A226" s="12"/>
    </row>
    <row r="227" spans="1:1" ht="12.75" customHeight="1" x14ac:dyDescent="0.25">
      <c r="A227" s="12"/>
    </row>
    <row r="228" spans="1:1" ht="12.75" customHeight="1" x14ac:dyDescent="0.25">
      <c r="A228" s="12"/>
    </row>
    <row r="229" spans="1:1" ht="12.75" customHeight="1" x14ac:dyDescent="0.25">
      <c r="A229" s="12"/>
    </row>
    <row r="230" spans="1:1" ht="12.75" customHeight="1" x14ac:dyDescent="0.25">
      <c r="A230" s="12"/>
    </row>
    <row r="231" spans="1:1" ht="12.75" customHeight="1" x14ac:dyDescent="0.25">
      <c r="A231" s="12"/>
    </row>
    <row r="232" spans="1:1" ht="12.75" customHeight="1" x14ac:dyDescent="0.25">
      <c r="A232" s="12"/>
    </row>
    <row r="233" spans="1:1" ht="12.75" customHeight="1" x14ac:dyDescent="0.25">
      <c r="A233" s="12"/>
    </row>
    <row r="234" spans="1:1" ht="12.75" customHeight="1" x14ac:dyDescent="0.25">
      <c r="A234" s="12"/>
    </row>
    <row r="235" spans="1:1" ht="12.75" customHeight="1" x14ac:dyDescent="0.25">
      <c r="A235" s="12"/>
    </row>
    <row r="236" spans="1:1" ht="12.75" customHeight="1" x14ac:dyDescent="0.25">
      <c r="A236" s="12"/>
    </row>
    <row r="237" spans="1:1" ht="12.75" customHeight="1" x14ac:dyDescent="0.25">
      <c r="A237" s="12"/>
    </row>
    <row r="238" spans="1:1" ht="12.75" customHeight="1" x14ac:dyDescent="0.25">
      <c r="A238" s="12"/>
    </row>
    <row r="239" spans="1:1" ht="12.75" customHeight="1" x14ac:dyDescent="0.25">
      <c r="A239" s="12"/>
    </row>
    <row r="240" spans="1:1" ht="12.75" customHeight="1" x14ac:dyDescent="0.25">
      <c r="A240" s="12"/>
    </row>
    <row r="241" spans="1:1" ht="12.75" customHeight="1" x14ac:dyDescent="0.25">
      <c r="A241" s="12"/>
    </row>
    <row r="242" spans="1:1" ht="12.75" customHeight="1" x14ac:dyDescent="0.25">
      <c r="A242" s="12"/>
    </row>
    <row r="243" spans="1:1" ht="12.75" customHeight="1" x14ac:dyDescent="0.25">
      <c r="A243" s="12"/>
    </row>
    <row r="244" spans="1:1" ht="12.75" customHeight="1" x14ac:dyDescent="0.25">
      <c r="A244" s="12"/>
    </row>
    <row r="245" spans="1:1" ht="12.75" customHeight="1" x14ac:dyDescent="0.25">
      <c r="A245" s="12"/>
    </row>
    <row r="246" spans="1:1" ht="12.75" customHeight="1" x14ac:dyDescent="0.25">
      <c r="A246" s="12"/>
    </row>
    <row r="247" spans="1:1" ht="12.75" customHeight="1" x14ac:dyDescent="0.25">
      <c r="A247" s="12"/>
    </row>
    <row r="248" spans="1:1" ht="12.75" customHeight="1" x14ac:dyDescent="0.25">
      <c r="A248" s="12"/>
    </row>
    <row r="249" spans="1:1" ht="12.75" customHeight="1" x14ac:dyDescent="0.25">
      <c r="A249" s="12"/>
    </row>
    <row r="250" spans="1:1" ht="12.75" customHeight="1" x14ac:dyDescent="0.25">
      <c r="A250" s="12"/>
    </row>
    <row r="251" spans="1:1" ht="12.75" customHeight="1" x14ac:dyDescent="0.25">
      <c r="A251" s="12"/>
    </row>
    <row r="252" spans="1:1" ht="12.75" customHeight="1" x14ac:dyDescent="0.25">
      <c r="A252" s="12"/>
    </row>
    <row r="253" spans="1:1" ht="12.75" customHeight="1" x14ac:dyDescent="0.25">
      <c r="A253" s="12"/>
    </row>
    <row r="254" spans="1:1" ht="12.75" customHeight="1" x14ac:dyDescent="0.25">
      <c r="A254" s="12"/>
    </row>
    <row r="255" spans="1:1" ht="12.75" customHeight="1" x14ac:dyDescent="0.25">
      <c r="A255" s="12"/>
    </row>
    <row r="256" spans="1:1" ht="12.75" customHeight="1" x14ac:dyDescent="0.25">
      <c r="A256" s="12"/>
    </row>
    <row r="257" spans="1:1" ht="12.75" customHeight="1" x14ac:dyDescent="0.25">
      <c r="A257" s="12"/>
    </row>
    <row r="258" spans="1:1" ht="12.75" customHeight="1" x14ac:dyDescent="0.25">
      <c r="A258" s="12"/>
    </row>
    <row r="259" spans="1:1" ht="12.75" customHeight="1" x14ac:dyDescent="0.25">
      <c r="A259" s="12"/>
    </row>
    <row r="260" spans="1:1" ht="12.75" customHeight="1" x14ac:dyDescent="0.25">
      <c r="A260" s="12"/>
    </row>
    <row r="261" spans="1:1" ht="12.75" customHeight="1" x14ac:dyDescent="0.25">
      <c r="A261" s="12"/>
    </row>
    <row r="262" spans="1:1" ht="12.75" customHeight="1" x14ac:dyDescent="0.25">
      <c r="A262" s="12"/>
    </row>
    <row r="263" spans="1:1" ht="12.75" customHeight="1" x14ac:dyDescent="0.25">
      <c r="A263" s="12"/>
    </row>
    <row r="264" spans="1:1" ht="12.75" customHeight="1" x14ac:dyDescent="0.25">
      <c r="A264" s="12"/>
    </row>
    <row r="265" spans="1:1" ht="12.75" customHeight="1" x14ac:dyDescent="0.25">
      <c r="A265" s="12"/>
    </row>
    <row r="266" spans="1:1" ht="12.75" customHeight="1" x14ac:dyDescent="0.25">
      <c r="A266" s="12"/>
    </row>
    <row r="267" spans="1:1" ht="12.75" customHeight="1" x14ac:dyDescent="0.25">
      <c r="A267" s="12"/>
    </row>
    <row r="268" spans="1:1" ht="12.75" customHeight="1" x14ac:dyDescent="0.25">
      <c r="A268" s="12"/>
    </row>
    <row r="269" spans="1:1" ht="12.75" customHeight="1" x14ac:dyDescent="0.25">
      <c r="A269" s="12"/>
    </row>
    <row r="270" spans="1:1" ht="12.75" customHeight="1" x14ac:dyDescent="0.25">
      <c r="A270" s="12"/>
    </row>
    <row r="271" spans="1:1" ht="12.75" customHeight="1" x14ac:dyDescent="0.25">
      <c r="A271" s="12"/>
    </row>
    <row r="272" spans="1:1" ht="12.75" customHeight="1" x14ac:dyDescent="0.25">
      <c r="A272" s="12"/>
    </row>
    <row r="273" spans="1:1" ht="12.75" customHeight="1" x14ac:dyDescent="0.25">
      <c r="A273" s="12"/>
    </row>
    <row r="274" spans="1:1" ht="12.75" customHeight="1" x14ac:dyDescent="0.25">
      <c r="A274" s="12"/>
    </row>
    <row r="275" spans="1:1" ht="12.75" customHeight="1" x14ac:dyDescent="0.25">
      <c r="A275" s="12"/>
    </row>
    <row r="276" spans="1:1" ht="12.75" customHeight="1" x14ac:dyDescent="0.25">
      <c r="A276" s="12"/>
    </row>
    <row r="277" spans="1:1" ht="12.75" customHeight="1" x14ac:dyDescent="0.25">
      <c r="A277" s="12"/>
    </row>
    <row r="278" spans="1:1" ht="12.75" customHeight="1" x14ac:dyDescent="0.25">
      <c r="A278" s="12"/>
    </row>
    <row r="279" spans="1:1" ht="12.75" customHeight="1" x14ac:dyDescent="0.25">
      <c r="A279" s="12"/>
    </row>
    <row r="280" spans="1:1" ht="12.75" customHeight="1" x14ac:dyDescent="0.25">
      <c r="A280" s="12"/>
    </row>
    <row r="281" spans="1:1" ht="12.75" customHeight="1" x14ac:dyDescent="0.25">
      <c r="A281" s="12"/>
    </row>
    <row r="282" spans="1:1" ht="12.75" customHeight="1" x14ac:dyDescent="0.25">
      <c r="A282" s="12"/>
    </row>
    <row r="283" spans="1:1" ht="12.75" customHeight="1" x14ac:dyDescent="0.25">
      <c r="A283" s="12"/>
    </row>
    <row r="284" spans="1:1" ht="12.75" customHeight="1" x14ac:dyDescent="0.25">
      <c r="A284" s="12"/>
    </row>
    <row r="285" spans="1:1" ht="12.75" customHeight="1" x14ac:dyDescent="0.25">
      <c r="A285" s="12"/>
    </row>
    <row r="286" spans="1:1" ht="12.75" customHeight="1" x14ac:dyDescent="0.25">
      <c r="A286" s="12"/>
    </row>
    <row r="287" spans="1:1" ht="12.75" customHeight="1" x14ac:dyDescent="0.25">
      <c r="A287" s="12"/>
    </row>
    <row r="288" spans="1:1" ht="12.75" customHeight="1" x14ac:dyDescent="0.25">
      <c r="A288" s="12"/>
    </row>
    <row r="289" spans="1:1" ht="12.75" customHeight="1" x14ac:dyDescent="0.25">
      <c r="A289" s="12"/>
    </row>
    <row r="290" spans="1:1" ht="12.75" customHeight="1" x14ac:dyDescent="0.25">
      <c r="A290" s="12"/>
    </row>
    <row r="291" spans="1:1" ht="12.75" customHeight="1" x14ac:dyDescent="0.25">
      <c r="A291" s="12"/>
    </row>
    <row r="292" spans="1:1" ht="12.75" customHeight="1" x14ac:dyDescent="0.25">
      <c r="A292" s="12"/>
    </row>
    <row r="293" spans="1:1" ht="12.75" customHeight="1" x14ac:dyDescent="0.25">
      <c r="A293" s="12"/>
    </row>
    <row r="294" spans="1:1" ht="12.75" customHeight="1" x14ac:dyDescent="0.25">
      <c r="A294" s="12"/>
    </row>
    <row r="295" spans="1:1" ht="12.75" customHeight="1" x14ac:dyDescent="0.25">
      <c r="A295" s="12"/>
    </row>
    <row r="296" spans="1:1" ht="12.75" customHeight="1" x14ac:dyDescent="0.25">
      <c r="A296" s="12"/>
    </row>
    <row r="297" spans="1:1" ht="12.75" customHeight="1" x14ac:dyDescent="0.25">
      <c r="A297" s="12"/>
    </row>
    <row r="298" spans="1:1" ht="12.75" customHeight="1" x14ac:dyDescent="0.25">
      <c r="A298" s="12"/>
    </row>
    <row r="299" spans="1:1" ht="12.75" customHeight="1" x14ac:dyDescent="0.25">
      <c r="A299" s="12"/>
    </row>
    <row r="300" spans="1:1" ht="12.75" customHeight="1" x14ac:dyDescent="0.25">
      <c r="A300" s="12"/>
    </row>
    <row r="301" spans="1:1" ht="12.75" customHeight="1" x14ac:dyDescent="0.25">
      <c r="A301" s="12"/>
    </row>
    <row r="302" spans="1:1" ht="12.75" customHeight="1" x14ac:dyDescent="0.25">
      <c r="A302" s="12"/>
    </row>
    <row r="303" spans="1:1" ht="12.75" customHeight="1" x14ac:dyDescent="0.25">
      <c r="A303" s="12"/>
    </row>
    <row r="304" spans="1:1" ht="12.75" customHeight="1" x14ac:dyDescent="0.25">
      <c r="A304" s="12"/>
    </row>
    <row r="305" spans="1:1" ht="12.75" customHeight="1" x14ac:dyDescent="0.25">
      <c r="A305" s="12"/>
    </row>
    <row r="306" spans="1:1" ht="12.75" customHeight="1" x14ac:dyDescent="0.25">
      <c r="A306" s="12"/>
    </row>
    <row r="307" spans="1:1" ht="12.75" customHeight="1" x14ac:dyDescent="0.25">
      <c r="A307" s="12"/>
    </row>
    <row r="308" spans="1:1" ht="12.75" customHeight="1" x14ac:dyDescent="0.25">
      <c r="A308" s="12"/>
    </row>
    <row r="309" spans="1:1" ht="12.75" customHeight="1" x14ac:dyDescent="0.25">
      <c r="A309" s="12"/>
    </row>
    <row r="310" spans="1:1" ht="12.75" customHeight="1" x14ac:dyDescent="0.25">
      <c r="A310" s="12"/>
    </row>
    <row r="311" spans="1:1" ht="12.75" customHeight="1" x14ac:dyDescent="0.25">
      <c r="A311" s="12"/>
    </row>
    <row r="312" spans="1:1" ht="12.75" customHeight="1" x14ac:dyDescent="0.25">
      <c r="A312" s="12"/>
    </row>
    <row r="313" spans="1:1" ht="12.75" customHeight="1" x14ac:dyDescent="0.25">
      <c r="A313" s="12"/>
    </row>
    <row r="314" spans="1:1" ht="12.75" customHeight="1" x14ac:dyDescent="0.25">
      <c r="A314" s="12"/>
    </row>
    <row r="315" spans="1:1" ht="12.75" customHeight="1" x14ac:dyDescent="0.25">
      <c r="A315" s="12"/>
    </row>
    <row r="316" spans="1:1" ht="12.75" customHeight="1" x14ac:dyDescent="0.25">
      <c r="A316" s="12"/>
    </row>
    <row r="317" spans="1:1" ht="12.75" customHeight="1" x14ac:dyDescent="0.25">
      <c r="A317" s="12"/>
    </row>
    <row r="318" spans="1:1" ht="12.75" customHeight="1" x14ac:dyDescent="0.25">
      <c r="A318" s="12"/>
    </row>
    <row r="319" spans="1:1" ht="12.75" customHeight="1" x14ac:dyDescent="0.25">
      <c r="A319" s="12"/>
    </row>
    <row r="320" spans="1:1" ht="12.75" customHeight="1" x14ac:dyDescent="0.25">
      <c r="A320" s="12"/>
    </row>
    <row r="321" spans="1:1" ht="12.75" customHeight="1" x14ac:dyDescent="0.25">
      <c r="A321" s="12"/>
    </row>
    <row r="322" spans="1:1" ht="12.75" customHeight="1" x14ac:dyDescent="0.25">
      <c r="A322" s="12"/>
    </row>
    <row r="323" spans="1:1" ht="12.75" customHeight="1" x14ac:dyDescent="0.25">
      <c r="A323" s="12"/>
    </row>
    <row r="324" spans="1:1" ht="12.75" customHeight="1" x14ac:dyDescent="0.25">
      <c r="A324" s="12"/>
    </row>
    <row r="325" spans="1:1" ht="12.75" customHeight="1" x14ac:dyDescent="0.25">
      <c r="A325" s="12"/>
    </row>
    <row r="326" spans="1:1" ht="12.75" customHeight="1" x14ac:dyDescent="0.25">
      <c r="A326" s="12"/>
    </row>
    <row r="327" spans="1:1" ht="12.75" customHeight="1" x14ac:dyDescent="0.25">
      <c r="A327" s="12"/>
    </row>
    <row r="328" spans="1:1" ht="12.75" customHeight="1" x14ac:dyDescent="0.25">
      <c r="A328" s="12"/>
    </row>
    <row r="329" spans="1:1" ht="12.75" customHeight="1" x14ac:dyDescent="0.25">
      <c r="A329" s="12"/>
    </row>
    <row r="330" spans="1:1" ht="12.75" customHeight="1" x14ac:dyDescent="0.25">
      <c r="A330" s="12"/>
    </row>
    <row r="331" spans="1:1" ht="12.75" customHeight="1" x14ac:dyDescent="0.25">
      <c r="A331" s="12"/>
    </row>
    <row r="332" spans="1:1" ht="12.75" customHeight="1" x14ac:dyDescent="0.25">
      <c r="A332" s="12"/>
    </row>
    <row r="333" spans="1:1" ht="12.75" customHeight="1" x14ac:dyDescent="0.25">
      <c r="A333" s="12"/>
    </row>
    <row r="334" spans="1:1" ht="12.75" customHeight="1" x14ac:dyDescent="0.25">
      <c r="A334" s="12"/>
    </row>
    <row r="335" spans="1:1" ht="12.75" customHeight="1" x14ac:dyDescent="0.25">
      <c r="A335" s="12"/>
    </row>
    <row r="336" spans="1:1" ht="12.75" customHeight="1" x14ac:dyDescent="0.25">
      <c r="A336" s="12"/>
    </row>
    <row r="337" spans="1:1" ht="12.75" customHeight="1" x14ac:dyDescent="0.25">
      <c r="A337" s="12"/>
    </row>
    <row r="338" spans="1:1" ht="12.75" customHeight="1" x14ac:dyDescent="0.25">
      <c r="A338" s="12"/>
    </row>
    <row r="339" spans="1:1" ht="12.75" customHeight="1" x14ac:dyDescent="0.25">
      <c r="A339" s="12"/>
    </row>
    <row r="340" spans="1:1" ht="12.75" customHeight="1" x14ac:dyDescent="0.25">
      <c r="A340" s="12"/>
    </row>
    <row r="341" spans="1:1" ht="12.75" customHeight="1" x14ac:dyDescent="0.25">
      <c r="A341" s="12"/>
    </row>
    <row r="342" spans="1:1" ht="12.75" customHeight="1" x14ac:dyDescent="0.25">
      <c r="A342" s="12"/>
    </row>
    <row r="343" spans="1:1" ht="12.75" customHeight="1" x14ac:dyDescent="0.25">
      <c r="A343" s="12"/>
    </row>
    <row r="344" spans="1:1" ht="12.75" customHeight="1" x14ac:dyDescent="0.25">
      <c r="A344" s="12"/>
    </row>
    <row r="345" spans="1:1" ht="12.75" customHeight="1" x14ac:dyDescent="0.25">
      <c r="A345" s="12"/>
    </row>
    <row r="346" spans="1:1" ht="12.75" customHeight="1" x14ac:dyDescent="0.25">
      <c r="A346" s="12"/>
    </row>
    <row r="347" spans="1:1" ht="12.75" customHeight="1" x14ac:dyDescent="0.25">
      <c r="A347" s="12"/>
    </row>
    <row r="348" spans="1:1" ht="12.75" customHeight="1" x14ac:dyDescent="0.25">
      <c r="A348" s="12"/>
    </row>
    <row r="349" spans="1:1" ht="12.75" customHeight="1" x14ac:dyDescent="0.25">
      <c r="A349" s="12"/>
    </row>
    <row r="350" spans="1:1" ht="12.75" customHeight="1" x14ac:dyDescent="0.25">
      <c r="A350" s="12"/>
    </row>
    <row r="351" spans="1:1" ht="12.75" customHeight="1" x14ac:dyDescent="0.25">
      <c r="A351" s="12"/>
    </row>
    <row r="352" spans="1:1" ht="12.75" customHeight="1" x14ac:dyDescent="0.25">
      <c r="A352" s="12"/>
    </row>
    <row r="353" spans="1:1" ht="12.75" customHeight="1" x14ac:dyDescent="0.25">
      <c r="A353" s="12"/>
    </row>
    <row r="354" spans="1:1" ht="12.75" customHeight="1" x14ac:dyDescent="0.25">
      <c r="A354" s="12"/>
    </row>
    <row r="355" spans="1:1" ht="12.75" customHeight="1" x14ac:dyDescent="0.25">
      <c r="A355" s="12"/>
    </row>
    <row r="356" spans="1:1" ht="12.75" customHeight="1" x14ac:dyDescent="0.25">
      <c r="A356" s="12"/>
    </row>
    <row r="357" spans="1:1" ht="12.75" customHeight="1" x14ac:dyDescent="0.25">
      <c r="A357" s="12"/>
    </row>
    <row r="358" spans="1:1" ht="12.75" customHeight="1" x14ac:dyDescent="0.25">
      <c r="A358" s="12"/>
    </row>
    <row r="359" spans="1:1" ht="12.75" customHeight="1" x14ac:dyDescent="0.25">
      <c r="A359" s="12"/>
    </row>
    <row r="360" spans="1:1" ht="12.75" customHeight="1" x14ac:dyDescent="0.25">
      <c r="A360" s="12"/>
    </row>
    <row r="361" spans="1:1" ht="12.75" customHeight="1" x14ac:dyDescent="0.25">
      <c r="A361" s="12"/>
    </row>
    <row r="362" spans="1:1" ht="12.75" customHeight="1" x14ac:dyDescent="0.25">
      <c r="A362" s="12"/>
    </row>
    <row r="363" spans="1:1" ht="12.75" customHeight="1" x14ac:dyDescent="0.25">
      <c r="A363" s="12"/>
    </row>
    <row r="364" spans="1:1" ht="12.75" customHeight="1" x14ac:dyDescent="0.25">
      <c r="A364" s="12"/>
    </row>
    <row r="365" spans="1:1" ht="12.75" customHeight="1" x14ac:dyDescent="0.25">
      <c r="A365" s="12"/>
    </row>
    <row r="366" spans="1:1" ht="12.75" customHeight="1" x14ac:dyDescent="0.25">
      <c r="A366" s="12"/>
    </row>
    <row r="367" spans="1:1" ht="12.75" customHeight="1" x14ac:dyDescent="0.25">
      <c r="A367" s="12"/>
    </row>
    <row r="368" spans="1:1" ht="12.75" customHeight="1" x14ac:dyDescent="0.25">
      <c r="A368" s="12"/>
    </row>
    <row r="369" spans="1:1" ht="12.75" customHeight="1" x14ac:dyDescent="0.25">
      <c r="A369" s="12"/>
    </row>
    <row r="370" spans="1:1" ht="12.75" customHeight="1" x14ac:dyDescent="0.25">
      <c r="A370" s="12"/>
    </row>
    <row r="371" spans="1:1" ht="12.75" customHeight="1" x14ac:dyDescent="0.25">
      <c r="A371" s="12"/>
    </row>
    <row r="372" spans="1:1" ht="12.75" customHeight="1" x14ac:dyDescent="0.25">
      <c r="A372" s="12"/>
    </row>
    <row r="373" spans="1:1" ht="12.75" customHeight="1" x14ac:dyDescent="0.25">
      <c r="A373" s="12"/>
    </row>
    <row r="374" spans="1:1" ht="12.75" customHeight="1" x14ac:dyDescent="0.25">
      <c r="A374" s="12"/>
    </row>
    <row r="375" spans="1:1" ht="12.75" customHeight="1" x14ac:dyDescent="0.25">
      <c r="A375" s="12"/>
    </row>
    <row r="376" spans="1:1" ht="12.75" customHeight="1" x14ac:dyDescent="0.25">
      <c r="A376" s="12"/>
    </row>
    <row r="377" spans="1:1" ht="12.75" customHeight="1" x14ac:dyDescent="0.25">
      <c r="A377" s="12"/>
    </row>
    <row r="378" spans="1:1" ht="12.75" customHeight="1" x14ac:dyDescent="0.25">
      <c r="A378" s="12"/>
    </row>
    <row r="379" spans="1:1" ht="12.75" customHeight="1" x14ac:dyDescent="0.25">
      <c r="A379" s="12"/>
    </row>
    <row r="380" spans="1:1" ht="12.75" customHeight="1" x14ac:dyDescent="0.25">
      <c r="A380" s="12"/>
    </row>
    <row r="381" spans="1:1" ht="12.75" customHeight="1" x14ac:dyDescent="0.25">
      <c r="A381" s="12"/>
    </row>
    <row r="382" spans="1:1" ht="12.75" customHeight="1" x14ac:dyDescent="0.25">
      <c r="A382" s="12"/>
    </row>
    <row r="383" spans="1:1" ht="12.75" customHeight="1" x14ac:dyDescent="0.25">
      <c r="A383" s="12"/>
    </row>
    <row r="384" spans="1:1" ht="12.75" customHeight="1" x14ac:dyDescent="0.25">
      <c r="A384" s="12"/>
    </row>
    <row r="385" spans="1:1" ht="12.75" customHeight="1" x14ac:dyDescent="0.25">
      <c r="A385" s="12"/>
    </row>
    <row r="386" spans="1:1" ht="12.75" customHeight="1" x14ac:dyDescent="0.25">
      <c r="A386" s="12"/>
    </row>
    <row r="387" spans="1:1" ht="12.75" customHeight="1" x14ac:dyDescent="0.25">
      <c r="A387" s="12"/>
    </row>
    <row r="388" spans="1:1" ht="12.75" customHeight="1" x14ac:dyDescent="0.25">
      <c r="A388" s="12"/>
    </row>
    <row r="389" spans="1:1" ht="12.75" customHeight="1" x14ac:dyDescent="0.25">
      <c r="A389" s="12"/>
    </row>
    <row r="390" spans="1:1" ht="12.75" customHeight="1" x14ac:dyDescent="0.25">
      <c r="A390" s="12"/>
    </row>
    <row r="391" spans="1:1" ht="12.75" customHeight="1" x14ac:dyDescent="0.25">
      <c r="A391" s="12"/>
    </row>
    <row r="392" spans="1:1" ht="12.75" customHeight="1" x14ac:dyDescent="0.25">
      <c r="A392" s="12"/>
    </row>
    <row r="393" spans="1:1" ht="12.75" customHeight="1" x14ac:dyDescent="0.25">
      <c r="A393" s="12"/>
    </row>
    <row r="394" spans="1:1" ht="12.75" customHeight="1" x14ac:dyDescent="0.25">
      <c r="A394" s="12"/>
    </row>
    <row r="395" spans="1:1" ht="12.75" customHeight="1" x14ac:dyDescent="0.25">
      <c r="A395" s="12"/>
    </row>
    <row r="396" spans="1:1" ht="12.75" customHeight="1" x14ac:dyDescent="0.25">
      <c r="A396" s="12"/>
    </row>
    <row r="397" spans="1:1" ht="12.75" customHeight="1" x14ac:dyDescent="0.25">
      <c r="A397" s="12"/>
    </row>
    <row r="398" spans="1:1" ht="12.75" customHeight="1" x14ac:dyDescent="0.25">
      <c r="A398" s="12"/>
    </row>
    <row r="399" spans="1:1" ht="12.75" customHeight="1" x14ac:dyDescent="0.25">
      <c r="A399" s="12"/>
    </row>
    <row r="400" spans="1:1" ht="12.75" customHeight="1" x14ac:dyDescent="0.25">
      <c r="A400" s="12"/>
    </row>
    <row r="401" spans="1:1" ht="12.75" customHeight="1" x14ac:dyDescent="0.25">
      <c r="A401" s="12"/>
    </row>
    <row r="402" spans="1:1" ht="12.75" customHeight="1" x14ac:dyDescent="0.25">
      <c r="A402" s="12"/>
    </row>
    <row r="403" spans="1:1" ht="12.75" customHeight="1" x14ac:dyDescent="0.25">
      <c r="A403" s="12"/>
    </row>
    <row r="404" spans="1:1" ht="12.75" customHeight="1" x14ac:dyDescent="0.25">
      <c r="A404" s="12"/>
    </row>
    <row r="405" spans="1:1" ht="12.75" customHeight="1" x14ac:dyDescent="0.25">
      <c r="A405" s="12"/>
    </row>
    <row r="406" spans="1:1" ht="12.75" customHeight="1" x14ac:dyDescent="0.25">
      <c r="A406" s="12"/>
    </row>
    <row r="407" spans="1:1" ht="12.75" customHeight="1" x14ac:dyDescent="0.25">
      <c r="A407" s="12"/>
    </row>
    <row r="408" spans="1:1" ht="12.75" customHeight="1" x14ac:dyDescent="0.25">
      <c r="A408" s="12"/>
    </row>
    <row r="409" spans="1:1" ht="12.75" customHeight="1" x14ac:dyDescent="0.25">
      <c r="A409" s="12"/>
    </row>
    <row r="410" spans="1:1" ht="12.75" customHeight="1" x14ac:dyDescent="0.25">
      <c r="A410" s="12"/>
    </row>
    <row r="411" spans="1:1" ht="12.75" customHeight="1" x14ac:dyDescent="0.25">
      <c r="A411" s="12"/>
    </row>
    <row r="412" spans="1:1" ht="12.75" customHeight="1" x14ac:dyDescent="0.25">
      <c r="A412" s="12"/>
    </row>
    <row r="413" spans="1:1" ht="12.75" customHeight="1" x14ac:dyDescent="0.25">
      <c r="A413" s="12"/>
    </row>
    <row r="414" spans="1:1" ht="12.75" customHeight="1" x14ac:dyDescent="0.25">
      <c r="A414" s="12"/>
    </row>
    <row r="415" spans="1:1" ht="12.75" customHeight="1" x14ac:dyDescent="0.25">
      <c r="A415" s="12"/>
    </row>
    <row r="416" spans="1:1" ht="12.75" customHeight="1" x14ac:dyDescent="0.25">
      <c r="A416" s="12"/>
    </row>
    <row r="417" spans="1:1" ht="12.75" customHeight="1" x14ac:dyDescent="0.25">
      <c r="A417" s="12"/>
    </row>
    <row r="418" spans="1:1" ht="12.75" customHeight="1" x14ac:dyDescent="0.25">
      <c r="A418" s="12"/>
    </row>
    <row r="419" spans="1:1" ht="12.75" customHeight="1" x14ac:dyDescent="0.25">
      <c r="A419" s="12"/>
    </row>
    <row r="420" spans="1:1" ht="12.75" customHeight="1" x14ac:dyDescent="0.25">
      <c r="A420" s="12"/>
    </row>
    <row r="421" spans="1:1" ht="12.75" customHeight="1" x14ac:dyDescent="0.25">
      <c r="A421" s="12"/>
    </row>
    <row r="422" spans="1:1" ht="12.75" customHeight="1" x14ac:dyDescent="0.25">
      <c r="A422" s="12"/>
    </row>
    <row r="423" spans="1:1" ht="12.75" customHeight="1" x14ac:dyDescent="0.25">
      <c r="A423" s="12"/>
    </row>
    <row r="424" spans="1:1" ht="12.75" customHeight="1" x14ac:dyDescent="0.25">
      <c r="A424" s="12"/>
    </row>
    <row r="425" spans="1:1" ht="12.75" customHeight="1" x14ac:dyDescent="0.25">
      <c r="A425" s="12"/>
    </row>
    <row r="426" spans="1:1" ht="12.75" customHeight="1" x14ac:dyDescent="0.25">
      <c r="A426" s="12"/>
    </row>
    <row r="427" spans="1:1" ht="12.75" customHeight="1" x14ac:dyDescent="0.25">
      <c r="A427" s="12"/>
    </row>
    <row r="428" spans="1:1" ht="12.75" customHeight="1" x14ac:dyDescent="0.25">
      <c r="A428" s="12"/>
    </row>
    <row r="429" spans="1:1" ht="12.75" customHeight="1" x14ac:dyDescent="0.25">
      <c r="A429" s="12"/>
    </row>
    <row r="430" spans="1:1" ht="12.75" customHeight="1" x14ac:dyDescent="0.25">
      <c r="A430" s="12"/>
    </row>
    <row r="431" spans="1:1" ht="12.75" customHeight="1" x14ac:dyDescent="0.25">
      <c r="A431" s="12"/>
    </row>
    <row r="432" spans="1:1" ht="12.75" customHeight="1" x14ac:dyDescent="0.25">
      <c r="A432" s="12"/>
    </row>
    <row r="433" spans="1:1" ht="12.75" customHeight="1" x14ac:dyDescent="0.25">
      <c r="A433" s="12"/>
    </row>
    <row r="434" spans="1:1" ht="12.75" customHeight="1" x14ac:dyDescent="0.25">
      <c r="A434" s="12"/>
    </row>
    <row r="435" spans="1:1" ht="12.75" customHeight="1" x14ac:dyDescent="0.25">
      <c r="A435" s="12"/>
    </row>
    <row r="436" spans="1:1" ht="12.75" customHeight="1" x14ac:dyDescent="0.25">
      <c r="A436" s="12"/>
    </row>
    <row r="437" spans="1:1" ht="12.75" customHeight="1" x14ac:dyDescent="0.25">
      <c r="A437" s="12"/>
    </row>
    <row r="438" spans="1:1" ht="12.75" customHeight="1" x14ac:dyDescent="0.25">
      <c r="A438" s="12"/>
    </row>
    <row r="439" spans="1:1" ht="12.75" customHeight="1" x14ac:dyDescent="0.25">
      <c r="A439" s="12"/>
    </row>
    <row r="440" spans="1:1" ht="12.75" customHeight="1" x14ac:dyDescent="0.25">
      <c r="A440" s="12"/>
    </row>
    <row r="441" spans="1:1" ht="12.75" customHeight="1" x14ac:dyDescent="0.25">
      <c r="A441" s="12"/>
    </row>
    <row r="442" spans="1:1" ht="12.75" customHeight="1" x14ac:dyDescent="0.25">
      <c r="A442" s="12"/>
    </row>
    <row r="443" spans="1:1" ht="12.75" customHeight="1" x14ac:dyDescent="0.25">
      <c r="A443" s="12"/>
    </row>
    <row r="444" spans="1:1" ht="12.75" customHeight="1" x14ac:dyDescent="0.25">
      <c r="A444" s="12"/>
    </row>
    <row r="445" spans="1:1" ht="12.75" customHeight="1" x14ac:dyDescent="0.25">
      <c r="A445" s="12"/>
    </row>
    <row r="446" spans="1:1" ht="12.75" customHeight="1" x14ac:dyDescent="0.25">
      <c r="A446" s="12"/>
    </row>
    <row r="447" spans="1:1" ht="12.75" customHeight="1" x14ac:dyDescent="0.25">
      <c r="A447" s="12"/>
    </row>
    <row r="448" spans="1:1" ht="12.75" customHeight="1" x14ac:dyDescent="0.25">
      <c r="A448" s="12"/>
    </row>
    <row r="449" spans="1:1" ht="12.75" customHeight="1" x14ac:dyDescent="0.25">
      <c r="A449" s="12"/>
    </row>
    <row r="450" spans="1:1" ht="12.75" customHeight="1" x14ac:dyDescent="0.25">
      <c r="A450" s="12"/>
    </row>
    <row r="451" spans="1:1" ht="12.75" customHeight="1" x14ac:dyDescent="0.25">
      <c r="A451" s="12"/>
    </row>
    <row r="452" spans="1:1" ht="12.75" customHeight="1" x14ac:dyDescent="0.25">
      <c r="A452" s="12"/>
    </row>
    <row r="453" spans="1:1" ht="12.75" customHeight="1" x14ac:dyDescent="0.25">
      <c r="A453" s="12"/>
    </row>
    <row r="454" spans="1:1" ht="12.75" customHeight="1" x14ac:dyDescent="0.25">
      <c r="A454" s="12"/>
    </row>
    <row r="455" spans="1:1" ht="12.75" customHeight="1" x14ac:dyDescent="0.25">
      <c r="A455" s="12"/>
    </row>
    <row r="456" spans="1:1" ht="12.75" customHeight="1" x14ac:dyDescent="0.25">
      <c r="A456" s="12"/>
    </row>
    <row r="457" spans="1:1" ht="12.75" customHeight="1" x14ac:dyDescent="0.25">
      <c r="A457" s="12"/>
    </row>
    <row r="458" spans="1:1" ht="12.75" customHeight="1" x14ac:dyDescent="0.25">
      <c r="A458" s="12"/>
    </row>
    <row r="459" spans="1:1" ht="12.75" customHeight="1" x14ac:dyDescent="0.25">
      <c r="A459" s="12"/>
    </row>
    <row r="460" spans="1:1" ht="12.75" customHeight="1" x14ac:dyDescent="0.25">
      <c r="A460" s="12"/>
    </row>
    <row r="461" spans="1:1" ht="12.75" customHeight="1" x14ac:dyDescent="0.25">
      <c r="A461" s="12"/>
    </row>
    <row r="462" spans="1:1" ht="12.75" customHeight="1" x14ac:dyDescent="0.25">
      <c r="A462" s="12"/>
    </row>
    <row r="463" spans="1:1" ht="12.75" customHeight="1" x14ac:dyDescent="0.25">
      <c r="A463" s="12"/>
    </row>
    <row r="464" spans="1:1" ht="12.75" customHeight="1" x14ac:dyDescent="0.25">
      <c r="A464" s="12"/>
    </row>
    <row r="465" spans="1:1" ht="12.75" customHeight="1" x14ac:dyDescent="0.25">
      <c r="A465" s="12"/>
    </row>
    <row r="466" spans="1:1" ht="12.75" customHeight="1" x14ac:dyDescent="0.25">
      <c r="A466" s="12"/>
    </row>
    <row r="467" spans="1:1" ht="12.75" customHeight="1" x14ac:dyDescent="0.25">
      <c r="A467" s="12"/>
    </row>
    <row r="468" spans="1:1" ht="12.75" customHeight="1" x14ac:dyDescent="0.25">
      <c r="A468" s="12"/>
    </row>
    <row r="469" spans="1:1" ht="12.75" customHeight="1" x14ac:dyDescent="0.25">
      <c r="A469" s="12"/>
    </row>
    <row r="470" spans="1:1" ht="12.75" customHeight="1" x14ac:dyDescent="0.25">
      <c r="A470" s="12"/>
    </row>
    <row r="471" spans="1:1" ht="12.75" customHeight="1" x14ac:dyDescent="0.25">
      <c r="A471" s="12"/>
    </row>
    <row r="472" spans="1:1" ht="12.75" customHeight="1" x14ac:dyDescent="0.25">
      <c r="A472" s="12"/>
    </row>
    <row r="473" spans="1:1" ht="12.75" customHeight="1" x14ac:dyDescent="0.25">
      <c r="A473" s="12"/>
    </row>
    <row r="474" spans="1:1" ht="12.75" customHeight="1" x14ac:dyDescent="0.25">
      <c r="A474" s="12"/>
    </row>
    <row r="475" spans="1:1" ht="12.75" customHeight="1" x14ac:dyDescent="0.25">
      <c r="A475" s="12"/>
    </row>
    <row r="476" spans="1:1" ht="12.75" customHeight="1" x14ac:dyDescent="0.25">
      <c r="A476" s="12"/>
    </row>
    <row r="477" spans="1:1" ht="12.75" customHeight="1" x14ac:dyDescent="0.25">
      <c r="A477" s="12"/>
    </row>
    <row r="478" spans="1:1" ht="12.75" customHeight="1" x14ac:dyDescent="0.25">
      <c r="A478" s="12"/>
    </row>
    <row r="479" spans="1:1" ht="12.75" customHeight="1" x14ac:dyDescent="0.25">
      <c r="A479" s="12"/>
    </row>
    <row r="480" spans="1:1" ht="12.75" customHeight="1" x14ac:dyDescent="0.25">
      <c r="A480" s="12"/>
    </row>
    <row r="481" spans="1:1" ht="12.75" customHeight="1" x14ac:dyDescent="0.25">
      <c r="A481" s="12"/>
    </row>
    <row r="482" spans="1:1" ht="12.75" customHeight="1" x14ac:dyDescent="0.25">
      <c r="A482" s="12"/>
    </row>
    <row r="483" spans="1:1" ht="12.75" customHeight="1" x14ac:dyDescent="0.25">
      <c r="A483" s="12"/>
    </row>
    <row r="484" spans="1:1" ht="12.75" customHeight="1" x14ac:dyDescent="0.25">
      <c r="A484" s="12"/>
    </row>
    <row r="485" spans="1:1" ht="12.75" customHeight="1" x14ac:dyDescent="0.25">
      <c r="A485" s="12"/>
    </row>
    <row r="486" spans="1:1" ht="12.75" customHeight="1" x14ac:dyDescent="0.25">
      <c r="A486" s="12"/>
    </row>
    <row r="487" spans="1:1" ht="12.75" customHeight="1" x14ac:dyDescent="0.25">
      <c r="A487" s="12"/>
    </row>
    <row r="488" spans="1:1" ht="12.75" customHeight="1" x14ac:dyDescent="0.25">
      <c r="A488" s="12"/>
    </row>
    <row r="489" spans="1:1" ht="12.75" customHeight="1" x14ac:dyDescent="0.25">
      <c r="A489" s="12"/>
    </row>
    <row r="490" spans="1:1" ht="12.75" customHeight="1" x14ac:dyDescent="0.25">
      <c r="A490" s="12"/>
    </row>
    <row r="491" spans="1:1" ht="12.75" customHeight="1" x14ac:dyDescent="0.25">
      <c r="A491" s="12"/>
    </row>
    <row r="492" spans="1:1" ht="12.75" customHeight="1" x14ac:dyDescent="0.25">
      <c r="A492" s="12"/>
    </row>
    <row r="493" spans="1:1" ht="12.75" customHeight="1" x14ac:dyDescent="0.25">
      <c r="A493" s="12"/>
    </row>
    <row r="494" spans="1:1" ht="12.75" customHeight="1" x14ac:dyDescent="0.25">
      <c r="A494" s="12"/>
    </row>
    <row r="495" spans="1:1" ht="12.75" customHeight="1" x14ac:dyDescent="0.25">
      <c r="A495" s="12"/>
    </row>
    <row r="496" spans="1:1" ht="12.75" customHeight="1" x14ac:dyDescent="0.25">
      <c r="A496" s="12"/>
    </row>
    <row r="497" spans="1:1" ht="12.75" customHeight="1" x14ac:dyDescent="0.25">
      <c r="A497" s="12"/>
    </row>
    <row r="498" spans="1:1" ht="12.75" customHeight="1" x14ac:dyDescent="0.25">
      <c r="A498" s="12"/>
    </row>
    <row r="499" spans="1:1" ht="12.75" customHeight="1" x14ac:dyDescent="0.25">
      <c r="A499" s="12"/>
    </row>
    <row r="500" spans="1:1" ht="12.75" customHeight="1" x14ac:dyDescent="0.25">
      <c r="A500" s="12"/>
    </row>
    <row r="501" spans="1:1" ht="12.75" customHeight="1" x14ac:dyDescent="0.25">
      <c r="A501" s="12"/>
    </row>
    <row r="502" spans="1:1" ht="12.75" customHeight="1" x14ac:dyDescent="0.25">
      <c r="A502" s="12"/>
    </row>
    <row r="503" spans="1:1" ht="12.75" customHeight="1" x14ac:dyDescent="0.25">
      <c r="A503" s="12"/>
    </row>
    <row r="504" spans="1:1" ht="12.75" customHeight="1" x14ac:dyDescent="0.25">
      <c r="A504" s="12"/>
    </row>
    <row r="505" spans="1:1" ht="12.75" customHeight="1" x14ac:dyDescent="0.25">
      <c r="A505" s="12"/>
    </row>
    <row r="506" spans="1:1" ht="12.75" customHeight="1" x14ac:dyDescent="0.25">
      <c r="A506" s="12"/>
    </row>
    <row r="507" spans="1:1" ht="12.75" customHeight="1" x14ac:dyDescent="0.25">
      <c r="A507" s="12"/>
    </row>
    <row r="508" spans="1:1" ht="12.75" customHeight="1" x14ac:dyDescent="0.25">
      <c r="A508" s="12"/>
    </row>
    <row r="509" spans="1:1" ht="12.75" customHeight="1" x14ac:dyDescent="0.25">
      <c r="A509" s="12"/>
    </row>
    <row r="510" spans="1:1" ht="12.75" customHeight="1" x14ac:dyDescent="0.25">
      <c r="A510" s="12"/>
    </row>
    <row r="511" spans="1:1" ht="12.75" customHeight="1" x14ac:dyDescent="0.25">
      <c r="A511" s="12"/>
    </row>
    <row r="512" spans="1:1" ht="12.75" customHeight="1" x14ac:dyDescent="0.25">
      <c r="A512" s="12"/>
    </row>
    <row r="513" spans="1:1" ht="12.75" customHeight="1" x14ac:dyDescent="0.25">
      <c r="A513" s="12"/>
    </row>
    <row r="514" spans="1:1" ht="12.75" customHeight="1" x14ac:dyDescent="0.25">
      <c r="A514" s="12"/>
    </row>
    <row r="515" spans="1:1" ht="12.75" customHeight="1" x14ac:dyDescent="0.25">
      <c r="A515" s="12"/>
    </row>
    <row r="516" spans="1:1" ht="12.75" customHeight="1" x14ac:dyDescent="0.25">
      <c r="A516" s="12"/>
    </row>
    <row r="517" spans="1:1" ht="12.75" customHeight="1" x14ac:dyDescent="0.25">
      <c r="A517" s="12"/>
    </row>
    <row r="518" spans="1:1" ht="12.75" customHeight="1" x14ac:dyDescent="0.25">
      <c r="A518" s="12"/>
    </row>
    <row r="519" spans="1:1" ht="12.75" customHeight="1" x14ac:dyDescent="0.25">
      <c r="A519" s="12"/>
    </row>
    <row r="520" spans="1:1" ht="12.75" customHeight="1" x14ac:dyDescent="0.25">
      <c r="A520" s="12"/>
    </row>
    <row r="521" spans="1:1" ht="12.75" customHeight="1" x14ac:dyDescent="0.25">
      <c r="A521" s="12"/>
    </row>
    <row r="522" spans="1:1" ht="12.75" customHeight="1" x14ac:dyDescent="0.25">
      <c r="A522" s="12"/>
    </row>
    <row r="523" spans="1:1" ht="12.75" customHeight="1" x14ac:dyDescent="0.25">
      <c r="A523" s="12"/>
    </row>
    <row r="524" spans="1:1" ht="12.75" customHeight="1" x14ac:dyDescent="0.25">
      <c r="A524" s="12"/>
    </row>
    <row r="525" spans="1:1" ht="12.75" customHeight="1" x14ac:dyDescent="0.25">
      <c r="A525" s="12"/>
    </row>
    <row r="526" spans="1:1" ht="12.75" customHeight="1" x14ac:dyDescent="0.25">
      <c r="A526" s="12"/>
    </row>
    <row r="527" spans="1:1" ht="12.75" customHeight="1" x14ac:dyDescent="0.25">
      <c r="A527" s="12"/>
    </row>
    <row r="528" spans="1:1" ht="12.75" customHeight="1" x14ac:dyDescent="0.25">
      <c r="A528" s="12"/>
    </row>
    <row r="529" spans="1:1" ht="12.75" customHeight="1" x14ac:dyDescent="0.25">
      <c r="A529" s="12"/>
    </row>
    <row r="530" spans="1:1" ht="12.75" customHeight="1" x14ac:dyDescent="0.25">
      <c r="A530" s="12"/>
    </row>
    <row r="531" spans="1:1" ht="12.75" customHeight="1" x14ac:dyDescent="0.25">
      <c r="A531" s="12"/>
    </row>
    <row r="532" spans="1:1" ht="12.75" customHeight="1" x14ac:dyDescent="0.25">
      <c r="A532" s="12"/>
    </row>
    <row r="533" spans="1:1" ht="12.75" customHeight="1" x14ac:dyDescent="0.25">
      <c r="A533" s="12"/>
    </row>
    <row r="534" spans="1:1" ht="12.75" customHeight="1" x14ac:dyDescent="0.25">
      <c r="A534" s="12"/>
    </row>
    <row r="535" spans="1:1" ht="12.75" customHeight="1" x14ac:dyDescent="0.25">
      <c r="A535" s="12"/>
    </row>
    <row r="536" spans="1:1" ht="12.75" customHeight="1" x14ac:dyDescent="0.25">
      <c r="A536" s="12"/>
    </row>
    <row r="537" spans="1:1" ht="12.75" customHeight="1" x14ac:dyDescent="0.25">
      <c r="A537" s="12"/>
    </row>
    <row r="538" spans="1:1" ht="12.75" customHeight="1" x14ac:dyDescent="0.25">
      <c r="A538" s="12"/>
    </row>
    <row r="539" spans="1:1" ht="12.75" customHeight="1" x14ac:dyDescent="0.25">
      <c r="A539" s="12"/>
    </row>
    <row r="540" spans="1:1" ht="12.75" customHeight="1" x14ac:dyDescent="0.25">
      <c r="A540" s="12"/>
    </row>
    <row r="541" spans="1:1" ht="12.75" customHeight="1" x14ac:dyDescent="0.25">
      <c r="A541" s="12"/>
    </row>
    <row r="542" spans="1:1" ht="12.75" customHeight="1" x14ac:dyDescent="0.25">
      <c r="A542" s="12"/>
    </row>
    <row r="543" spans="1:1" ht="12.75" customHeight="1" x14ac:dyDescent="0.25">
      <c r="A543" s="12"/>
    </row>
    <row r="544" spans="1:1" ht="12.75" customHeight="1" x14ac:dyDescent="0.25">
      <c r="A544" s="12"/>
    </row>
    <row r="545" spans="1:1" ht="12.75" customHeight="1" x14ac:dyDescent="0.25">
      <c r="A545" s="12"/>
    </row>
    <row r="546" spans="1:1" ht="12.75" customHeight="1" x14ac:dyDescent="0.25">
      <c r="A546" s="12"/>
    </row>
    <row r="547" spans="1:1" ht="12.75" customHeight="1" x14ac:dyDescent="0.25">
      <c r="A547" s="12"/>
    </row>
    <row r="548" spans="1:1" ht="12.75" customHeight="1" x14ac:dyDescent="0.25">
      <c r="A548" s="12"/>
    </row>
    <row r="549" spans="1:1" ht="12.75" customHeight="1" x14ac:dyDescent="0.25">
      <c r="A549" s="12"/>
    </row>
    <row r="550" spans="1:1" ht="12.75" customHeight="1" x14ac:dyDescent="0.25">
      <c r="A550" s="12"/>
    </row>
    <row r="551" spans="1:1" ht="12.75" customHeight="1" x14ac:dyDescent="0.25">
      <c r="A551" s="12"/>
    </row>
    <row r="552" spans="1:1" ht="12.75" customHeight="1" x14ac:dyDescent="0.25">
      <c r="A552" s="12"/>
    </row>
    <row r="553" spans="1:1" ht="12.75" customHeight="1" x14ac:dyDescent="0.25">
      <c r="A553" s="12"/>
    </row>
    <row r="554" spans="1:1" ht="12.75" customHeight="1" x14ac:dyDescent="0.25">
      <c r="A554" s="12"/>
    </row>
    <row r="555" spans="1:1" ht="12.75" customHeight="1" x14ac:dyDescent="0.25">
      <c r="A555" s="12"/>
    </row>
    <row r="556" spans="1:1" ht="12.75" customHeight="1" x14ac:dyDescent="0.25">
      <c r="A556" s="12"/>
    </row>
    <row r="557" spans="1:1" ht="12.75" customHeight="1" x14ac:dyDescent="0.25">
      <c r="A557" s="12"/>
    </row>
    <row r="558" spans="1:1" ht="12.75" customHeight="1" x14ac:dyDescent="0.25">
      <c r="A558" s="12"/>
    </row>
    <row r="559" spans="1:1" ht="12.75" customHeight="1" x14ac:dyDescent="0.25">
      <c r="A559" s="12"/>
    </row>
    <row r="560" spans="1:1" ht="12.75" customHeight="1" x14ac:dyDescent="0.25">
      <c r="A560" s="12"/>
    </row>
    <row r="561" spans="1:1" ht="12.75" customHeight="1" x14ac:dyDescent="0.25">
      <c r="A561" s="12"/>
    </row>
    <row r="562" spans="1:1" ht="12.75" customHeight="1" x14ac:dyDescent="0.25">
      <c r="A562" s="12"/>
    </row>
    <row r="563" spans="1:1" ht="12.75" customHeight="1" x14ac:dyDescent="0.25">
      <c r="A563" s="12"/>
    </row>
    <row r="564" spans="1:1" ht="12.75" customHeight="1" x14ac:dyDescent="0.25">
      <c r="A564" s="12"/>
    </row>
    <row r="565" spans="1:1" ht="12.75" customHeight="1" x14ac:dyDescent="0.25">
      <c r="A565" s="12"/>
    </row>
    <row r="566" spans="1:1" ht="12.75" customHeight="1" x14ac:dyDescent="0.25">
      <c r="A566" s="12"/>
    </row>
    <row r="567" spans="1:1" ht="12.75" customHeight="1" x14ac:dyDescent="0.25">
      <c r="A567" s="12"/>
    </row>
    <row r="568" spans="1:1" ht="12.75" customHeight="1" x14ac:dyDescent="0.25">
      <c r="A568" s="12"/>
    </row>
    <row r="569" spans="1:1" ht="12.75" customHeight="1" x14ac:dyDescent="0.25">
      <c r="A569" s="12"/>
    </row>
    <row r="570" spans="1:1" ht="12.75" customHeight="1" x14ac:dyDescent="0.25">
      <c r="A570" s="12"/>
    </row>
    <row r="571" spans="1:1" ht="12.75" customHeight="1" x14ac:dyDescent="0.25">
      <c r="A571" s="12"/>
    </row>
    <row r="572" spans="1:1" ht="12.75" customHeight="1" x14ac:dyDescent="0.25">
      <c r="A572" s="12"/>
    </row>
    <row r="573" spans="1:1" ht="12.75" customHeight="1" x14ac:dyDescent="0.25">
      <c r="A573" s="12"/>
    </row>
    <row r="574" spans="1:1" ht="12.75" customHeight="1" x14ac:dyDescent="0.25">
      <c r="A574" s="12"/>
    </row>
    <row r="575" spans="1:1" ht="12.75" customHeight="1" x14ac:dyDescent="0.25">
      <c r="A575" s="12"/>
    </row>
    <row r="576" spans="1:1" ht="12.75" customHeight="1" x14ac:dyDescent="0.25">
      <c r="A576" s="12"/>
    </row>
    <row r="577" spans="1:1" ht="12.75" customHeight="1" x14ac:dyDescent="0.25">
      <c r="A577" s="12"/>
    </row>
    <row r="578" spans="1:1" ht="12.75" customHeight="1" x14ac:dyDescent="0.25">
      <c r="A578" s="12"/>
    </row>
    <row r="579" spans="1:1" ht="12.75" customHeight="1" x14ac:dyDescent="0.25">
      <c r="A579" s="12"/>
    </row>
    <row r="580" spans="1:1" ht="12.75" customHeight="1" x14ac:dyDescent="0.25">
      <c r="A580" s="12"/>
    </row>
    <row r="581" spans="1:1" ht="12.75" customHeight="1" x14ac:dyDescent="0.25">
      <c r="A581" s="12"/>
    </row>
    <row r="582" spans="1:1" ht="12.75" customHeight="1" x14ac:dyDescent="0.25">
      <c r="A582" s="12"/>
    </row>
    <row r="583" spans="1:1" ht="12.75" customHeight="1" x14ac:dyDescent="0.25">
      <c r="A583" s="12"/>
    </row>
    <row r="584" spans="1:1" ht="12.75" customHeight="1" x14ac:dyDescent="0.25">
      <c r="A584" s="12"/>
    </row>
    <row r="585" spans="1:1" ht="12.75" customHeight="1" x14ac:dyDescent="0.25">
      <c r="A585" s="12"/>
    </row>
    <row r="586" spans="1:1" ht="12.75" customHeight="1" x14ac:dyDescent="0.25">
      <c r="A586" s="12"/>
    </row>
    <row r="587" spans="1:1" ht="12.75" customHeight="1" x14ac:dyDescent="0.25">
      <c r="A587" s="12"/>
    </row>
    <row r="588" spans="1:1" ht="12.75" customHeight="1" x14ac:dyDescent="0.25">
      <c r="A588" s="12"/>
    </row>
    <row r="589" spans="1:1" ht="12.75" customHeight="1" x14ac:dyDescent="0.25">
      <c r="A589" s="12"/>
    </row>
    <row r="590" spans="1:1" ht="12.75" customHeight="1" x14ac:dyDescent="0.25">
      <c r="A590" s="12"/>
    </row>
    <row r="591" spans="1:1" ht="12.75" customHeight="1" x14ac:dyDescent="0.25">
      <c r="A591" s="12"/>
    </row>
    <row r="592" spans="1:1" ht="12.75" customHeight="1" x14ac:dyDescent="0.25">
      <c r="A592" s="12"/>
    </row>
    <row r="593" spans="1:1" ht="12.75" customHeight="1" x14ac:dyDescent="0.25">
      <c r="A593" s="12"/>
    </row>
    <row r="594" spans="1:1" ht="12.75" customHeight="1" x14ac:dyDescent="0.25">
      <c r="A594" s="12"/>
    </row>
    <row r="595" spans="1:1" ht="12.75" customHeight="1" x14ac:dyDescent="0.25">
      <c r="A595" s="12"/>
    </row>
    <row r="596" spans="1:1" ht="12.75" customHeight="1" x14ac:dyDescent="0.25">
      <c r="A596" s="12"/>
    </row>
    <row r="597" spans="1:1" ht="12.75" customHeight="1" x14ac:dyDescent="0.25">
      <c r="A597" s="12"/>
    </row>
    <row r="598" spans="1:1" ht="12.75" customHeight="1" x14ac:dyDescent="0.25">
      <c r="A598" s="12"/>
    </row>
    <row r="599" spans="1:1" ht="12.75" customHeight="1" x14ac:dyDescent="0.25">
      <c r="A599" s="12"/>
    </row>
    <row r="600" spans="1:1" ht="12.75" customHeight="1" x14ac:dyDescent="0.25">
      <c r="A600" s="12"/>
    </row>
    <row r="601" spans="1:1" ht="12.75" customHeight="1" x14ac:dyDescent="0.25">
      <c r="A601" s="12"/>
    </row>
    <row r="602" spans="1:1" ht="12.75" customHeight="1" x14ac:dyDescent="0.25">
      <c r="A602" s="12"/>
    </row>
    <row r="603" spans="1:1" ht="12.75" customHeight="1" x14ac:dyDescent="0.25">
      <c r="A603" s="12"/>
    </row>
    <row r="604" spans="1:1" ht="12.75" customHeight="1" x14ac:dyDescent="0.25">
      <c r="A604" s="12"/>
    </row>
    <row r="605" spans="1:1" ht="12.75" customHeight="1" x14ac:dyDescent="0.25">
      <c r="A605" s="12"/>
    </row>
    <row r="606" spans="1:1" ht="12.75" customHeight="1" x14ac:dyDescent="0.25">
      <c r="A606" s="12"/>
    </row>
    <row r="607" spans="1:1" ht="12.75" customHeight="1" x14ac:dyDescent="0.25">
      <c r="A607" s="12"/>
    </row>
    <row r="608" spans="1:1" ht="12.75" customHeight="1" x14ac:dyDescent="0.25">
      <c r="A608" s="12"/>
    </row>
    <row r="609" spans="1:1" ht="12.75" customHeight="1" x14ac:dyDescent="0.25">
      <c r="A609" s="12"/>
    </row>
    <row r="610" spans="1:1" ht="12.75" customHeight="1" x14ac:dyDescent="0.25">
      <c r="A610" s="12"/>
    </row>
    <row r="611" spans="1:1" ht="12.75" customHeight="1" x14ac:dyDescent="0.25">
      <c r="A611" s="12"/>
    </row>
    <row r="612" spans="1:1" ht="12.75" customHeight="1" x14ac:dyDescent="0.25">
      <c r="A612" s="12"/>
    </row>
    <row r="613" spans="1:1" ht="12.75" customHeight="1" x14ac:dyDescent="0.25">
      <c r="A613" s="12"/>
    </row>
    <row r="614" spans="1:1" ht="12.75" customHeight="1" x14ac:dyDescent="0.25">
      <c r="A614" s="12"/>
    </row>
    <row r="615" spans="1:1" ht="12.75" customHeight="1" x14ac:dyDescent="0.25">
      <c r="A615" s="12"/>
    </row>
    <row r="616" spans="1:1" ht="12.75" customHeight="1" x14ac:dyDescent="0.25">
      <c r="A616" s="12"/>
    </row>
    <row r="617" spans="1:1" ht="12.75" customHeight="1" x14ac:dyDescent="0.25">
      <c r="A617" s="12"/>
    </row>
    <row r="618" spans="1:1" ht="12.75" customHeight="1" x14ac:dyDescent="0.25">
      <c r="A618" s="12"/>
    </row>
    <row r="619" spans="1:1" ht="12.75" customHeight="1" x14ac:dyDescent="0.25">
      <c r="A619" s="12"/>
    </row>
    <row r="620" spans="1:1" ht="12.75" customHeight="1" x14ac:dyDescent="0.25">
      <c r="A620" s="12"/>
    </row>
    <row r="621" spans="1:1" ht="12.75" customHeight="1" x14ac:dyDescent="0.25">
      <c r="A621" s="12"/>
    </row>
    <row r="622" spans="1:1" ht="12.75" customHeight="1" x14ac:dyDescent="0.25">
      <c r="A622" s="12"/>
    </row>
    <row r="623" spans="1:1" ht="12.75" customHeight="1" x14ac:dyDescent="0.25">
      <c r="A623" s="12"/>
    </row>
    <row r="624" spans="1:1" ht="12.75" customHeight="1" x14ac:dyDescent="0.25">
      <c r="A624" s="12"/>
    </row>
    <row r="625" spans="1:1" ht="12.75" customHeight="1" x14ac:dyDescent="0.25">
      <c r="A625" s="12"/>
    </row>
    <row r="626" spans="1:1" ht="12.75" customHeight="1" x14ac:dyDescent="0.25">
      <c r="A626" s="12"/>
    </row>
    <row r="627" spans="1:1" ht="12.75" customHeight="1" x14ac:dyDescent="0.25">
      <c r="A627" s="12"/>
    </row>
    <row r="628" spans="1:1" ht="12.75" customHeight="1" x14ac:dyDescent="0.25">
      <c r="A628" s="12"/>
    </row>
    <row r="629" spans="1:1" ht="12.75" customHeight="1" x14ac:dyDescent="0.25">
      <c r="A629" s="12"/>
    </row>
    <row r="630" spans="1:1" ht="12.75" customHeight="1" x14ac:dyDescent="0.25">
      <c r="A630" s="12"/>
    </row>
    <row r="631" spans="1:1" ht="12.75" customHeight="1" x14ac:dyDescent="0.25">
      <c r="A631" s="12"/>
    </row>
    <row r="632" spans="1:1" ht="12.75" customHeight="1" x14ac:dyDescent="0.25">
      <c r="A632" s="12"/>
    </row>
    <row r="633" spans="1:1" ht="12.75" customHeight="1" x14ac:dyDescent="0.25">
      <c r="A633" s="12"/>
    </row>
    <row r="634" spans="1:1" ht="12.75" customHeight="1" x14ac:dyDescent="0.25">
      <c r="A634" s="12"/>
    </row>
    <row r="635" spans="1:1" ht="12.75" customHeight="1" x14ac:dyDescent="0.25">
      <c r="A635" s="12"/>
    </row>
    <row r="636" spans="1:1" ht="12.75" customHeight="1" x14ac:dyDescent="0.25">
      <c r="A636" s="12"/>
    </row>
    <row r="637" spans="1:1" ht="12.75" customHeight="1" x14ac:dyDescent="0.25">
      <c r="A637" s="12"/>
    </row>
    <row r="638" spans="1:1" ht="12.75" customHeight="1" x14ac:dyDescent="0.25">
      <c r="A638" s="12"/>
    </row>
    <row r="639" spans="1:1" ht="12.75" customHeight="1" x14ac:dyDescent="0.25">
      <c r="A639" s="12"/>
    </row>
    <row r="640" spans="1:1" ht="12.75" customHeight="1" x14ac:dyDescent="0.25">
      <c r="A640" s="12"/>
    </row>
    <row r="641" spans="1:1" ht="12.75" customHeight="1" x14ac:dyDescent="0.25">
      <c r="A641" s="12"/>
    </row>
    <row r="642" spans="1:1" ht="12.75" customHeight="1" x14ac:dyDescent="0.25">
      <c r="A642" s="12"/>
    </row>
    <row r="643" spans="1:1" ht="12.75" customHeight="1" x14ac:dyDescent="0.25">
      <c r="A643" s="12"/>
    </row>
    <row r="644" spans="1:1" ht="12.75" customHeight="1" x14ac:dyDescent="0.25">
      <c r="A644" s="12"/>
    </row>
    <row r="645" spans="1:1" ht="12.75" customHeight="1" x14ac:dyDescent="0.25">
      <c r="A645" s="12"/>
    </row>
    <row r="646" spans="1:1" ht="12.75" customHeight="1" x14ac:dyDescent="0.25">
      <c r="A646" s="12"/>
    </row>
    <row r="647" spans="1:1" ht="12.75" customHeight="1" x14ac:dyDescent="0.25">
      <c r="A647" s="12"/>
    </row>
    <row r="648" spans="1:1" ht="12.75" customHeight="1" x14ac:dyDescent="0.25">
      <c r="A648" s="12"/>
    </row>
    <row r="649" spans="1:1" ht="12.75" customHeight="1" x14ac:dyDescent="0.25">
      <c r="A649" s="12"/>
    </row>
    <row r="650" spans="1:1" ht="12.75" customHeight="1" x14ac:dyDescent="0.25">
      <c r="A650" s="12"/>
    </row>
    <row r="651" spans="1:1" ht="12.75" customHeight="1" x14ac:dyDescent="0.25">
      <c r="A651" s="12"/>
    </row>
    <row r="652" spans="1:1" ht="12.75" customHeight="1" x14ac:dyDescent="0.25">
      <c r="A652" s="12"/>
    </row>
    <row r="653" spans="1:1" ht="12.75" customHeight="1" x14ac:dyDescent="0.25">
      <c r="A653" s="12"/>
    </row>
    <row r="654" spans="1:1" ht="12.75" customHeight="1" x14ac:dyDescent="0.25">
      <c r="A654" s="12"/>
    </row>
    <row r="655" spans="1:1" ht="12.75" customHeight="1" x14ac:dyDescent="0.25">
      <c r="A655" s="12"/>
    </row>
    <row r="656" spans="1:1" ht="12.75" customHeight="1" x14ac:dyDescent="0.25">
      <c r="A656" s="12"/>
    </row>
    <row r="657" spans="1:1" ht="12.75" customHeight="1" x14ac:dyDescent="0.25">
      <c r="A657" s="12"/>
    </row>
    <row r="658" spans="1:1" ht="12.75" customHeight="1" x14ac:dyDescent="0.25">
      <c r="A658" s="12"/>
    </row>
    <row r="659" spans="1:1" ht="12.75" customHeight="1" x14ac:dyDescent="0.25">
      <c r="A659" s="12"/>
    </row>
    <row r="660" spans="1:1" ht="12.75" customHeight="1" x14ac:dyDescent="0.25">
      <c r="A660" s="12"/>
    </row>
    <row r="661" spans="1:1" ht="12.75" customHeight="1" x14ac:dyDescent="0.25">
      <c r="A661" s="12"/>
    </row>
    <row r="662" spans="1:1" ht="12.75" customHeight="1" x14ac:dyDescent="0.25">
      <c r="A662" s="12"/>
    </row>
    <row r="663" spans="1:1" ht="12.75" customHeight="1" x14ac:dyDescent="0.25">
      <c r="A663" s="12"/>
    </row>
    <row r="664" spans="1:1" ht="12.75" customHeight="1" x14ac:dyDescent="0.25">
      <c r="A664" s="12"/>
    </row>
    <row r="665" spans="1:1" ht="12.75" customHeight="1" x14ac:dyDescent="0.25">
      <c r="A665" s="12"/>
    </row>
    <row r="666" spans="1:1" ht="12.75" customHeight="1" x14ac:dyDescent="0.25">
      <c r="A666" s="12"/>
    </row>
    <row r="667" spans="1:1" ht="12.75" customHeight="1" x14ac:dyDescent="0.25">
      <c r="A667" s="12"/>
    </row>
    <row r="668" spans="1:1" ht="12.75" customHeight="1" x14ac:dyDescent="0.25">
      <c r="A668" s="12"/>
    </row>
    <row r="669" spans="1:1" ht="12.75" customHeight="1" x14ac:dyDescent="0.25">
      <c r="A669" s="12"/>
    </row>
    <row r="670" spans="1:1" ht="12.75" customHeight="1" x14ac:dyDescent="0.25">
      <c r="A670" s="12"/>
    </row>
    <row r="671" spans="1:1" ht="12.75" customHeight="1" x14ac:dyDescent="0.25">
      <c r="A671" s="12"/>
    </row>
    <row r="672" spans="1:1" ht="12.75" customHeight="1" x14ac:dyDescent="0.25">
      <c r="A672" s="12"/>
    </row>
    <row r="673" spans="1:1" ht="12.75" customHeight="1" x14ac:dyDescent="0.25">
      <c r="A673" s="12"/>
    </row>
    <row r="674" spans="1:1" ht="12.75" customHeight="1" x14ac:dyDescent="0.25">
      <c r="A674" s="12"/>
    </row>
    <row r="675" spans="1:1" ht="12.75" customHeight="1" x14ac:dyDescent="0.25">
      <c r="A675" s="12"/>
    </row>
    <row r="676" spans="1:1" ht="12.75" customHeight="1" x14ac:dyDescent="0.25">
      <c r="A676" s="12"/>
    </row>
    <row r="677" spans="1:1" ht="12.75" customHeight="1" x14ac:dyDescent="0.25">
      <c r="A677" s="12"/>
    </row>
    <row r="678" spans="1:1" ht="12.75" customHeight="1" x14ac:dyDescent="0.25">
      <c r="A678" s="12"/>
    </row>
    <row r="679" spans="1:1" ht="12.75" customHeight="1" x14ac:dyDescent="0.25">
      <c r="A679" s="12"/>
    </row>
    <row r="680" spans="1:1" ht="12.75" customHeight="1" x14ac:dyDescent="0.25">
      <c r="A680" s="12"/>
    </row>
    <row r="681" spans="1:1" ht="12.75" customHeight="1" x14ac:dyDescent="0.25">
      <c r="A681" s="12"/>
    </row>
    <row r="682" spans="1:1" ht="12.75" customHeight="1" x14ac:dyDescent="0.25">
      <c r="A682" s="12"/>
    </row>
    <row r="683" spans="1:1" ht="12.75" customHeight="1" x14ac:dyDescent="0.25">
      <c r="A683" s="12"/>
    </row>
    <row r="684" spans="1:1" ht="12.75" customHeight="1" x14ac:dyDescent="0.25">
      <c r="A684" s="12"/>
    </row>
    <row r="685" spans="1:1" ht="12.75" customHeight="1" x14ac:dyDescent="0.25">
      <c r="A685" s="12"/>
    </row>
    <row r="686" spans="1:1" ht="12.75" customHeight="1" x14ac:dyDescent="0.25">
      <c r="A686" s="12"/>
    </row>
    <row r="687" spans="1:1" ht="12.75" customHeight="1" x14ac:dyDescent="0.25">
      <c r="A687" s="12"/>
    </row>
    <row r="688" spans="1:1" ht="12.75" customHeight="1" x14ac:dyDescent="0.25">
      <c r="A688" s="12"/>
    </row>
    <row r="689" spans="1:1" ht="12.75" customHeight="1" x14ac:dyDescent="0.25">
      <c r="A689" s="12"/>
    </row>
    <row r="690" spans="1:1" ht="12.75" customHeight="1" x14ac:dyDescent="0.25">
      <c r="A690" s="12"/>
    </row>
    <row r="691" spans="1:1" ht="12.75" customHeight="1" x14ac:dyDescent="0.25">
      <c r="A691" s="12"/>
    </row>
    <row r="692" spans="1:1" ht="12.75" customHeight="1" x14ac:dyDescent="0.25">
      <c r="A692" s="12"/>
    </row>
    <row r="693" spans="1:1" ht="12.75" customHeight="1" x14ac:dyDescent="0.25">
      <c r="A693" s="12"/>
    </row>
    <row r="694" spans="1:1" ht="12.75" customHeight="1" x14ac:dyDescent="0.25">
      <c r="A694" s="12"/>
    </row>
    <row r="695" spans="1:1" ht="12.75" customHeight="1" x14ac:dyDescent="0.25">
      <c r="A695" s="12"/>
    </row>
    <row r="696" spans="1:1" ht="12.75" customHeight="1" x14ac:dyDescent="0.25">
      <c r="A696" s="12"/>
    </row>
    <row r="697" spans="1:1" ht="12.75" customHeight="1" x14ac:dyDescent="0.25">
      <c r="A697" s="12"/>
    </row>
    <row r="698" spans="1:1" ht="12.75" customHeight="1" x14ac:dyDescent="0.25">
      <c r="A698" s="12"/>
    </row>
    <row r="699" spans="1:1" ht="12.75" customHeight="1" x14ac:dyDescent="0.25">
      <c r="A699" s="12"/>
    </row>
    <row r="700" spans="1:1" ht="12.75" customHeight="1" x14ac:dyDescent="0.25">
      <c r="A700" s="12"/>
    </row>
    <row r="701" spans="1:1" ht="12.75" customHeight="1" x14ac:dyDescent="0.25">
      <c r="A701" s="12"/>
    </row>
    <row r="702" spans="1:1" ht="12.75" customHeight="1" x14ac:dyDescent="0.25">
      <c r="A702" s="12"/>
    </row>
    <row r="703" spans="1:1" ht="12.75" customHeight="1" x14ac:dyDescent="0.25">
      <c r="A703" s="12"/>
    </row>
    <row r="704" spans="1:1" ht="12.75" customHeight="1" x14ac:dyDescent="0.25">
      <c r="A704" s="12"/>
    </row>
    <row r="705" spans="1:1" ht="12.75" customHeight="1" x14ac:dyDescent="0.25">
      <c r="A705" s="12"/>
    </row>
    <row r="706" spans="1:1" ht="12.75" customHeight="1" x14ac:dyDescent="0.25">
      <c r="A706" s="12"/>
    </row>
    <row r="707" spans="1:1" ht="12.75" customHeight="1" x14ac:dyDescent="0.25">
      <c r="A707" s="12"/>
    </row>
    <row r="708" spans="1:1" ht="12.75" customHeight="1" x14ac:dyDescent="0.25">
      <c r="A708" s="12"/>
    </row>
    <row r="709" spans="1:1" ht="12.75" customHeight="1" x14ac:dyDescent="0.25">
      <c r="A709" s="12"/>
    </row>
    <row r="710" spans="1:1" ht="12.75" customHeight="1" x14ac:dyDescent="0.25">
      <c r="A710" s="12"/>
    </row>
    <row r="711" spans="1:1" ht="12.75" customHeight="1" x14ac:dyDescent="0.25">
      <c r="A711" s="12"/>
    </row>
    <row r="712" spans="1:1" ht="12.75" customHeight="1" x14ac:dyDescent="0.25">
      <c r="A712" s="12"/>
    </row>
    <row r="713" spans="1:1" ht="12.75" customHeight="1" x14ac:dyDescent="0.25">
      <c r="A713" s="12"/>
    </row>
    <row r="714" spans="1:1" ht="12.75" customHeight="1" x14ac:dyDescent="0.25">
      <c r="A714" s="12"/>
    </row>
    <row r="715" spans="1:1" ht="12.75" customHeight="1" x14ac:dyDescent="0.25">
      <c r="A715" s="12"/>
    </row>
    <row r="716" spans="1:1" ht="12.75" customHeight="1" x14ac:dyDescent="0.25">
      <c r="A716" s="12"/>
    </row>
    <row r="717" spans="1:1" ht="12.75" customHeight="1" x14ac:dyDescent="0.25">
      <c r="A717" s="12"/>
    </row>
    <row r="718" spans="1:1" ht="12.75" customHeight="1" x14ac:dyDescent="0.25">
      <c r="A718" s="12"/>
    </row>
    <row r="719" spans="1:1" ht="12.75" customHeight="1" x14ac:dyDescent="0.25">
      <c r="A719" s="12"/>
    </row>
    <row r="720" spans="1:1" ht="12.75" customHeight="1" x14ac:dyDescent="0.25">
      <c r="A720" s="12"/>
    </row>
    <row r="721" spans="1:1" ht="12.75" customHeight="1" x14ac:dyDescent="0.25">
      <c r="A721" s="12"/>
    </row>
    <row r="722" spans="1:1" ht="12.75" customHeight="1" x14ac:dyDescent="0.25">
      <c r="A722" s="12"/>
    </row>
    <row r="723" spans="1:1" ht="12.75" customHeight="1" x14ac:dyDescent="0.25">
      <c r="A723" s="12"/>
    </row>
    <row r="724" spans="1:1" ht="12.75" customHeight="1" x14ac:dyDescent="0.25">
      <c r="A724" s="12"/>
    </row>
    <row r="725" spans="1:1" ht="12.75" customHeight="1" x14ac:dyDescent="0.25">
      <c r="A725" s="12"/>
    </row>
    <row r="726" spans="1:1" ht="12.75" customHeight="1" x14ac:dyDescent="0.25">
      <c r="A726" s="12"/>
    </row>
    <row r="727" spans="1:1" ht="12.75" customHeight="1" x14ac:dyDescent="0.25">
      <c r="A727" s="12"/>
    </row>
    <row r="728" spans="1:1" ht="12.75" customHeight="1" x14ac:dyDescent="0.25">
      <c r="A728" s="12"/>
    </row>
    <row r="729" spans="1:1" ht="12.75" customHeight="1" x14ac:dyDescent="0.25">
      <c r="A729" s="12"/>
    </row>
    <row r="730" spans="1:1" ht="12.75" customHeight="1" x14ac:dyDescent="0.25">
      <c r="A730" s="12"/>
    </row>
    <row r="731" spans="1:1" ht="12.75" customHeight="1" x14ac:dyDescent="0.25">
      <c r="A731" s="12"/>
    </row>
    <row r="732" spans="1:1" ht="12.75" customHeight="1" x14ac:dyDescent="0.25">
      <c r="A732" s="12"/>
    </row>
    <row r="733" spans="1:1" ht="12.75" customHeight="1" x14ac:dyDescent="0.25">
      <c r="A733" s="12"/>
    </row>
    <row r="734" spans="1:1" ht="12.75" customHeight="1" x14ac:dyDescent="0.25">
      <c r="A734" s="12"/>
    </row>
    <row r="735" spans="1:1" ht="12.75" customHeight="1" x14ac:dyDescent="0.25">
      <c r="A735" s="12"/>
    </row>
    <row r="736" spans="1:1" ht="12.75" customHeight="1" x14ac:dyDescent="0.25">
      <c r="A736" s="12"/>
    </row>
    <row r="737" spans="1:1" ht="12.75" customHeight="1" x14ac:dyDescent="0.25">
      <c r="A737" s="12"/>
    </row>
    <row r="738" spans="1:1" ht="12.75" customHeight="1" x14ac:dyDescent="0.25">
      <c r="A738" s="12"/>
    </row>
    <row r="739" spans="1:1" ht="12.75" customHeight="1" x14ac:dyDescent="0.25">
      <c r="A739" s="12"/>
    </row>
    <row r="740" spans="1:1" ht="12.75" customHeight="1" x14ac:dyDescent="0.25">
      <c r="A740" s="12"/>
    </row>
    <row r="741" spans="1:1" ht="12.75" customHeight="1" x14ac:dyDescent="0.25">
      <c r="A741" s="12"/>
    </row>
    <row r="742" spans="1:1" ht="12.75" customHeight="1" x14ac:dyDescent="0.25">
      <c r="A742" s="12"/>
    </row>
    <row r="743" spans="1:1" ht="12.75" customHeight="1" x14ac:dyDescent="0.25">
      <c r="A743" s="12"/>
    </row>
    <row r="744" spans="1:1" ht="12.75" customHeight="1" x14ac:dyDescent="0.25">
      <c r="A744" s="12"/>
    </row>
    <row r="745" spans="1:1" ht="12.75" customHeight="1" x14ac:dyDescent="0.25">
      <c r="A745" s="12"/>
    </row>
    <row r="746" spans="1:1" ht="12.75" customHeight="1" x14ac:dyDescent="0.25">
      <c r="A746" s="12"/>
    </row>
    <row r="747" spans="1:1" ht="12.75" customHeight="1" x14ac:dyDescent="0.25">
      <c r="A747" s="12"/>
    </row>
    <row r="748" spans="1:1" ht="12.75" customHeight="1" x14ac:dyDescent="0.25">
      <c r="A748" s="12"/>
    </row>
    <row r="749" spans="1:1" ht="12.75" customHeight="1" x14ac:dyDescent="0.25">
      <c r="A749" s="12"/>
    </row>
    <row r="750" spans="1:1" ht="12.75" customHeight="1" x14ac:dyDescent="0.25">
      <c r="A750" s="12"/>
    </row>
    <row r="751" spans="1:1" ht="12.75" customHeight="1" x14ac:dyDescent="0.25">
      <c r="A751" s="12"/>
    </row>
    <row r="752" spans="1:1" ht="12.75" customHeight="1" x14ac:dyDescent="0.25">
      <c r="A752" s="12"/>
    </row>
    <row r="753" spans="1:1" ht="12.75" customHeight="1" x14ac:dyDescent="0.25">
      <c r="A753" s="12"/>
    </row>
    <row r="754" spans="1:1" ht="12.75" customHeight="1" x14ac:dyDescent="0.25">
      <c r="A754" s="12"/>
    </row>
    <row r="755" spans="1:1" ht="12.75" customHeight="1" x14ac:dyDescent="0.25">
      <c r="A755" s="12"/>
    </row>
    <row r="756" spans="1:1" ht="12.75" customHeight="1" x14ac:dyDescent="0.25">
      <c r="A756" s="12"/>
    </row>
    <row r="757" spans="1:1" ht="12.75" customHeight="1" x14ac:dyDescent="0.25">
      <c r="A757" s="12"/>
    </row>
    <row r="758" spans="1:1" ht="12.75" customHeight="1" x14ac:dyDescent="0.25">
      <c r="A758" s="12"/>
    </row>
    <row r="759" spans="1:1" ht="12.75" customHeight="1" x14ac:dyDescent="0.25">
      <c r="A759" s="12"/>
    </row>
    <row r="760" spans="1:1" ht="12.75" customHeight="1" x14ac:dyDescent="0.25">
      <c r="A760" s="12"/>
    </row>
    <row r="761" spans="1:1" ht="12.75" customHeight="1" x14ac:dyDescent="0.25">
      <c r="A761" s="12"/>
    </row>
    <row r="762" spans="1:1" ht="12.75" customHeight="1" x14ac:dyDescent="0.25">
      <c r="A762" s="12"/>
    </row>
    <row r="763" spans="1:1" ht="12.75" customHeight="1" x14ac:dyDescent="0.25">
      <c r="A763" s="12"/>
    </row>
    <row r="764" spans="1:1" ht="12.75" customHeight="1" x14ac:dyDescent="0.25">
      <c r="A764" s="12"/>
    </row>
    <row r="765" spans="1:1" ht="12.75" customHeight="1" x14ac:dyDescent="0.25">
      <c r="A765" s="12"/>
    </row>
    <row r="766" spans="1:1" ht="12.75" customHeight="1" x14ac:dyDescent="0.25">
      <c r="A766" s="12"/>
    </row>
    <row r="767" spans="1:1" ht="12.75" customHeight="1" x14ac:dyDescent="0.25">
      <c r="A767" s="12"/>
    </row>
    <row r="768" spans="1:1" ht="12.75" customHeight="1" x14ac:dyDescent="0.25">
      <c r="A768" s="12"/>
    </row>
    <row r="769" spans="1:1" ht="12.75" customHeight="1" x14ac:dyDescent="0.25">
      <c r="A769" s="12"/>
    </row>
    <row r="770" spans="1:1" ht="12.75" customHeight="1" x14ac:dyDescent="0.25">
      <c r="A770" s="12"/>
    </row>
    <row r="771" spans="1:1" ht="12.75" customHeight="1" x14ac:dyDescent="0.25">
      <c r="A771" s="12"/>
    </row>
    <row r="772" spans="1:1" ht="12.75" customHeight="1" x14ac:dyDescent="0.25">
      <c r="A772" s="12"/>
    </row>
    <row r="773" spans="1:1" ht="12.75" customHeight="1" x14ac:dyDescent="0.25">
      <c r="A773" s="12"/>
    </row>
    <row r="774" spans="1:1" ht="12.75" customHeight="1" x14ac:dyDescent="0.25">
      <c r="A774" s="12"/>
    </row>
    <row r="775" spans="1:1" ht="12.75" customHeight="1" x14ac:dyDescent="0.25">
      <c r="A775" s="12"/>
    </row>
    <row r="776" spans="1:1" ht="12.75" customHeight="1" x14ac:dyDescent="0.25">
      <c r="A776" s="12"/>
    </row>
    <row r="777" spans="1:1" ht="12.75" customHeight="1" x14ac:dyDescent="0.25">
      <c r="A777" s="12"/>
    </row>
    <row r="778" spans="1:1" ht="12.75" customHeight="1" x14ac:dyDescent="0.25">
      <c r="A778" s="12"/>
    </row>
    <row r="779" spans="1:1" ht="12.75" customHeight="1" x14ac:dyDescent="0.25">
      <c r="A779" s="12"/>
    </row>
    <row r="780" spans="1:1" ht="12.75" customHeight="1" x14ac:dyDescent="0.25">
      <c r="A780" s="12"/>
    </row>
    <row r="781" spans="1:1" ht="12.75" customHeight="1" x14ac:dyDescent="0.25">
      <c r="A781" s="12"/>
    </row>
    <row r="782" spans="1:1" ht="12.75" customHeight="1" x14ac:dyDescent="0.25">
      <c r="A782" s="12"/>
    </row>
    <row r="783" spans="1:1" ht="12.75" customHeight="1" x14ac:dyDescent="0.25">
      <c r="A783" s="12"/>
    </row>
    <row r="784" spans="1:1" ht="12.75" customHeight="1" x14ac:dyDescent="0.25">
      <c r="A784" s="12"/>
    </row>
    <row r="785" spans="1:1" ht="12.75" customHeight="1" x14ac:dyDescent="0.25">
      <c r="A785" s="12"/>
    </row>
    <row r="786" spans="1:1" ht="12.75" customHeight="1" x14ac:dyDescent="0.25">
      <c r="A786" s="12"/>
    </row>
    <row r="787" spans="1:1" ht="12.75" customHeight="1" x14ac:dyDescent="0.25">
      <c r="A787" s="12"/>
    </row>
    <row r="788" spans="1:1" ht="12.75" customHeight="1" x14ac:dyDescent="0.25">
      <c r="A788" s="12"/>
    </row>
    <row r="789" spans="1:1" ht="12.75" customHeight="1" x14ac:dyDescent="0.25">
      <c r="A789" s="12"/>
    </row>
    <row r="790" spans="1:1" ht="12.75" customHeight="1" x14ac:dyDescent="0.25">
      <c r="A790" s="12"/>
    </row>
    <row r="791" spans="1:1" ht="12.75" customHeight="1" x14ac:dyDescent="0.25">
      <c r="A791" s="12"/>
    </row>
    <row r="792" spans="1:1" ht="12.75" customHeight="1" x14ac:dyDescent="0.25">
      <c r="A792" s="12"/>
    </row>
    <row r="793" spans="1:1" ht="12.75" customHeight="1" x14ac:dyDescent="0.25">
      <c r="A793" s="12"/>
    </row>
    <row r="794" spans="1:1" ht="12.75" customHeight="1" x14ac:dyDescent="0.25">
      <c r="A794" s="12"/>
    </row>
    <row r="795" spans="1:1" ht="12.75" customHeight="1" x14ac:dyDescent="0.25">
      <c r="A795" s="12"/>
    </row>
    <row r="796" spans="1:1" ht="12.75" customHeight="1" x14ac:dyDescent="0.25">
      <c r="A796" s="12"/>
    </row>
    <row r="797" spans="1:1" ht="12.75" customHeight="1" x14ac:dyDescent="0.25">
      <c r="A797" s="12"/>
    </row>
    <row r="798" spans="1:1" ht="12.75" customHeight="1" x14ac:dyDescent="0.25">
      <c r="A798" s="12"/>
    </row>
    <row r="799" spans="1:1" ht="12.75" customHeight="1" x14ac:dyDescent="0.25">
      <c r="A799" s="12"/>
    </row>
    <row r="800" spans="1:1" ht="12.75" customHeight="1" x14ac:dyDescent="0.25">
      <c r="A800" s="12"/>
    </row>
    <row r="801" spans="1:1" ht="12.75" customHeight="1" x14ac:dyDescent="0.25">
      <c r="A801" s="12"/>
    </row>
    <row r="802" spans="1:1" ht="12.75" customHeight="1" x14ac:dyDescent="0.25">
      <c r="A802" s="12"/>
    </row>
    <row r="803" spans="1:1" ht="12.75" customHeight="1" x14ac:dyDescent="0.25">
      <c r="A803" s="12"/>
    </row>
    <row r="804" spans="1:1" ht="12.75" customHeight="1" x14ac:dyDescent="0.25">
      <c r="A804" s="12"/>
    </row>
    <row r="805" spans="1:1" ht="12.75" customHeight="1" x14ac:dyDescent="0.25">
      <c r="A805" s="12"/>
    </row>
    <row r="806" spans="1:1" ht="12.75" customHeight="1" x14ac:dyDescent="0.25">
      <c r="A806" s="12"/>
    </row>
    <row r="807" spans="1:1" ht="12.75" customHeight="1" x14ac:dyDescent="0.25">
      <c r="A807" s="12"/>
    </row>
    <row r="808" spans="1:1" ht="12.75" customHeight="1" x14ac:dyDescent="0.25">
      <c r="A808" s="12"/>
    </row>
    <row r="809" spans="1:1" ht="12.75" customHeight="1" x14ac:dyDescent="0.25">
      <c r="A809" s="12"/>
    </row>
    <row r="810" spans="1:1" ht="12.75" customHeight="1" x14ac:dyDescent="0.25">
      <c r="A810" s="12"/>
    </row>
    <row r="811" spans="1:1" ht="12.75" customHeight="1" x14ac:dyDescent="0.25">
      <c r="A811" s="12"/>
    </row>
    <row r="812" spans="1:1" ht="12.75" customHeight="1" x14ac:dyDescent="0.25">
      <c r="A812" s="12"/>
    </row>
    <row r="813" spans="1:1" ht="12.75" customHeight="1" x14ac:dyDescent="0.25">
      <c r="A813" s="12"/>
    </row>
    <row r="814" spans="1:1" ht="12.75" customHeight="1" x14ac:dyDescent="0.25">
      <c r="A814" s="12"/>
    </row>
    <row r="815" spans="1:1" ht="12.75" customHeight="1" x14ac:dyDescent="0.25">
      <c r="A815" s="12"/>
    </row>
    <row r="816" spans="1:1" ht="12.75" customHeight="1" x14ac:dyDescent="0.25">
      <c r="A816" s="12"/>
    </row>
    <row r="817" spans="1:1" ht="12.75" customHeight="1" x14ac:dyDescent="0.25">
      <c r="A817" s="12"/>
    </row>
    <row r="818" spans="1:1" ht="12.75" customHeight="1" x14ac:dyDescent="0.25">
      <c r="A818" s="12"/>
    </row>
    <row r="819" spans="1:1" ht="12.75" customHeight="1" x14ac:dyDescent="0.25">
      <c r="A819" s="12"/>
    </row>
    <row r="820" spans="1:1" ht="12.75" customHeight="1" x14ac:dyDescent="0.25">
      <c r="A820" s="12"/>
    </row>
    <row r="821" spans="1:1" ht="12.75" customHeight="1" x14ac:dyDescent="0.25">
      <c r="A821" s="12"/>
    </row>
    <row r="822" spans="1:1" ht="12.75" customHeight="1" x14ac:dyDescent="0.25">
      <c r="A822" s="12"/>
    </row>
    <row r="823" spans="1:1" ht="12.75" customHeight="1" x14ac:dyDescent="0.25">
      <c r="A823" s="12"/>
    </row>
    <row r="824" spans="1:1" ht="12.75" customHeight="1" x14ac:dyDescent="0.25">
      <c r="A824" s="12"/>
    </row>
    <row r="825" spans="1:1" ht="12.75" customHeight="1" x14ac:dyDescent="0.25">
      <c r="A825" s="12"/>
    </row>
    <row r="826" spans="1:1" ht="12.75" customHeight="1" x14ac:dyDescent="0.25">
      <c r="A826" s="12"/>
    </row>
    <row r="827" spans="1:1" ht="12.75" customHeight="1" x14ac:dyDescent="0.25">
      <c r="A827" s="12"/>
    </row>
    <row r="828" spans="1:1" ht="12.75" customHeight="1" x14ac:dyDescent="0.25">
      <c r="A828" s="12"/>
    </row>
    <row r="829" spans="1:1" ht="12.75" customHeight="1" x14ac:dyDescent="0.25">
      <c r="A829" s="12"/>
    </row>
    <row r="830" spans="1:1" ht="12.75" customHeight="1" x14ac:dyDescent="0.25">
      <c r="A830" s="12"/>
    </row>
    <row r="831" spans="1:1" ht="12.75" customHeight="1" x14ac:dyDescent="0.25">
      <c r="A831" s="12"/>
    </row>
    <row r="832" spans="1:1" ht="12.75" customHeight="1" x14ac:dyDescent="0.25">
      <c r="A832" s="12"/>
    </row>
    <row r="833" spans="1:1" ht="12.75" customHeight="1" x14ac:dyDescent="0.25">
      <c r="A833" s="12"/>
    </row>
    <row r="834" spans="1:1" ht="12.75" customHeight="1" x14ac:dyDescent="0.25">
      <c r="A834" s="12"/>
    </row>
    <row r="835" spans="1:1" ht="12.75" customHeight="1" x14ac:dyDescent="0.25">
      <c r="A835" s="12"/>
    </row>
    <row r="836" spans="1:1" ht="12.75" customHeight="1" x14ac:dyDescent="0.25">
      <c r="A836" s="12"/>
    </row>
    <row r="837" spans="1:1" ht="12.75" customHeight="1" x14ac:dyDescent="0.25">
      <c r="A837" s="12"/>
    </row>
    <row r="838" spans="1:1" ht="12.75" customHeight="1" x14ac:dyDescent="0.25">
      <c r="A838" s="12"/>
    </row>
    <row r="839" spans="1:1" ht="12.75" customHeight="1" x14ac:dyDescent="0.25">
      <c r="A839" s="12"/>
    </row>
    <row r="840" spans="1:1" ht="12.75" customHeight="1" x14ac:dyDescent="0.25">
      <c r="A840" s="12"/>
    </row>
    <row r="841" spans="1:1" ht="12.75" customHeight="1" x14ac:dyDescent="0.25">
      <c r="A841" s="12"/>
    </row>
    <row r="842" spans="1:1" ht="12.75" customHeight="1" x14ac:dyDescent="0.25">
      <c r="A842" s="12"/>
    </row>
    <row r="843" spans="1:1" ht="12.75" customHeight="1" x14ac:dyDescent="0.25">
      <c r="A843" s="12"/>
    </row>
    <row r="844" spans="1:1" ht="12.75" customHeight="1" x14ac:dyDescent="0.25">
      <c r="A844" s="12"/>
    </row>
    <row r="845" spans="1:1" ht="12.75" customHeight="1" x14ac:dyDescent="0.25">
      <c r="A845" s="12"/>
    </row>
    <row r="846" spans="1:1" ht="12.75" customHeight="1" x14ac:dyDescent="0.25">
      <c r="A846" s="12"/>
    </row>
    <row r="847" spans="1:1" ht="12.75" customHeight="1" x14ac:dyDescent="0.25">
      <c r="A847" s="12"/>
    </row>
    <row r="848" spans="1:1" ht="12.75" customHeight="1" x14ac:dyDescent="0.25">
      <c r="A848" s="12"/>
    </row>
    <row r="849" spans="1:1" ht="12.75" customHeight="1" x14ac:dyDescent="0.25">
      <c r="A849" s="12"/>
    </row>
    <row r="850" spans="1:1" ht="12.75" customHeight="1" x14ac:dyDescent="0.25">
      <c r="A850" s="12"/>
    </row>
    <row r="851" spans="1:1" ht="12.75" customHeight="1" x14ac:dyDescent="0.25">
      <c r="A851" s="12"/>
    </row>
    <row r="852" spans="1:1" ht="12.75" customHeight="1" x14ac:dyDescent="0.25">
      <c r="A852" s="12"/>
    </row>
    <row r="853" spans="1:1" ht="12.75" customHeight="1" x14ac:dyDescent="0.25">
      <c r="A853" s="12"/>
    </row>
    <row r="854" spans="1:1" ht="12.75" customHeight="1" x14ac:dyDescent="0.25">
      <c r="A854" s="12"/>
    </row>
    <row r="855" spans="1:1" ht="12.75" customHeight="1" x14ac:dyDescent="0.25">
      <c r="A855" s="12"/>
    </row>
    <row r="856" spans="1:1" ht="12.75" customHeight="1" x14ac:dyDescent="0.25">
      <c r="A856" s="12"/>
    </row>
    <row r="857" spans="1:1" ht="12.75" customHeight="1" x14ac:dyDescent="0.25">
      <c r="A857" s="12"/>
    </row>
    <row r="858" spans="1:1" ht="12.75" customHeight="1" x14ac:dyDescent="0.25">
      <c r="A858" s="12"/>
    </row>
    <row r="859" spans="1:1" ht="12.75" customHeight="1" x14ac:dyDescent="0.25">
      <c r="A859" s="12"/>
    </row>
    <row r="860" spans="1:1" ht="12.75" customHeight="1" x14ac:dyDescent="0.25">
      <c r="A860" s="12"/>
    </row>
    <row r="861" spans="1:1" ht="12.75" customHeight="1" x14ac:dyDescent="0.25">
      <c r="A861" s="12"/>
    </row>
    <row r="862" spans="1:1" ht="12.75" customHeight="1" x14ac:dyDescent="0.25">
      <c r="A862" s="12"/>
    </row>
    <row r="863" spans="1:1" ht="12.75" customHeight="1" x14ac:dyDescent="0.25">
      <c r="A863" s="12"/>
    </row>
    <row r="864" spans="1:1" ht="12.75" customHeight="1" x14ac:dyDescent="0.25">
      <c r="A864" s="12"/>
    </row>
    <row r="865" spans="1:1" ht="12.75" customHeight="1" x14ac:dyDescent="0.25">
      <c r="A865" s="12"/>
    </row>
    <row r="866" spans="1:1" ht="12.75" customHeight="1" x14ac:dyDescent="0.25">
      <c r="A866" s="12"/>
    </row>
    <row r="867" spans="1:1" ht="12.75" customHeight="1" x14ac:dyDescent="0.25">
      <c r="A867" s="12"/>
    </row>
    <row r="868" spans="1:1" ht="12.75" customHeight="1" x14ac:dyDescent="0.25">
      <c r="A868" s="12"/>
    </row>
    <row r="869" spans="1:1" ht="12.75" customHeight="1" x14ac:dyDescent="0.25">
      <c r="A869" s="12"/>
    </row>
    <row r="870" spans="1:1" ht="12.75" customHeight="1" x14ac:dyDescent="0.25">
      <c r="A870" s="12"/>
    </row>
    <row r="871" spans="1:1" ht="12.75" customHeight="1" x14ac:dyDescent="0.25">
      <c r="A871" s="12"/>
    </row>
    <row r="872" spans="1:1" ht="12.75" customHeight="1" x14ac:dyDescent="0.25">
      <c r="A872" s="12"/>
    </row>
    <row r="873" spans="1:1" ht="12.75" customHeight="1" x14ac:dyDescent="0.25">
      <c r="A873" s="12"/>
    </row>
    <row r="874" spans="1:1" ht="12.75" customHeight="1" x14ac:dyDescent="0.25">
      <c r="A874" s="12"/>
    </row>
    <row r="875" spans="1:1" ht="12.75" customHeight="1" x14ac:dyDescent="0.25">
      <c r="A875" s="12"/>
    </row>
    <row r="876" spans="1:1" ht="12.75" customHeight="1" x14ac:dyDescent="0.25">
      <c r="A876" s="12"/>
    </row>
    <row r="877" spans="1:1" ht="12.75" customHeight="1" x14ac:dyDescent="0.25">
      <c r="A877" s="12"/>
    </row>
    <row r="878" spans="1:1" ht="12.75" customHeight="1" x14ac:dyDescent="0.25">
      <c r="A878" s="12"/>
    </row>
    <row r="879" spans="1:1" ht="12.75" customHeight="1" x14ac:dyDescent="0.25">
      <c r="A879" s="12"/>
    </row>
    <row r="880" spans="1:1" ht="12.75" customHeight="1" x14ac:dyDescent="0.25">
      <c r="A880" s="12"/>
    </row>
    <row r="881" spans="1:1" ht="12.75" customHeight="1" x14ac:dyDescent="0.25">
      <c r="A881" s="12"/>
    </row>
    <row r="882" spans="1:1" ht="12.75" customHeight="1" x14ac:dyDescent="0.25">
      <c r="A882" s="12"/>
    </row>
    <row r="883" spans="1:1" ht="12.75" customHeight="1" x14ac:dyDescent="0.25">
      <c r="A883" s="12"/>
    </row>
    <row r="884" spans="1:1" ht="12.75" customHeight="1" x14ac:dyDescent="0.25">
      <c r="A884" s="12"/>
    </row>
    <row r="885" spans="1:1" ht="12.75" customHeight="1" x14ac:dyDescent="0.25">
      <c r="A885" s="12"/>
    </row>
    <row r="886" spans="1:1" ht="12.75" customHeight="1" x14ac:dyDescent="0.25">
      <c r="A886" s="12"/>
    </row>
    <row r="887" spans="1:1" ht="12.75" customHeight="1" x14ac:dyDescent="0.25">
      <c r="A887" s="12"/>
    </row>
    <row r="888" spans="1:1" ht="12.75" customHeight="1" x14ac:dyDescent="0.25">
      <c r="A888" s="12"/>
    </row>
    <row r="889" spans="1:1" ht="12.75" customHeight="1" x14ac:dyDescent="0.25">
      <c r="A889" s="12"/>
    </row>
    <row r="890" spans="1:1" ht="12.75" customHeight="1" x14ac:dyDescent="0.25">
      <c r="A890" s="12"/>
    </row>
    <row r="891" spans="1:1" ht="12.75" customHeight="1" x14ac:dyDescent="0.25">
      <c r="A891" s="12"/>
    </row>
    <row r="892" spans="1:1" ht="12.75" customHeight="1" x14ac:dyDescent="0.25">
      <c r="A892" s="12"/>
    </row>
    <row r="893" spans="1:1" ht="12.75" customHeight="1" x14ac:dyDescent="0.25">
      <c r="A893" s="12"/>
    </row>
    <row r="894" spans="1:1" ht="12.75" customHeight="1" x14ac:dyDescent="0.25">
      <c r="A894" s="12"/>
    </row>
    <row r="895" spans="1:1" ht="12.75" customHeight="1" x14ac:dyDescent="0.25">
      <c r="A895" s="12"/>
    </row>
    <row r="896" spans="1:1" ht="12.75" customHeight="1" x14ac:dyDescent="0.25">
      <c r="A896" s="12"/>
    </row>
    <row r="897" spans="1:1" ht="12.75" customHeight="1" x14ac:dyDescent="0.25">
      <c r="A897" s="12"/>
    </row>
    <row r="898" spans="1:1" ht="12.75" customHeight="1" x14ac:dyDescent="0.25">
      <c r="A898" s="12"/>
    </row>
    <row r="899" spans="1:1" ht="12.75" customHeight="1" x14ac:dyDescent="0.25">
      <c r="A899" s="12"/>
    </row>
    <row r="900" spans="1:1" ht="12.75" customHeight="1" x14ac:dyDescent="0.25">
      <c r="A900" s="12"/>
    </row>
    <row r="901" spans="1:1" ht="12.75" customHeight="1" x14ac:dyDescent="0.25">
      <c r="A901" s="12"/>
    </row>
    <row r="902" spans="1:1" ht="12.75" customHeight="1" x14ac:dyDescent="0.25">
      <c r="A902" s="12"/>
    </row>
    <row r="903" spans="1:1" ht="12.75" customHeight="1" x14ac:dyDescent="0.25">
      <c r="A903" s="12"/>
    </row>
    <row r="904" spans="1:1" ht="12.75" customHeight="1" x14ac:dyDescent="0.25">
      <c r="A904" s="12"/>
    </row>
    <row r="905" spans="1:1" ht="12.75" customHeight="1" x14ac:dyDescent="0.25">
      <c r="A905" s="12"/>
    </row>
    <row r="906" spans="1:1" ht="12.75" customHeight="1" x14ac:dyDescent="0.25">
      <c r="A906" s="12"/>
    </row>
    <row r="907" spans="1:1" ht="12.75" customHeight="1" x14ac:dyDescent="0.25">
      <c r="A907" s="12"/>
    </row>
    <row r="908" spans="1:1" ht="12.75" customHeight="1" x14ac:dyDescent="0.25">
      <c r="A908" s="12"/>
    </row>
    <row r="909" spans="1:1" ht="12.75" customHeight="1" x14ac:dyDescent="0.25">
      <c r="A909" s="12"/>
    </row>
    <row r="910" spans="1:1" ht="12.75" customHeight="1" x14ac:dyDescent="0.25">
      <c r="A910" s="12"/>
    </row>
    <row r="911" spans="1:1" ht="12.75" customHeight="1" x14ac:dyDescent="0.25">
      <c r="A911" s="12"/>
    </row>
    <row r="912" spans="1:1" ht="12.75" customHeight="1" x14ac:dyDescent="0.25">
      <c r="A912" s="12"/>
    </row>
    <row r="913" spans="1:1" ht="12.75" customHeight="1" x14ac:dyDescent="0.25">
      <c r="A913" s="12"/>
    </row>
    <row r="914" spans="1:1" ht="12.75" customHeight="1" x14ac:dyDescent="0.25">
      <c r="A914" s="12"/>
    </row>
    <row r="915" spans="1:1" ht="12.75" customHeight="1" x14ac:dyDescent="0.25">
      <c r="A915" s="12"/>
    </row>
    <row r="916" spans="1:1" ht="12.75" customHeight="1" x14ac:dyDescent="0.25">
      <c r="A916" s="12"/>
    </row>
    <row r="917" spans="1:1" ht="12.75" customHeight="1" x14ac:dyDescent="0.25">
      <c r="A917" s="12"/>
    </row>
    <row r="918" spans="1:1" ht="12.75" customHeight="1" x14ac:dyDescent="0.25">
      <c r="A918" s="12"/>
    </row>
    <row r="919" spans="1:1" ht="12.75" customHeight="1" x14ac:dyDescent="0.25">
      <c r="A919" s="12"/>
    </row>
    <row r="920" spans="1:1" ht="12.75" customHeight="1" x14ac:dyDescent="0.25">
      <c r="A920" s="12"/>
    </row>
    <row r="921" spans="1:1" ht="12.75" customHeight="1" x14ac:dyDescent="0.25">
      <c r="A921" s="12"/>
    </row>
    <row r="922" spans="1:1" ht="12.75" customHeight="1" x14ac:dyDescent="0.25">
      <c r="A922" s="12"/>
    </row>
    <row r="923" spans="1:1" ht="12.75" customHeight="1" x14ac:dyDescent="0.25">
      <c r="A923" s="12"/>
    </row>
    <row r="924" spans="1:1" ht="12.75" customHeight="1" x14ac:dyDescent="0.25">
      <c r="A924" s="12"/>
    </row>
    <row r="925" spans="1:1" ht="12.75" customHeight="1" x14ac:dyDescent="0.25">
      <c r="A925" s="12"/>
    </row>
    <row r="926" spans="1:1" ht="12.75" customHeight="1" x14ac:dyDescent="0.25">
      <c r="A926" s="12"/>
    </row>
    <row r="927" spans="1:1" ht="12.75" customHeight="1" x14ac:dyDescent="0.25">
      <c r="A927" s="12"/>
    </row>
    <row r="928" spans="1:1" ht="12.75" customHeight="1" x14ac:dyDescent="0.25">
      <c r="A928" s="12"/>
    </row>
    <row r="929" spans="1:1" ht="12.75" customHeight="1" x14ac:dyDescent="0.25">
      <c r="A929" s="12"/>
    </row>
    <row r="930" spans="1:1" ht="12.75" customHeight="1" x14ac:dyDescent="0.25">
      <c r="A930" s="12"/>
    </row>
    <row r="931" spans="1:1" ht="12.75" customHeight="1" x14ac:dyDescent="0.25">
      <c r="A931" s="12"/>
    </row>
    <row r="932" spans="1:1" ht="12.75" customHeight="1" x14ac:dyDescent="0.25">
      <c r="A932" s="12"/>
    </row>
    <row r="933" spans="1:1" ht="12.75" customHeight="1" x14ac:dyDescent="0.25">
      <c r="A933" s="12"/>
    </row>
    <row r="934" spans="1:1" ht="12.75" customHeight="1" x14ac:dyDescent="0.25">
      <c r="A934" s="12"/>
    </row>
    <row r="935" spans="1:1" ht="12.75" customHeight="1" x14ac:dyDescent="0.25">
      <c r="A935" s="12"/>
    </row>
    <row r="936" spans="1:1" ht="12.75" customHeight="1" x14ac:dyDescent="0.25">
      <c r="A936" s="12"/>
    </row>
    <row r="937" spans="1:1" ht="12.75" customHeight="1" x14ac:dyDescent="0.25">
      <c r="A937" s="12"/>
    </row>
    <row r="938" spans="1:1" ht="12.75" customHeight="1" x14ac:dyDescent="0.25">
      <c r="A938" s="12"/>
    </row>
    <row r="939" spans="1:1" ht="12.75" customHeight="1" x14ac:dyDescent="0.25">
      <c r="A939" s="12"/>
    </row>
    <row r="940" spans="1:1" ht="12.75" customHeight="1" x14ac:dyDescent="0.25">
      <c r="A940" s="12"/>
    </row>
    <row r="941" spans="1:1" ht="12.75" customHeight="1" x14ac:dyDescent="0.25">
      <c r="A941" s="12"/>
    </row>
    <row r="942" spans="1:1" ht="12.75" customHeight="1" x14ac:dyDescent="0.25">
      <c r="A942" s="12"/>
    </row>
    <row r="943" spans="1:1" ht="12.75" customHeight="1" x14ac:dyDescent="0.25">
      <c r="A943" s="12"/>
    </row>
    <row r="944" spans="1:1" ht="12.75" customHeight="1" x14ac:dyDescent="0.25">
      <c r="A944" s="12"/>
    </row>
    <row r="945" spans="1:1" ht="12.75" customHeight="1" x14ac:dyDescent="0.25">
      <c r="A945" s="12"/>
    </row>
    <row r="946" spans="1:1" ht="12.75" customHeight="1" x14ac:dyDescent="0.25">
      <c r="A946" s="12"/>
    </row>
    <row r="947" spans="1:1" ht="12.75" customHeight="1" x14ac:dyDescent="0.25">
      <c r="A947" s="12"/>
    </row>
    <row r="948" spans="1:1" ht="12.75" customHeight="1" x14ac:dyDescent="0.25">
      <c r="A948" s="12"/>
    </row>
    <row r="949" spans="1:1" ht="12.75" customHeight="1" x14ac:dyDescent="0.25">
      <c r="A949" s="12"/>
    </row>
    <row r="950" spans="1:1" ht="12.75" customHeight="1" x14ac:dyDescent="0.25">
      <c r="A950" s="12"/>
    </row>
    <row r="951" spans="1:1" ht="12.75" customHeight="1" x14ac:dyDescent="0.25">
      <c r="A951" s="12"/>
    </row>
    <row r="952" spans="1:1" ht="12.75" customHeight="1" x14ac:dyDescent="0.25">
      <c r="A952" s="12"/>
    </row>
    <row r="953" spans="1:1" ht="12.75" customHeight="1" x14ac:dyDescent="0.25">
      <c r="A953" s="12"/>
    </row>
    <row r="954" spans="1:1" ht="12.75" customHeight="1" x14ac:dyDescent="0.25">
      <c r="A954" s="12"/>
    </row>
    <row r="955" spans="1:1" ht="12.75" customHeight="1" x14ac:dyDescent="0.25">
      <c r="A955" s="12"/>
    </row>
    <row r="956" spans="1:1" ht="12.75" customHeight="1" x14ac:dyDescent="0.25">
      <c r="A956" s="12"/>
    </row>
    <row r="957" spans="1:1" ht="12.75" customHeight="1" x14ac:dyDescent="0.25">
      <c r="A957" s="12"/>
    </row>
    <row r="958" spans="1:1" ht="12.75" customHeight="1" x14ac:dyDescent="0.25">
      <c r="A958" s="12"/>
    </row>
    <row r="959" spans="1:1" ht="12.75" customHeight="1" x14ac:dyDescent="0.25">
      <c r="A959" s="12"/>
    </row>
    <row r="960" spans="1:1" ht="12.75" customHeight="1" x14ac:dyDescent="0.25">
      <c r="A960" s="12"/>
    </row>
    <row r="961" spans="1:1" ht="12.75" customHeight="1" x14ac:dyDescent="0.25">
      <c r="A961" s="12"/>
    </row>
    <row r="962" spans="1:1" ht="12.75" customHeight="1" x14ac:dyDescent="0.25">
      <c r="A962" s="12"/>
    </row>
    <row r="963" spans="1:1" ht="12.75" customHeight="1" x14ac:dyDescent="0.25">
      <c r="A963" s="12"/>
    </row>
    <row r="964" spans="1:1" ht="12.75" customHeight="1" x14ac:dyDescent="0.25">
      <c r="A964" s="12"/>
    </row>
    <row r="965" spans="1:1" ht="12.75" customHeight="1" x14ac:dyDescent="0.25">
      <c r="A965" s="12"/>
    </row>
    <row r="966" spans="1:1" ht="12.75" customHeight="1" x14ac:dyDescent="0.25">
      <c r="A966" s="12"/>
    </row>
    <row r="967" spans="1:1" ht="12.75" customHeight="1" x14ac:dyDescent="0.25">
      <c r="A967" s="12"/>
    </row>
    <row r="968" spans="1:1" ht="12.75" customHeight="1" x14ac:dyDescent="0.25">
      <c r="A968" s="12"/>
    </row>
    <row r="969" spans="1:1" ht="12.75" customHeight="1" x14ac:dyDescent="0.25">
      <c r="A969" s="12"/>
    </row>
    <row r="970" spans="1:1" ht="12.75" customHeight="1" x14ac:dyDescent="0.25">
      <c r="A970" s="12"/>
    </row>
    <row r="971" spans="1:1" ht="12.75" customHeight="1" x14ac:dyDescent="0.25">
      <c r="A971" s="12"/>
    </row>
    <row r="972" spans="1:1" ht="12.75" customHeight="1" x14ac:dyDescent="0.25">
      <c r="A972" s="12"/>
    </row>
    <row r="973" spans="1:1" ht="12.75" customHeight="1" x14ac:dyDescent="0.25">
      <c r="A973" s="12"/>
    </row>
    <row r="974" spans="1:1" ht="12.75" customHeight="1" x14ac:dyDescent="0.25">
      <c r="A974" s="12"/>
    </row>
    <row r="975" spans="1:1" ht="12.75" customHeight="1" x14ac:dyDescent="0.25">
      <c r="A975" s="12"/>
    </row>
    <row r="976" spans="1:1" ht="12.75" customHeight="1" x14ac:dyDescent="0.25">
      <c r="A976" s="12"/>
    </row>
    <row r="977" spans="1:1" ht="12.75" customHeight="1" x14ac:dyDescent="0.25">
      <c r="A977" s="12"/>
    </row>
    <row r="978" spans="1:1" ht="12.75" customHeight="1" x14ac:dyDescent="0.25">
      <c r="A978" s="12"/>
    </row>
    <row r="979" spans="1:1" ht="12.75" customHeight="1" x14ac:dyDescent="0.25">
      <c r="A979" s="12"/>
    </row>
    <row r="980" spans="1:1" ht="12.75" customHeight="1" x14ac:dyDescent="0.25">
      <c r="A980" s="12"/>
    </row>
    <row r="981" spans="1:1" ht="12.75" customHeight="1" x14ac:dyDescent="0.25">
      <c r="A981" s="12"/>
    </row>
    <row r="982" spans="1:1" ht="12.75" customHeight="1" x14ac:dyDescent="0.25">
      <c r="A982" s="12"/>
    </row>
    <row r="983" spans="1:1" ht="12.75" customHeight="1" x14ac:dyDescent="0.25">
      <c r="A983" s="12"/>
    </row>
    <row r="984" spans="1:1" ht="12.75" customHeight="1" x14ac:dyDescent="0.25">
      <c r="A984" s="12"/>
    </row>
    <row r="985" spans="1:1" ht="12.75" customHeight="1" x14ac:dyDescent="0.25">
      <c r="A985" s="12"/>
    </row>
    <row r="986" spans="1:1" ht="12.75" customHeight="1" x14ac:dyDescent="0.25">
      <c r="A986" s="12"/>
    </row>
    <row r="987" spans="1:1" ht="12.75" customHeight="1" x14ac:dyDescent="0.25">
      <c r="A987" s="12"/>
    </row>
    <row r="988" spans="1:1" ht="12.75" customHeight="1" x14ac:dyDescent="0.25">
      <c r="A988" s="12"/>
    </row>
    <row r="989" spans="1:1" ht="12.75" customHeight="1" x14ac:dyDescent="0.25">
      <c r="A989" s="12"/>
    </row>
    <row r="990" spans="1:1" ht="12.75" customHeight="1" x14ac:dyDescent="0.25">
      <c r="A990" s="12"/>
    </row>
    <row r="991" spans="1:1" ht="12.75" customHeight="1" x14ac:dyDescent="0.25">
      <c r="A991" s="12"/>
    </row>
    <row r="992" spans="1:1" ht="12.75" customHeight="1" x14ac:dyDescent="0.25">
      <c r="A992" s="12"/>
    </row>
    <row r="993" spans="1:1" ht="12.75" customHeight="1" x14ac:dyDescent="0.25">
      <c r="A993" s="12"/>
    </row>
    <row r="994" spans="1:1" ht="12.75" customHeight="1" x14ac:dyDescent="0.25">
      <c r="A994" s="12"/>
    </row>
    <row r="995" spans="1:1" ht="12.75" customHeight="1" x14ac:dyDescent="0.25">
      <c r="A995" s="12"/>
    </row>
    <row r="996" spans="1:1" ht="12.75" customHeight="1" x14ac:dyDescent="0.25">
      <c r="A996" s="12"/>
    </row>
    <row r="997" spans="1:1" ht="12.75" customHeight="1" x14ac:dyDescent="0.25">
      <c r="A997" s="12"/>
    </row>
    <row r="998" spans="1:1" ht="12.75" customHeight="1" x14ac:dyDescent="0.25">
      <c r="A998" s="12"/>
    </row>
    <row r="999" spans="1:1" ht="12.75" customHeight="1" x14ac:dyDescent="0.25">
      <c r="A999" s="12"/>
    </row>
    <row r="1000" spans="1:1" ht="12.75" customHeight="1" x14ac:dyDescent="0.25">
      <c r="A1000" s="12"/>
    </row>
  </sheetData>
  <conditionalFormatting sqref="B70:AM89">
    <cfRule type="colorScale" priority="1">
      <colorScale>
        <cfvo type="min"/>
        <cfvo type="percentile" val="50"/>
        <cfvo type="max"/>
        <color rgb="FF63BE7B"/>
        <color rgb="FFFFEB84"/>
        <color rgb="FFF8696B"/>
      </colorScale>
    </cfRule>
  </conditionalFormatting>
  <conditionalFormatting sqref="B47:AM66">
    <cfRule type="colorScale" priority="2">
      <colorScale>
        <cfvo type="min"/>
        <cfvo type="percentile" val="50"/>
        <cfvo type="max"/>
        <color rgb="FF63BE7B"/>
        <color rgb="FFFFEB84"/>
        <color rgb="FFF8696B"/>
      </colorScale>
    </cfRule>
  </conditionalFormatting>
  <conditionalFormatting sqref="B92:AM111">
    <cfRule type="colorScale" priority="3">
      <colorScale>
        <cfvo type="min"/>
        <cfvo type="percentile" val="50"/>
        <cfvo type="max"/>
        <color rgb="FF63BE7B"/>
        <color rgb="FFFFEB84"/>
        <color rgb="FFF8696B"/>
      </colorScale>
    </cfRule>
  </conditionalFormatting>
  <conditionalFormatting sqref="B114:AM115">
    <cfRule type="colorScale" priority="4">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N1000"/>
  <sheetViews>
    <sheetView workbookViewId="0">
      <pane xSplit="1" topLeftCell="B1" activePane="topRight" state="frozen"/>
      <selection pane="topRight" activeCell="C2" sqref="C2"/>
    </sheetView>
  </sheetViews>
  <sheetFormatPr defaultColWidth="17.26953125" defaultRowHeight="15" customHeight="1" x14ac:dyDescent="0.25"/>
  <cols>
    <col min="1" max="1" width="16.08984375" customWidth="1"/>
    <col min="2" max="2" width="14.54296875" customWidth="1"/>
    <col min="3" max="40" width="8.7265625" customWidth="1"/>
  </cols>
  <sheetData>
    <row r="1" spans="1:40" ht="12.75" customHeight="1" x14ac:dyDescent="0.25">
      <c r="A1" s="65"/>
      <c r="B1" s="66" t="s">
        <v>99</v>
      </c>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row>
    <row r="2" spans="1:40" ht="12.75" customHeight="1" x14ac:dyDescent="0.35">
      <c r="A2" s="68"/>
      <c r="B2" s="68" t="s">
        <v>100</v>
      </c>
      <c r="C2" s="68" t="s">
        <v>11</v>
      </c>
      <c r="D2" s="68" t="s">
        <v>12</v>
      </c>
      <c r="E2" s="68" t="s">
        <v>13</v>
      </c>
      <c r="F2" s="68" t="s">
        <v>14</v>
      </c>
      <c r="G2" s="68" t="s">
        <v>15</v>
      </c>
      <c r="H2" s="68" t="s">
        <v>16</v>
      </c>
      <c r="I2" s="68" t="s">
        <v>17</v>
      </c>
      <c r="J2" s="68" t="s">
        <v>18</v>
      </c>
      <c r="K2" s="68" t="s">
        <v>19</v>
      </c>
      <c r="L2" s="68" t="s">
        <v>20</v>
      </c>
      <c r="M2" s="68" t="s">
        <v>21</v>
      </c>
      <c r="N2" s="68" t="s">
        <v>22</v>
      </c>
      <c r="O2" s="68" t="s">
        <v>23</v>
      </c>
      <c r="P2" s="68" t="s">
        <v>24</v>
      </c>
      <c r="Q2" s="68" t="s">
        <v>25</v>
      </c>
      <c r="R2" s="68" t="s">
        <v>26</v>
      </c>
      <c r="S2" s="68" t="s">
        <v>27</v>
      </c>
      <c r="T2" s="68" t="s">
        <v>28</v>
      </c>
      <c r="U2" s="68" t="s">
        <v>29</v>
      </c>
      <c r="V2" s="68" t="s">
        <v>30</v>
      </c>
      <c r="W2" s="68" t="s">
        <v>31</v>
      </c>
      <c r="X2" s="68" t="s">
        <v>32</v>
      </c>
      <c r="Y2" s="68" t="s">
        <v>33</v>
      </c>
      <c r="Z2" s="68" t="s">
        <v>34</v>
      </c>
      <c r="AA2" s="68" t="s">
        <v>35</v>
      </c>
      <c r="AB2" s="68" t="s">
        <v>36</v>
      </c>
      <c r="AC2" s="68" t="s">
        <v>37</v>
      </c>
      <c r="AD2" s="68" t="s">
        <v>38</v>
      </c>
      <c r="AE2" s="68" t="s">
        <v>39</v>
      </c>
      <c r="AF2" s="68" t="s">
        <v>40</v>
      </c>
      <c r="AG2" s="68" t="s">
        <v>41</v>
      </c>
      <c r="AH2" s="68" t="s">
        <v>42</v>
      </c>
      <c r="AI2" s="68" t="s">
        <v>43</v>
      </c>
      <c r="AJ2" s="68" t="s">
        <v>44</v>
      </c>
      <c r="AK2" s="68" t="s">
        <v>45</v>
      </c>
      <c r="AL2" s="68" t="s">
        <v>46</v>
      </c>
      <c r="AM2" s="68" t="s">
        <v>47</v>
      </c>
      <c r="AN2" s="68" t="s">
        <v>48</v>
      </c>
    </row>
    <row r="3" spans="1:40" ht="12.75" customHeight="1" x14ac:dyDescent="0.25">
      <c r="A3" s="94" t="s">
        <v>101</v>
      </c>
      <c r="B3" s="69">
        <v>1</v>
      </c>
      <c r="C3" s="69" t="str">
        <f t="array" ref="C3">IF(ISERROR(INDEX(Difficulties!$C$28:$C$47,MATCH($B3,Calculation!B$92:B$111,0))),"",INDEX(Difficulties!$C$28:$C$47,MATCH($B3,Calculation!B$92:B$111,0)))</f>
        <v>EVE</v>
      </c>
      <c r="D3" s="69" t="str">
        <f t="array" ref="D3">IF(ISERROR(INDEX(Difficulties!$C$28:$C$47,MATCH($B3,Calculation!C$92:C$111,0))),"",INDEX(Difficulties!$C$28:$C$47,MATCH($B3,Calculation!C$92:C$111,0)))</f>
        <v>MCI</v>
      </c>
      <c r="E3" s="69" t="str">
        <f t="array" ref="E3">IF(ISERROR(INDEX(Difficulties!$C$28:$C$47,MATCH($B3,Calculation!D$92:D$111,0))),"",INDEX(Difficulties!$C$28:$C$47,MATCH($B3,Calculation!D$92:D$111,0)))</f>
        <v>MCI</v>
      </c>
      <c r="F3" s="69" t="str">
        <f t="array" ref="F3">IF(ISERROR(INDEX(Difficulties!$C$28:$C$47,MATCH($B3,Calculation!E$92:E$111,0))),"",INDEX(Difficulties!$C$28:$C$47,MATCH($B3,Calculation!E$92:E$111,0)))</f>
        <v>ARS</v>
      </c>
      <c r="G3" s="69" t="str">
        <f t="array" ref="G3">IF(ISERROR(INDEX(Difficulties!$C$28:$C$47,MATCH($B3,Calculation!F$92:F$111,0))),"",INDEX(Difficulties!$C$28:$C$47,MATCH($B3,Calculation!F$92:F$111,0)))</f>
        <v>ARS</v>
      </c>
      <c r="H3" s="69" t="str">
        <f t="array" ref="H3">IF(ISERROR(INDEX(Difficulties!$C$28:$C$47,MATCH($B3,Calculation!G$92:G$111,0))),"",INDEX(Difficulties!$C$28:$C$47,MATCH($B3,Calculation!G$92:G$111,0)))</f>
        <v>ARS</v>
      </c>
      <c r="I3" s="69" t="str">
        <f t="array" ref="I3">IF(ISERROR(INDEX(Difficulties!$C$28:$C$47,MATCH($B3,Calculation!H$92:H$111,0))),"",INDEX(Difficulties!$C$28:$C$47,MATCH($B3,Calculation!H$92:H$111,0)))</f>
        <v>BOU</v>
      </c>
      <c r="J3" s="69" t="str">
        <f t="array" ref="J3">IF(ISERROR(INDEX(Difficulties!$C$28:$C$47,MATCH($B3,Calculation!I$92:I$111,0))),"",INDEX(Difficulties!$C$28:$C$47,MATCH($B3,Calculation!I$92:I$111,0)))</f>
        <v>WAT</v>
      </c>
      <c r="K3" s="69" t="str">
        <f t="array" ref="K3">IF(ISERROR(INDEX(Difficulties!$C$28:$C$47,MATCH($B3,Calculation!J$92:J$111,0))),"",INDEX(Difficulties!$C$28:$C$47,MATCH($B3,Calculation!J$92:J$111,0)))</f>
        <v>LIV</v>
      </c>
      <c r="L3" s="69" t="str">
        <f t="array" ref="L3">IF(ISERROR(INDEX(Difficulties!$C$28:$C$47,MATCH($B3,Calculation!K$92:K$111,0))),"",INDEX(Difficulties!$C$28:$C$47,MATCH($B3,Calculation!K$92:K$111,0)))</f>
        <v>HUD</v>
      </c>
      <c r="M3" s="69" t="str">
        <f t="array" ref="M3">IF(ISERROR(INDEX(Difficulties!$C$28:$C$47,MATCH($B3,Calculation!L$92:L$111,0))),"",INDEX(Difficulties!$C$28:$C$47,MATCH($B3,Calculation!L$92:L$111,0)))</f>
        <v>HUD</v>
      </c>
      <c r="N3" s="69" t="str">
        <f t="array" ref="N3">IF(ISERROR(INDEX(Difficulties!$C$28:$C$47,MATCH($B3,Calculation!M$92:M$111,0))),"",INDEX(Difficulties!$C$28:$C$47,MATCH($B3,Calculation!M$92:M$111,0)))</f>
        <v>CAR</v>
      </c>
      <c r="O3" s="69" t="str">
        <f t="array" ref="O3">IF(ISERROR(INDEX(Difficulties!$C$28:$C$47,MATCH($B3,Calculation!N$92:N$111,0))),"",INDEX(Difficulties!$C$28:$C$47,MATCH($B3,Calculation!N$92:N$111,0)))</f>
        <v>CAR</v>
      </c>
      <c r="P3" s="69" t="str">
        <f t="array" ref="P3">IF(ISERROR(INDEX(Difficulties!$C$28:$C$47,MATCH($B3,Calculation!O$92:O$111,0))),"",INDEX(Difficulties!$C$28:$C$47,MATCH($B3,Calculation!O$92:O$111,0)))</f>
        <v>WHU</v>
      </c>
      <c r="Q3" s="69" t="str">
        <f t="array" ref="Q3">IF(ISERROR(INDEX(Difficulties!$C$28:$C$47,MATCH($B3,Calculation!P$92:P$111,0))),"",INDEX(Difficulties!$C$28:$C$47,MATCH($B3,Calculation!P$92:P$111,0)))</f>
        <v>WHU</v>
      </c>
      <c r="R3" s="69" t="str">
        <f t="array" ref="R3">IF(ISERROR(INDEX(Difficulties!$C$28:$C$47,MATCH($B3,Calculation!Q$92:Q$111,0))),"",INDEX(Difficulties!$C$28:$C$47,MATCH($B3,Calculation!Q$92:Q$111,0)))</f>
        <v>WHU</v>
      </c>
      <c r="S3" s="69" t="str">
        <f t="array" ref="S3">IF(ISERROR(INDEX(Difficulties!$C$28:$C$47,MATCH($B3,Calculation!R$92:R$111,0))),"",INDEX(Difficulties!$C$28:$C$47,MATCH($B3,Calculation!R$92:R$111,0)))</f>
        <v>WHU</v>
      </c>
      <c r="T3" s="69" t="str">
        <f t="array" ref="T3">IF(ISERROR(INDEX(Difficulties!$C$28:$C$47,MATCH($B3,Calculation!S$92:S$111,0))),"",INDEX(Difficulties!$C$28:$C$47,MATCH($B3,Calculation!S$92:S$111,0)))</f>
        <v>CHE</v>
      </c>
      <c r="U3" s="69" t="str">
        <f t="array" ref="U3">IF(ISERROR(INDEX(Difficulties!$C$28:$C$47,MATCH($B3,Calculation!T$92:T$111,0))),"",INDEX(Difficulties!$C$28:$C$47,MATCH($B3,Calculation!T$92:T$111,0)))</f>
        <v>BUR</v>
      </c>
      <c r="V3" s="69" t="str">
        <f t="array" ref="V3">IF(ISERROR(INDEX(Difficulties!$C$28:$C$47,MATCH($B3,Calculation!U$92:U$111,0))),"",INDEX(Difficulties!$C$28:$C$47,MATCH($B3,Calculation!U$92:U$111,0)))</f>
        <v>EVE</v>
      </c>
      <c r="W3" s="69" t="str">
        <f t="array" ref="W3">IF(ISERROR(INDEX(Difficulties!$C$28:$C$47,MATCH($B3,Calculation!V$92:V$111,0))),"",INDEX(Difficulties!$C$28:$C$47,MATCH($B3,Calculation!V$92:V$111,0)))</f>
        <v>EVE</v>
      </c>
      <c r="X3" s="69" t="str">
        <f t="array" ref="X3">IF(ISERROR(INDEX(Difficulties!$C$28:$C$47,MATCH($B3,Calculation!W$92:W$111,0))),"",INDEX(Difficulties!$C$28:$C$47,MATCH($B3,Calculation!W$92:W$111,0)))</f>
        <v>EVE</v>
      </c>
      <c r="Y3" s="69" t="str">
        <f t="array" ref="Y3">IF(ISERROR(INDEX(Difficulties!$C$28:$C$47,MATCH($B3,Calculation!X$92:X$111,0))),"",INDEX(Difficulties!$C$28:$C$47,MATCH($B3,Calculation!X$92:X$111,0)))</f>
        <v>TOT</v>
      </c>
      <c r="Z3" s="69" t="str">
        <f t="array" ref="Z3">IF(ISERROR(INDEX(Difficulties!$C$28:$C$47,MATCH($B3,Calculation!Y$92:Y$111,0))),"",INDEX(Difficulties!$C$28:$C$47,MATCH($B3,Calculation!Y$92:Y$111,0)))</f>
        <v>WOL</v>
      </c>
      <c r="AA3" s="69" t="str">
        <f t="array" ref="AA3">IF(ISERROR(INDEX(Difficulties!$C$28:$C$47,MATCH($B3,Calculation!Z$92:Z$111,0))),"",INDEX(Difficulties!$C$28:$C$47,MATCH($B3,Calculation!Z$92:Z$111,0)))</f>
        <v>CAR</v>
      </c>
      <c r="AB3" s="69" t="str">
        <f t="array" ref="AB3">IF(ISERROR(INDEX(Difficulties!$C$28:$C$47,MATCH($B3,Calculation!AA$92:AA$111,0))),"",INDEX(Difficulties!$C$28:$C$47,MATCH($B3,Calculation!AA$92:AA$111,0)))</f>
        <v>CAR</v>
      </c>
      <c r="AC3" s="69" t="str">
        <f t="array" ref="AC3">IF(ISERROR(INDEX(Difficulties!$C$28:$C$47,MATCH($B3,Calculation!AB$92:AB$111,0))),"",INDEX(Difficulties!$C$28:$C$47,MATCH($B3,Calculation!AB$92:AB$111,0)))</f>
        <v>CAR</v>
      </c>
      <c r="AD3" s="69" t="str">
        <f t="array" ref="AD3">IF(ISERROR(INDEX(Difficulties!$C$28:$C$47,MATCH($B3,Calculation!AC$92:AC$111,0))),"",INDEX(Difficulties!$C$28:$C$47,MATCH($B3,Calculation!AC$92:AC$111,0)))</f>
        <v>BHA</v>
      </c>
      <c r="AE3" s="69" t="str">
        <f t="array" ref="AE3">IF(ISERROR(INDEX(Difficulties!$C$28:$C$47,MATCH($B3,Calculation!AD$92:AD$111,0))),"",INDEX(Difficulties!$C$28:$C$47,MATCH($B3,Calculation!AD$92:AD$111,0)))</f>
        <v>CHE</v>
      </c>
      <c r="AF3" s="69" t="str">
        <f t="array" ref="AF3">IF(ISERROR(INDEX(Difficulties!$C$28:$C$47,MATCH($B3,Calculation!AE$92:AE$111,0))),"",INDEX(Difficulties!$C$28:$C$47,MATCH($B3,Calculation!AE$92:AE$111,0)))</f>
        <v>LEI</v>
      </c>
      <c r="AG3" s="69" t="str">
        <f t="array" ref="AG3">IF(ISERROR(INDEX(Difficulties!$C$28:$C$47,MATCH($B3,Calculation!AF$92:AF$111,0))),"",INDEX(Difficulties!$C$28:$C$47,MATCH($B3,Calculation!AF$92:AF$111,0)))</f>
        <v>BOU</v>
      </c>
      <c r="AH3" s="69" t="str">
        <f t="array" ref="AH3">IF(ISERROR(INDEX(Difficulties!$C$28:$C$47,MATCH($B3,Calculation!AG$92:AG$111,0))),"",INDEX(Difficulties!$C$28:$C$47,MATCH($B3,Calculation!AG$92:AG$111,0)))</f>
        <v>BOU</v>
      </c>
      <c r="AI3" s="69" t="str">
        <f t="array" ref="AI3">IF(ISERROR(INDEX(Difficulties!$C$28:$C$47,MATCH($B3,Calculation!AH$92:AH$111,0))),"",INDEX(Difficulties!$C$28:$C$47,MATCH($B3,Calculation!AH$92:AH$111,0)))</f>
        <v>FUL</v>
      </c>
      <c r="AJ3" s="69" t="str">
        <f t="array" ref="AJ3">IF(ISERROR(INDEX(Difficulties!$C$28:$C$47,MATCH($B3,Calculation!AI$92:AI$111,0))),"",INDEX(Difficulties!$C$28:$C$47,MATCH($B3,Calculation!AI$92:AI$111,0)))</f>
        <v>SOU</v>
      </c>
      <c r="AK3" s="69" t="str">
        <f t="array" ref="AK3">IF(ISERROR(INDEX(Difficulties!$C$28:$C$47,MATCH($B3,Calculation!AJ$92:AJ$111,0))),"",INDEX(Difficulties!$C$28:$C$47,MATCH($B3,Calculation!AJ$92:AJ$111,0)))</f>
        <v/>
      </c>
      <c r="AL3" s="69" t="str">
        <f t="array" ref="AL3">IF(ISERROR(INDEX(Difficulties!$C$28:$C$47,MATCH($B3,Calculation!AK$92:AK$111,0))),"",INDEX(Difficulties!$C$28:$C$47,MATCH($B3,Calculation!AK$92:AK$111,0)))</f>
        <v/>
      </c>
      <c r="AM3" s="69" t="str">
        <f t="array" ref="AM3">IF(ISERROR(INDEX(Difficulties!$C$28:$C$47,MATCH($B3,Calculation!AL$92:AL$111,0))),"",INDEX(Difficulties!$C$28:$C$47,MATCH($B3,Calculation!AL$92:AL$111,0)))</f>
        <v/>
      </c>
      <c r="AN3" s="69" t="str">
        <f t="array" ref="AN3">IF(ISERROR(INDEX(Difficulties!$C$28:$C$47,MATCH($B3,Calculation!AM$92:AM$111,0))),"",INDEX(Difficulties!$C$28:$C$47,MATCH($B3,Calculation!AM$92:AM$111,0)))</f>
        <v/>
      </c>
    </row>
    <row r="4" spans="1:40" ht="12.75" customHeight="1" x14ac:dyDescent="0.25">
      <c r="A4" s="95"/>
      <c r="B4" s="69">
        <v>2</v>
      </c>
      <c r="C4" s="69" t="str">
        <f t="array" ref="C4">IF(ISERROR(INDEX(Difficulties!$C$28:$C$47,MATCH($B4,Calculation!B$92:B$111,0))),"",INDEX(Difficulties!$C$28:$C$47,MATCH($B4,Calculation!B$92:B$111,0)))</f>
        <v>MCI</v>
      </c>
      <c r="D4" s="69" t="str">
        <f t="array" ref="D4">IF(ISERROR(INDEX(Difficulties!$C$28:$C$47,MATCH($B4,Calculation!C$92:C$111,0))),"",INDEX(Difficulties!$C$28:$C$47,MATCH($B4,Calculation!C$92:C$111,0)))</f>
        <v>CHE</v>
      </c>
      <c r="E4" s="69" t="str">
        <f t="array" ref="E4">IF(ISERROR(INDEX(Difficulties!$C$28:$C$47,MATCH($B4,Calculation!D$92:D$111,0))),"",INDEX(Difficulties!$C$28:$C$47,MATCH($B4,Calculation!D$92:D$111,0)))</f>
        <v>ARS</v>
      </c>
      <c r="F4" s="69" t="str">
        <f t="array" ref="F4">IF(ISERROR(INDEX(Difficulties!$C$28:$C$47,MATCH($B4,Calculation!E$92:E$111,0))),"",INDEX(Difficulties!$C$28:$C$47,MATCH($B4,Calculation!E$92:E$111,0)))</f>
        <v>CRY</v>
      </c>
      <c r="G4" s="69" t="str">
        <f t="array" ref="G4">IF(ISERROR(INDEX(Difficulties!$C$28:$C$47,MATCH($B4,Calculation!F$92:F$111,0))),"",INDEX(Difficulties!$C$28:$C$47,MATCH($B4,Calculation!F$92:F$111,0)))</f>
        <v>CRY</v>
      </c>
      <c r="H4" s="69" t="str">
        <f t="array" ref="H4">IF(ISERROR(INDEX(Difficulties!$C$28:$C$47,MATCH($B4,Calculation!G$92:G$111,0))),"",INDEX(Difficulties!$C$28:$C$47,MATCH($B4,Calculation!G$92:G$111,0)))</f>
        <v>BOU</v>
      </c>
      <c r="I4" s="69" t="str">
        <f t="array" ref="I4">IF(ISERROR(INDEX(Difficulties!$C$28:$C$47,MATCH($B4,Calculation!H$92:H$111,0))),"",INDEX(Difficulties!$C$28:$C$47,MATCH($B4,Calculation!H$92:H$111,0)))</f>
        <v>FUL</v>
      </c>
      <c r="J4" s="69" t="str">
        <f t="array" ref="J4">IF(ISERROR(INDEX(Difficulties!$C$28:$C$47,MATCH($B4,Calculation!I$92:I$111,0))),"",INDEX(Difficulties!$C$28:$C$47,MATCH($B4,Calculation!I$92:I$111,0)))</f>
        <v>BHA</v>
      </c>
      <c r="K4" s="69" t="str">
        <f t="array" ref="K4">IF(ISERROR(INDEX(Difficulties!$C$28:$C$47,MATCH($B4,Calculation!J$92:J$111,0))),"",INDEX(Difficulties!$C$28:$C$47,MATCH($B4,Calculation!J$92:J$111,0)))</f>
        <v>NEW</v>
      </c>
      <c r="L4" s="69" t="str">
        <f t="array" ref="L4">IF(ISERROR(INDEX(Difficulties!$C$28:$C$47,MATCH($B4,Calculation!K$92:K$111,0))),"",INDEX(Difficulties!$C$28:$C$47,MATCH($B4,Calculation!K$92:K$111,0)))</f>
        <v>LEI</v>
      </c>
      <c r="M4" s="69" t="str">
        <f t="array" ref="M4">IF(ISERROR(INDEX(Difficulties!$C$28:$C$47,MATCH($B4,Calculation!L$92:L$111,0))),"",INDEX(Difficulties!$C$28:$C$47,MATCH($B4,Calculation!L$92:L$111,0)))</f>
        <v>LEI</v>
      </c>
      <c r="N4" s="69" t="str">
        <f t="array" ref="N4">IF(ISERROR(INDEX(Difficulties!$C$28:$C$47,MATCH($B4,Calculation!M$92:M$111,0))),"",INDEX(Difficulties!$C$28:$C$47,MATCH($B4,Calculation!M$92:M$111,0)))</f>
        <v>BHA</v>
      </c>
      <c r="O4" s="69" t="str">
        <f t="array" ref="O4">IF(ISERROR(INDEX(Difficulties!$C$28:$C$47,MATCH($B4,Calculation!N$92:N$111,0))),"",INDEX(Difficulties!$C$28:$C$47,MATCH($B4,Calculation!N$92:N$111,0)))</f>
        <v>WOL</v>
      </c>
      <c r="P4" s="69" t="str">
        <f t="array" ref="P4">IF(ISERROR(INDEX(Difficulties!$C$28:$C$47,MATCH($B4,Calculation!O$92:O$111,0))),"",INDEX(Difficulties!$C$28:$C$47,MATCH($B4,Calculation!O$92:O$111,0)))</f>
        <v>NEW</v>
      </c>
      <c r="Q4" s="69" t="str">
        <f t="array" ref="Q4">IF(ISERROR(INDEX(Difficulties!$C$28:$C$47,MATCH($B4,Calculation!P$92:P$111,0))),"",INDEX(Difficulties!$C$28:$C$47,MATCH($B4,Calculation!P$92:P$111,0)))</f>
        <v>TOT</v>
      </c>
      <c r="R4" s="69" t="str">
        <f t="array" ref="R4">IF(ISERROR(INDEX(Difficulties!$C$28:$C$47,MATCH($B4,Calculation!Q$92:Q$111,0))),"",INDEX(Difficulties!$C$28:$C$47,MATCH($B4,Calculation!Q$92:Q$111,0)))</f>
        <v>MNU</v>
      </c>
      <c r="S4" s="69" t="str">
        <f t="array" ref="S4">IF(ISERROR(INDEX(Difficulties!$C$28:$C$47,MATCH($B4,Calculation!R$92:R$111,0))),"",INDEX(Difficulties!$C$28:$C$47,MATCH($B4,Calculation!R$92:R$111,0)))</f>
        <v>CHE</v>
      </c>
      <c r="T4" s="69" t="str">
        <f t="array" ref="T4">IF(ISERROR(INDEX(Difficulties!$C$28:$C$47,MATCH($B4,Calculation!S$92:S$111,0))),"",INDEX(Difficulties!$C$28:$C$47,MATCH($B4,Calculation!S$92:S$111,0)))</f>
        <v>BUR</v>
      </c>
      <c r="U4" s="69" t="str">
        <f t="array" ref="U4">IF(ISERROR(INDEX(Difficulties!$C$28:$C$47,MATCH($B4,Calculation!T$92:T$111,0))),"",INDEX(Difficulties!$C$28:$C$47,MATCH($B4,Calculation!T$92:T$111,0)))</f>
        <v>TOT</v>
      </c>
      <c r="V4" s="69" t="str">
        <f t="array" ref="V4">IF(ISERROR(INDEX(Difficulties!$C$28:$C$47,MATCH($B4,Calculation!U$92:U$111,0))),"",INDEX(Difficulties!$C$28:$C$47,MATCH($B4,Calculation!U$92:U$111,0)))</f>
        <v>TOT</v>
      </c>
      <c r="W4" s="69" t="str">
        <f t="array" ref="W4">IF(ISERROR(INDEX(Difficulties!$C$28:$C$47,MATCH($B4,Calculation!V$92:V$111,0))),"",INDEX(Difficulties!$C$28:$C$47,MATCH($B4,Calculation!V$92:V$111,0)))</f>
        <v>TOT</v>
      </c>
      <c r="X4" s="69" t="str">
        <f t="array" ref="X4">IF(ISERROR(INDEX(Difficulties!$C$28:$C$47,MATCH($B4,Calculation!W$92:W$111,0))),"",INDEX(Difficulties!$C$28:$C$47,MATCH($B4,Calculation!W$92:W$111,0)))</f>
        <v>LIV</v>
      </c>
      <c r="Y4" s="69" t="str">
        <f t="array" ref="Y4">IF(ISERROR(INDEX(Difficulties!$C$28:$C$47,MATCH($B4,Calculation!X$92:X$111,0))),"",INDEX(Difficulties!$C$28:$C$47,MATCH($B4,Calculation!X$92:X$111,0)))</f>
        <v>WOL</v>
      </c>
      <c r="Z4" s="69" t="str">
        <f t="array" ref="Z4">IF(ISERROR(INDEX(Difficulties!$C$28:$C$47,MATCH($B4,Calculation!Y$92:Y$111,0))),"",INDEX(Difficulties!$C$28:$C$47,MATCH($B4,Calculation!Y$92:Y$111,0)))</f>
        <v>SOU</v>
      </c>
      <c r="AA4" s="69" t="str">
        <f t="array" ref="AA4">IF(ISERROR(INDEX(Difficulties!$C$28:$C$47,MATCH($B4,Calculation!Z$92:Z$111,0))),"",INDEX(Difficulties!$C$28:$C$47,MATCH($B4,Calculation!Z$92:Z$111,0)))</f>
        <v>WOL</v>
      </c>
      <c r="AB4" s="69" t="str">
        <f t="array" ref="AB4">IF(ISERROR(INDEX(Difficulties!$C$28:$C$47,MATCH($B4,Calculation!AA$92:AA$111,0))),"",INDEX(Difficulties!$C$28:$C$47,MATCH($B4,Calculation!AA$92:AA$111,0)))</f>
        <v>NEW</v>
      </c>
      <c r="AC4" s="69" t="str">
        <f t="array" ref="AC4">IF(ISERROR(INDEX(Difficulties!$C$28:$C$47,MATCH($B4,Calculation!AB$92:AB$111,0))),"",INDEX(Difficulties!$C$28:$C$47,MATCH($B4,Calculation!AB$92:AB$111,0)))</f>
        <v>LEI</v>
      </c>
      <c r="AD4" s="69" t="str">
        <f t="array" ref="AD4">IF(ISERROR(INDEX(Difficulties!$C$28:$C$47,MATCH($B4,Calculation!AC$92:AC$111,0))),"",INDEX(Difficulties!$C$28:$C$47,MATCH($B4,Calculation!AC$92:AC$111,0)))</f>
        <v>LEI</v>
      </c>
      <c r="AE4" s="69" t="str">
        <f t="array" ref="AE4">IF(ISERROR(INDEX(Difficulties!$C$28:$C$47,MATCH($B4,Calculation!AD$92:AD$111,0))),"",INDEX(Difficulties!$C$28:$C$47,MATCH($B4,Calculation!AD$92:AD$111,0)))</f>
        <v>LEI</v>
      </c>
      <c r="AF4" s="69" t="str">
        <f t="array" ref="AF4">IF(ISERROR(INDEX(Difficulties!$C$28:$C$47,MATCH($B4,Calculation!AE$92:AE$111,0))),"",INDEX(Difficulties!$C$28:$C$47,MATCH($B4,Calculation!AE$92:AE$111,0)))</f>
        <v>BOU</v>
      </c>
      <c r="AG4" s="69" t="str">
        <f t="array" ref="AG4">IF(ISERROR(INDEX(Difficulties!$C$28:$C$47,MATCH($B4,Calculation!AF$92:AF$111,0))),"",INDEX(Difficulties!$C$28:$C$47,MATCH($B4,Calculation!AF$92:AF$111,0)))</f>
        <v>ARS</v>
      </c>
      <c r="AH4" s="69" t="str">
        <f t="array" ref="AH4">IF(ISERROR(INDEX(Difficulties!$C$28:$C$47,MATCH($B4,Calculation!AG$92:AG$111,0))),"",INDEX(Difficulties!$C$28:$C$47,MATCH($B4,Calculation!AG$92:AG$111,0)))</f>
        <v>LEI</v>
      </c>
      <c r="AI4" s="69" t="str">
        <f t="array" ref="AI4">IF(ISERROR(INDEX(Difficulties!$C$28:$C$47,MATCH($B4,Calculation!AH$92:AH$111,0))),"",INDEX(Difficulties!$C$28:$C$47,MATCH($B4,Calculation!AH$92:AH$111,0)))</f>
        <v>LIV</v>
      </c>
      <c r="AJ4" s="69" t="str">
        <f t="array" ref="AJ4">IF(ISERROR(INDEX(Difficulties!$C$28:$C$47,MATCH($B4,Calculation!AI$92:AI$111,0))),"",INDEX(Difficulties!$C$28:$C$47,MATCH($B4,Calculation!AI$92:AI$111,0)))</f>
        <v>FUL</v>
      </c>
      <c r="AK4" s="69" t="str">
        <f t="array" ref="AK4">IF(ISERROR(INDEX(Difficulties!$C$28:$C$47,MATCH($B4,Calculation!AJ$92:AJ$111,0))),"",INDEX(Difficulties!$C$28:$C$47,MATCH($B4,Calculation!AJ$92:AJ$111,0)))</f>
        <v/>
      </c>
      <c r="AL4" s="69" t="str">
        <f t="array" ref="AL4">IF(ISERROR(INDEX(Difficulties!$C$28:$C$47,MATCH($B4,Calculation!AK$92:AK$111,0))),"",INDEX(Difficulties!$C$28:$C$47,MATCH($B4,Calculation!AK$92:AK$111,0)))</f>
        <v/>
      </c>
      <c r="AM4" s="69" t="str">
        <f t="array" ref="AM4">IF(ISERROR(INDEX(Difficulties!$C$28:$C$47,MATCH($B4,Calculation!AL$92:AL$111,0))),"",INDEX(Difficulties!$C$28:$C$47,MATCH($B4,Calculation!AL$92:AL$111,0)))</f>
        <v/>
      </c>
      <c r="AN4" s="69" t="str">
        <f t="array" ref="AN4">IF(ISERROR(INDEX(Difficulties!$C$28:$C$47,MATCH($B4,Calculation!AM$92:AM$111,0))),"",INDEX(Difficulties!$C$28:$C$47,MATCH($B4,Calculation!AM$92:AM$111,0)))</f>
        <v/>
      </c>
    </row>
    <row r="5" spans="1:40" ht="12.75" customHeight="1" x14ac:dyDescent="0.25">
      <c r="A5" s="95"/>
      <c r="B5" s="69">
        <v>3</v>
      </c>
      <c r="C5" s="69" t="str">
        <f t="array" ref="C5">IF(ISERROR(INDEX(Difficulties!$C$28:$C$47,MATCH($B5,Calculation!B$92:B$111,0))),"",INDEX(Difficulties!$C$28:$C$47,MATCH($B5,Calculation!B$92:B$111,0)))</f>
        <v>CHE</v>
      </c>
      <c r="D5" s="69" t="str">
        <f t="array" ref="D5">IF(ISERROR(INDEX(Difficulties!$C$28:$C$47,MATCH($B5,Calculation!C$92:C$111,0))),"",INDEX(Difficulties!$C$28:$C$47,MATCH($B5,Calculation!C$92:C$111,0)))</f>
        <v>EVE</v>
      </c>
      <c r="E5" s="69" t="str">
        <f t="array" ref="E5">IF(ISERROR(INDEX(Difficulties!$C$28:$C$47,MATCH($B5,Calculation!D$92:D$111,0))),"",INDEX(Difficulties!$C$28:$C$47,MATCH($B5,Calculation!D$92:D$111,0)))</f>
        <v>CRY</v>
      </c>
      <c r="F5" s="69" t="str">
        <f t="array" ref="F5">IF(ISERROR(INDEX(Difficulties!$C$28:$C$47,MATCH($B5,Calculation!E$92:E$111,0))),"",INDEX(Difficulties!$C$28:$C$47,MATCH($B5,Calculation!E$92:E$111,0)))</f>
        <v>EVE</v>
      </c>
      <c r="G5" s="69" t="str">
        <f t="array" ref="G5">IF(ISERROR(INDEX(Difficulties!$C$28:$C$47,MATCH($B5,Calculation!F$92:F$111,0))),"",INDEX(Difficulties!$C$28:$C$47,MATCH($B5,Calculation!F$92:F$111,0)))</f>
        <v>BOU</v>
      </c>
      <c r="H5" s="69" t="str">
        <f t="array" ref="H5">IF(ISERROR(INDEX(Difficulties!$C$28:$C$47,MATCH($B5,Calculation!G$92:G$111,0))),"",INDEX(Difficulties!$C$28:$C$47,MATCH($B5,Calculation!G$92:G$111,0)))</f>
        <v>WAT</v>
      </c>
      <c r="I5" s="69" t="str">
        <f t="array" ref="I5">IF(ISERROR(INDEX(Difficulties!$C$28:$C$47,MATCH($B5,Calculation!H$92:H$111,0))),"",INDEX(Difficulties!$C$28:$C$47,MATCH($B5,Calculation!H$92:H$111,0)))</f>
        <v>ARS</v>
      </c>
      <c r="J5" s="69" t="str">
        <f t="array" ref="J5">IF(ISERROR(INDEX(Difficulties!$C$28:$C$47,MATCH($B5,Calculation!I$92:I$111,0))),"",INDEX(Difficulties!$C$28:$C$47,MATCH($B5,Calculation!I$92:I$111,0)))</f>
        <v>ARS</v>
      </c>
      <c r="K5" s="69" t="str">
        <f t="array" ref="K5">IF(ISERROR(INDEX(Difficulties!$C$28:$C$47,MATCH($B5,Calculation!J$92:J$111,0))),"",INDEX(Difficulties!$C$28:$C$47,MATCH($B5,Calculation!J$92:J$111,0)))</f>
        <v>BHA</v>
      </c>
      <c r="L5" s="69" t="str">
        <f t="array" ref="L5">IF(ISERROR(INDEX(Difficulties!$C$28:$C$47,MATCH($B5,Calculation!K$92:K$111,0))),"",INDEX(Difficulties!$C$28:$C$47,MATCH($B5,Calculation!K$92:K$111,0)))</f>
        <v>BHA</v>
      </c>
      <c r="M5" s="69" t="str">
        <f t="array" ref="M5">IF(ISERROR(INDEX(Difficulties!$C$28:$C$47,MATCH($B5,Calculation!L$92:L$111,0))),"",INDEX(Difficulties!$C$28:$C$47,MATCH($B5,Calculation!L$92:L$111,0)))</f>
        <v>NEW</v>
      </c>
      <c r="N5" s="69" t="str">
        <f t="array" ref="N5">IF(ISERROR(INDEX(Difficulties!$C$28:$C$47,MATCH($B5,Calculation!M$92:M$111,0))),"",INDEX(Difficulties!$C$28:$C$47,MATCH($B5,Calculation!M$92:M$111,0)))</f>
        <v>LIV</v>
      </c>
      <c r="O5" s="69" t="str">
        <f t="array" ref="O5">IF(ISERROR(INDEX(Difficulties!$C$28:$C$47,MATCH($B5,Calculation!N$92:N$111,0))),"",INDEX(Difficulties!$C$28:$C$47,MATCH($B5,Calculation!N$92:N$111,0)))</f>
        <v>NEW</v>
      </c>
      <c r="P5" s="69" t="str">
        <f t="array" ref="P5">IF(ISERROR(INDEX(Difficulties!$C$28:$C$47,MATCH($B5,Calculation!O$92:O$111,0))),"",INDEX(Difficulties!$C$28:$C$47,MATCH($B5,Calculation!O$92:O$111,0)))</f>
        <v>HUD</v>
      </c>
      <c r="Q5" s="69" t="str">
        <f t="array" ref="Q5">IF(ISERROR(INDEX(Difficulties!$C$28:$C$47,MATCH($B5,Calculation!P$92:P$111,0))),"",INDEX(Difficulties!$C$28:$C$47,MATCH($B5,Calculation!P$92:P$111,0)))</f>
        <v>MNU</v>
      </c>
      <c r="R5" s="69" t="str">
        <f t="array" ref="R5">IF(ISERROR(INDEX(Difficulties!$C$28:$C$47,MATCH($B5,Calculation!Q$92:Q$111,0))),"",INDEX(Difficulties!$C$28:$C$47,MATCH($B5,Calculation!Q$92:Q$111,0)))</f>
        <v>TOT</v>
      </c>
      <c r="S5" s="69" t="str">
        <f t="array" ref="S5">IF(ISERROR(INDEX(Difficulties!$C$28:$C$47,MATCH($B5,Calculation!R$92:R$111,0))),"",INDEX(Difficulties!$C$28:$C$47,MATCH($B5,Calculation!R$92:R$111,0)))</f>
        <v>TOT</v>
      </c>
      <c r="T5" s="69" t="str">
        <f t="array" ref="T5">IF(ISERROR(INDEX(Difficulties!$C$28:$C$47,MATCH($B5,Calculation!S$92:S$111,0))),"",INDEX(Difficulties!$C$28:$C$47,MATCH($B5,Calculation!S$92:S$111,0)))</f>
        <v>WHU</v>
      </c>
      <c r="U5" s="69" t="str">
        <f t="array" ref="U5">IF(ISERROR(INDEX(Difficulties!$C$28:$C$47,MATCH($B5,Calculation!T$92:T$111,0))),"",INDEX(Difficulties!$C$28:$C$47,MATCH($B5,Calculation!T$92:T$111,0)))</f>
        <v>EVE</v>
      </c>
      <c r="V5" s="69" t="str">
        <f t="array" ref="V5">IF(ISERROR(INDEX(Difficulties!$C$28:$C$47,MATCH($B5,Calculation!U$92:U$111,0))),"",INDEX(Difficulties!$C$28:$C$47,MATCH($B5,Calculation!U$92:U$111,0)))</f>
        <v>MCI</v>
      </c>
      <c r="W5" s="69" t="str">
        <f t="array" ref="W5">IF(ISERROR(INDEX(Difficulties!$C$28:$C$47,MATCH($B5,Calculation!V$92:V$111,0))),"",INDEX(Difficulties!$C$28:$C$47,MATCH($B5,Calculation!V$92:V$111,0)))</f>
        <v>CHE</v>
      </c>
      <c r="X5" s="69" t="str">
        <f t="array" ref="X5">IF(ISERROR(INDEX(Difficulties!$C$28:$C$47,MATCH($B5,Calculation!W$92:W$111,0))),"",INDEX(Difficulties!$C$28:$C$47,MATCH($B5,Calculation!W$92:W$111,0)))</f>
        <v>CRY</v>
      </c>
      <c r="Y5" s="69" t="str">
        <f t="array" ref="Y5">IF(ISERROR(INDEX(Difficulties!$C$28:$C$47,MATCH($B5,Calculation!X$92:X$111,0))),"",INDEX(Difficulties!$C$28:$C$47,MATCH($B5,Calculation!X$92:X$111,0)))</f>
        <v>CAR</v>
      </c>
      <c r="Z5" s="69" t="str">
        <f t="array" ref="Z5">IF(ISERROR(INDEX(Difficulties!$C$28:$C$47,MATCH($B5,Calculation!Y$92:Y$111,0))),"",INDEX(Difficulties!$C$28:$C$47,MATCH($B5,Calculation!Y$92:Y$111,0)))</f>
        <v>CRY</v>
      </c>
      <c r="AA5" s="69" t="str">
        <f t="array" ref="AA5">IF(ISERROR(INDEX(Difficulties!$C$28:$C$47,MATCH($B5,Calculation!Z$92:Z$111,0))),"",INDEX(Difficulties!$C$28:$C$47,MATCH($B5,Calculation!Z$92:Z$111,0)))</f>
        <v>MNU</v>
      </c>
      <c r="AB5" s="69" t="str">
        <f t="array" ref="AB5">IF(ISERROR(INDEX(Difficulties!$C$28:$C$47,MATCH($B5,Calculation!AA$92:AA$111,0))),"",INDEX(Difficulties!$C$28:$C$47,MATCH($B5,Calculation!AA$92:AA$111,0)))</f>
        <v>HUD</v>
      </c>
      <c r="AC5" s="69" t="str">
        <f t="array" ref="AC5">IF(ISERROR(INDEX(Difficulties!$C$28:$C$47,MATCH($B5,Calculation!AB$92:AB$111,0))),"",INDEX(Difficulties!$C$28:$C$47,MATCH($B5,Calculation!AB$92:AB$111,0)))</f>
        <v>HUD</v>
      </c>
      <c r="AD5" s="69" t="str">
        <f t="array" ref="AD5">IF(ISERROR(INDEX(Difficulties!$C$28:$C$47,MATCH($B5,Calculation!AC$92:AC$111,0))),"",INDEX(Difficulties!$C$28:$C$47,MATCH($B5,Calculation!AC$92:AC$111,0)))</f>
        <v>HUD</v>
      </c>
      <c r="AE5" s="69" t="str">
        <f t="array" ref="AE5">IF(ISERROR(INDEX(Difficulties!$C$28:$C$47,MATCH($B5,Calculation!AD$92:AD$111,0))),"",INDEX(Difficulties!$C$28:$C$47,MATCH($B5,Calculation!AD$92:AD$111,0)))</f>
        <v>HUD</v>
      </c>
      <c r="AF5" s="69" t="str">
        <f t="array" ref="AF5">IF(ISERROR(INDEX(Difficulties!$C$28:$C$47,MATCH($B5,Calculation!AE$92:AE$111,0))),"",INDEX(Difficulties!$C$28:$C$47,MATCH($B5,Calculation!AE$92:AE$111,0)))</f>
        <v>TOT</v>
      </c>
      <c r="AG5" s="69" t="str">
        <f t="array" ref="AG5">IF(ISERROR(INDEX(Difficulties!$C$28:$C$47,MATCH($B5,Calculation!AF$92:AF$111,0))),"",INDEX(Difficulties!$C$28:$C$47,MATCH($B5,Calculation!AF$92:AF$111,0)))</f>
        <v>LEI</v>
      </c>
      <c r="AH5" s="69" t="str">
        <f t="array" ref="AH5">IF(ISERROR(INDEX(Difficulties!$C$28:$C$47,MATCH($B5,Calculation!AG$92:AG$111,0))),"",INDEX(Difficulties!$C$28:$C$47,MATCH($B5,Calculation!AG$92:AG$111,0)))</f>
        <v>ARS</v>
      </c>
      <c r="AI5" s="69" t="str">
        <f t="array" ref="AI5">IF(ISERROR(INDEX(Difficulties!$C$28:$C$47,MATCH($B5,Calculation!AH$92:AH$111,0))),"",INDEX(Difficulties!$C$28:$C$47,MATCH($B5,Calculation!AH$92:AH$111,0)))</f>
        <v>WOL</v>
      </c>
      <c r="AJ5" s="69" t="str">
        <f t="array" ref="AJ5">IF(ISERROR(INDEX(Difficulties!$C$28:$C$47,MATCH($B5,Calculation!AI$92:AI$111,0))),"",INDEX(Difficulties!$C$28:$C$47,MATCH($B5,Calculation!AI$92:AI$111,0)))</f>
        <v>LIV</v>
      </c>
      <c r="AK5" s="69" t="str">
        <f t="array" ref="AK5">IF(ISERROR(INDEX(Difficulties!$C$28:$C$47,MATCH($B5,Calculation!AJ$92:AJ$111,0))),"",INDEX(Difficulties!$C$28:$C$47,MATCH($B5,Calculation!AJ$92:AJ$111,0)))</f>
        <v/>
      </c>
      <c r="AL5" s="69" t="str">
        <f t="array" ref="AL5">IF(ISERROR(INDEX(Difficulties!$C$28:$C$47,MATCH($B5,Calculation!AK$92:AK$111,0))),"",INDEX(Difficulties!$C$28:$C$47,MATCH($B5,Calculation!AK$92:AK$111,0)))</f>
        <v/>
      </c>
      <c r="AM5" s="69" t="str">
        <f t="array" ref="AM5">IF(ISERROR(INDEX(Difficulties!$C$28:$C$47,MATCH($B5,Calculation!AL$92:AL$111,0))),"",INDEX(Difficulties!$C$28:$C$47,MATCH($B5,Calculation!AL$92:AL$111,0)))</f>
        <v/>
      </c>
      <c r="AN5" s="69" t="str">
        <f t="array" ref="AN5">IF(ISERROR(INDEX(Difficulties!$C$28:$C$47,MATCH($B5,Calculation!AM$92:AM$111,0))),"",INDEX(Difficulties!$C$28:$C$47,MATCH($B5,Calculation!AM$92:AM$111,0)))</f>
        <v/>
      </c>
    </row>
    <row r="6" spans="1:40" ht="12.75" customHeight="1" x14ac:dyDescent="0.25">
      <c r="A6" s="95"/>
      <c r="B6" s="69">
        <v>4</v>
      </c>
      <c r="C6" s="69" t="str">
        <f t="array" ref="C6">IF(ISERROR(INDEX(Difficulties!$C$28:$C$47,MATCH($B6,Calculation!B$92:B$111,0))),"",INDEX(Difficulties!$C$28:$C$47,MATCH($B6,Calculation!B$92:B$111,0)))</f>
        <v>CRY</v>
      </c>
      <c r="D6" s="69" t="str">
        <f t="array" ref="D6">IF(ISERROR(INDEX(Difficulties!$C$28:$C$47,MATCH($B6,Calculation!C$92:C$111,0))),"",INDEX(Difficulties!$C$28:$C$47,MATCH($B6,Calculation!C$92:C$111,0)))</f>
        <v>LEI</v>
      </c>
      <c r="E6" s="69" t="str">
        <f t="array" ref="E6">IF(ISERROR(INDEX(Difficulties!$C$28:$C$47,MATCH($B6,Calculation!D$92:D$111,0))),"",INDEX(Difficulties!$C$28:$C$47,MATCH($B6,Calculation!D$92:D$111,0)))</f>
        <v>EVE</v>
      </c>
      <c r="F6" s="69" t="str">
        <f t="array" ref="F6">IF(ISERROR(INDEX(Difficulties!$C$28:$C$47,MATCH($B6,Calculation!E$92:E$111,0))),"",INDEX(Difficulties!$C$28:$C$47,MATCH($B6,Calculation!E$92:E$111,0)))</f>
        <v>MCI</v>
      </c>
      <c r="G6" s="69" t="str">
        <f t="array" ref="G6">IF(ISERROR(INDEX(Difficulties!$C$28:$C$47,MATCH($B6,Calculation!F$92:F$111,0))),"",INDEX(Difficulties!$C$28:$C$47,MATCH($B6,Calculation!F$92:F$111,0)))</f>
        <v>EVE</v>
      </c>
      <c r="H6" s="69" t="str">
        <f t="array" ref="H6">IF(ISERROR(INDEX(Difficulties!$C$28:$C$47,MATCH($B6,Calculation!G$92:G$111,0))),"",INDEX(Difficulties!$C$28:$C$47,MATCH($B6,Calculation!G$92:G$111,0)))</f>
        <v>FUL</v>
      </c>
      <c r="I6" s="69" t="str">
        <f t="array" ref="I6">IF(ISERROR(INDEX(Difficulties!$C$28:$C$47,MATCH($B6,Calculation!H$92:H$111,0))),"",INDEX(Difficulties!$C$28:$C$47,MATCH($B6,Calculation!H$92:H$111,0)))</f>
        <v>WOL</v>
      </c>
      <c r="J6" s="69" t="str">
        <f t="array" ref="J6">IF(ISERROR(INDEX(Difficulties!$C$28:$C$47,MATCH($B6,Calculation!I$92:I$111,0))),"",INDEX(Difficulties!$C$28:$C$47,MATCH($B6,Calculation!I$92:I$111,0)))</f>
        <v>BOU</v>
      </c>
      <c r="K6" s="69" t="str">
        <f t="array" ref="K6">IF(ISERROR(INDEX(Difficulties!$C$28:$C$47,MATCH($B6,Calculation!J$92:J$111,0))),"",INDEX(Difficulties!$C$28:$C$47,MATCH($B6,Calculation!J$92:J$111,0)))</f>
        <v>HUD</v>
      </c>
      <c r="L6" s="69" t="str">
        <f t="array" ref="L6">IF(ISERROR(INDEX(Difficulties!$C$28:$C$47,MATCH($B6,Calculation!K$92:K$111,0))),"",INDEX(Difficulties!$C$28:$C$47,MATCH($B6,Calculation!K$92:K$111,0)))</f>
        <v>NEW</v>
      </c>
      <c r="M6" s="69" t="str">
        <f t="array" ref="M6">IF(ISERROR(INDEX(Difficulties!$C$28:$C$47,MATCH($B6,Calculation!L$92:L$111,0))),"",INDEX(Difficulties!$C$28:$C$47,MATCH($B6,Calculation!L$92:L$111,0)))</f>
        <v>BHA</v>
      </c>
      <c r="N6" s="69" t="str">
        <f t="array" ref="N6">IF(ISERROR(INDEX(Difficulties!$C$28:$C$47,MATCH($B6,Calculation!M$92:M$111,0))),"",INDEX(Difficulties!$C$28:$C$47,MATCH($B6,Calculation!M$92:M$111,0)))</f>
        <v>NEW</v>
      </c>
      <c r="O6" s="69" t="str">
        <f t="array" ref="O6">IF(ISERROR(INDEX(Difficulties!$C$28:$C$47,MATCH($B6,Calculation!N$92:N$111,0))),"",INDEX(Difficulties!$C$28:$C$47,MATCH($B6,Calculation!N$92:N$111,0)))</f>
        <v>LEI</v>
      </c>
      <c r="P6" s="69" t="str">
        <f t="array" ref="P6">IF(ISERROR(INDEX(Difficulties!$C$28:$C$47,MATCH($B6,Calculation!O$92:O$111,0))),"",INDEX(Difficulties!$C$28:$C$47,MATCH($B6,Calculation!O$92:O$111,0)))</f>
        <v>CAR</v>
      </c>
      <c r="Q6" s="69" t="str">
        <f t="array" ref="Q6">IF(ISERROR(INDEX(Difficulties!$C$28:$C$47,MATCH($B6,Calculation!P$92:P$111,0))),"",INDEX(Difficulties!$C$28:$C$47,MATCH($B6,Calculation!P$92:P$111,0)))</f>
        <v>NEW</v>
      </c>
      <c r="R6" s="69" t="str">
        <f t="array" ref="R6">IF(ISERROR(INDEX(Difficulties!$C$28:$C$47,MATCH($B6,Calculation!Q$92:Q$111,0))),"",INDEX(Difficulties!$C$28:$C$47,MATCH($B6,Calculation!Q$92:Q$111,0)))</f>
        <v>WAT</v>
      </c>
      <c r="S6" s="69" t="str">
        <f t="array" ref="S6">IF(ISERROR(INDEX(Difficulties!$C$28:$C$47,MATCH($B6,Calculation!R$92:R$111,0))),"",INDEX(Difficulties!$C$28:$C$47,MATCH($B6,Calculation!R$92:R$111,0)))</f>
        <v>FUL</v>
      </c>
      <c r="T6" s="69" t="str">
        <f t="array" ref="T6">IF(ISERROR(INDEX(Difficulties!$C$28:$C$47,MATCH($B6,Calculation!S$92:S$111,0))),"",INDEX(Difficulties!$C$28:$C$47,MATCH($B6,Calculation!S$92:S$111,0)))</f>
        <v>MCI</v>
      </c>
      <c r="U6" s="69" t="str">
        <f t="array" ref="U6">IF(ISERROR(INDEX(Difficulties!$C$28:$C$47,MATCH($B6,Calculation!T$92:T$111,0))),"",INDEX(Difficulties!$C$28:$C$47,MATCH($B6,Calculation!T$92:T$111,0)))</f>
        <v>CHE</v>
      </c>
      <c r="V6" s="69" t="str">
        <f t="array" ref="V6">IF(ISERROR(INDEX(Difficulties!$C$28:$C$47,MATCH($B6,Calculation!U$92:U$111,0))),"",INDEX(Difficulties!$C$28:$C$47,MATCH($B6,Calculation!U$92:U$111,0)))</f>
        <v>CHE</v>
      </c>
      <c r="W6" s="69" t="str">
        <f t="array" ref="W6">IF(ISERROR(INDEX(Difficulties!$C$28:$C$47,MATCH($B6,Calculation!V$92:V$111,0))),"",INDEX(Difficulties!$C$28:$C$47,MATCH($B6,Calculation!V$92:V$111,0)))</f>
        <v>BOU</v>
      </c>
      <c r="X6" s="69" t="str">
        <f t="array" ref="X6">IF(ISERROR(INDEX(Difficulties!$C$28:$C$47,MATCH($B6,Calculation!W$92:W$111,0))),"",INDEX(Difficulties!$C$28:$C$47,MATCH($B6,Calculation!W$92:W$111,0)))</f>
        <v>SOU</v>
      </c>
      <c r="Y6" s="69" t="str">
        <f t="array" ref="Y6">IF(ISERROR(INDEX(Difficulties!$C$28:$C$47,MATCH($B6,Calculation!X$92:X$111,0))),"",INDEX(Difficulties!$C$28:$C$47,MATCH($B6,Calculation!X$92:X$111,0)))</f>
        <v>WHU</v>
      </c>
      <c r="Z6" s="69" t="str">
        <f t="array" ref="Z6">IF(ISERROR(INDEX(Difficulties!$C$28:$C$47,MATCH($B6,Calculation!Y$92:Y$111,0))),"",INDEX(Difficulties!$C$28:$C$47,MATCH($B6,Calculation!Y$92:Y$111,0)))</f>
        <v>CAR</v>
      </c>
      <c r="AA6" s="69" t="str">
        <f t="array" ref="AA6">IF(ISERROR(INDEX(Difficulties!$C$28:$C$47,MATCH($B6,Calculation!Z$92:Z$111,0))),"",INDEX(Difficulties!$C$28:$C$47,MATCH($B6,Calculation!Z$92:Z$111,0)))</f>
        <v>BUR</v>
      </c>
      <c r="AB6" s="69" t="str">
        <f t="array" ref="AB6">IF(ISERROR(INDEX(Difficulties!$C$28:$C$47,MATCH($B6,Calculation!AA$92:AA$111,0))),"",INDEX(Difficulties!$C$28:$C$47,MATCH($B6,Calculation!AA$92:AA$111,0)))</f>
        <v>LEI</v>
      </c>
      <c r="AC6" s="69" t="str">
        <f t="array" ref="AC6">IF(ISERROR(INDEX(Difficulties!$C$28:$C$47,MATCH($B6,Calculation!AB$92:AB$111,0))),"",INDEX(Difficulties!$C$28:$C$47,MATCH($B6,Calculation!AB$92:AB$111,0)))</f>
        <v>NEW</v>
      </c>
      <c r="AD6" s="69" t="str">
        <f t="array" ref="AD6">IF(ISERROR(INDEX(Difficulties!$C$28:$C$47,MATCH($B6,Calculation!AC$92:AC$111,0))),"",INDEX(Difficulties!$C$28:$C$47,MATCH($B6,Calculation!AC$92:AC$111,0)))</f>
        <v>CHE</v>
      </c>
      <c r="AE6" s="69" t="str">
        <f t="array" ref="AE6">IF(ISERROR(INDEX(Difficulties!$C$28:$C$47,MATCH($B6,Calculation!AD$92:AD$111,0))),"",INDEX(Difficulties!$C$28:$C$47,MATCH($B6,Calculation!AD$92:AD$111,0)))</f>
        <v>BHA</v>
      </c>
      <c r="AF6" s="69" t="str">
        <f t="array" ref="AF6">IF(ISERROR(INDEX(Difficulties!$C$28:$C$47,MATCH($B6,Calculation!AE$92:AE$111,0))),"",INDEX(Difficulties!$C$28:$C$47,MATCH($B6,Calculation!AE$92:AE$111,0)))</f>
        <v>BHA</v>
      </c>
      <c r="AG6" s="69" t="str">
        <f t="array" ref="AG6">IF(ISERROR(INDEX(Difficulties!$C$28:$C$47,MATCH($B6,Calculation!AF$92:AF$111,0))),"",INDEX(Difficulties!$C$28:$C$47,MATCH($B6,Calculation!AF$92:AF$111,0)))</f>
        <v>BHA</v>
      </c>
      <c r="AH6" s="69" t="str">
        <f t="array" ref="AH6">IF(ISERROR(INDEX(Difficulties!$C$28:$C$47,MATCH($B6,Calculation!AG$92:AG$111,0))),"",INDEX(Difficulties!$C$28:$C$47,MATCH($B6,Calculation!AG$92:AG$111,0)))</f>
        <v>MNU</v>
      </c>
      <c r="AI6" s="69" t="str">
        <f t="array" ref="AI6">IF(ISERROR(INDEX(Difficulties!$C$28:$C$47,MATCH($B6,Calculation!AH$92:AH$111,0))),"",INDEX(Difficulties!$C$28:$C$47,MATCH($B6,Calculation!AH$92:AH$111,0)))</f>
        <v>ARS</v>
      </c>
      <c r="AJ6" s="69" t="str">
        <f t="array" ref="AJ6">IF(ISERROR(INDEX(Difficulties!$C$28:$C$47,MATCH($B6,Calculation!AI$92:AI$111,0))),"",INDEX(Difficulties!$C$28:$C$47,MATCH($B6,Calculation!AI$92:AI$111,0)))</f>
        <v>MNU</v>
      </c>
      <c r="AK6" s="69" t="str">
        <f t="array" ref="AK6">IF(ISERROR(INDEX(Difficulties!$C$28:$C$47,MATCH($B6,Calculation!AJ$92:AJ$111,0))),"",INDEX(Difficulties!$C$28:$C$47,MATCH($B6,Calculation!AJ$92:AJ$111,0)))</f>
        <v/>
      </c>
      <c r="AL6" s="69" t="str">
        <f t="array" ref="AL6">IF(ISERROR(INDEX(Difficulties!$C$28:$C$47,MATCH($B6,Calculation!AK$92:AK$111,0))),"",INDEX(Difficulties!$C$28:$C$47,MATCH($B6,Calculation!AK$92:AK$111,0)))</f>
        <v/>
      </c>
      <c r="AM6" s="69" t="str">
        <f t="array" ref="AM6">IF(ISERROR(INDEX(Difficulties!$C$28:$C$47,MATCH($B6,Calculation!AL$92:AL$111,0))),"",INDEX(Difficulties!$C$28:$C$47,MATCH($B6,Calculation!AL$92:AL$111,0)))</f>
        <v/>
      </c>
      <c r="AN6" s="69" t="str">
        <f t="array" ref="AN6">IF(ISERROR(INDEX(Difficulties!$C$28:$C$47,MATCH($B6,Calculation!AM$92:AM$111,0))),"",INDEX(Difficulties!$C$28:$C$47,MATCH($B6,Calculation!AM$92:AM$111,0)))</f>
        <v/>
      </c>
    </row>
    <row r="7" spans="1:40" ht="12.75" customHeight="1" x14ac:dyDescent="0.25">
      <c r="A7" s="96"/>
      <c r="B7" s="69">
        <v>5</v>
      </c>
      <c r="C7" s="69" t="str">
        <f t="array" ref="C7">IF(ISERROR(INDEX(Difficulties!$C$28:$C$47,MATCH($B7,Calculation!B$92:B$111,0))),"",INDEX(Difficulties!$C$28:$C$47,MATCH($B7,Calculation!B$92:B$111,0)))</f>
        <v>BUR</v>
      </c>
      <c r="D7" s="69" t="str">
        <f t="array" ref="D7">IF(ISERROR(INDEX(Difficulties!$C$28:$C$47,MATCH($B7,Calculation!C$92:C$111,0))),"",INDEX(Difficulties!$C$28:$C$47,MATCH($B7,Calculation!C$92:C$111,0)))</f>
        <v>CRY</v>
      </c>
      <c r="E7" s="69" t="str">
        <f t="array" ref="E7">IF(ISERROR(INDEX(Difficulties!$C$28:$C$47,MATCH($B7,Calculation!D$92:D$111,0))),"",INDEX(Difficulties!$C$28:$C$47,MATCH($B7,Calculation!D$92:D$111,0)))</f>
        <v>BUR</v>
      </c>
      <c r="F7" s="69" t="str">
        <f t="array" ref="F7">IF(ISERROR(INDEX(Difficulties!$C$28:$C$47,MATCH($B7,Calculation!E$92:E$111,0))),"",INDEX(Difficulties!$C$28:$C$47,MATCH($B7,Calculation!E$92:E$111,0)))</f>
        <v>CHE</v>
      </c>
      <c r="G7" s="69" t="str">
        <f t="array" ref="G7">IF(ISERROR(INDEX(Difficulties!$C$28:$C$47,MATCH($B7,Calculation!F$92:F$111,0))),"",INDEX(Difficulties!$C$28:$C$47,MATCH($B7,Calculation!F$92:F$111,0)))</f>
        <v>TOT</v>
      </c>
      <c r="H7" s="69" t="str">
        <f t="array" ref="H7">IF(ISERROR(INDEX(Difficulties!$C$28:$C$47,MATCH($B7,Calculation!G$92:G$111,0))),"",INDEX(Difficulties!$C$28:$C$47,MATCH($B7,Calculation!G$92:G$111,0)))</f>
        <v>LEI</v>
      </c>
      <c r="I7" s="69" t="str">
        <f t="array" ref="I7">IF(ISERROR(INDEX(Difficulties!$C$28:$C$47,MATCH($B7,Calculation!H$92:H$111,0))),"",INDEX(Difficulties!$C$28:$C$47,MATCH($B7,Calculation!H$92:H$111,0)))</f>
        <v>WAT</v>
      </c>
      <c r="J7" s="69" t="str">
        <f t="array" ref="J7">IF(ISERROR(INDEX(Difficulties!$C$28:$C$47,MATCH($B7,Calculation!I$92:I$111,0))),"",INDEX(Difficulties!$C$28:$C$47,MATCH($B7,Calculation!I$92:I$111,0)))</f>
        <v>LEI</v>
      </c>
      <c r="K7" s="69" t="str">
        <f t="array" ref="K7">IF(ISERROR(INDEX(Difficulties!$C$28:$C$47,MATCH($B7,Calculation!J$92:J$111,0))),"",INDEX(Difficulties!$C$28:$C$47,MATCH($B7,Calculation!J$92:J$111,0)))</f>
        <v>FUL</v>
      </c>
      <c r="L7" s="69" t="str">
        <f t="array" ref="L7">IF(ISERROR(INDEX(Difficulties!$C$28:$C$47,MATCH($B7,Calculation!K$92:K$111,0))),"",INDEX(Difficulties!$C$28:$C$47,MATCH($B7,Calculation!K$92:K$111,0)))</f>
        <v>LIV</v>
      </c>
      <c r="M7" s="69" t="str">
        <f t="array" ref="M7">IF(ISERROR(INDEX(Difficulties!$C$28:$C$47,MATCH($B7,Calculation!L$92:L$111,0))),"",INDEX(Difficulties!$C$28:$C$47,MATCH($B7,Calculation!L$92:L$111,0)))</f>
        <v>CAR</v>
      </c>
      <c r="N7" s="69" t="str">
        <f t="array" ref="N7">IF(ISERROR(INDEX(Difficulties!$C$28:$C$47,MATCH($B7,Calculation!M$92:M$111,0))),"",INDEX(Difficulties!$C$28:$C$47,MATCH($B7,Calculation!M$92:M$111,0)))</f>
        <v>LEI</v>
      </c>
      <c r="O7" s="69" t="str">
        <f t="array" ref="O7">IF(ISERROR(INDEX(Difficulties!$C$28:$C$47,MATCH($B7,Calculation!N$92:N$111,0))),"",INDEX(Difficulties!$C$28:$C$47,MATCH($B7,Calculation!N$92:N$111,0)))</f>
        <v>HUD</v>
      </c>
      <c r="P7" s="69" t="str">
        <f t="array" ref="P7">IF(ISERROR(INDEX(Difficulties!$C$28:$C$47,MATCH($B7,Calculation!O$92:O$111,0))),"",INDEX(Difficulties!$C$28:$C$47,MATCH($B7,Calculation!O$92:O$111,0)))</f>
        <v>MNU</v>
      </c>
      <c r="Q7" s="69" t="str">
        <f t="array" ref="Q7">IF(ISERROR(INDEX(Difficulties!$C$28:$C$47,MATCH($B7,Calculation!P$92:P$111,0))),"",INDEX(Difficulties!$C$28:$C$47,MATCH($B7,Calculation!P$92:P$111,0)))</f>
        <v>CAR</v>
      </c>
      <c r="R7" s="69" t="str">
        <f t="array" ref="R7">IF(ISERROR(INDEX(Difficulties!$C$28:$C$47,MATCH($B7,Calculation!Q$92:Q$111,0))),"",INDEX(Difficulties!$C$28:$C$47,MATCH($B7,Calculation!Q$92:Q$111,0)))</f>
        <v>FUL</v>
      </c>
      <c r="S7" s="69" t="str">
        <f t="array" ref="S7">IF(ISERROR(INDEX(Difficulties!$C$28:$C$47,MATCH($B7,Calculation!R$92:R$111,0))),"",INDEX(Difficulties!$C$28:$C$47,MATCH($B7,Calculation!R$92:R$111,0)))</f>
        <v>WAT</v>
      </c>
      <c r="T7" s="69" t="str">
        <f t="array" ref="T7">IF(ISERROR(INDEX(Difficulties!$C$28:$C$47,MATCH($B7,Calculation!S$92:S$111,0))),"",INDEX(Difficulties!$C$28:$C$47,MATCH($B7,Calculation!S$92:S$111,0)))</f>
        <v>HUD</v>
      </c>
      <c r="U7" s="69" t="str">
        <f t="array" ref="U7">IF(ISERROR(INDEX(Difficulties!$C$28:$C$47,MATCH($B7,Calculation!T$92:T$111,0))),"",INDEX(Difficulties!$C$28:$C$47,MATCH($B7,Calculation!T$92:T$111,0)))</f>
        <v>MCI</v>
      </c>
      <c r="V7" s="69" t="str">
        <f t="array" ref="V7">IF(ISERROR(INDEX(Difficulties!$C$28:$C$47,MATCH($B7,Calculation!U$92:U$111,0))),"",INDEX(Difficulties!$C$28:$C$47,MATCH($B7,Calculation!U$92:U$111,0)))</f>
        <v>BUR</v>
      </c>
      <c r="W7" s="69" t="str">
        <f t="array" ref="W7">IF(ISERROR(INDEX(Difficulties!$C$28:$C$47,MATCH($B7,Calculation!V$92:V$111,0))),"",INDEX(Difficulties!$C$28:$C$47,MATCH($B7,Calculation!V$92:V$111,0)))</f>
        <v>CRY</v>
      </c>
      <c r="X7" s="69" t="str">
        <f t="array" ref="X7">IF(ISERROR(INDEX(Difficulties!$C$28:$C$47,MATCH($B7,Calculation!W$92:W$111,0))),"",INDEX(Difficulties!$C$28:$C$47,MATCH($B7,Calculation!W$92:W$111,0)))</f>
        <v>TOT</v>
      </c>
      <c r="Y7" s="69" t="str">
        <f t="array" ref="Y7">IF(ISERROR(INDEX(Difficulties!$C$28:$C$47,MATCH($B7,Calculation!X$92:X$111,0))),"",INDEX(Difficulties!$C$28:$C$47,MATCH($B7,Calculation!X$92:X$111,0)))</f>
        <v>MNU</v>
      </c>
      <c r="Z7" s="69" t="str">
        <f t="array" ref="Z7">IF(ISERROR(INDEX(Difficulties!$C$28:$C$47,MATCH($B7,Calculation!Y$92:Y$111,0))),"",INDEX(Difficulties!$C$28:$C$47,MATCH($B7,Calculation!Y$92:Y$111,0)))</f>
        <v>FUL</v>
      </c>
      <c r="AA7" s="69" t="str">
        <f t="array" ref="AA7">IF(ISERROR(INDEX(Difficulties!$C$28:$C$47,MATCH($B7,Calculation!Z$92:Z$111,0))),"",INDEX(Difficulties!$C$28:$C$47,MATCH($B7,Calculation!Z$92:Z$111,0)))</f>
        <v>BHA</v>
      </c>
      <c r="AB7" s="69" t="str">
        <f t="array" ref="AB7">IF(ISERROR(INDEX(Difficulties!$C$28:$C$47,MATCH($B7,Calculation!AA$92:AA$111,0))),"",INDEX(Difficulties!$C$28:$C$47,MATCH($B7,Calculation!AA$92:AA$111,0)))</f>
        <v>WOL</v>
      </c>
      <c r="AC7" s="69" t="str">
        <f t="array" ref="AC7">IF(ISERROR(INDEX(Difficulties!$C$28:$C$47,MATCH($B7,Calculation!AB$92:AB$111,0))),"",INDEX(Difficulties!$C$28:$C$47,MATCH($B7,Calculation!AB$92:AB$111,0)))</f>
        <v>CHE</v>
      </c>
      <c r="AD7" s="69" t="str">
        <f t="array" ref="AD7">IF(ISERROR(INDEX(Difficulties!$C$28:$C$47,MATCH($B7,Calculation!AC$92:AC$111,0))),"",INDEX(Difficulties!$C$28:$C$47,MATCH($B7,Calculation!AC$92:AC$111,0)))</f>
        <v>CAR</v>
      </c>
      <c r="AE7" s="69" t="str">
        <f t="array" ref="AE7">IF(ISERROR(INDEX(Difficulties!$C$28:$C$47,MATCH($B7,Calculation!AD$92:AD$111,0))),"",INDEX(Difficulties!$C$28:$C$47,MATCH($B7,Calculation!AD$92:AD$111,0)))</f>
        <v>WHU</v>
      </c>
      <c r="AF7" s="69" t="str">
        <f t="array" ref="AF7">IF(ISERROR(INDEX(Difficulties!$C$28:$C$47,MATCH($B7,Calculation!AE$92:AE$111,0))),"",INDEX(Difficulties!$C$28:$C$47,MATCH($B7,Calculation!AE$92:AE$111,0)))</f>
        <v>MCI</v>
      </c>
      <c r="AG7" s="69" t="str">
        <f t="array" ref="AG7">IF(ISERROR(INDEX(Difficulties!$C$28:$C$47,MATCH($B7,Calculation!AF$92:AF$111,0))),"",INDEX(Difficulties!$C$28:$C$47,MATCH($B7,Calculation!AF$92:AF$111,0)))</f>
        <v>BUR</v>
      </c>
      <c r="AH7" s="69" t="str">
        <f t="array" ref="AH7">IF(ISERROR(INDEX(Difficulties!$C$28:$C$47,MATCH($B7,Calculation!AG$92:AG$111,0))),"",INDEX(Difficulties!$C$28:$C$47,MATCH($B7,Calculation!AG$92:AG$111,0)))</f>
        <v>SOU</v>
      </c>
      <c r="AI7" s="69" t="str">
        <f t="array" ref="AI7">IF(ISERROR(INDEX(Difficulties!$C$28:$C$47,MATCH($B7,Calculation!AH$92:AH$111,0))),"",INDEX(Difficulties!$C$28:$C$47,MATCH($B7,Calculation!AH$92:AH$111,0)))</f>
        <v>BOU</v>
      </c>
      <c r="AJ7" s="69" t="str">
        <f t="array" ref="AJ7">IF(ISERROR(INDEX(Difficulties!$C$28:$C$47,MATCH($B7,Calculation!AI$92:AI$111,0))),"",INDEX(Difficulties!$C$28:$C$47,MATCH($B7,Calculation!AI$92:AI$111,0)))</f>
        <v>BOU</v>
      </c>
      <c r="AK7" s="69" t="str">
        <f t="array" ref="AK7">IF(ISERROR(INDEX(Difficulties!$C$28:$C$47,MATCH($B7,Calculation!AJ$92:AJ$111,0))),"",INDEX(Difficulties!$C$28:$C$47,MATCH($B7,Calculation!AJ$92:AJ$111,0)))</f>
        <v/>
      </c>
      <c r="AL7" s="69" t="str">
        <f t="array" ref="AL7">IF(ISERROR(INDEX(Difficulties!$C$28:$C$47,MATCH($B7,Calculation!AK$92:AK$111,0))),"",INDEX(Difficulties!$C$28:$C$47,MATCH($B7,Calculation!AK$92:AK$111,0)))</f>
        <v/>
      </c>
      <c r="AM7" s="69" t="str">
        <f t="array" ref="AM7">IF(ISERROR(INDEX(Difficulties!$C$28:$C$47,MATCH($B7,Calculation!AL$92:AL$111,0))),"",INDEX(Difficulties!$C$28:$C$47,MATCH($B7,Calculation!AL$92:AL$111,0)))</f>
        <v/>
      </c>
      <c r="AN7" s="69" t="str">
        <f t="array" ref="AN7">IF(ISERROR(INDEX(Difficulties!$C$28:$C$47,MATCH($B7,Calculation!AM$92:AM$111,0))),"",INDEX(Difficulties!$C$28:$C$47,MATCH($B7,Calculation!AM$92:AM$111,0)))</f>
        <v/>
      </c>
    </row>
    <row r="8" spans="1:40" ht="12.75" customHeight="1" x14ac:dyDescent="0.25">
      <c r="A8" s="97"/>
      <c r="B8" s="69">
        <v>6</v>
      </c>
      <c r="C8" s="69" t="str">
        <f t="array" ref="C8">IF(ISERROR(INDEX(Difficulties!$C$28:$C$47,MATCH($B8,Calculation!B$92:B$111,0))),"",INDEX(Difficulties!$C$28:$C$47,MATCH($B8,Calculation!B$92:B$111,0)))</f>
        <v>SOU</v>
      </c>
      <c r="D8" s="69" t="str">
        <f t="array" ref="D8">IF(ISERROR(INDEX(Difficulties!$C$28:$C$47,MATCH($B8,Calculation!C$92:C$111,0))),"",INDEX(Difficulties!$C$28:$C$47,MATCH($B8,Calculation!C$92:C$111,0)))</f>
        <v>BUR</v>
      </c>
      <c r="E8" s="69" t="str">
        <f t="array" ref="E8">IF(ISERROR(INDEX(Difficulties!$C$28:$C$47,MATCH($B8,Calculation!D$92:D$111,0))),"",INDEX(Difficulties!$C$28:$C$47,MATCH($B8,Calculation!D$92:D$111,0)))</f>
        <v>CHE</v>
      </c>
      <c r="F8" s="69" t="str">
        <f t="array" ref="F8">IF(ISERROR(INDEX(Difficulties!$C$28:$C$47,MATCH($B8,Calculation!E$92:E$111,0))),"",INDEX(Difficulties!$C$28:$C$47,MATCH($B8,Calculation!E$92:E$111,0)))</f>
        <v>BUR</v>
      </c>
      <c r="G8" s="69" t="str">
        <f t="array" ref="G8">IF(ISERROR(INDEX(Difficulties!$C$28:$C$47,MATCH($B8,Calculation!F$92:F$111,0))),"",INDEX(Difficulties!$C$28:$C$47,MATCH($B8,Calculation!F$92:F$111,0)))</f>
        <v>MCI</v>
      </c>
      <c r="H8" s="69" t="str">
        <f t="array" ref="H8">IF(ISERROR(INDEX(Difficulties!$C$28:$C$47,MATCH($B8,Calculation!G$92:G$111,0))),"",INDEX(Difficulties!$C$28:$C$47,MATCH($B8,Calculation!G$92:G$111,0)))</f>
        <v>CRY</v>
      </c>
      <c r="I8" s="69" t="str">
        <f t="array" ref="I8">IF(ISERROR(INDEX(Difficulties!$C$28:$C$47,MATCH($B8,Calculation!H$92:H$111,0))),"",INDEX(Difficulties!$C$28:$C$47,MATCH($B8,Calculation!H$92:H$111,0)))</f>
        <v>LEI</v>
      </c>
      <c r="J8" s="69" t="str">
        <f t="array" ref="J8">IF(ISERROR(INDEX(Difficulties!$C$28:$C$47,MATCH($B8,Calculation!I$92:I$111,0))),"",INDEX(Difficulties!$C$28:$C$47,MATCH($B8,Calculation!I$92:I$111,0)))</f>
        <v>HUD</v>
      </c>
      <c r="K8" s="69" t="str">
        <f t="array" ref="K8">IF(ISERROR(INDEX(Difficulties!$C$28:$C$47,MATCH($B8,Calculation!J$92:J$111,0))),"",INDEX(Difficulties!$C$28:$C$47,MATCH($B8,Calculation!J$92:J$111,0)))</f>
        <v>WAT</v>
      </c>
      <c r="L8" s="69" t="str">
        <f t="array" ref="L8">IF(ISERROR(INDEX(Difficulties!$C$28:$C$47,MATCH($B8,Calculation!K$92:K$111,0))),"",INDEX(Difficulties!$C$28:$C$47,MATCH($B8,Calculation!K$92:K$111,0)))</f>
        <v>WAT</v>
      </c>
      <c r="M8" s="69" t="str">
        <f t="array" ref="M8">IF(ISERROR(INDEX(Difficulties!$C$28:$C$47,MATCH($B8,Calculation!L$92:L$111,0))),"",INDEX(Difficulties!$C$28:$C$47,MATCH($B8,Calculation!L$92:L$111,0)))</f>
        <v>MCI</v>
      </c>
      <c r="N8" s="69" t="str">
        <f t="array" ref="N8">IF(ISERROR(INDEX(Difficulties!$C$28:$C$47,MATCH($B8,Calculation!M$92:M$111,0))),"",INDEX(Difficulties!$C$28:$C$47,MATCH($B8,Calculation!M$92:M$111,0)))</f>
        <v>HUD</v>
      </c>
      <c r="O8" s="69" t="str">
        <f t="array" ref="O8">IF(ISERROR(INDEX(Difficulties!$C$28:$C$47,MATCH($B8,Calculation!N$92:N$111,0))),"",INDEX(Difficulties!$C$28:$C$47,MATCH($B8,Calculation!N$92:N$111,0)))</f>
        <v>WHU</v>
      </c>
      <c r="P8" s="69" t="str">
        <f t="array" ref="P8">IF(ISERROR(INDEX(Difficulties!$C$28:$C$47,MATCH($B8,Calculation!O$92:O$111,0))),"",INDEX(Difficulties!$C$28:$C$47,MATCH($B8,Calculation!O$92:O$111,0)))</f>
        <v>MCI</v>
      </c>
      <c r="Q8" s="69" t="str">
        <f t="array" ref="Q8">IF(ISERROR(INDEX(Difficulties!$C$28:$C$47,MATCH($B8,Calculation!P$92:P$111,0))),"",INDEX(Difficulties!$C$28:$C$47,MATCH($B8,Calculation!P$92:P$111,0)))</f>
        <v>WOL</v>
      </c>
      <c r="R8" s="69" t="str">
        <f t="array" ref="R8">IF(ISERROR(INDEX(Difficulties!$C$28:$C$47,MATCH($B8,Calculation!Q$92:Q$111,0))),"",INDEX(Difficulties!$C$28:$C$47,MATCH($B8,Calculation!Q$92:Q$111,0)))</f>
        <v>ARS</v>
      </c>
      <c r="S8" s="69" t="str">
        <f t="array" ref="S8">IF(ISERROR(INDEX(Difficulties!$C$28:$C$47,MATCH($B8,Calculation!R$92:R$111,0))),"",INDEX(Difficulties!$C$28:$C$47,MATCH($B8,Calculation!R$92:R$111,0)))</f>
        <v>MNU</v>
      </c>
      <c r="T8" s="69" t="str">
        <f t="array" ref="T8">IF(ISERROR(INDEX(Difficulties!$C$28:$C$47,MATCH($B8,Calculation!S$92:S$111,0))),"",INDEX(Difficulties!$C$28:$C$47,MATCH($B8,Calculation!S$92:S$111,0)))</f>
        <v>TOT</v>
      </c>
      <c r="U8" s="69" t="str">
        <f t="array" ref="U8">IF(ISERROR(INDEX(Difficulties!$C$28:$C$47,MATCH($B8,Calculation!T$92:T$111,0))),"",INDEX(Difficulties!$C$28:$C$47,MATCH($B8,Calculation!T$92:T$111,0)))</f>
        <v>WHU</v>
      </c>
      <c r="V8" s="69" t="str">
        <f t="array" ref="V8">IF(ISERROR(INDEX(Difficulties!$C$28:$C$47,MATCH($B8,Calculation!U$92:U$111,0))),"",INDEX(Difficulties!$C$28:$C$47,MATCH($B8,Calculation!U$92:U$111,0)))</f>
        <v>LEI</v>
      </c>
      <c r="W8" s="69" t="str">
        <f t="array" ref="W8">IF(ISERROR(INDEX(Difficulties!$C$28:$C$47,MATCH($B8,Calculation!V$92:V$111,0))),"",INDEX(Difficulties!$C$28:$C$47,MATCH($B8,Calculation!V$92:V$111,0)))</f>
        <v>BUR</v>
      </c>
      <c r="X8" s="69" t="str">
        <f t="array" ref="X8">IF(ISERROR(INDEX(Difficulties!$C$28:$C$47,MATCH($B8,Calculation!W$92:W$111,0))),"",INDEX(Difficulties!$C$28:$C$47,MATCH($B8,Calculation!W$92:W$111,0)))</f>
        <v>CAR</v>
      </c>
      <c r="Y8" s="69" t="str">
        <f t="array" ref="Y8">IF(ISERROR(INDEX(Difficulties!$C$28:$C$47,MATCH($B8,Calculation!X$92:X$111,0))),"",INDEX(Difficulties!$C$28:$C$47,MATCH($B8,Calculation!X$92:X$111,0)))</f>
        <v>CRY</v>
      </c>
      <c r="Z8" s="69" t="str">
        <f t="array" ref="Z8">IF(ISERROR(INDEX(Difficulties!$C$28:$C$47,MATCH($B8,Calculation!Y$92:Y$111,0))),"",INDEX(Difficulties!$C$28:$C$47,MATCH($B8,Calculation!Y$92:Y$111,0)))</f>
        <v>BHA</v>
      </c>
      <c r="AA8" s="69" t="str">
        <f t="array" ref="AA8">IF(ISERROR(INDEX(Difficulties!$C$28:$C$47,MATCH($B8,Calculation!Z$92:Z$111,0))),"",INDEX(Difficulties!$C$28:$C$47,MATCH($B8,Calculation!Z$92:Z$111,0)))</f>
        <v>WAT</v>
      </c>
      <c r="AB8" s="69" t="str">
        <f t="array" ref="AB8">IF(ISERROR(INDEX(Difficulties!$C$28:$C$47,MATCH($B8,Calculation!AA$92:AA$111,0))),"",INDEX(Difficulties!$C$28:$C$47,MATCH($B8,Calculation!AA$92:AA$111,0)))</f>
        <v>MCI</v>
      </c>
      <c r="AC8" s="69" t="str">
        <f t="array" ref="AC8">IF(ISERROR(INDEX(Difficulties!$C$28:$C$47,MATCH($B8,Calculation!AB$92:AB$111,0))),"",INDEX(Difficulties!$C$28:$C$47,MATCH($B8,Calculation!AB$92:AB$111,0)))</f>
        <v>BHA</v>
      </c>
      <c r="AD8" s="69" t="str">
        <f t="array" ref="AD8">IF(ISERROR(INDEX(Difficulties!$C$28:$C$47,MATCH($B8,Calculation!AC$92:AC$111,0))),"",INDEX(Difficulties!$C$28:$C$47,MATCH($B8,Calculation!AC$92:AC$111,0)))</f>
        <v>LIV</v>
      </c>
      <c r="AE8" s="69" t="str">
        <f t="array" ref="AE8">IF(ISERROR(INDEX(Difficulties!$C$28:$C$47,MATCH($B8,Calculation!AD$92:AD$111,0))),"",INDEX(Difficulties!$C$28:$C$47,MATCH($B8,Calculation!AD$92:AD$111,0)))</f>
        <v>MCI</v>
      </c>
      <c r="AF8" s="69" t="str">
        <f t="array" ref="AF8">IF(ISERROR(INDEX(Difficulties!$C$28:$C$47,MATCH($B8,Calculation!AE$92:AE$111,0))),"",INDEX(Difficulties!$C$28:$C$47,MATCH($B8,Calculation!AE$92:AE$111,0)))</f>
        <v>BUR</v>
      </c>
      <c r="AG8" s="69" t="str">
        <f t="array" ref="AG8">IF(ISERROR(INDEX(Difficulties!$C$28:$C$47,MATCH($B8,Calculation!AF$92:AF$111,0))),"",INDEX(Difficulties!$C$28:$C$47,MATCH($B8,Calculation!AF$92:AF$111,0)))</f>
        <v>LIV</v>
      </c>
      <c r="AH8" s="69" t="str">
        <f t="array" ref="AH8">IF(ISERROR(INDEX(Difficulties!$C$28:$C$47,MATCH($B8,Calculation!AG$92:AG$111,0))),"",INDEX(Difficulties!$C$28:$C$47,MATCH($B8,Calculation!AG$92:AG$111,0)))</f>
        <v>NEW</v>
      </c>
      <c r="AI8" s="69" t="str">
        <f t="array" ref="AI8">IF(ISERROR(INDEX(Difficulties!$C$28:$C$47,MATCH($B8,Calculation!AH$92:AH$111,0))),"",INDEX(Difficulties!$C$28:$C$47,MATCH($B8,Calculation!AH$92:AH$111,0)))</f>
        <v>NEW</v>
      </c>
      <c r="AJ8" s="69" t="str">
        <f t="array" ref="AJ8">IF(ISERROR(INDEX(Difficulties!$C$28:$C$47,MATCH($B8,Calculation!AI$92:AI$111,0))),"",INDEX(Difficulties!$C$28:$C$47,MATCH($B8,Calculation!AI$92:AI$111,0)))</f>
        <v>NEW</v>
      </c>
      <c r="AK8" s="69" t="str">
        <f t="array" ref="AK8">IF(ISERROR(INDEX(Difficulties!$C$28:$C$47,MATCH($B8,Calculation!AJ$92:AJ$111,0))),"",INDEX(Difficulties!$C$28:$C$47,MATCH($B8,Calculation!AJ$92:AJ$111,0)))</f>
        <v/>
      </c>
      <c r="AL8" s="69" t="str">
        <f t="array" ref="AL8">IF(ISERROR(INDEX(Difficulties!$C$28:$C$47,MATCH($B8,Calculation!AK$92:AK$111,0))),"",INDEX(Difficulties!$C$28:$C$47,MATCH($B8,Calculation!AK$92:AK$111,0)))</f>
        <v/>
      </c>
      <c r="AM8" s="69" t="str">
        <f t="array" ref="AM8">IF(ISERROR(INDEX(Difficulties!$C$28:$C$47,MATCH($B8,Calculation!AL$92:AL$111,0))),"",INDEX(Difficulties!$C$28:$C$47,MATCH($B8,Calculation!AL$92:AL$111,0)))</f>
        <v/>
      </c>
      <c r="AN8" s="69" t="str">
        <f t="array" ref="AN8">IF(ISERROR(INDEX(Difficulties!$C$28:$C$47,MATCH($B8,Calculation!AM$92:AM$111,0))),"",INDEX(Difficulties!$C$28:$C$47,MATCH($B8,Calculation!AM$92:AM$111,0)))</f>
        <v/>
      </c>
    </row>
    <row r="9" spans="1:40" ht="12.75" customHeight="1" x14ac:dyDescent="0.25">
      <c r="A9" s="95"/>
      <c r="B9" s="69">
        <v>7</v>
      </c>
      <c r="C9" s="69" t="str">
        <f t="array" ref="C9">IF(ISERROR(INDEX(Difficulties!$C$28:$C$47,MATCH($B9,Calculation!B$92:B$111,0))),"",INDEX(Difficulties!$C$28:$C$47,MATCH($B9,Calculation!B$92:B$111,0)))</f>
        <v>BOU</v>
      </c>
      <c r="D9" s="69" t="str">
        <f t="array" ref="D9">IF(ISERROR(INDEX(Difficulties!$C$28:$C$47,MATCH($B9,Calculation!C$92:C$111,0))),"",INDEX(Difficulties!$C$28:$C$47,MATCH($B9,Calculation!C$92:C$111,0)))</f>
        <v>ARS</v>
      </c>
      <c r="E9" s="69" t="str">
        <f t="array" ref="E9">IF(ISERROR(INDEX(Difficulties!$C$28:$C$47,MATCH($B9,Calculation!D$92:D$111,0))),"",INDEX(Difficulties!$C$28:$C$47,MATCH($B9,Calculation!D$92:D$111,0)))</f>
        <v>LEI</v>
      </c>
      <c r="F9" s="69" t="str">
        <f t="array" ref="F9">IF(ISERROR(INDEX(Difficulties!$C$28:$C$47,MATCH($B9,Calculation!E$92:E$111,0))),"",INDEX(Difficulties!$C$28:$C$47,MATCH($B9,Calculation!E$92:E$111,0)))</f>
        <v>MNU</v>
      </c>
      <c r="G9" s="69" t="str">
        <f t="array" ref="G9">IF(ISERROR(INDEX(Difficulties!$C$28:$C$47,MATCH($B9,Calculation!F$92:F$111,0))),"",INDEX(Difficulties!$C$28:$C$47,MATCH($B9,Calculation!F$92:F$111,0)))</f>
        <v>LEI</v>
      </c>
      <c r="H9" s="69" t="str">
        <f t="array" ref="H9">IF(ISERROR(INDEX(Difficulties!$C$28:$C$47,MATCH($B9,Calculation!G$92:G$111,0))),"",INDEX(Difficulties!$C$28:$C$47,MATCH($B9,Calculation!G$92:G$111,0)))</f>
        <v>MNU</v>
      </c>
      <c r="I9" s="69" t="str">
        <f t="array" ref="I9">IF(ISERROR(INDEX(Difficulties!$C$28:$C$47,MATCH($B9,Calculation!H$92:H$111,0))),"",INDEX(Difficulties!$C$28:$C$47,MATCH($B9,Calculation!H$92:H$111,0)))</f>
        <v>EVE</v>
      </c>
      <c r="J9" s="69" t="str">
        <f t="array" ref="J9">IF(ISERROR(INDEX(Difficulties!$C$28:$C$47,MATCH($B9,Calculation!I$92:I$111,0))),"",INDEX(Difficulties!$C$28:$C$47,MATCH($B9,Calculation!I$92:I$111,0)))</f>
        <v>NEW</v>
      </c>
      <c r="K9" s="69" t="str">
        <f t="array" ref="K9">IF(ISERROR(INDEX(Difficulties!$C$28:$C$47,MATCH($B9,Calculation!J$92:J$111,0))),"",INDEX(Difficulties!$C$28:$C$47,MATCH($B9,Calculation!J$92:J$111,0)))</f>
        <v>LEI</v>
      </c>
      <c r="L9" s="69" t="str">
        <f t="array" ref="L9">IF(ISERROR(INDEX(Difficulties!$C$28:$C$47,MATCH($B9,Calculation!K$92:K$111,0))),"",INDEX(Difficulties!$C$28:$C$47,MATCH($B9,Calculation!K$92:K$111,0)))</f>
        <v>BUR</v>
      </c>
      <c r="M9" s="69" t="str">
        <f t="array" ref="M9">IF(ISERROR(INDEX(Difficulties!$C$28:$C$47,MATCH($B9,Calculation!L$92:L$111,0))),"",INDEX(Difficulties!$C$28:$C$47,MATCH($B9,Calculation!L$92:L$111,0)))</f>
        <v>CHE</v>
      </c>
      <c r="N9" s="69" t="str">
        <f t="array" ref="N9">IF(ISERROR(INDEX(Difficulties!$C$28:$C$47,MATCH($B9,Calculation!M$92:M$111,0))),"",INDEX(Difficulties!$C$28:$C$47,MATCH($B9,Calculation!M$92:M$111,0)))</f>
        <v>BUR</v>
      </c>
      <c r="O9" s="69" t="str">
        <f t="array" ref="O9">IF(ISERROR(INDEX(Difficulties!$C$28:$C$47,MATCH($B9,Calculation!N$92:N$111,0))),"",INDEX(Difficulties!$C$28:$C$47,MATCH($B9,Calculation!N$92:N$111,0)))</f>
        <v>BHA</v>
      </c>
      <c r="P9" s="69" t="str">
        <f t="array" ref="P9">IF(ISERROR(INDEX(Difficulties!$C$28:$C$47,MATCH($B9,Calculation!O$92:O$111,0))),"",INDEX(Difficulties!$C$28:$C$47,MATCH($B9,Calculation!O$92:O$111,0)))</f>
        <v>CHE</v>
      </c>
      <c r="Q9" s="69" t="str">
        <f t="array" ref="Q9">IF(ISERROR(INDEX(Difficulties!$C$28:$C$47,MATCH($B9,Calculation!P$92:P$111,0))),"",INDEX(Difficulties!$C$28:$C$47,MATCH($B9,Calculation!P$92:P$111,0)))</f>
        <v>FUL</v>
      </c>
      <c r="R9" s="69" t="str">
        <f t="array" ref="R9">IF(ISERROR(INDEX(Difficulties!$C$28:$C$47,MATCH($B9,Calculation!Q$92:Q$111,0))),"",INDEX(Difficulties!$C$28:$C$47,MATCH($B9,Calculation!Q$92:Q$111,0)))</f>
        <v>NEW</v>
      </c>
      <c r="S9" s="69" t="str">
        <f t="array" ref="S9">IF(ISERROR(INDEX(Difficulties!$C$28:$C$47,MATCH($B9,Calculation!R$92:R$111,0))),"",INDEX(Difficulties!$C$28:$C$47,MATCH($B9,Calculation!R$92:R$111,0)))</f>
        <v>ARS</v>
      </c>
      <c r="T9" s="69" t="str">
        <f t="array" ref="T9">IF(ISERROR(INDEX(Difficulties!$C$28:$C$47,MATCH($B9,Calculation!S$92:S$111,0))),"",INDEX(Difficulties!$C$28:$C$47,MATCH($B9,Calculation!S$92:S$111,0)))</f>
        <v>MNU</v>
      </c>
      <c r="U9" s="69" t="str">
        <f t="array" ref="U9">IF(ISERROR(INDEX(Difficulties!$C$28:$C$47,MATCH($B9,Calculation!T$92:T$111,0))),"",INDEX(Difficulties!$C$28:$C$47,MATCH($B9,Calculation!T$92:T$111,0)))</f>
        <v>MNU</v>
      </c>
      <c r="V9" s="69" t="str">
        <f t="array" ref="V9">IF(ISERROR(INDEX(Difficulties!$C$28:$C$47,MATCH($B9,Calculation!U$92:U$111,0))),"",INDEX(Difficulties!$C$28:$C$47,MATCH($B9,Calculation!U$92:U$111,0)))</f>
        <v>WHU</v>
      </c>
      <c r="W9" s="69" t="str">
        <f t="array" ref="W9">IF(ISERROR(INDEX(Difficulties!$C$28:$C$47,MATCH($B9,Calculation!V$92:V$111,0))),"",INDEX(Difficulties!$C$28:$C$47,MATCH($B9,Calculation!V$92:V$111,0)))</f>
        <v>MCI</v>
      </c>
      <c r="X9" s="69" t="str">
        <f t="array" ref="X9">IF(ISERROR(INDEX(Difficulties!$C$28:$C$47,MATCH($B9,Calculation!W$92:W$111,0))),"",INDEX(Difficulties!$C$28:$C$47,MATCH($B9,Calculation!W$92:W$111,0)))</f>
        <v>BUR</v>
      </c>
      <c r="Y9" s="69" t="str">
        <f t="array" ref="Y9">IF(ISERROR(INDEX(Difficulties!$C$28:$C$47,MATCH($B9,Calculation!X$92:X$111,0))),"",INDEX(Difficulties!$C$28:$C$47,MATCH($B9,Calculation!X$92:X$111,0)))</f>
        <v>SOU</v>
      </c>
      <c r="Z9" s="69" t="str">
        <f t="array" ref="Z9">IF(ISERROR(INDEX(Difficulties!$C$28:$C$47,MATCH($B9,Calculation!Y$92:Y$111,0))),"",INDEX(Difficulties!$C$28:$C$47,MATCH($B9,Calculation!Y$92:Y$111,0)))</f>
        <v>EVE</v>
      </c>
      <c r="AA9" s="69" t="str">
        <f t="array" ref="AA9">IF(ISERROR(INDEX(Difficulties!$C$28:$C$47,MATCH($B9,Calculation!Z$92:Z$111,0))),"",INDEX(Difficulties!$C$28:$C$47,MATCH($B9,Calculation!Z$92:Z$111,0)))</f>
        <v>CRY</v>
      </c>
      <c r="AB9" s="69" t="str">
        <f t="array" ref="AB9">IF(ISERROR(INDEX(Difficulties!$C$28:$C$47,MATCH($B9,Calculation!AA$92:AA$111,0))),"",INDEX(Difficulties!$C$28:$C$47,MATCH($B9,Calculation!AA$92:AA$111,0)))</f>
        <v>MNU</v>
      </c>
      <c r="AC9" s="69" t="str">
        <f t="array" ref="AC9">IF(ISERROR(INDEX(Difficulties!$C$28:$C$47,MATCH($B9,Calculation!AB$92:AB$111,0))),"",INDEX(Difficulties!$C$28:$C$47,MATCH($B9,Calculation!AB$92:AB$111,0)))</f>
        <v>WHU</v>
      </c>
      <c r="AD9" s="69" t="str">
        <f t="array" ref="AD9">IF(ISERROR(INDEX(Difficulties!$C$28:$C$47,MATCH($B9,Calculation!AC$92:AC$111,0))),"",INDEX(Difficulties!$C$28:$C$47,MATCH($B9,Calculation!AC$92:AC$111,0)))</f>
        <v>MCI</v>
      </c>
      <c r="AE9" s="69" t="str">
        <f t="array" ref="AE9">IF(ISERROR(INDEX(Difficulties!$C$28:$C$47,MATCH($B9,Calculation!AD$92:AD$111,0))),"",INDEX(Difficulties!$C$28:$C$47,MATCH($B9,Calculation!AD$92:AD$111,0)))</f>
        <v>LIV</v>
      </c>
      <c r="AF9" s="69" t="str">
        <f t="array" ref="AF9">IF(ISERROR(INDEX(Difficulties!$C$28:$C$47,MATCH($B9,Calculation!AE$92:AE$111,0))),"",INDEX(Difficulties!$C$28:$C$47,MATCH($B9,Calculation!AE$92:AE$111,0)))</f>
        <v>CHE</v>
      </c>
      <c r="AG9" s="69" t="str">
        <f t="array" ref="AG9">IF(ISERROR(INDEX(Difficulties!$C$28:$C$47,MATCH($B9,Calculation!AF$92:AF$111,0))),"",INDEX(Difficulties!$C$28:$C$47,MATCH($B9,Calculation!AF$92:AF$111,0)))</f>
        <v>NEW</v>
      </c>
      <c r="AH9" s="69" t="str">
        <f t="array" ref="AH9">IF(ISERROR(INDEX(Difficulties!$C$28:$C$47,MATCH($B9,Calculation!AG$92:AG$111,0))),"",INDEX(Difficulties!$C$28:$C$47,MATCH($B9,Calculation!AG$92:AG$111,0)))</f>
        <v>MCI</v>
      </c>
      <c r="AI9" s="69" t="str">
        <f t="array" ref="AI9">IF(ISERROR(INDEX(Difficulties!$C$28:$C$47,MATCH($B9,Calculation!AH$92:AH$111,0))),"",INDEX(Difficulties!$C$28:$C$47,MATCH($B9,Calculation!AH$92:AH$111,0)))</f>
        <v>WAT</v>
      </c>
      <c r="AJ9" s="69" t="str">
        <f t="array" ref="AJ9">IF(ISERROR(INDEX(Difficulties!$C$28:$C$47,MATCH($B9,Calculation!AI$92:AI$111,0))),"",INDEX(Difficulties!$C$28:$C$47,MATCH($B9,Calculation!AI$92:AI$111,0)))</f>
        <v>WOL</v>
      </c>
      <c r="AK9" s="69" t="str">
        <f t="array" ref="AK9">IF(ISERROR(INDEX(Difficulties!$C$28:$C$47,MATCH($B9,Calculation!AJ$92:AJ$111,0))),"",INDEX(Difficulties!$C$28:$C$47,MATCH($B9,Calculation!AJ$92:AJ$111,0)))</f>
        <v/>
      </c>
      <c r="AL9" s="69" t="str">
        <f t="array" ref="AL9">IF(ISERROR(INDEX(Difficulties!$C$28:$C$47,MATCH($B9,Calculation!AK$92:AK$111,0))),"",INDEX(Difficulties!$C$28:$C$47,MATCH($B9,Calculation!AK$92:AK$111,0)))</f>
        <v/>
      </c>
      <c r="AM9" s="69" t="str">
        <f t="array" ref="AM9">IF(ISERROR(INDEX(Difficulties!$C$28:$C$47,MATCH($B9,Calculation!AL$92:AL$111,0))),"",INDEX(Difficulties!$C$28:$C$47,MATCH($B9,Calculation!AL$92:AL$111,0)))</f>
        <v/>
      </c>
      <c r="AN9" s="69" t="str">
        <f t="array" ref="AN9">IF(ISERROR(INDEX(Difficulties!$C$28:$C$47,MATCH($B9,Calculation!AM$92:AM$111,0))),"",INDEX(Difficulties!$C$28:$C$47,MATCH($B9,Calculation!AM$92:AM$111,0)))</f>
        <v/>
      </c>
    </row>
    <row r="10" spans="1:40" ht="12.75" customHeight="1" x14ac:dyDescent="0.25">
      <c r="A10" s="95"/>
      <c r="B10" s="69">
        <v>8</v>
      </c>
      <c r="C10" s="69" t="str">
        <f t="array" ref="C10">IF(ISERROR(INDEX(Difficulties!$C$28:$C$47,MATCH($B10,Calculation!B$92:B$111,0))),"",INDEX(Difficulties!$C$28:$C$47,MATCH($B10,Calculation!B$92:B$111,0)))</f>
        <v>LIV</v>
      </c>
      <c r="D10" s="69" t="str">
        <f t="array" ref="D10">IF(ISERROR(INDEX(Difficulties!$C$28:$C$47,MATCH($B10,Calculation!C$92:C$111,0))),"",INDEX(Difficulties!$C$28:$C$47,MATCH($B10,Calculation!C$92:C$111,0)))</f>
        <v>LIV</v>
      </c>
      <c r="E10" s="69" t="str">
        <f t="array" ref="E10">IF(ISERROR(INDEX(Difficulties!$C$28:$C$47,MATCH($B10,Calculation!D$92:D$111,0))),"",INDEX(Difficulties!$C$28:$C$47,MATCH($B10,Calculation!D$92:D$111,0)))</f>
        <v>HUD</v>
      </c>
      <c r="F10" s="69" t="str">
        <f t="array" ref="F10">IF(ISERROR(INDEX(Difficulties!$C$28:$C$47,MATCH($B10,Calculation!E$92:E$111,0))),"",INDEX(Difficulties!$C$28:$C$47,MATCH($B10,Calculation!E$92:E$111,0)))</f>
        <v>TOT</v>
      </c>
      <c r="G10" s="69" t="str">
        <f t="array" ref="G10">IF(ISERROR(INDEX(Difficulties!$C$28:$C$47,MATCH($B10,Calculation!F$92:F$111,0))),"",INDEX(Difficulties!$C$28:$C$47,MATCH($B10,Calculation!F$92:F$111,0)))</f>
        <v>MNU</v>
      </c>
      <c r="H10" s="69" t="str">
        <f t="array" ref="H10">IF(ISERROR(INDEX(Difficulties!$C$28:$C$47,MATCH($B10,Calculation!G$92:G$111,0))),"",INDEX(Difficulties!$C$28:$C$47,MATCH($B10,Calculation!G$92:G$111,0)))</f>
        <v>TOT</v>
      </c>
      <c r="I10" s="69" t="str">
        <f t="array" ref="I10">IF(ISERROR(INDEX(Difficulties!$C$28:$C$47,MATCH($B10,Calculation!H$92:H$111,0))),"",INDEX(Difficulties!$C$28:$C$47,MATCH($B10,Calculation!H$92:H$111,0)))</f>
        <v>NEW</v>
      </c>
      <c r="J10" s="69" t="str">
        <f t="array" ref="J10">IF(ISERROR(INDEX(Difficulties!$C$28:$C$47,MATCH($B10,Calculation!I$92:I$111,0))),"",INDEX(Difficulties!$C$28:$C$47,MATCH($B10,Calculation!I$92:I$111,0)))</f>
        <v>FUL</v>
      </c>
      <c r="K10" s="69" t="str">
        <f t="array" ref="K10">IF(ISERROR(INDEX(Difficulties!$C$28:$C$47,MATCH($B10,Calculation!J$92:J$111,0))),"",INDEX(Difficulties!$C$28:$C$47,MATCH($B10,Calculation!J$92:J$111,0)))</f>
        <v>CAR</v>
      </c>
      <c r="L10" s="69" t="str">
        <f t="array" ref="L10">IF(ISERROR(INDEX(Difficulties!$C$28:$C$47,MATCH($B10,Calculation!K$92:K$111,0))),"",INDEX(Difficulties!$C$28:$C$47,MATCH($B10,Calculation!K$92:K$111,0)))</f>
        <v>CAR</v>
      </c>
      <c r="M10" s="69" t="str">
        <f t="array" ref="M10">IF(ISERROR(INDEX(Difficulties!$C$28:$C$47,MATCH($B10,Calculation!L$92:L$111,0))),"",INDEX(Difficulties!$C$28:$C$47,MATCH($B10,Calculation!L$92:L$111,0)))</f>
        <v>LIV</v>
      </c>
      <c r="N10" s="69" t="str">
        <f t="array" ref="N10">IF(ISERROR(INDEX(Difficulties!$C$28:$C$47,MATCH($B10,Calculation!M$92:M$111,0))),"",INDEX(Difficulties!$C$28:$C$47,MATCH($B10,Calculation!M$92:M$111,0)))</f>
        <v>WHU</v>
      </c>
      <c r="O10" s="69" t="str">
        <f t="array" ref="O10">IF(ISERROR(INDEX(Difficulties!$C$28:$C$47,MATCH($B10,Calculation!N$92:N$111,0))),"",INDEX(Difficulties!$C$28:$C$47,MATCH($B10,Calculation!N$92:N$111,0)))</f>
        <v>MNU</v>
      </c>
      <c r="P10" s="69" t="str">
        <f t="array" ref="P10">IF(ISERROR(INDEX(Difficulties!$C$28:$C$47,MATCH($B10,Calculation!O$92:O$111,0))),"",INDEX(Difficulties!$C$28:$C$47,MATCH($B10,Calculation!O$92:O$111,0)))</f>
        <v>BHA</v>
      </c>
      <c r="Q10" s="69" t="str">
        <f t="array" ref="Q10">IF(ISERROR(INDEX(Difficulties!$C$28:$C$47,MATCH($B10,Calculation!P$92:P$111,0))),"",INDEX(Difficulties!$C$28:$C$47,MATCH($B10,Calculation!P$92:P$111,0)))</f>
        <v>ARS</v>
      </c>
      <c r="R10" s="69" t="str">
        <f t="array" ref="R10">IF(ISERROR(INDEX(Difficulties!$C$28:$C$47,MATCH($B10,Calculation!Q$92:Q$111,0))),"",INDEX(Difficulties!$C$28:$C$47,MATCH($B10,Calculation!Q$92:Q$111,0)))</f>
        <v>CAR</v>
      </c>
      <c r="S10" s="69" t="str">
        <f t="array" ref="S10">IF(ISERROR(INDEX(Difficulties!$C$28:$C$47,MATCH($B10,Calculation!R$92:R$111,0))),"",INDEX(Difficulties!$C$28:$C$47,MATCH($B10,Calculation!R$92:R$111,0)))</f>
        <v>HUD</v>
      </c>
      <c r="T10" s="69" t="str">
        <f t="array" ref="T10">IF(ISERROR(INDEX(Difficulties!$C$28:$C$47,MATCH($B10,Calculation!S$92:S$111,0))),"",INDEX(Difficulties!$C$28:$C$47,MATCH($B10,Calculation!S$92:S$111,0)))</f>
        <v>WAT</v>
      </c>
      <c r="U10" s="69" t="str">
        <f t="array" ref="U10">IF(ISERROR(INDEX(Difficulties!$C$28:$C$47,MATCH($B10,Calculation!T$92:T$111,0))),"",INDEX(Difficulties!$C$28:$C$47,MATCH($B10,Calculation!T$92:T$111,0)))</f>
        <v>WAT</v>
      </c>
      <c r="V10" s="69" t="str">
        <f t="array" ref="V10">IF(ISERROR(INDEX(Difficulties!$C$28:$C$47,MATCH($B10,Calculation!U$92:U$111,0))),"",INDEX(Difficulties!$C$28:$C$47,MATCH($B10,Calculation!U$92:U$111,0)))</f>
        <v>ARS</v>
      </c>
      <c r="W10" s="69" t="str">
        <f t="array" ref="W10">IF(ISERROR(INDEX(Difficulties!$C$28:$C$47,MATCH($B10,Calculation!V$92:V$111,0))),"",INDEX(Difficulties!$C$28:$C$47,MATCH($B10,Calculation!V$92:V$111,0)))</f>
        <v>WHU</v>
      </c>
      <c r="X10" s="69" t="str">
        <f t="array" ref="X10">IF(ISERROR(INDEX(Difficulties!$C$28:$C$47,MATCH($B10,Calculation!W$92:W$111,0))),"",INDEX(Difficulties!$C$28:$C$47,MATCH($B10,Calculation!W$92:W$111,0)))</f>
        <v>MCI</v>
      </c>
      <c r="Y10" s="69" t="str">
        <f t="array" ref="Y10">IF(ISERROR(INDEX(Difficulties!$C$28:$C$47,MATCH($B10,Calculation!X$92:X$111,0))),"",INDEX(Difficulties!$C$28:$C$47,MATCH($B10,Calculation!X$92:X$111,0)))</f>
        <v>EVE</v>
      </c>
      <c r="Z10" s="69" t="str">
        <f t="array" ref="Z10">IF(ISERROR(INDEX(Difficulties!$C$28:$C$47,MATCH($B10,Calculation!Y$92:Y$111,0))),"",INDEX(Difficulties!$C$28:$C$47,MATCH($B10,Calculation!Y$92:Y$111,0)))</f>
        <v>MNU</v>
      </c>
      <c r="AA10" s="69" t="str">
        <f t="array" ref="AA10">IF(ISERROR(INDEX(Difficulties!$C$28:$C$47,MATCH($B10,Calculation!Z$92:Z$111,0))),"",INDEX(Difficulties!$C$28:$C$47,MATCH($B10,Calculation!Z$92:Z$111,0)))</f>
        <v>NEW</v>
      </c>
      <c r="AB10" s="69" t="str">
        <f t="array" ref="AB10">IF(ISERROR(INDEX(Difficulties!$C$28:$C$47,MATCH($B10,Calculation!AA$92:AA$111,0))),"",INDEX(Difficulties!$C$28:$C$47,MATCH($B10,Calculation!AA$92:AA$111,0)))</f>
        <v>BHA</v>
      </c>
      <c r="AC10" s="69" t="str">
        <f t="array" ref="AC10">IF(ISERROR(INDEX(Difficulties!$C$28:$C$47,MATCH($B10,Calculation!AB$92:AB$111,0))),"",INDEX(Difficulties!$C$28:$C$47,MATCH($B10,Calculation!AB$92:AB$111,0)))</f>
        <v>WOL</v>
      </c>
      <c r="AD10" s="69" t="str">
        <f t="array" ref="AD10">IF(ISERROR(INDEX(Difficulties!$C$28:$C$47,MATCH($B10,Calculation!AC$92:AC$111,0))),"",INDEX(Difficulties!$C$28:$C$47,MATCH($B10,Calculation!AC$92:AC$111,0)))</f>
        <v>BUR</v>
      </c>
      <c r="AE10" s="69" t="str">
        <f t="array" ref="AE10">IF(ISERROR(INDEX(Difficulties!$C$28:$C$47,MATCH($B10,Calculation!AD$92:AD$111,0))),"",INDEX(Difficulties!$C$28:$C$47,MATCH($B10,Calculation!AD$92:AD$111,0)))</f>
        <v>NEW</v>
      </c>
      <c r="AF10" s="69" t="str">
        <f t="array" ref="AF10">IF(ISERROR(INDEX(Difficulties!$C$28:$C$47,MATCH($B10,Calculation!AE$92:AE$111,0))),"",INDEX(Difficulties!$C$28:$C$47,MATCH($B10,Calculation!AE$92:AE$111,0)))</f>
        <v>EVE</v>
      </c>
      <c r="AG10" s="69" t="str">
        <f t="array" ref="AG10">IF(ISERROR(INDEX(Difficulties!$C$28:$C$47,MATCH($B10,Calculation!AF$92:AF$111,0))),"",INDEX(Difficulties!$C$28:$C$47,MATCH($B10,Calculation!AF$92:AF$111,0)))</f>
        <v>SOU</v>
      </c>
      <c r="AH10" s="69" t="str">
        <f t="array" ref="AH10">IF(ISERROR(INDEX(Difficulties!$C$28:$C$47,MATCH($B10,Calculation!AG$92:AG$111,0))),"",INDEX(Difficulties!$C$28:$C$47,MATCH($B10,Calculation!AG$92:AG$111,0)))</f>
        <v>BHA</v>
      </c>
      <c r="AI10" s="69" t="str">
        <f t="array" ref="AI10">IF(ISERROR(INDEX(Difficulties!$C$28:$C$47,MATCH($B10,Calculation!AH$92:AH$111,0))),"",INDEX(Difficulties!$C$28:$C$47,MATCH($B10,Calculation!AH$92:AH$111,0)))</f>
        <v>SOU</v>
      </c>
      <c r="AJ10" s="69" t="str">
        <f t="array" ref="AJ10">IF(ISERROR(INDEX(Difficulties!$C$28:$C$47,MATCH($B10,Calculation!AI$92:AI$111,0))),"",INDEX(Difficulties!$C$28:$C$47,MATCH($B10,Calculation!AI$92:AI$111,0)))</f>
        <v>ARS</v>
      </c>
      <c r="AK10" s="69" t="str">
        <f t="array" ref="AK10">IF(ISERROR(INDEX(Difficulties!$C$28:$C$47,MATCH($B10,Calculation!AJ$92:AJ$111,0))),"",INDEX(Difficulties!$C$28:$C$47,MATCH($B10,Calculation!AJ$92:AJ$111,0)))</f>
        <v/>
      </c>
      <c r="AL10" s="69" t="str">
        <f t="array" ref="AL10">IF(ISERROR(INDEX(Difficulties!$C$28:$C$47,MATCH($B10,Calculation!AK$92:AK$111,0))),"",INDEX(Difficulties!$C$28:$C$47,MATCH($B10,Calculation!AK$92:AK$111,0)))</f>
        <v/>
      </c>
      <c r="AM10" s="69" t="str">
        <f t="array" ref="AM10">IF(ISERROR(INDEX(Difficulties!$C$28:$C$47,MATCH($B10,Calculation!AL$92:AL$111,0))),"",INDEX(Difficulties!$C$28:$C$47,MATCH($B10,Calculation!AL$92:AL$111,0)))</f>
        <v/>
      </c>
      <c r="AN10" s="69" t="str">
        <f t="array" ref="AN10">IF(ISERROR(INDEX(Difficulties!$C$28:$C$47,MATCH($B10,Calculation!AM$92:AM$111,0))),"",INDEX(Difficulties!$C$28:$C$47,MATCH($B10,Calculation!AM$92:AM$111,0)))</f>
        <v/>
      </c>
    </row>
    <row r="11" spans="1:40" ht="12.75" customHeight="1" x14ac:dyDescent="0.25">
      <c r="A11" s="95"/>
      <c r="B11" s="69">
        <v>9</v>
      </c>
      <c r="C11" s="69" t="str">
        <f t="array" ref="C11">IF(ISERROR(INDEX(Difficulties!$C$28:$C$47,MATCH($B11,Calculation!B$92:B$111,0))),"",INDEX(Difficulties!$C$28:$C$47,MATCH($B11,Calculation!B$92:B$111,0)))</f>
        <v>MNU</v>
      </c>
      <c r="D11" s="69" t="str">
        <f t="array" ref="D11">IF(ISERROR(INDEX(Difficulties!$C$28:$C$47,MATCH($B11,Calculation!C$92:C$111,0))),"",INDEX(Difficulties!$C$28:$C$47,MATCH($B11,Calculation!C$92:C$111,0)))</f>
        <v>MNU</v>
      </c>
      <c r="E11" s="69" t="str">
        <f t="array" ref="E11">IF(ISERROR(INDEX(Difficulties!$C$28:$C$47,MATCH($B11,Calculation!D$92:D$111,0))),"",INDEX(Difficulties!$C$28:$C$47,MATCH($B11,Calculation!D$92:D$111,0)))</f>
        <v>SOU</v>
      </c>
      <c r="F11" s="69" t="str">
        <f t="array" ref="F11">IF(ISERROR(INDEX(Difficulties!$C$28:$C$47,MATCH($B11,Calculation!E$92:E$111,0))),"",INDEX(Difficulties!$C$28:$C$47,MATCH($B11,Calculation!E$92:E$111,0)))</f>
        <v>LEI</v>
      </c>
      <c r="G11" s="69" t="str">
        <f t="array" ref="G11">IF(ISERROR(INDEX(Difficulties!$C$28:$C$47,MATCH($B11,Calculation!F$92:F$111,0))),"",INDEX(Difficulties!$C$28:$C$47,MATCH($B11,Calculation!F$92:F$111,0)))</f>
        <v>WOL</v>
      </c>
      <c r="H11" s="69" t="str">
        <f t="array" ref="H11">IF(ISERROR(INDEX(Difficulties!$C$28:$C$47,MATCH($B11,Calculation!G$92:G$111,0))),"",INDEX(Difficulties!$C$28:$C$47,MATCH($B11,Calculation!G$92:G$111,0)))</f>
        <v>WOL</v>
      </c>
      <c r="I11" s="69" t="str">
        <f t="array" ref="I11">IF(ISERROR(INDEX(Difficulties!$C$28:$C$47,MATCH($B11,Calculation!H$92:H$111,0))),"",INDEX(Difficulties!$C$28:$C$47,MATCH($B11,Calculation!H$92:H$111,0)))</f>
        <v>TOT</v>
      </c>
      <c r="J11" s="69" t="str">
        <f t="array" ref="J11">IF(ISERROR(INDEX(Difficulties!$C$28:$C$47,MATCH($B11,Calculation!I$92:I$111,0))),"",INDEX(Difficulties!$C$28:$C$47,MATCH($B11,Calculation!I$92:I$111,0)))</f>
        <v>WHU</v>
      </c>
      <c r="K11" s="69" t="str">
        <f t="array" ref="K11">IF(ISERROR(INDEX(Difficulties!$C$28:$C$47,MATCH($B11,Calculation!J$92:J$111,0))),"",INDEX(Difficulties!$C$28:$C$47,MATCH($B11,Calculation!J$92:J$111,0)))</f>
        <v>ARS</v>
      </c>
      <c r="L11" s="69" t="str">
        <f t="array" ref="L11">IF(ISERROR(INDEX(Difficulties!$C$28:$C$47,MATCH($B11,Calculation!K$92:K$111,0))),"",INDEX(Difficulties!$C$28:$C$47,MATCH($B11,Calculation!K$92:K$111,0)))</f>
        <v>WOL</v>
      </c>
      <c r="M11" s="69" t="str">
        <f t="array" ref="M11">IF(ISERROR(INDEX(Difficulties!$C$28:$C$47,MATCH($B11,Calculation!L$92:L$111,0))),"",INDEX(Difficulties!$C$28:$C$47,MATCH($B11,Calculation!L$92:L$111,0)))</f>
        <v>BUR</v>
      </c>
      <c r="N11" s="69" t="str">
        <f t="array" ref="N11">IF(ISERROR(INDEX(Difficulties!$C$28:$C$47,MATCH($B11,Calculation!M$92:M$111,0))),"",INDEX(Difficulties!$C$28:$C$47,MATCH($B11,Calculation!M$92:M$111,0)))</f>
        <v>WOL</v>
      </c>
      <c r="O11" s="69" t="str">
        <f t="array" ref="O11">IF(ISERROR(INDEX(Difficulties!$C$28:$C$47,MATCH($B11,Calculation!N$92:N$111,0))),"",INDEX(Difficulties!$C$28:$C$47,MATCH($B11,Calculation!N$92:N$111,0)))</f>
        <v>MCI</v>
      </c>
      <c r="P11" s="69" t="str">
        <f t="array" ref="P11">IF(ISERROR(INDEX(Difficulties!$C$28:$C$47,MATCH($B11,Calculation!O$92:O$111,0))),"",INDEX(Difficulties!$C$28:$C$47,MATCH($B11,Calculation!O$92:O$111,0)))</f>
        <v>WOL</v>
      </c>
      <c r="Q11" s="69" t="str">
        <f t="array" ref="Q11">IF(ISERROR(INDEX(Difficulties!$C$28:$C$47,MATCH($B11,Calculation!P$92:P$111,0))),"",INDEX(Difficulties!$C$28:$C$47,MATCH($B11,Calculation!P$92:P$111,0)))</f>
        <v>SOU</v>
      </c>
      <c r="R11" s="69" t="str">
        <f t="array" ref="R11">IF(ISERROR(INDEX(Difficulties!$C$28:$C$47,MATCH($B11,Calculation!Q$92:Q$111,0))),"",INDEX(Difficulties!$C$28:$C$47,MATCH($B11,Calculation!Q$92:Q$111,0)))</f>
        <v>MCI</v>
      </c>
      <c r="S11" s="69" t="str">
        <f t="array" ref="S11">IF(ISERROR(INDEX(Difficulties!$C$28:$C$47,MATCH($B11,Calculation!R$92:R$111,0))),"",INDEX(Difficulties!$C$28:$C$47,MATCH($B11,Calculation!R$92:R$111,0)))</f>
        <v>MCI</v>
      </c>
      <c r="T11" s="69" t="str">
        <f t="array" ref="T11">IF(ISERROR(INDEX(Difficulties!$C$28:$C$47,MATCH($B11,Calculation!S$92:S$111,0))),"",INDEX(Difficulties!$C$28:$C$47,MATCH($B11,Calculation!S$92:S$111,0)))</f>
        <v>FUL</v>
      </c>
      <c r="U11" s="69" t="str">
        <f t="array" ref="U11">IF(ISERROR(INDEX(Difficulties!$C$28:$C$47,MATCH($B11,Calculation!T$92:T$111,0))),"",INDEX(Difficulties!$C$28:$C$47,MATCH($B11,Calculation!T$92:T$111,0)))</f>
        <v>LEI</v>
      </c>
      <c r="V11" s="69" t="str">
        <f t="array" ref="V11">IF(ISERROR(INDEX(Difficulties!$C$28:$C$47,MATCH($B11,Calculation!U$92:U$111,0))),"",INDEX(Difficulties!$C$28:$C$47,MATCH($B11,Calculation!U$92:U$111,0)))</f>
        <v>HUD</v>
      </c>
      <c r="W11" s="69" t="str">
        <f t="array" ref="W11">IF(ISERROR(INDEX(Difficulties!$C$28:$C$47,MATCH($B11,Calculation!V$92:V$111,0))),"",INDEX(Difficulties!$C$28:$C$47,MATCH($B11,Calculation!V$92:V$111,0)))</f>
        <v>CAR</v>
      </c>
      <c r="X11" s="69" t="str">
        <f t="array" ref="X11">IF(ISERROR(INDEX(Difficulties!$C$28:$C$47,MATCH($B11,Calculation!W$92:W$111,0))),"",INDEX(Difficulties!$C$28:$C$47,MATCH($B11,Calculation!W$92:W$111,0)))</f>
        <v>MNU</v>
      </c>
      <c r="Y11" s="69" t="str">
        <f t="array" ref="Y11">IF(ISERROR(INDEX(Difficulties!$C$28:$C$47,MATCH($B11,Calculation!X$92:X$111,0))),"",INDEX(Difficulties!$C$28:$C$47,MATCH($B11,Calculation!X$92:X$111,0)))</f>
        <v>BOU</v>
      </c>
      <c r="Z11" s="69" t="str">
        <f t="array" ref="Z11">IF(ISERROR(INDEX(Difficulties!$C$28:$C$47,MATCH($B11,Calculation!Y$92:Y$111,0))),"",INDEX(Difficulties!$C$28:$C$47,MATCH($B11,Calculation!Y$92:Y$111,0)))</f>
        <v>ARS</v>
      </c>
      <c r="AA11" s="69" t="str">
        <f t="array" ref="AA11">IF(ISERROR(INDEX(Difficulties!$C$28:$C$47,MATCH($B11,Calculation!Z$92:Z$111,0))),"",INDEX(Difficulties!$C$28:$C$47,MATCH($B11,Calculation!Z$92:Z$111,0)))</f>
        <v>MCI</v>
      </c>
      <c r="AB11" s="69" t="str">
        <f t="array" ref="AB11">IF(ISERROR(INDEX(Difficulties!$C$28:$C$47,MATCH($B11,Calculation!AA$92:AA$111,0))),"",INDEX(Difficulties!$C$28:$C$47,MATCH($B11,Calculation!AA$92:AA$111,0)))</f>
        <v>CRY</v>
      </c>
      <c r="AC11" s="69" t="str">
        <f t="array" ref="AC11">IF(ISERROR(INDEX(Difficulties!$C$28:$C$47,MATCH($B11,Calculation!AB$92:AB$111,0))),"",INDEX(Difficulties!$C$28:$C$47,MATCH($B11,Calculation!AB$92:AB$111,0)))</f>
        <v>LIV</v>
      </c>
      <c r="AD11" s="69" t="str">
        <f t="array" ref="AD11">IF(ISERROR(INDEX(Difficulties!$C$28:$C$47,MATCH($B11,Calculation!AC$92:AC$111,0))),"",INDEX(Difficulties!$C$28:$C$47,MATCH($B11,Calculation!AC$92:AC$111,0)))</f>
        <v>NEW</v>
      </c>
      <c r="AE11" s="69" t="str">
        <f t="array" ref="AE11">IF(ISERROR(INDEX(Difficulties!$C$28:$C$47,MATCH($B11,Calculation!AD$92:AD$111,0))),"",INDEX(Difficulties!$C$28:$C$47,MATCH($B11,Calculation!AD$92:AD$111,0)))</f>
        <v>BUR</v>
      </c>
      <c r="AF11" s="69" t="str">
        <f t="array" ref="AF11">IF(ISERROR(INDEX(Difficulties!$C$28:$C$47,MATCH($B11,Calculation!AE$92:AE$111,0))),"",INDEX(Difficulties!$C$28:$C$47,MATCH($B11,Calculation!AE$92:AE$111,0)))</f>
        <v>NEW</v>
      </c>
      <c r="AG11" s="69" t="str">
        <f t="array" ref="AG11">IF(ISERROR(INDEX(Difficulties!$C$28:$C$47,MATCH($B11,Calculation!AF$92:AF$111,0))),"",INDEX(Difficulties!$C$28:$C$47,MATCH($B11,Calculation!AF$92:AF$111,0)))</f>
        <v>WAT</v>
      </c>
      <c r="AH11" s="69" t="str">
        <f t="array" ref="AH11">IF(ISERROR(INDEX(Difficulties!$C$28:$C$47,MATCH($B11,Calculation!AG$92:AG$111,0))),"",INDEX(Difficulties!$C$28:$C$47,MATCH($B11,Calculation!AG$92:AG$111,0)))</f>
        <v>LIV</v>
      </c>
      <c r="AI11" s="69" t="str">
        <f t="array" ref="AI11">IF(ISERROR(INDEX(Difficulties!$C$28:$C$47,MATCH($B11,Calculation!AH$92:AH$111,0))),"",INDEX(Difficulties!$C$28:$C$47,MATCH($B11,Calculation!AH$92:AH$111,0)))</f>
        <v>MNU</v>
      </c>
      <c r="AJ11" s="69" t="str">
        <f t="array" ref="AJ11">IF(ISERROR(INDEX(Difficulties!$C$28:$C$47,MATCH($B11,Calculation!AI$92:AI$111,0))),"",INDEX(Difficulties!$C$28:$C$47,MATCH($B11,Calculation!AI$92:AI$111,0)))</f>
        <v>WAT</v>
      </c>
      <c r="AK11" s="69" t="str">
        <f t="array" ref="AK11">IF(ISERROR(INDEX(Difficulties!$C$28:$C$47,MATCH($B11,Calculation!AJ$92:AJ$111,0))),"",INDEX(Difficulties!$C$28:$C$47,MATCH($B11,Calculation!AJ$92:AJ$111,0)))</f>
        <v/>
      </c>
      <c r="AL11" s="69" t="str">
        <f t="array" ref="AL11">IF(ISERROR(INDEX(Difficulties!$C$28:$C$47,MATCH($B11,Calculation!AK$92:AK$111,0))),"",INDEX(Difficulties!$C$28:$C$47,MATCH($B11,Calculation!AK$92:AK$111,0)))</f>
        <v/>
      </c>
      <c r="AM11" s="69" t="str">
        <f t="array" ref="AM11">IF(ISERROR(INDEX(Difficulties!$C$28:$C$47,MATCH($B11,Calculation!AL$92:AL$111,0))),"",INDEX(Difficulties!$C$28:$C$47,MATCH($B11,Calculation!AL$92:AL$111,0)))</f>
        <v/>
      </c>
      <c r="AN11" s="69" t="str">
        <f t="array" ref="AN11">IF(ISERROR(INDEX(Difficulties!$C$28:$C$47,MATCH($B11,Calculation!AM$92:AM$111,0))),"",INDEX(Difficulties!$C$28:$C$47,MATCH($B11,Calculation!AM$92:AM$111,0)))</f>
        <v/>
      </c>
    </row>
    <row r="12" spans="1:40" ht="12.75" customHeight="1" x14ac:dyDescent="0.25">
      <c r="A12" s="95"/>
      <c r="B12" s="69">
        <v>10</v>
      </c>
      <c r="C12" s="69" t="str">
        <f t="array" ref="C12">IF(ISERROR(INDEX(Difficulties!$C$28:$C$47,MATCH($B12,Calculation!B$92:B$111,0))),"",INDEX(Difficulties!$C$28:$C$47,MATCH($B12,Calculation!B$92:B$111,0)))</f>
        <v>CAR</v>
      </c>
      <c r="D12" s="69" t="str">
        <f t="array" ref="D12">IF(ISERROR(INDEX(Difficulties!$C$28:$C$47,MATCH($B12,Calculation!C$92:C$111,0))),"",INDEX(Difficulties!$C$28:$C$47,MATCH($B12,Calculation!C$92:C$111,0)))</f>
        <v>WHU</v>
      </c>
      <c r="E12" s="69" t="str">
        <f t="array" ref="E12">IF(ISERROR(INDEX(Difficulties!$C$28:$C$47,MATCH($B12,Calculation!D$92:D$111,0))),"",INDEX(Difficulties!$C$28:$C$47,MATCH($B12,Calculation!D$92:D$111,0)))</f>
        <v>MNU</v>
      </c>
      <c r="F12" s="69" t="str">
        <f t="array" ref="F12">IF(ISERROR(INDEX(Difficulties!$C$28:$C$47,MATCH($B12,Calculation!E$92:E$111,0))),"",INDEX(Difficulties!$C$28:$C$47,MATCH($B12,Calculation!E$92:E$111,0)))</f>
        <v>BOU</v>
      </c>
      <c r="G12" s="69" t="str">
        <f t="array" ref="G12">IF(ISERROR(INDEX(Difficulties!$C$28:$C$47,MATCH($B12,Calculation!F$92:F$111,0))),"",INDEX(Difficulties!$C$28:$C$47,MATCH($B12,Calculation!F$92:F$111,0)))</f>
        <v>CHE</v>
      </c>
      <c r="H12" s="69" t="str">
        <f t="array" ref="H12">IF(ISERROR(INDEX(Difficulties!$C$28:$C$47,MATCH($B12,Calculation!G$92:G$111,0))),"",INDEX(Difficulties!$C$28:$C$47,MATCH($B12,Calculation!G$92:G$111,0)))</f>
        <v>NEW</v>
      </c>
      <c r="I12" s="69" t="str">
        <f t="array" ref="I12">IF(ISERROR(INDEX(Difficulties!$C$28:$C$47,MATCH($B12,Calculation!H$92:H$111,0))),"",INDEX(Difficulties!$C$28:$C$47,MATCH($B12,Calculation!H$92:H$111,0)))</f>
        <v>MNU</v>
      </c>
      <c r="J12" s="69" t="str">
        <f t="array" ref="J12">IF(ISERROR(INDEX(Difficulties!$C$28:$C$47,MATCH($B12,Calculation!I$92:I$111,0))),"",INDEX(Difficulties!$C$28:$C$47,MATCH($B12,Calculation!I$92:I$111,0)))</f>
        <v>CHE</v>
      </c>
      <c r="K12" s="69" t="str">
        <f t="array" ref="K12">IF(ISERROR(INDEX(Difficulties!$C$28:$C$47,MATCH($B12,Calculation!J$92:J$111,0))),"",INDEX(Difficulties!$C$28:$C$47,MATCH($B12,Calculation!J$92:J$111,0)))</f>
        <v>BOU</v>
      </c>
      <c r="L12" s="69" t="str">
        <f t="array" ref="L12">IF(ISERROR(INDEX(Difficulties!$C$28:$C$47,MATCH($B12,Calculation!K$92:K$111,0))),"",INDEX(Difficulties!$C$28:$C$47,MATCH($B12,Calculation!K$92:K$111,0)))</f>
        <v>CHE</v>
      </c>
      <c r="M12" s="69" t="str">
        <f t="array" ref="M12">IF(ISERROR(INDEX(Difficulties!$C$28:$C$47,MATCH($B12,Calculation!L$92:L$111,0))),"",INDEX(Difficulties!$C$28:$C$47,MATCH($B12,Calculation!L$92:L$111,0)))</f>
        <v>TOT</v>
      </c>
      <c r="N12" s="69" t="str">
        <f t="array" ref="N12">IF(ISERROR(INDEX(Difficulties!$C$28:$C$47,MATCH($B12,Calculation!M$92:M$111,0))),"",INDEX(Difficulties!$C$28:$C$47,MATCH($B12,Calculation!M$92:M$111,0)))</f>
        <v>SOU</v>
      </c>
      <c r="O12" s="69" t="str">
        <f t="array" ref="O12">IF(ISERROR(INDEX(Difficulties!$C$28:$C$47,MATCH($B12,Calculation!N$92:N$111,0))),"",INDEX(Difficulties!$C$28:$C$47,MATCH($B12,Calculation!N$92:N$111,0)))</f>
        <v>TOT</v>
      </c>
      <c r="P12" s="69" t="str">
        <f t="array" ref="P12">IF(ISERROR(INDEX(Difficulties!$C$28:$C$47,MATCH($B12,Calculation!O$92:O$111,0))),"",INDEX(Difficulties!$C$28:$C$47,MATCH($B12,Calculation!O$92:O$111,0)))</f>
        <v>TOT</v>
      </c>
      <c r="Q12" s="69" t="str">
        <f t="array" ref="Q12">IF(ISERROR(INDEX(Difficulties!$C$28:$C$47,MATCH($B12,Calculation!P$92:P$111,0))),"",INDEX(Difficulties!$C$28:$C$47,MATCH($B12,Calculation!P$92:P$111,0)))</f>
        <v>MCI</v>
      </c>
      <c r="R12" s="69" t="str">
        <f t="array" ref="R12">IF(ISERROR(INDEX(Difficulties!$C$28:$C$47,MATCH($B12,Calculation!Q$92:Q$111,0))),"",INDEX(Difficulties!$C$28:$C$47,MATCH($B12,Calculation!Q$92:Q$111,0)))</f>
        <v>SOU</v>
      </c>
      <c r="S12" s="69" t="str">
        <f t="array" ref="S12">IF(ISERROR(INDEX(Difficulties!$C$28:$C$47,MATCH($B12,Calculation!R$92:R$111,0))),"",INDEX(Difficulties!$C$28:$C$47,MATCH($B12,Calculation!R$92:R$111,0)))</f>
        <v>BHA</v>
      </c>
      <c r="T12" s="69" t="str">
        <f t="array" ref="T12">IF(ISERROR(INDEX(Difficulties!$C$28:$C$47,MATCH($B12,Calculation!S$92:S$111,0))),"",INDEX(Difficulties!$C$28:$C$47,MATCH($B12,Calculation!S$92:S$111,0)))</f>
        <v>ARS</v>
      </c>
      <c r="U12" s="69" t="str">
        <f t="array" ref="U12">IF(ISERROR(INDEX(Difficulties!$C$28:$C$47,MATCH($B12,Calculation!T$92:T$111,0))),"",INDEX(Difficulties!$C$28:$C$47,MATCH($B12,Calculation!T$92:T$111,0)))</f>
        <v>CAR</v>
      </c>
      <c r="V12" s="69" t="str">
        <f t="array" ref="V12">IF(ISERROR(INDEX(Difficulties!$C$28:$C$47,MATCH($B12,Calculation!U$92:U$111,0))),"",INDEX(Difficulties!$C$28:$C$47,MATCH($B12,Calculation!U$92:U$111,0)))</f>
        <v>MNU</v>
      </c>
      <c r="W12" s="69" t="str">
        <f t="array" ref="W12">IF(ISERROR(INDEX(Difficulties!$C$28:$C$47,MATCH($B12,Calculation!V$92:V$111,0))),"",INDEX(Difficulties!$C$28:$C$47,MATCH($B12,Calculation!V$92:V$111,0)))</f>
        <v>MNU</v>
      </c>
      <c r="X12" s="69" t="str">
        <f t="array" ref="X12">IF(ISERROR(INDEX(Difficulties!$C$28:$C$47,MATCH($B12,Calculation!W$92:W$111,0))),"",INDEX(Difficulties!$C$28:$C$47,MATCH($B12,Calculation!W$92:W$111,0)))</f>
        <v>WHU</v>
      </c>
      <c r="Y12" s="69" t="str">
        <f t="array" ref="Y12">IF(ISERROR(INDEX(Difficulties!$C$28:$C$47,MATCH($B12,Calculation!X$92:X$111,0))),"",INDEX(Difficulties!$C$28:$C$47,MATCH($B12,Calculation!X$92:X$111,0)))</f>
        <v>WAT</v>
      </c>
      <c r="Z12" s="69" t="str">
        <f t="array" ref="Z12">IF(ISERROR(INDEX(Difficulties!$C$28:$C$47,MATCH($B12,Calculation!Y$92:Y$111,0))),"",INDEX(Difficulties!$C$28:$C$47,MATCH($B12,Calculation!Y$92:Y$111,0)))</f>
        <v>LIV</v>
      </c>
      <c r="AA12" s="69" t="str">
        <f t="array" ref="AA12">IF(ISERROR(INDEX(Difficulties!$C$28:$C$47,MATCH($B12,Calculation!Z$92:Z$111,0))),"",INDEX(Difficulties!$C$28:$C$47,MATCH($B12,Calculation!Z$92:Z$111,0)))</f>
        <v>HUD</v>
      </c>
      <c r="AB12" s="69" t="str">
        <f t="array" ref="AB12">IF(ISERROR(INDEX(Difficulties!$C$28:$C$47,MATCH($B12,Calculation!AA$92:AA$111,0))),"",INDEX(Difficulties!$C$28:$C$47,MATCH($B12,Calculation!AA$92:AA$111,0)))</f>
        <v>WHU</v>
      </c>
      <c r="AC12" s="69" t="str">
        <f t="array" ref="AC12">IF(ISERROR(INDEX(Difficulties!$C$28:$C$47,MATCH($B12,Calculation!AB$92:AB$111,0))),"",INDEX(Difficulties!$C$28:$C$47,MATCH($B12,Calculation!AB$92:AB$111,0)))</f>
        <v>MCI</v>
      </c>
      <c r="AD12" s="69" t="str">
        <f t="array" ref="AD12">IF(ISERROR(INDEX(Difficulties!$C$28:$C$47,MATCH($B12,Calculation!AC$92:AC$111,0))),"",INDEX(Difficulties!$C$28:$C$47,MATCH($B12,Calculation!AC$92:AC$111,0)))</f>
        <v>EVE</v>
      </c>
      <c r="AE12" s="69" t="str">
        <f t="array" ref="AE12">IF(ISERROR(INDEX(Difficulties!$C$28:$C$47,MATCH($B12,Calculation!AD$92:AD$111,0))),"",INDEX(Difficulties!$C$28:$C$47,MATCH($B12,Calculation!AD$92:AD$111,0)))</f>
        <v>TOT</v>
      </c>
      <c r="AF12" s="69" t="str">
        <f t="array" ref="AF12">IF(ISERROR(INDEX(Difficulties!$C$28:$C$47,MATCH($B12,Calculation!AE$92:AE$111,0))),"",INDEX(Difficulties!$C$28:$C$47,MATCH($B12,Calculation!AE$92:AE$111,0)))</f>
        <v>LIV</v>
      </c>
      <c r="AG12" s="69" t="str">
        <f t="array" ref="AG12">IF(ISERROR(INDEX(Difficulties!$C$28:$C$47,MATCH($B12,Calculation!AF$92:AF$111,0))),"",INDEX(Difficulties!$C$28:$C$47,MATCH($B12,Calculation!AF$92:AF$111,0)))</f>
        <v>CHE</v>
      </c>
      <c r="AH12" s="69" t="str">
        <f t="array" ref="AH12">IF(ISERROR(INDEX(Difficulties!$C$28:$C$47,MATCH($B12,Calculation!AG$92:AG$111,0))),"",INDEX(Difficulties!$C$28:$C$47,MATCH($B12,Calculation!AG$92:AG$111,0)))</f>
        <v>WAT</v>
      </c>
      <c r="AI12" s="69" t="str">
        <f t="array" ref="AI12">IF(ISERROR(INDEX(Difficulties!$C$28:$C$47,MATCH($B12,Calculation!AH$92:AH$111,0))),"",INDEX(Difficulties!$C$28:$C$47,MATCH($B12,Calculation!AH$92:AH$111,0)))</f>
        <v>MCI</v>
      </c>
      <c r="AJ12" s="69" t="str">
        <f t="array" ref="AJ12">IF(ISERROR(INDEX(Difficulties!$C$28:$C$47,MATCH($B12,Calculation!AI$92:AI$111,0))),"",INDEX(Difficulties!$C$28:$C$47,MATCH($B12,Calculation!AI$92:AI$111,0)))</f>
        <v>MCI</v>
      </c>
      <c r="AK12" s="69" t="str">
        <f t="array" ref="AK12">IF(ISERROR(INDEX(Difficulties!$C$28:$C$47,MATCH($B12,Calculation!AJ$92:AJ$111,0))),"",INDEX(Difficulties!$C$28:$C$47,MATCH($B12,Calculation!AJ$92:AJ$111,0)))</f>
        <v/>
      </c>
      <c r="AL12" s="69" t="str">
        <f t="array" ref="AL12">IF(ISERROR(INDEX(Difficulties!$C$28:$C$47,MATCH($B12,Calculation!AK$92:AK$111,0))),"",INDEX(Difficulties!$C$28:$C$47,MATCH($B12,Calculation!AK$92:AK$111,0)))</f>
        <v/>
      </c>
      <c r="AM12" s="69" t="str">
        <f t="array" ref="AM12">IF(ISERROR(INDEX(Difficulties!$C$28:$C$47,MATCH($B12,Calculation!AL$92:AL$111,0))),"",INDEX(Difficulties!$C$28:$C$47,MATCH($B12,Calculation!AL$92:AL$111,0)))</f>
        <v/>
      </c>
      <c r="AN12" s="69" t="str">
        <f t="array" ref="AN12">IF(ISERROR(INDEX(Difficulties!$C$28:$C$47,MATCH($B12,Calculation!AM$92:AM$111,0))),"",INDEX(Difficulties!$C$28:$C$47,MATCH($B12,Calculation!AM$92:AM$111,0)))</f>
        <v/>
      </c>
    </row>
    <row r="13" spans="1:40" ht="12.75" customHeight="1" x14ac:dyDescent="0.25">
      <c r="A13" s="95"/>
      <c r="B13" s="69">
        <v>11</v>
      </c>
      <c r="C13" s="69" t="str">
        <f t="array" ref="C13">IF(ISERROR(INDEX(Difficulties!$C$28:$C$47,MATCH($B13,Calculation!B$92:B$111,0))),"",INDEX(Difficulties!$C$28:$C$47,MATCH($B13,Calculation!B$92:B$111,0)))</f>
        <v>BHA</v>
      </c>
      <c r="D13" s="69" t="str">
        <f t="array" ref="D13">IF(ISERROR(INDEX(Difficulties!$C$28:$C$47,MATCH($B13,Calculation!C$92:C$111,0))),"",INDEX(Difficulties!$C$28:$C$47,MATCH($B13,Calculation!C$92:C$111,0)))</f>
        <v>SOU</v>
      </c>
      <c r="E13" s="69" t="str">
        <f t="array" ref="E13">IF(ISERROR(INDEX(Difficulties!$C$28:$C$47,MATCH($B13,Calculation!D$92:D$111,0))),"",INDEX(Difficulties!$C$28:$C$47,MATCH($B13,Calculation!D$92:D$111,0)))</f>
        <v>BOU</v>
      </c>
      <c r="F13" s="69" t="str">
        <f t="array" ref="F13">IF(ISERROR(INDEX(Difficulties!$C$28:$C$47,MATCH($B13,Calculation!E$92:E$111,0))),"",INDEX(Difficulties!$C$28:$C$47,MATCH($B13,Calculation!E$92:E$111,0)))</f>
        <v>WOL</v>
      </c>
      <c r="G13" s="69" t="str">
        <f t="array" ref="G13">IF(ISERROR(INDEX(Difficulties!$C$28:$C$47,MATCH($B13,Calculation!F$92:F$111,0))),"",INDEX(Difficulties!$C$28:$C$47,MATCH($B13,Calculation!F$92:F$111,0)))</f>
        <v>WAT</v>
      </c>
      <c r="H13" s="69" t="str">
        <f t="array" ref="H13">IF(ISERROR(INDEX(Difficulties!$C$28:$C$47,MATCH($B13,Calculation!G$92:G$111,0))),"",INDEX(Difficulties!$C$28:$C$47,MATCH($B13,Calculation!G$92:G$111,0)))</f>
        <v>LIV</v>
      </c>
      <c r="I13" s="69" t="str">
        <f t="array" ref="I13">IF(ISERROR(INDEX(Difficulties!$C$28:$C$47,MATCH($B13,Calculation!H$92:H$111,0))),"",INDEX(Difficulties!$C$28:$C$47,MATCH($B13,Calculation!H$92:H$111,0)))</f>
        <v>HUD</v>
      </c>
      <c r="J13" s="69" t="str">
        <f t="array" ref="J13">IF(ISERROR(INDEX(Difficulties!$C$28:$C$47,MATCH($B13,Calculation!I$92:I$111,0))),"",INDEX(Difficulties!$C$28:$C$47,MATCH($B13,Calculation!I$92:I$111,0)))</f>
        <v>LIV</v>
      </c>
      <c r="K13" s="69" t="str">
        <f t="array" ref="K13">IF(ISERROR(INDEX(Difficulties!$C$28:$C$47,MATCH($B13,Calculation!J$92:J$111,0))),"",INDEX(Difficulties!$C$28:$C$47,MATCH($B13,Calculation!J$92:J$111,0)))</f>
        <v>WOL</v>
      </c>
      <c r="L13" s="69" t="str">
        <f t="array" ref="L13">IF(ISERROR(INDEX(Difficulties!$C$28:$C$47,MATCH($B13,Calculation!K$92:K$111,0))),"",INDEX(Difficulties!$C$28:$C$47,MATCH($B13,Calculation!K$92:K$111,0)))</f>
        <v>ARS</v>
      </c>
      <c r="M13" s="69" t="str">
        <f t="array" ref="M13">IF(ISERROR(INDEX(Difficulties!$C$28:$C$47,MATCH($B13,Calculation!L$92:L$111,0))),"",INDEX(Difficulties!$C$28:$C$47,MATCH($B13,Calculation!L$92:L$111,0)))</f>
        <v>WHU</v>
      </c>
      <c r="N13" s="69" t="str">
        <f t="array" ref="N13">IF(ISERROR(INDEX(Difficulties!$C$28:$C$47,MATCH($B13,Calculation!M$92:M$111,0))),"",INDEX(Difficulties!$C$28:$C$47,MATCH($B13,Calculation!M$92:M$111,0)))</f>
        <v>TOT</v>
      </c>
      <c r="O13" s="69" t="str">
        <f t="array" ref="O13">IF(ISERROR(INDEX(Difficulties!$C$28:$C$47,MATCH($B13,Calculation!N$92:N$111,0))),"",INDEX(Difficulties!$C$28:$C$47,MATCH($B13,Calculation!N$92:N$111,0)))</f>
        <v>CRY</v>
      </c>
      <c r="P13" s="69" t="str">
        <f t="array" ref="P13">IF(ISERROR(INDEX(Difficulties!$C$28:$C$47,MATCH($B13,Calculation!O$92:O$111,0))),"",INDEX(Difficulties!$C$28:$C$47,MATCH($B13,Calculation!O$92:O$111,0)))</f>
        <v>LEI</v>
      </c>
      <c r="Q13" s="69" t="str">
        <f t="array" ref="Q13">IF(ISERROR(INDEX(Difficulties!$C$28:$C$47,MATCH($B13,Calculation!P$92:P$111,0))),"",INDEX(Difficulties!$C$28:$C$47,MATCH($B13,Calculation!P$92:P$111,0)))</f>
        <v>LIV</v>
      </c>
      <c r="R13" s="69" t="str">
        <f t="array" ref="R13">IF(ISERROR(INDEX(Difficulties!$C$28:$C$47,MATCH($B13,Calculation!Q$92:Q$111,0))),"",INDEX(Difficulties!$C$28:$C$47,MATCH($B13,Calculation!Q$92:Q$111,0)))</f>
        <v>HUD</v>
      </c>
      <c r="S13" s="69" t="str">
        <f t="array" ref="S13">IF(ISERROR(INDEX(Difficulties!$C$28:$C$47,MATCH($B13,Calculation!R$92:R$111,0))),"",INDEX(Difficulties!$C$28:$C$47,MATCH($B13,Calculation!R$92:R$111,0)))</f>
        <v>WOL</v>
      </c>
      <c r="T13" s="69" t="str">
        <f t="array" ref="T13">IF(ISERROR(INDEX(Difficulties!$C$28:$C$47,MATCH($B13,Calculation!S$92:S$111,0))),"",INDEX(Difficulties!$C$28:$C$47,MATCH($B13,Calculation!S$92:S$111,0)))</f>
        <v>EVE</v>
      </c>
      <c r="U13" s="69" t="str">
        <f t="array" ref="U13">IF(ISERROR(INDEX(Difficulties!$C$28:$C$47,MATCH($B13,Calculation!T$92:T$111,0))),"",INDEX(Difficulties!$C$28:$C$47,MATCH($B13,Calculation!T$92:T$111,0)))</f>
        <v>CRY</v>
      </c>
      <c r="V13" s="69" t="str">
        <f t="array" ref="V13">IF(ISERROR(INDEX(Difficulties!$C$28:$C$47,MATCH($B13,Calculation!U$92:U$111,0))),"",INDEX(Difficulties!$C$28:$C$47,MATCH($B13,Calculation!U$92:U$111,0)))</f>
        <v>CRY</v>
      </c>
      <c r="W13" s="69" t="str">
        <f t="array" ref="W13">IF(ISERROR(INDEX(Difficulties!$C$28:$C$47,MATCH($B13,Calculation!V$92:V$111,0))),"",INDEX(Difficulties!$C$28:$C$47,MATCH($B13,Calculation!V$92:V$111,0)))</f>
        <v>SOU</v>
      </c>
      <c r="X13" s="69" t="str">
        <f t="array" ref="X13">IF(ISERROR(INDEX(Difficulties!$C$28:$C$47,MATCH($B13,Calculation!W$92:W$111,0))),"",INDEX(Difficulties!$C$28:$C$47,MATCH($B13,Calculation!W$92:W$111,0)))</f>
        <v>WAT</v>
      </c>
      <c r="Y13" s="69" t="str">
        <f t="array" ref="Y13">IF(ISERROR(INDEX(Difficulties!$C$28:$C$47,MATCH($B13,Calculation!X$92:X$111,0))),"",INDEX(Difficulties!$C$28:$C$47,MATCH($B13,Calculation!X$92:X$111,0)))</f>
        <v>LIV</v>
      </c>
      <c r="Z13" s="69" t="str">
        <f t="array" ref="Z13">IF(ISERROR(INDEX(Difficulties!$C$28:$C$47,MATCH($B13,Calculation!Y$92:Y$111,0))),"",INDEX(Difficulties!$C$28:$C$47,MATCH($B13,Calculation!Y$92:Y$111,0)))</f>
        <v>TOT</v>
      </c>
      <c r="AA13" s="69" t="str">
        <f t="array" ref="AA13">IF(ISERROR(INDEX(Difficulties!$C$28:$C$47,MATCH($B13,Calculation!Z$92:Z$111,0))),"",INDEX(Difficulties!$C$28:$C$47,MATCH($B13,Calculation!Z$92:Z$111,0)))</f>
        <v>LIV</v>
      </c>
      <c r="AB13" s="69" t="str">
        <f t="array" ref="AB13">IF(ISERROR(INDEX(Difficulties!$C$28:$C$47,MATCH($B13,Calculation!AA$92:AA$111,0))),"",INDEX(Difficulties!$C$28:$C$47,MATCH($B13,Calculation!AA$92:AA$111,0)))</f>
        <v>LIV</v>
      </c>
      <c r="AC13" s="69" t="str">
        <f t="array" ref="AC13">IF(ISERROR(INDEX(Difficulties!$C$28:$C$47,MATCH($B13,Calculation!AB$92:AB$111,0))),"",INDEX(Difficulties!$C$28:$C$47,MATCH($B13,Calculation!AB$92:AB$111,0)))</f>
        <v>FUL</v>
      </c>
      <c r="AD13" s="69" t="str">
        <f t="array" ref="AD13">IF(ISERROR(INDEX(Difficulties!$C$28:$C$47,MATCH($B13,Calculation!AC$92:AC$111,0))),"",INDEX(Difficulties!$C$28:$C$47,MATCH($B13,Calculation!AC$92:AC$111,0)))</f>
        <v>WOL</v>
      </c>
      <c r="AE13" s="69" t="str">
        <f t="array" ref="AE13">IF(ISERROR(INDEX(Difficulties!$C$28:$C$47,MATCH($B13,Calculation!AD$92:AD$111,0))),"",INDEX(Difficulties!$C$28:$C$47,MATCH($B13,Calculation!AD$92:AD$111,0)))</f>
        <v>CRY</v>
      </c>
      <c r="AF13" s="69" t="str">
        <f t="array" ref="AF13">IF(ISERROR(INDEX(Difficulties!$C$28:$C$47,MATCH($B13,Calculation!AE$92:AE$111,0))),"",INDEX(Difficulties!$C$28:$C$47,MATCH($B13,Calculation!AE$92:AE$111,0)))</f>
        <v>ARS</v>
      </c>
      <c r="AG13" s="69" t="str">
        <f t="array" ref="AG13">IF(ISERROR(INDEX(Difficulties!$C$28:$C$47,MATCH($B13,Calculation!AF$92:AF$111,0))),"",INDEX(Difficulties!$C$28:$C$47,MATCH($B13,Calculation!AF$92:AF$111,0)))</f>
        <v>HUD</v>
      </c>
      <c r="AH13" s="69" t="str">
        <f t="array" ref="AH13">IF(ISERROR(INDEX(Difficulties!$C$28:$C$47,MATCH($B13,Calculation!AG$92:AG$111,0))),"",INDEX(Difficulties!$C$28:$C$47,MATCH($B13,Calculation!AG$92:AG$111,0)))</f>
        <v>WOL</v>
      </c>
      <c r="AI13" s="69" t="str">
        <f t="array" ref="AI13">IF(ISERROR(INDEX(Difficulties!$C$28:$C$47,MATCH($B13,Calculation!AH$92:AH$111,0))),"",INDEX(Difficulties!$C$28:$C$47,MATCH($B13,Calculation!AH$92:AH$111,0)))</f>
        <v>EVE</v>
      </c>
      <c r="AJ13" s="69" t="str">
        <f t="array" ref="AJ13">IF(ISERROR(INDEX(Difficulties!$C$28:$C$47,MATCH($B13,Calculation!AI$92:AI$111,0))),"",INDEX(Difficulties!$C$28:$C$47,MATCH($B13,Calculation!AI$92:AI$111,0)))</f>
        <v>TOT</v>
      </c>
      <c r="AK13" s="69" t="str">
        <f t="array" ref="AK13">IF(ISERROR(INDEX(Difficulties!$C$28:$C$47,MATCH($B13,Calculation!AJ$92:AJ$111,0))),"",INDEX(Difficulties!$C$28:$C$47,MATCH($B13,Calculation!AJ$92:AJ$111,0)))</f>
        <v/>
      </c>
      <c r="AL13" s="69" t="str">
        <f t="array" ref="AL13">IF(ISERROR(INDEX(Difficulties!$C$28:$C$47,MATCH($B13,Calculation!AK$92:AK$111,0))),"",INDEX(Difficulties!$C$28:$C$47,MATCH($B13,Calculation!AK$92:AK$111,0)))</f>
        <v/>
      </c>
      <c r="AM13" s="69" t="str">
        <f t="array" ref="AM13">IF(ISERROR(INDEX(Difficulties!$C$28:$C$47,MATCH($B13,Calculation!AL$92:AL$111,0))),"",INDEX(Difficulties!$C$28:$C$47,MATCH($B13,Calculation!AL$92:AL$111,0)))</f>
        <v/>
      </c>
      <c r="AN13" s="69" t="str">
        <f t="array" ref="AN13">IF(ISERROR(INDEX(Difficulties!$C$28:$C$47,MATCH($B13,Calculation!AM$92:AM$111,0))),"",INDEX(Difficulties!$C$28:$C$47,MATCH($B13,Calculation!AM$92:AM$111,0)))</f>
        <v/>
      </c>
    </row>
    <row r="14" spans="1:40" ht="12.75" customHeight="1" x14ac:dyDescent="0.25">
      <c r="A14" s="95"/>
      <c r="B14" s="69">
        <v>12</v>
      </c>
      <c r="C14" s="69" t="str">
        <f t="array" ref="C14">IF(ISERROR(INDEX(Difficulties!$C$28:$C$47,MATCH($B14,Calculation!B$92:B$111,0))),"",INDEX(Difficulties!$C$28:$C$47,MATCH($B14,Calculation!B$92:B$111,0)))</f>
        <v>TOT</v>
      </c>
      <c r="D14" s="69" t="str">
        <f t="array" ref="D14">IF(ISERROR(INDEX(Difficulties!$C$28:$C$47,MATCH($B14,Calculation!C$92:C$111,0))),"",INDEX(Difficulties!$C$28:$C$47,MATCH($B14,Calculation!C$92:C$111,0)))</f>
        <v>BOU</v>
      </c>
      <c r="E14" s="69" t="str">
        <f t="array" ref="E14">IF(ISERROR(INDEX(Difficulties!$C$28:$C$47,MATCH($B14,Calculation!D$92:D$111,0))),"",INDEX(Difficulties!$C$28:$C$47,MATCH($B14,Calculation!D$92:D$111,0)))</f>
        <v>LIV</v>
      </c>
      <c r="F14" s="69" t="str">
        <f t="array" ref="F14">IF(ISERROR(INDEX(Difficulties!$C$28:$C$47,MATCH($B14,Calculation!E$92:E$111,0))),"",INDEX(Difficulties!$C$28:$C$47,MATCH($B14,Calculation!E$92:E$111,0)))</f>
        <v>WHU</v>
      </c>
      <c r="G14" s="69" t="str">
        <f t="array" ref="G14">IF(ISERROR(INDEX(Difficulties!$C$28:$C$47,MATCH($B14,Calculation!F$92:F$111,0))),"",INDEX(Difficulties!$C$28:$C$47,MATCH($B14,Calculation!F$92:F$111,0)))</f>
        <v>BUR</v>
      </c>
      <c r="H14" s="69" t="str">
        <f t="array" ref="H14">IF(ISERROR(INDEX(Difficulties!$C$28:$C$47,MATCH($B14,Calculation!G$92:G$111,0))),"",INDEX(Difficulties!$C$28:$C$47,MATCH($B14,Calculation!G$92:G$111,0)))</f>
        <v>EVE</v>
      </c>
      <c r="I14" s="69" t="str">
        <f t="array" ref="I14">IF(ISERROR(INDEX(Difficulties!$C$28:$C$47,MATCH($B14,Calculation!H$92:H$111,0))),"",INDEX(Difficulties!$C$28:$C$47,MATCH($B14,Calculation!H$92:H$111,0)))</f>
        <v>CRY</v>
      </c>
      <c r="J14" s="69" t="str">
        <f t="array" ref="J14">IF(ISERROR(INDEX(Difficulties!$C$28:$C$47,MATCH($B14,Calculation!I$92:I$111,0))),"",INDEX(Difficulties!$C$28:$C$47,MATCH($B14,Calculation!I$92:I$111,0)))</f>
        <v>TOT</v>
      </c>
      <c r="K14" s="69" t="str">
        <f t="array" ref="K14">IF(ISERROR(INDEX(Difficulties!$C$28:$C$47,MATCH($B14,Calculation!J$92:J$111,0))),"",INDEX(Difficulties!$C$28:$C$47,MATCH($B14,Calculation!J$92:J$111,0)))</f>
        <v>SOU</v>
      </c>
      <c r="L14" s="69" t="str">
        <f t="array" ref="L14">IF(ISERROR(INDEX(Difficulties!$C$28:$C$47,MATCH($B14,Calculation!K$92:K$111,0))),"",INDEX(Difficulties!$C$28:$C$47,MATCH($B14,Calculation!K$92:K$111,0)))</f>
        <v>FUL</v>
      </c>
      <c r="M14" s="69" t="str">
        <f t="array" ref="M14">IF(ISERROR(INDEX(Difficulties!$C$28:$C$47,MATCH($B14,Calculation!L$92:L$111,0))),"",INDEX(Difficulties!$C$28:$C$47,MATCH($B14,Calculation!L$92:L$111,0)))</f>
        <v>EVE</v>
      </c>
      <c r="N14" s="69" t="str">
        <f t="array" ref="N14">IF(ISERROR(INDEX(Difficulties!$C$28:$C$47,MATCH($B14,Calculation!M$92:M$111,0))),"",INDEX(Difficulties!$C$28:$C$47,MATCH($B14,Calculation!M$92:M$111,0)))</f>
        <v>EVE</v>
      </c>
      <c r="O14" s="69" t="str">
        <f t="array" ref="O14">IF(ISERROR(INDEX(Difficulties!$C$28:$C$47,MATCH($B14,Calculation!N$92:N$111,0))),"",INDEX(Difficulties!$C$28:$C$47,MATCH($B14,Calculation!N$92:N$111,0)))</f>
        <v>LIV</v>
      </c>
      <c r="P14" s="69" t="str">
        <f t="array" ref="P14">IF(ISERROR(INDEX(Difficulties!$C$28:$C$47,MATCH($B14,Calculation!O$92:O$111,0))),"",INDEX(Difficulties!$C$28:$C$47,MATCH($B14,Calculation!O$92:O$111,0)))</f>
        <v>LIV</v>
      </c>
      <c r="Q14" s="69" t="str">
        <f t="array" ref="Q14">IF(ISERROR(INDEX(Difficulties!$C$28:$C$47,MATCH($B14,Calculation!P$92:P$111,0))),"",INDEX(Difficulties!$C$28:$C$47,MATCH($B14,Calculation!P$92:P$111,0)))</f>
        <v>CHE</v>
      </c>
      <c r="R14" s="69" t="str">
        <f t="array" ref="R14">IF(ISERROR(INDEX(Difficulties!$C$28:$C$47,MATCH($B14,Calculation!Q$92:Q$111,0))),"",INDEX(Difficulties!$C$28:$C$47,MATCH($B14,Calculation!Q$92:Q$111,0)))</f>
        <v>LIV</v>
      </c>
      <c r="S14" s="69" t="str">
        <f t="array" ref="S14">IF(ISERROR(INDEX(Difficulties!$C$28:$C$47,MATCH($B14,Calculation!R$92:R$111,0))),"",INDEX(Difficulties!$C$28:$C$47,MATCH($B14,Calculation!R$92:R$111,0)))</f>
        <v>NEW</v>
      </c>
      <c r="T14" s="69" t="str">
        <f t="array" ref="T14">IF(ISERROR(INDEX(Difficulties!$C$28:$C$47,MATCH($B14,Calculation!S$92:S$111,0))),"",INDEX(Difficulties!$C$28:$C$47,MATCH($B14,Calculation!S$92:S$111,0)))</f>
        <v>BHA</v>
      </c>
      <c r="U14" s="69" t="str">
        <f t="array" ref="U14">IF(ISERROR(INDEX(Difficulties!$C$28:$C$47,MATCH($B14,Calculation!T$92:T$111,0))),"",INDEX(Difficulties!$C$28:$C$47,MATCH($B14,Calculation!T$92:T$111,0)))</f>
        <v>ARS</v>
      </c>
      <c r="V14" s="69" t="str">
        <f t="array" ref="V14">IF(ISERROR(INDEX(Difficulties!$C$28:$C$47,MATCH($B14,Calculation!U$92:U$111,0))),"",INDEX(Difficulties!$C$28:$C$47,MATCH($B14,Calculation!U$92:U$111,0)))</f>
        <v>FUL</v>
      </c>
      <c r="W14" s="69" t="str">
        <f t="array" ref="W14">IF(ISERROR(INDEX(Difficulties!$C$28:$C$47,MATCH($B14,Calculation!V$92:V$111,0))),"",INDEX(Difficulties!$C$28:$C$47,MATCH($B14,Calculation!V$92:V$111,0)))</f>
        <v>BHA</v>
      </c>
      <c r="X14" s="69" t="str">
        <f t="array" ref="X14">IF(ISERROR(INDEX(Difficulties!$C$28:$C$47,MATCH($B14,Calculation!W$92:W$111,0))),"",INDEX(Difficulties!$C$28:$C$47,MATCH($B14,Calculation!W$92:W$111,0)))</f>
        <v>BOU</v>
      </c>
      <c r="Y14" s="69" t="str">
        <f t="array" ref="Y14">IF(ISERROR(INDEX(Difficulties!$C$28:$C$47,MATCH($B14,Calculation!X$92:X$111,0))),"",INDEX(Difficulties!$C$28:$C$47,MATCH($B14,Calculation!X$92:X$111,0)))</f>
        <v>MCI</v>
      </c>
      <c r="Z14" s="69" t="str">
        <f t="array" ref="Z14">IF(ISERROR(INDEX(Difficulties!$C$28:$C$47,MATCH($B14,Calculation!Y$92:Y$111,0))),"",INDEX(Difficulties!$C$28:$C$47,MATCH($B14,Calculation!Y$92:Y$111,0)))</f>
        <v>MCI</v>
      </c>
      <c r="AA14" s="69" t="str">
        <f t="array" ref="AA14">IF(ISERROR(INDEX(Difficulties!$C$28:$C$47,MATCH($B14,Calculation!Z$92:Z$111,0))),"",INDEX(Difficulties!$C$28:$C$47,MATCH($B14,Calculation!Z$92:Z$111,0)))</f>
        <v>FUL</v>
      </c>
      <c r="AB14" s="69" t="str">
        <f t="array" ref="AB14">IF(ISERROR(INDEX(Difficulties!$C$28:$C$47,MATCH($B14,Calculation!AA$92:AA$111,0))),"",INDEX(Difficulties!$C$28:$C$47,MATCH($B14,Calculation!AA$92:AA$111,0)))</f>
        <v>ARS</v>
      </c>
      <c r="AC14" s="69" t="str">
        <f t="array" ref="AC14">IF(ISERROR(INDEX(Difficulties!$C$28:$C$47,MATCH($B14,Calculation!AB$92:AB$111,0))),"",INDEX(Difficulties!$C$28:$C$47,MATCH($B14,Calculation!AB$92:AB$111,0)))</f>
        <v>TOT</v>
      </c>
      <c r="AD14" s="69" t="str">
        <f t="array" ref="AD14">IF(ISERROR(INDEX(Difficulties!$C$28:$C$47,MATCH($B14,Calculation!AC$92:AC$111,0))),"",INDEX(Difficulties!$C$28:$C$47,MATCH($B14,Calculation!AC$92:AC$111,0)))</f>
        <v>WHU</v>
      </c>
      <c r="AE14" s="69" t="str">
        <f t="array" ref="AE14">IF(ISERROR(INDEX(Difficulties!$C$28:$C$47,MATCH($B14,Calculation!AD$92:AD$111,0))),"",INDEX(Difficulties!$C$28:$C$47,MATCH($B14,Calculation!AD$92:AD$111,0)))</f>
        <v>BOU</v>
      </c>
      <c r="AF14" s="69" t="str">
        <f t="array" ref="AF14">IF(ISERROR(INDEX(Difficulties!$C$28:$C$47,MATCH($B14,Calculation!AE$92:AE$111,0))),"",INDEX(Difficulties!$C$28:$C$47,MATCH($B14,Calculation!AE$92:AE$111,0)))</f>
        <v>HUD</v>
      </c>
      <c r="AG14" s="69" t="str">
        <f t="array" ref="AG14">IF(ISERROR(INDEX(Difficulties!$C$28:$C$47,MATCH($B14,Calculation!AF$92:AF$111,0))),"",INDEX(Difficulties!$C$28:$C$47,MATCH($B14,Calculation!AF$92:AF$111,0)))</f>
        <v>MNU</v>
      </c>
      <c r="AH14" s="69" t="str">
        <f t="array" ref="AH14">IF(ISERROR(INDEX(Difficulties!$C$28:$C$47,MATCH($B14,Calculation!AG$92:AG$111,0))),"",INDEX(Difficulties!$C$28:$C$47,MATCH($B14,Calculation!AG$92:AG$111,0)))</f>
        <v>FUL</v>
      </c>
      <c r="AI14" s="69" t="str">
        <f t="array" ref="AI14">IF(ISERROR(INDEX(Difficulties!$C$28:$C$47,MATCH($B14,Calculation!AH$92:AH$111,0))),"",INDEX(Difficulties!$C$28:$C$47,MATCH($B14,Calculation!AH$92:AH$111,0)))</f>
        <v>TOT</v>
      </c>
      <c r="AJ14" s="69" t="str">
        <f t="array" ref="AJ14">IF(ISERROR(INDEX(Difficulties!$C$28:$C$47,MATCH($B14,Calculation!AI$92:AI$111,0))),"",INDEX(Difficulties!$C$28:$C$47,MATCH($B14,Calculation!AI$92:AI$111,0)))</f>
        <v>CRY</v>
      </c>
      <c r="AK14" s="69" t="str">
        <f t="array" ref="AK14">IF(ISERROR(INDEX(Difficulties!$C$28:$C$47,MATCH($B14,Calculation!AJ$92:AJ$111,0))),"",INDEX(Difficulties!$C$28:$C$47,MATCH($B14,Calculation!AJ$92:AJ$111,0)))</f>
        <v/>
      </c>
      <c r="AL14" s="69" t="str">
        <f t="array" ref="AL14">IF(ISERROR(INDEX(Difficulties!$C$28:$C$47,MATCH($B14,Calculation!AK$92:AK$111,0))),"",INDEX(Difficulties!$C$28:$C$47,MATCH($B14,Calculation!AK$92:AK$111,0)))</f>
        <v/>
      </c>
      <c r="AM14" s="69" t="str">
        <f t="array" ref="AM14">IF(ISERROR(INDEX(Difficulties!$C$28:$C$47,MATCH($B14,Calculation!AL$92:AL$111,0))),"",INDEX(Difficulties!$C$28:$C$47,MATCH($B14,Calculation!AL$92:AL$111,0)))</f>
        <v/>
      </c>
      <c r="AN14" s="69" t="str">
        <f t="array" ref="AN14">IF(ISERROR(INDEX(Difficulties!$C$28:$C$47,MATCH($B14,Calculation!AM$92:AM$111,0))),"",INDEX(Difficulties!$C$28:$C$47,MATCH($B14,Calculation!AM$92:AM$111,0)))</f>
        <v/>
      </c>
    </row>
    <row r="15" spans="1:40" ht="12.75" customHeight="1" x14ac:dyDescent="0.25">
      <c r="A15" s="95"/>
      <c r="B15" s="69">
        <v>13</v>
      </c>
      <c r="C15" s="69" t="str">
        <f t="array" ref="C15">IF(ISERROR(INDEX(Difficulties!$C$28:$C$47,MATCH($B15,Calculation!B$92:B$111,0))),"",INDEX(Difficulties!$C$28:$C$47,MATCH($B15,Calculation!B$92:B$111,0)))</f>
        <v>WAT</v>
      </c>
      <c r="D15" s="69" t="str">
        <f t="array" ref="D15">IF(ISERROR(INDEX(Difficulties!$C$28:$C$47,MATCH($B15,Calculation!C$92:C$111,0))),"",INDEX(Difficulties!$C$28:$C$47,MATCH($B15,Calculation!C$92:C$111,0)))</f>
        <v>TOT</v>
      </c>
      <c r="E15" s="69" t="str">
        <f t="array" ref="E15">IF(ISERROR(INDEX(Difficulties!$C$28:$C$47,MATCH($B15,Calculation!D$92:D$111,0))),"",INDEX(Difficulties!$C$28:$C$47,MATCH($B15,Calculation!D$92:D$111,0)))</f>
        <v>WAT</v>
      </c>
      <c r="F15" s="69" t="str">
        <f t="array" ref="F15">IF(ISERROR(INDEX(Difficulties!$C$28:$C$47,MATCH($B15,Calculation!E$92:E$111,0))),"",INDEX(Difficulties!$C$28:$C$47,MATCH($B15,Calculation!E$92:E$111,0)))</f>
        <v>SOU</v>
      </c>
      <c r="G15" s="69" t="str">
        <f t="array" ref="G15">IF(ISERROR(INDEX(Difficulties!$C$28:$C$47,MATCH($B15,Calculation!F$92:F$111,0))),"",INDEX(Difficulties!$C$28:$C$47,MATCH($B15,Calculation!F$92:F$111,0)))</f>
        <v>NEW</v>
      </c>
      <c r="H15" s="69" t="str">
        <f t="array" ref="H15">IF(ISERROR(INDEX(Difficulties!$C$28:$C$47,MATCH($B15,Calculation!G$92:G$111,0))),"",INDEX(Difficulties!$C$28:$C$47,MATCH($B15,Calculation!G$92:G$111,0)))</f>
        <v>SOU</v>
      </c>
      <c r="I15" s="69" t="str">
        <f t="array" ref="I15">IF(ISERROR(INDEX(Difficulties!$C$28:$C$47,MATCH($B15,Calculation!H$92:H$111,0))),"",INDEX(Difficulties!$C$28:$C$47,MATCH($B15,Calculation!H$92:H$111,0)))</f>
        <v>CHE</v>
      </c>
      <c r="J15" s="69" t="str">
        <f t="array" ref="J15">IF(ISERROR(INDEX(Difficulties!$C$28:$C$47,MATCH($B15,Calculation!I$92:I$111,0))),"",INDEX(Difficulties!$C$28:$C$47,MATCH($B15,Calculation!I$92:I$111,0)))</f>
        <v>WOL</v>
      </c>
      <c r="K15" s="69" t="str">
        <f t="array" ref="K15">IF(ISERROR(INDEX(Difficulties!$C$28:$C$47,MATCH($B15,Calculation!J$92:J$111,0))),"",INDEX(Difficulties!$C$28:$C$47,MATCH($B15,Calculation!J$92:J$111,0)))</f>
        <v>EVE</v>
      </c>
      <c r="L15" s="69" t="str">
        <f t="array" ref="L15">IF(ISERROR(INDEX(Difficulties!$C$28:$C$47,MATCH($B15,Calculation!K$92:K$111,0))),"",INDEX(Difficulties!$C$28:$C$47,MATCH($B15,Calculation!K$92:K$111,0)))</f>
        <v>MCI</v>
      </c>
      <c r="M15" s="69" t="str">
        <f t="array" ref="M15">IF(ISERROR(INDEX(Difficulties!$C$28:$C$47,MATCH($B15,Calculation!L$92:L$111,0))),"",INDEX(Difficulties!$C$28:$C$47,MATCH($B15,Calculation!L$92:L$111,0)))</f>
        <v>WOL</v>
      </c>
      <c r="N15" s="69" t="str">
        <f t="array" ref="N15">IF(ISERROR(INDEX(Difficulties!$C$28:$C$47,MATCH($B15,Calculation!M$92:M$111,0))),"",INDEX(Difficulties!$C$28:$C$47,MATCH($B15,Calculation!M$92:M$111,0)))</f>
        <v>MNU</v>
      </c>
      <c r="O15" s="69" t="str">
        <f t="array" ref="O15">IF(ISERROR(INDEX(Difficulties!$C$28:$C$47,MATCH($B15,Calculation!N$92:N$111,0))),"",INDEX(Difficulties!$C$28:$C$47,MATCH($B15,Calculation!N$92:N$111,0)))</f>
        <v>BUR</v>
      </c>
      <c r="P15" s="69" t="str">
        <f t="array" ref="P15">IF(ISERROR(INDEX(Difficulties!$C$28:$C$47,MATCH($B15,Calculation!O$92:O$111,0))),"",INDEX(Difficulties!$C$28:$C$47,MATCH($B15,Calculation!O$92:O$111,0)))</f>
        <v>WAT</v>
      </c>
      <c r="Q15" s="69" t="str">
        <f t="array" ref="Q15">IF(ISERROR(INDEX(Difficulties!$C$28:$C$47,MATCH($B15,Calculation!P$92:P$111,0))),"",INDEX(Difficulties!$C$28:$C$47,MATCH($B15,Calculation!P$92:P$111,0)))</f>
        <v>BOU</v>
      </c>
      <c r="R15" s="69" t="str">
        <f t="array" ref="R15">IF(ISERROR(INDEX(Difficulties!$C$28:$C$47,MATCH($B15,Calculation!Q$92:Q$111,0))),"",INDEX(Difficulties!$C$28:$C$47,MATCH($B15,Calculation!Q$92:Q$111,0)))</f>
        <v>CHE</v>
      </c>
      <c r="S15" s="69" t="str">
        <f t="array" ref="S15">IF(ISERROR(INDEX(Difficulties!$C$28:$C$47,MATCH($B15,Calculation!R$92:R$111,0))),"",INDEX(Difficulties!$C$28:$C$47,MATCH($B15,Calculation!R$92:R$111,0)))</f>
        <v>BUR</v>
      </c>
      <c r="T15" s="69" t="str">
        <f t="array" ref="T15">IF(ISERROR(INDEX(Difficulties!$C$28:$C$47,MATCH($B15,Calculation!S$92:S$111,0))),"",INDEX(Difficulties!$C$28:$C$47,MATCH($B15,Calculation!S$92:S$111,0)))</f>
        <v>CAR</v>
      </c>
      <c r="U15" s="69" t="str">
        <f t="array" ref="U15">IF(ISERROR(INDEX(Difficulties!$C$28:$C$47,MATCH($B15,Calculation!T$92:T$111,0))),"",INDEX(Difficulties!$C$28:$C$47,MATCH($B15,Calculation!T$92:T$111,0)))</f>
        <v>FUL</v>
      </c>
      <c r="V15" s="69" t="str">
        <f t="array" ref="V15">IF(ISERROR(INDEX(Difficulties!$C$28:$C$47,MATCH($B15,Calculation!U$92:U$111,0))),"",INDEX(Difficulties!$C$28:$C$47,MATCH($B15,Calculation!U$92:U$111,0)))</f>
        <v>WAT</v>
      </c>
      <c r="W15" s="69" t="str">
        <f t="array" ref="W15">IF(ISERROR(INDEX(Difficulties!$C$28:$C$47,MATCH($B15,Calculation!V$92:V$111,0))),"",INDEX(Difficulties!$C$28:$C$47,MATCH($B15,Calculation!V$92:V$111,0)))</f>
        <v>WAT</v>
      </c>
      <c r="X15" s="69" t="str">
        <f t="array" ref="X15">IF(ISERROR(INDEX(Difficulties!$C$28:$C$47,MATCH($B15,Calculation!W$92:W$111,0))),"",INDEX(Difficulties!$C$28:$C$47,MATCH($B15,Calculation!W$92:W$111,0)))</f>
        <v>BHA</v>
      </c>
      <c r="Y15" s="69" t="str">
        <f t="array" ref="Y15">IF(ISERROR(INDEX(Difficulties!$C$28:$C$47,MATCH($B15,Calculation!X$92:X$111,0))),"",INDEX(Difficulties!$C$28:$C$47,MATCH($B15,Calculation!X$92:X$111,0)))</f>
        <v>FUL</v>
      </c>
      <c r="Z15" s="69" t="str">
        <f t="array" ref="Z15">IF(ISERROR(INDEX(Difficulties!$C$28:$C$47,MATCH($B15,Calculation!Y$92:Y$111,0))),"",INDEX(Difficulties!$C$28:$C$47,MATCH($B15,Calculation!Y$92:Y$111,0)))</f>
        <v>HUD</v>
      </c>
      <c r="AA15" s="69" t="str">
        <f t="array" ref="AA15">IF(ISERROR(INDEX(Difficulties!$C$28:$C$47,MATCH($B15,Calculation!Z$92:Z$111,0))),"",INDEX(Difficulties!$C$28:$C$47,MATCH($B15,Calculation!Z$92:Z$111,0)))</f>
        <v>SOU</v>
      </c>
      <c r="AB15" s="69" t="str">
        <f t="array" ref="AB15">IF(ISERROR(INDEX(Difficulties!$C$28:$C$47,MATCH($B15,Calculation!AA$92:AA$111,0))),"",INDEX(Difficulties!$C$28:$C$47,MATCH($B15,Calculation!AA$92:AA$111,0)))</f>
        <v>FUL</v>
      </c>
      <c r="AC15" s="69" t="str">
        <f t="array" ref="AC15">IF(ISERROR(INDEX(Difficulties!$C$28:$C$47,MATCH($B15,Calculation!AB$92:AB$111,0))),"",INDEX(Difficulties!$C$28:$C$47,MATCH($B15,Calculation!AB$92:AB$111,0)))</f>
        <v>ARS</v>
      </c>
      <c r="AD15" s="69" t="str">
        <f t="array" ref="AD15">IF(ISERROR(INDEX(Difficulties!$C$28:$C$47,MATCH($B15,Calculation!AC$92:AC$111,0))),"",INDEX(Difficulties!$C$28:$C$47,MATCH($B15,Calculation!AC$92:AC$111,0)))</f>
        <v>SOU</v>
      </c>
      <c r="AE15" s="69" t="str">
        <f t="array" ref="AE15">IF(ISERROR(INDEX(Difficulties!$C$28:$C$47,MATCH($B15,Calculation!AD$92:AD$111,0))),"",INDEX(Difficulties!$C$28:$C$47,MATCH($B15,Calculation!AD$92:AD$111,0)))</f>
        <v>MNU</v>
      </c>
      <c r="AF15" s="69" t="str">
        <f t="array" ref="AF15">IF(ISERROR(INDEX(Difficulties!$C$28:$C$47,MATCH($B15,Calculation!AE$92:AE$111,0))),"",INDEX(Difficulties!$C$28:$C$47,MATCH($B15,Calculation!AE$92:AE$111,0)))</f>
        <v>SOU</v>
      </c>
      <c r="AG15" s="69" t="str">
        <f t="array" ref="AG15">IF(ISERROR(INDEX(Difficulties!$C$28:$C$47,MATCH($B15,Calculation!AF$92:AF$111,0))),"",INDEX(Difficulties!$C$28:$C$47,MATCH($B15,Calculation!AF$92:AF$111,0)))</f>
        <v>WOL</v>
      </c>
      <c r="AH15" s="69" t="str">
        <f t="array" ref="AH15">IF(ISERROR(INDEX(Difficulties!$C$28:$C$47,MATCH($B15,Calculation!AG$92:AG$111,0))),"",INDEX(Difficulties!$C$28:$C$47,MATCH($B15,Calculation!AG$92:AG$111,0)))</f>
        <v>EVE</v>
      </c>
      <c r="AI15" s="69" t="str">
        <f t="array" ref="AI15">IF(ISERROR(INDEX(Difficulties!$C$28:$C$47,MATCH($B15,Calculation!AH$92:AH$111,0))),"",INDEX(Difficulties!$C$28:$C$47,MATCH($B15,Calculation!AH$92:AH$111,0)))</f>
        <v>BHA</v>
      </c>
      <c r="AJ15" s="69" t="str">
        <f t="array" ref="AJ15">IF(ISERROR(INDEX(Difficulties!$C$28:$C$47,MATCH($B15,Calculation!AI$92:AI$111,0))),"",INDEX(Difficulties!$C$28:$C$47,MATCH($B15,Calculation!AI$92:AI$111,0)))</f>
        <v>BHA</v>
      </c>
      <c r="AK15" s="69" t="str">
        <f t="array" ref="AK15">IF(ISERROR(INDEX(Difficulties!$C$28:$C$47,MATCH($B15,Calculation!AJ$92:AJ$111,0))),"",INDEX(Difficulties!$C$28:$C$47,MATCH($B15,Calculation!AJ$92:AJ$111,0)))</f>
        <v/>
      </c>
      <c r="AL15" s="69" t="str">
        <f t="array" ref="AL15">IF(ISERROR(INDEX(Difficulties!$C$28:$C$47,MATCH($B15,Calculation!AK$92:AK$111,0))),"",INDEX(Difficulties!$C$28:$C$47,MATCH($B15,Calculation!AK$92:AK$111,0)))</f>
        <v/>
      </c>
      <c r="AM15" s="69" t="str">
        <f t="array" ref="AM15">IF(ISERROR(INDEX(Difficulties!$C$28:$C$47,MATCH($B15,Calculation!AL$92:AL$111,0))),"",INDEX(Difficulties!$C$28:$C$47,MATCH($B15,Calculation!AL$92:AL$111,0)))</f>
        <v/>
      </c>
      <c r="AN15" s="69" t="str">
        <f t="array" ref="AN15">IF(ISERROR(INDEX(Difficulties!$C$28:$C$47,MATCH($B15,Calculation!AM$92:AM$111,0))),"",INDEX(Difficulties!$C$28:$C$47,MATCH($B15,Calculation!AM$92:AM$111,0)))</f>
        <v/>
      </c>
    </row>
    <row r="16" spans="1:40" ht="12.75" customHeight="1" x14ac:dyDescent="0.25">
      <c r="A16" s="95"/>
      <c r="B16" s="69">
        <v>14</v>
      </c>
      <c r="C16" s="69" t="str">
        <f t="array" ref="C16">IF(ISERROR(INDEX(Difficulties!$C$28:$C$47,MATCH($B16,Calculation!B$92:B$111,0))),"",INDEX(Difficulties!$C$28:$C$47,MATCH($B16,Calculation!B$92:B$111,0)))</f>
        <v>LEI</v>
      </c>
      <c r="D16" s="69" t="str">
        <f t="array" ref="D16">IF(ISERROR(INDEX(Difficulties!$C$28:$C$47,MATCH($B16,Calculation!C$92:C$111,0))),"",INDEX(Difficulties!$C$28:$C$47,MATCH($B16,Calculation!C$92:C$111,0)))</f>
        <v>WAT</v>
      </c>
      <c r="E16" s="69" t="str">
        <f t="array" ref="E16">IF(ISERROR(INDEX(Difficulties!$C$28:$C$47,MATCH($B16,Calculation!D$92:D$111,0))),"",INDEX(Difficulties!$C$28:$C$47,MATCH($B16,Calculation!D$92:D$111,0)))</f>
        <v>TOT</v>
      </c>
      <c r="F16" s="69" t="str">
        <f t="array" ref="F16">IF(ISERROR(INDEX(Difficulties!$C$28:$C$47,MATCH($B16,Calculation!E$92:E$111,0))),"",INDEX(Difficulties!$C$28:$C$47,MATCH($B16,Calculation!E$92:E$111,0)))</f>
        <v>HUD</v>
      </c>
      <c r="G16" s="69" t="str">
        <f t="array" ref="G16">IF(ISERROR(INDEX(Difficulties!$C$28:$C$47,MATCH($B16,Calculation!F$92:F$111,0))),"",INDEX(Difficulties!$C$28:$C$47,MATCH($B16,Calculation!F$92:F$111,0)))</f>
        <v>SOU</v>
      </c>
      <c r="H16" s="69" t="str">
        <f t="array" ref="H16">IF(ISERROR(INDEX(Difficulties!$C$28:$C$47,MATCH($B16,Calculation!G$92:G$111,0))),"",INDEX(Difficulties!$C$28:$C$47,MATCH($B16,Calculation!G$92:G$111,0)))</f>
        <v>BUR</v>
      </c>
      <c r="I16" s="69" t="str">
        <f t="array" ref="I16">IF(ISERROR(INDEX(Difficulties!$C$28:$C$47,MATCH($B16,Calculation!H$92:H$111,0))),"",INDEX(Difficulties!$C$28:$C$47,MATCH($B16,Calculation!H$92:H$111,0)))</f>
        <v>MCI</v>
      </c>
      <c r="J16" s="69" t="str">
        <f t="array" ref="J16">IF(ISERROR(INDEX(Difficulties!$C$28:$C$47,MATCH($B16,Calculation!I$92:I$111,0))),"",INDEX(Difficulties!$C$28:$C$47,MATCH($B16,Calculation!I$92:I$111,0)))</f>
        <v>CAR</v>
      </c>
      <c r="K16" s="69" t="str">
        <f t="array" ref="K16">IF(ISERROR(INDEX(Difficulties!$C$28:$C$47,MATCH($B16,Calculation!J$92:J$111,0))),"",INDEX(Difficulties!$C$28:$C$47,MATCH($B16,Calculation!J$92:J$111,0)))</f>
        <v>MCI</v>
      </c>
      <c r="L16" s="69" t="str">
        <f t="array" ref="L16">IF(ISERROR(INDEX(Difficulties!$C$28:$C$47,MATCH($B16,Calculation!K$92:K$111,0))),"",INDEX(Difficulties!$C$28:$C$47,MATCH($B16,Calculation!K$92:K$111,0)))</f>
        <v>WHU</v>
      </c>
      <c r="M16" s="69" t="str">
        <f t="array" ref="M16">IF(ISERROR(INDEX(Difficulties!$C$28:$C$47,MATCH($B16,Calculation!L$92:L$111,0))),"",INDEX(Difficulties!$C$28:$C$47,MATCH($B16,Calculation!L$92:L$111,0)))</f>
        <v>FUL</v>
      </c>
      <c r="N16" s="69" t="str">
        <f t="array" ref="N16">IF(ISERROR(INDEX(Difficulties!$C$28:$C$47,MATCH($B16,Calculation!M$92:M$111,0))),"",INDEX(Difficulties!$C$28:$C$47,MATCH($B16,Calculation!M$92:M$111,0)))</f>
        <v>ARS</v>
      </c>
      <c r="O16" s="69" t="str">
        <f t="array" ref="O16">IF(ISERROR(INDEX(Difficulties!$C$28:$C$47,MATCH($B16,Calculation!N$92:N$111,0))),"",INDEX(Difficulties!$C$28:$C$47,MATCH($B16,Calculation!N$92:N$111,0)))</f>
        <v>FUL</v>
      </c>
      <c r="P16" s="69" t="str">
        <f t="array" ref="P16">IF(ISERROR(INDEX(Difficulties!$C$28:$C$47,MATCH($B16,Calculation!O$92:O$111,0))),"",INDEX(Difficulties!$C$28:$C$47,MATCH($B16,Calculation!O$92:O$111,0)))</f>
        <v>ARS</v>
      </c>
      <c r="Q16" s="69" t="str">
        <f t="array" ref="Q16">IF(ISERROR(INDEX(Difficulties!$C$28:$C$47,MATCH($B16,Calculation!P$92:P$111,0))),"",INDEX(Difficulties!$C$28:$C$47,MATCH($B16,Calculation!P$92:P$111,0)))</f>
        <v>BHA</v>
      </c>
      <c r="R16" s="69" t="str">
        <f t="array" ref="R16">IF(ISERROR(INDEX(Difficulties!$C$28:$C$47,MATCH($B16,Calculation!Q$92:Q$111,0))),"",INDEX(Difficulties!$C$28:$C$47,MATCH($B16,Calculation!Q$92:Q$111,0)))</f>
        <v>BUR</v>
      </c>
      <c r="S16" s="69" t="str">
        <f t="array" ref="S16">IF(ISERROR(INDEX(Difficulties!$C$28:$C$47,MATCH($B16,Calculation!R$92:R$111,0))),"",INDEX(Difficulties!$C$28:$C$47,MATCH($B16,Calculation!R$92:R$111,0)))</f>
        <v>CAR</v>
      </c>
      <c r="T16" s="69" t="str">
        <f t="array" ref="T16">IF(ISERROR(INDEX(Difficulties!$C$28:$C$47,MATCH($B16,Calculation!S$92:S$111,0))),"",INDEX(Difficulties!$C$28:$C$47,MATCH($B16,Calculation!S$92:S$111,0)))</f>
        <v>LEI</v>
      </c>
      <c r="U16" s="69" t="str">
        <f t="array" ref="U16">IF(ISERROR(INDEX(Difficulties!$C$28:$C$47,MATCH($B16,Calculation!T$92:T$111,0))),"",INDEX(Difficulties!$C$28:$C$47,MATCH($B16,Calculation!T$92:T$111,0)))</f>
        <v>LIV</v>
      </c>
      <c r="V16" s="69" t="str">
        <f t="array" ref="V16">IF(ISERROR(INDEX(Difficulties!$C$28:$C$47,MATCH($B16,Calculation!U$92:U$111,0))),"",INDEX(Difficulties!$C$28:$C$47,MATCH($B16,Calculation!U$92:U$111,0)))</f>
        <v>CAR</v>
      </c>
      <c r="W16" s="69" t="str">
        <f t="array" ref="W16">IF(ISERROR(INDEX(Difficulties!$C$28:$C$47,MATCH($B16,Calculation!V$92:V$111,0))),"",INDEX(Difficulties!$C$28:$C$47,MATCH($B16,Calculation!V$92:V$111,0)))</f>
        <v>ARS</v>
      </c>
      <c r="X16" s="69" t="str">
        <f t="array" ref="X16">IF(ISERROR(INDEX(Difficulties!$C$28:$C$47,MATCH($B16,Calculation!W$92:W$111,0))),"",INDEX(Difficulties!$C$28:$C$47,MATCH($B16,Calculation!W$92:W$111,0)))</f>
        <v>WOL</v>
      </c>
      <c r="Y16" s="69" t="str">
        <f t="array" ref="Y16">IF(ISERROR(INDEX(Difficulties!$C$28:$C$47,MATCH($B16,Calculation!X$92:X$111,0))),"",INDEX(Difficulties!$C$28:$C$47,MATCH($B16,Calculation!X$92:X$111,0)))</f>
        <v>ARS</v>
      </c>
      <c r="Z16" s="69" t="str">
        <f t="array" ref="Z16">IF(ISERROR(INDEX(Difficulties!$C$28:$C$47,MATCH($B16,Calculation!Y$92:Y$111,0))),"",INDEX(Difficulties!$C$28:$C$47,MATCH($B16,Calculation!Y$92:Y$111,0)))</f>
        <v>BUR</v>
      </c>
      <c r="AA16" s="69" t="str">
        <f t="array" ref="AA16">IF(ISERROR(INDEX(Difficulties!$C$28:$C$47,MATCH($B16,Calculation!Z$92:Z$111,0))),"",INDEX(Difficulties!$C$28:$C$47,MATCH($B16,Calculation!Z$92:Z$111,0)))</f>
        <v>EVE</v>
      </c>
      <c r="AB16" s="69" t="str">
        <f t="array" ref="AB16">IF(ISERROR(INDEX(Difficulties!$C$28:$C$47,MATCH($B16,Calculation!AA$92:AA$111,0))),"",INDEX(Difficulties!$C$28:$C$47,MATCH($B16,Calculation!AA$92:AA$111,0)))</f>
        <v>TOT</v>
      </c>
      <c r="AC16" s="69" t="str">
        <f t="array" ref="AC16">IF(ISERROR(INDEX(Difficulties!$C$28:$C$47,MATCH($B16,Calculation!AB$92:AB$111,0))),"",INDEX(Difficulties!$C$28:$C$47,MATCH($B16,Calculation!AB$92:AB$111,0)))</f>
        <v>BOU</v>
      </c>
      <c r="AD16" s="69" t="str">
        <f t="array" ref="AD16">IF(ISERROR(INDEX(Difficulties!$C$28:$C$47,MATCH($B16,Calculation!AC$92:AC$111,0))),"",INDEX(Difficulties!$C$28:$C$47,MATCH($B16,Calculation!AC$92:AC$111,0)))</f>
        <v>MNU</v>
      </c>
      <c r="AE16" s="69" t="str">
        <f t="array" ref="AE16">IF(ISERROR(INDEX(Difficulties!$C$28:$C$47,MATCH($B16,Calculation!AD$92:AD$111,0))),"",INDEX(Difficulties!$C$28:$C$47,MATCH($B16,Calculation!AD$92:AD$111,0)))</f>
        <v>EVE</v>
      </c>
      <c r="AF16" s="69" t="str">
        <f t="array" ref="AF16">IF(ISERROR(INDEX(Difficulties!$C$28:$C$47,MATCH($B16,Calculation!AE$92:AE$111,0))),"",INDEX(Difficulties!$C$28:$C$47,MATCH($B16,Calculation!AE$92:AE$111,0)))</f>
        <v>WHU</v>
      </c>
      <c r="AG16" s="69" t="str">
        <f t="array" ref="AG16">IF(ISERROR(INDEX(Difficulties!$C$28:$C$47,MATCH($B16,Calculation!AF$92:AF$111,0))),"",INDEX(Difficulties!$C$28:$C$47,MATCH($B16,Calculation!AF$92:AF$111,0)))</f>
        <v>MCI</v>
      </c>
      <c r="AH16" s="69" t="str">
        <f t="array" ref="AH16">IF(ISERROR(INDEX(Difficulties!$C$28:$C$47,MATCH($B16,Calculation!AG$92:AG$111,0))),"",INDEX(Difficulties!$C$28:$C$47,MATCH($B16,Calculation!AG$92:AG$111,0)))</f>
        <v>BUR</v>
      </c>
      <c r="AI16" s="69" t="str">
        <f t="array" ref="AI16">IF(ISERROR(INDEX(Difficulties!$C$28:$C$47,MATCH($B16,Calculation!AH$92:AH$111,0))),"",INDEX(Difficulties!$C$28:$C$47,MATCH($B16,Calculation!AH$92:AH$111,0)))</f>
        <v>CRY</v>
      </c>
      <c r="AJ16" s="69" t="str">
        <f t="array" ref="AJ16">IF(ISERROR(INDEX(Difficulties!$C$28:$C$47,MATCH($B16,Calculation!AI$92:AI$111,0))),"",INDEX(Difficulties!$C$28:$C$47,MATCH($B16,Calculation!AI$92:AI$111,0)))</f>
        <v>EVE</v>
      </c>
      <c r="AK16" s="69" t="str">
        <f t="array" ref="AK16">IF(ISERROR(INDEX(Difficulties!$C$28:$C$47,MATCH($B16,Calculation!AJ$92:AJ$111,0))),"",INDEX(Difficulties!$C$28:$C$47,MATCH($B16,Calculation!AJ$92:AJ$111,0)))</f>
        <v/>
      </c>
      <c r="AL16" s="69" t="str">
        <f t="array" ref="AL16">IF(ISERROR(INDEX(Difficulties!$C$28:$C$47,MATCH($B16,Calculation!AK$92:AK$111,0))),"",INDEX(Difficulties!$C$28:$C$47,MATCH($B16,Calculation!AK$92:AK$111,0)))</f>
        <v/>
      </c>
      <c r="AM16" s="69" t="str">
        <f t="array" ref="AM16">IF(ISERROR(INDEX(Difficulties!$C$28:$C$47,MATCH($B16,Calculation!AL$92:AL$111,0))),"",INDEX(Difficulties!$C$28:$C$47,MATCH($B16,Calculation!AL$92:AL$111,0)))</f>
        <v/>
      </c>
      <c r="AN16" s="69" t="str">
        <f t="array" ref="AN16">IF(ISERROR(INDEX(Difficulties!$C$28:$C$47,MATCH($B16,Calculation!AM$92:AM$111,0))),"",INDEX(Difficulties!$C$28:$C$47,MATCH($B16,Calculation!AM$92:AM$111,0)))</f>
        <v/>
      </c>
    </row>
    <row r="17" spans="1:40" ht="12.75" customHeight="1" x14ac:dyDescent="0.25">
      <c r="A17" s="96"/>
      <c r="B17" s="69">
        <v>15</v>
      </c>
      <c r="C17" s="69" t="str">
        <f t="array" ref="C17">IF(ISERROR(INDEX(Difficulties!$C$28:$C$47,MATCH($B17,Calculation!B$92:B$111,0))),"",INDEX(Difficulties!$C$28:$C$47,MATCH($B17,Calculation!B$92:B$111,0)))</f>
        <v>WHU</v>
      </c>
      <c r="D17" s="69" t="str">
        <f t="array" ref="D17">IF(ISERROR(INDEX(Difficulties!$C$28:$C$47,MATCH($B17,Calculation!C$92:C$111,0))),"",INDEX(Difficulties!$C$28:$C$47,MATCH($B17,Calculation!C$92:C$111,0)))</f>
        <v>HUD</v>
      </c>
      <c r="E17" s="69" t="str">
        <f t="array" ref="E17">IF(ISERROR(INDEX(Difficulties!$C$28:$C$47,MATCH($B17,Calculation!D$92:D$111,0))),"",INDEX(Difficulties!$C$28:$C$47,MATCH($B17,Calculation!D$92:D$111,0)))</f>
        <v>FUL</v>
      </c>
      <c r="F17" s="69" t="str">
        <f t="array" ref="F17">IF(ISERROR(INDEX(Difficulties!$C$28:$C$47,MATCH($B17,Calculation!E$92:E$111,0))),"",INDEX(Difficulties!$C$28:$C$47,MATCH($B17,Calculation!E$92:E$111,0)))</f>
        <v>BHA</v>
      </c>
      <c r="G17" s="69" t="str">
        <f t="array" ref="G17">IF(ISERROR(INDEX(Difficulties!$C$28:$C$47,MATCH($B17,Calculation!F$92:F$111,0))),"",INDEX(Difficulties!$C$28:$C$47,MATCH($B17,Calculation!F$92:F$111,0)))</f>
        <v>HUD</v>
      </c>
      <c r="H17" s="69" t="str">
        <f t="array" ref="H17">IF(ISERROR(INDEX(Difficulties!$C$28:$C$47,MATCH($B17,Calculation!G$92:G$111,0))),"",INDEX(Difficulties!$C$28:$C$47,MATCH($B17,Calculation!G$92:G$111,0)))</f>
        <v>CHE</v>
      </c>
      <c r="I17" s="69" t="str">
        <f t="array" ref="I17">IF(ISERROR(INDEX(Difficulties!$C$28:$C$47,MATCH($B17,Calculation!H$92:H$111,0))),"",INDEX(Difficulties!$C$28:$C$47,MATCH($B17,Calculation!H$92:H$111,0)))</f>
        <v>CAR</v>
      </c>
      <c r="J17" s="69" t="str">
        <f t="array" ref="J17">IF(ISERROR(INDEX(Difficulties!$C$28:$C$47,MATCH($B17,Calculation!I$92:I$111,0))),"",INDEX(Difficulties!$C$28:$C$47,MATCH($B17,Calculation!I$92:I$111,0)))</f>
        <v>EVE</v>
      </c>
      <c r="K17" s="69" t="str">
        <f t="array" ref="K17">IF(ISERROR(INDEX(Difficulties!$C$28:$C$47,MATCH($B17,Calculation!J$92:J$111,0))),"",INDEX(Difficulties!$C$28:$C$47,MATCH($B17,Calculation!J$92:J$111,0)))</f>
        <v>TOT</v>
      </c>
      <c r="L17" s="69" t="str">
        <f t="array" ref="L17">IF(ISERROR(INDEX(Difficulties!$C$28:$C$47,MATCH($B17,Calculation!K$92:K$111,0))),"",INDEX(Difficulties!$C$28:$C$47,MATCH($B17,Calculation!K$92:K$111,0)))</f>
        <v>MNU</v>
      </c>
      <c r="M17" s="69" t="str">
        <f t="array" ref="M17">IF(ISERROR(INDEX(Difficulties!$C$28:$C$47,MATCH($B17,Calculation!L$92:L$111,0))),"",INDEX(Difficulties!$C$28:$C$47,MATCH($B17,Calculation!L$92:L$111,0)))</f>
        <v>MNU</v>
      </c>
      <c r="N17" s="69" t="str">
        <f t="array" ref="N17">IF(ISERROR(INDEX(Difficulties!$C$28:$C$47,MATCH($B17,Calculation!M$92:M$111,0))),"",INDEX(Difficulties!$C$28:$C$47,MATCH($B17,Calculation!M$92:M$111,0)))</f>
        <v>MCI</v>
      </c>
      <c r="O17" s="69" t="str">
        <f t="array" ref="O17">IF(ISERROR(INDEX(Difficulties!$C$28:$C$47,MATCH($B17,Calculation!N$92:N$111,0))),"",INDEX(Difficulties!$C$28:$C$47,MATCH($B17,Calculation!N$92:N$111,0)))</f>
        <v>ARS</v>
      </c>
      <c r="P17" s="69" t="str">
        <f t="array" ref="P17">IF(ISERROR(INDEX(Difficulties!$C$28:$C$47,MATCH($B17,Calculation!O$92:O$111,0))),"",INDEX(Difficulties!$C$28:$C$47,MATCH($B17,Calculation!O$92:O$111,0)))</f>
        <v>SOU</v>
      </c>
      <c r="Q17" s="69" t="str">
        <f t="array" ref="Q17">IF(ISERROR(INDEX(Difficulties!$C$28:$C$47,MATCH($B17,Calculation!P$92:P$111,0))),"",INDEX(Difficulties!$C$28:$C$47,MATCH($B17,Calculation!P$92:P$111,0)))</f>
        <v>CRY</v>
      </c>
      <c r="R17" s="69" t="str">
        <f t="array" ref="R17">IF(ISERROR(INDEX(Difficulties!$C$28:$C$47,MATCH($B17,Calculation!Q$92:Q$111,0))),"",INDEX(Difficulties!$C$28:$C$47,MATCH($B17,Calculation!Q$92:Q$111,0)))</f>
        <v>BHA</v>
      </c>
      <c r="S17" s="69" t="str">
        <f t="array" ref="S17">IF(ISERROR(INDEX(Difficulties!$C$28:$C$47,MATCH($B17,Calculation!R$92:R$111,0))),"",INDEX(Difficulties!$C$28:$C$47,MATCH($B17,Calculation!R$92:R$111,0)))</f>
        <v>CRY</v>
      </c>
      <c r="T17" s="69" t="str">
        <f t="array" ref="T17">IF(ISERROR(INDEX(Difficulties!$C$28:$C$47,MATCH($B17,Calculation!S$92:S$111,0))),"",INDEX(Difficulties!$C$28:$C$47,MATCH($B17,Calculation!S$92:S$111,0)))</f>
        <v>CRY</v>
      </c>
      <c r="U17" s="69" t="str">
        <f t="array" ref="U17">IF(ISERROR(INDEX(Difficulties!$C$28:$C$47,MATCH($B17,Calculation!T$92:T$111,0))),"",INDEX(Difficulties!$C$28:$C$47,MATCH($B17,Calculation!T$92:T$111,0)))</f>
        <v>HUD</v>
      </c>
      <c r="V17" s="69" t="str">
        <f t="array" ref="V17">IF(ISERROR(INDEX(Difficulties!$C$28:$C$47,MATCH($B17,Calculation!U$92:U$111,0))),"",INDEX(Difficulties!$C$28:$C$47,MATCH($B17,Calculation!U$92:U$111,0)))</f>
        <v>BHA</v>
      </c>
      <c r="W17" s="69" t="str">
        <f t="array" ref="W17">IF(ISERROR(INDEX(Difficulties!$C$28:$C$47,MATCH($B17,Calculation!V$92:V$111,0))),"",INDEX(Difficulties!$C$28:$C$47,MATCH($B17,Calculation!V$92:V$111,0)))</f>
        <v>LIV</v>
      </c>
      <c r="X17" s="69" t="str">
        <f t="array" ref="X17">IF(ISERROR(INDEX(Difficulties!$C$28:$C$47,MATCH($B17,Calculation!W$92:W$111,0))),"",INDEX(Difficulties!$C$28:$C$47,MATCH($B17,Calculation!W$92:W$111,0)))</f>
        <v>FUL</v>
      </c>
      <c r="Y17" s="69" t="str">
        <f t="array" ref="Y17">IF(ISERROR(INDEX(Difficulties!$C$28:$C$47,MATCH($B17,Calculation!X$92:X$111,0))),"",INDEX(Difficulties!$C$28:$C$47,MATCH($B17,Calculation!X$92:X$111,0)))</f>
        <v>BUR</v>
      </c>
      <c r="Z17" s="69" t="str">
        <f t="array" ref="Z17">IF(ISERROR(INDEX(Difficulties!$C$28:$C$47,MATCH($B17,Calculation!Y$92:Y$111,0))),"",INDEX(Difficulties!$C$28:$C$47,MATCH($B17,Calculation!Y$92:Y$111,0)))</f>
        <v>BOU</v>
      </c>
      <c r="AA17" s="69" t="str">
        <f t="array" ref="AA17">IF(ISERROR(INDEX(Difficulties!$C$28:$C$47,MATCH($B17,Calculation!Z$92:Z$111,0))),"",INDEX(Difficulties!$C$28:$C$47,MATCH($B17,Calculation!Z$92:Z$111,0)))</f>
        <v>TOT</v>
      </c>
      <c r="AB17" s="69" t="str">
        <f t="array" ref="AB17">IF(ISERROR(INDEX(Difficulties!$C$28:$C$47,MATCH($B17,Calculation!AA$92:AA$111,0))),"",INDEX(Difficulties!$C$28:$C$47,MATCH($B17,Calculation!AA$92:AA$111,0)))</f>
        <v>BUR</v>
      </c>
      <c r="AC17" s="69" t="str">
        <f t="array" ref="AC17">IF(ISERROR(INDEX(Difficulties!$C$28:$C$47,MATCH($B17,Calculation!AB$92:AB$111,0))),"",INDEX(Difficulties!$C$28:$C$47,MATCH($B17,Calculation!AB$92:AB$111,0)))</f>
        <v>BUR</v>
      </c>
      <c r="AD17" s="69" t="str">
        <f t="array" ref="AD17">IF(ISERROR(INDEX(Difficulties!$C$28:$C$47,MATCH($B17,Calculation!AC$92:AC$111,0))),"",INDEX(Difficulties!$C$28:$C$47,MATCH($B17,Calculation!AC$92:AC$111,0)))</f>
        <v>ARS</v>
      </c>
      <c r="AE17" s="69" t="str">
        <f t="array" ref="AE17">IF(ISERROR(INDEX(Difficulties!$C$28:$C$47,MATCH($B17,Calculation!AD$92:AD$111,0))),"",INDEX(Difficulties!$C$28:$C$47,MATCH($B17,Calculation!AD$92:AD$111,0)))</f>
        <v>ARS</v>
      </c>
      <c r="AF17" s="69" t="str">
        <f t="array" ref="AF17">IF(ISERROR(INDEX(Difficulties!$C$28:$C$47,MATCH($B17,Calculation!AE$92:AE$111,0))),"",INDEX(Difficulties!$C$28:$C$47,MATCH($B17,Calculation!AE$92:AE$111,0)))</f>
        <v>MNU</v>
      </c>
      <c r="AG17" s="69" t="str">
        <f t="array" ref="AG17">IF(ISERROR(INDEX(Difficulties!$C$28:$C$47,MATCH($B17,Calculation!AF$92:AF$111,0))),"",INDEX(Difficulties!$C$28:$C$47,MATCH($B17,Calculation!AF$92:AF$111,0)))</f>
        <v>EVE</v>
      </c>
      <c r="AH17" s="69" t="str">
        <f t="array" ref="AH17">IF(ISERROR(INDEX(Difficulties!$C$28:$C$47,MATCH($B17,Calculation!AG$92:AG$111,0))),"",INDEX(Difficulties!$C$28:$C$47,MATCH($B17,Calculation!AG$92:AG$111,0)))</f>
        <v>CRY</v>
      </c>
      <c r="AI17" s="69" t="str">
        <f t="array" ref="AI17">IF(ISERROR(INDEX(Difficulties!$C$28:$C$47,MATCH($B17,Calculation!AH$92:AH$111,0))),"",INDEX(Difficulties!$C$28:$C$47,MATCH($B17,Calculation!AH$92:AH$111,0)))</f>
        <v>LEI</v>
      </c>
      <c r="AJ17" s="69" t="str">
        <f t="array" ref="AJ17">IF(ISERROR(INDEX(Difficulties!$C$28:$C$47,MATCH($B17,Calculation!AI$92:AI$111,0))),"",INDEX(Difficulties!$C$28:$C$47,MATCH($B17,Calculation!AI$92:AI$111,0)))</f>
        <v>CAR</v>
      </c>
      <c r="AK17" s="69" t="str">
        <f t="array" ref="AK17">IF(ISERROR(INDEX(Difficulties!$C$28:$C$47,MATCH($B17,Calculation!AJ$92:AJ$111,0))),"",INDEX(Difficulties!$C$28:$C$47,MATCH($B17,Calculation!AJ$92:AJ$111,0)))</f>
        <v/>
      </c>
      <c r="AL17" s="69" t="str">
        <f t="array" ref="AL17">IF(ISERROR(INDEX(Difficulties!$C$28:$C$47,MATCH($B17,Calculation!AK$92:AK$111,0))),"",INDEX(Difficulties!$C$28:$C$47,MATCH($B17,Calculation!AK$92:AK$111,0)))</f>
        <v/>
      </c>
      <c r="AM17" s="69" t="str">
        <f t="array" ref="AM17">IF(ISERROR(INDEX(Difficulties!$C$28:$C$47,MATCH($B17,Calculation!AL$92:AL$111,0))),"",INDEX(Difficulties!$C$28:$C$47,MATCH($B17,Calculation!AL$92:AL$111,0)))</f>
        <v/>
      </c>
      <c r="AN17" s="69" t="str">
        <f t="array" ref="AN17">IF(ISERROR(INDEX(Difficulties!$C$28:$C$47,MATCH($B17,Calculation!AM$92:AM$111,0))),"",INDEX(Difficulties!$C$28:$C$47,MATCH($B17,Calculation!AM$92:AM$111,0)))</f>
        <v/>
      </c>
    </row>
    <row r="18" spans="1:40" ht="12.75" customHeight="1" x14ac:dyDescent="0.25">
      <c r="A18" s="94" t="s">
        <v>108</v>
      </c>
      <c r="B18" s="69">
        <v>16</v>
      </c>
      <c r="C18" s="69" t="str">
        <f t="array" ref="C18">IF(ISERROR(INDEX(Difficulties!$C$28:$C$47,MATCH($B18,Calculation!B$92:B$111,0))),"",INDEX(Difficulties!$C$28:$C$47,MATCH($B18,Calculation!B$92:B$111,0)))</f>
        <v>WOL</v>
      </c>
      <c r="D18" s="69" t="str">
        <f t="array" ref="D18">IF(ISERROR(INDEX(Difficulties!$C$28:$C$47,MATCH($B18,Calculation!C$92:C$111,0))),"",INDEX(Difficulties!$C$28:$C$47,MATCH($B18,Calculation!C$92:C$111,0)))</f>
        <v>BHA</v>
      </c>
      <c r="E18" s="69" t="str">
        <f t="array" ref="E18">IF(ISERROR(INDEX(Difficulties!$C$28:$C$47,MATCH($B18,Calculation!D$92:D$111,0))),"",INDEX(Difficulties!$C$28:$C$47,MATCH($B18,Calculation!D$92:D$111,0)))</f>
        <v>WHU</v>
      </c>
      <c r="F18" s="69" t="str">
        <f t="array" ref="F18">IF(ISERROR(INDEX(Difficulties!$C$28:$C$47,MATCH($B18,Calculation!E$92:E$111,0))),"",INDEX(Difficulties!$C$28:$C$47,MATCH($B18,Calculation!E$92:E$111,0)))</f>
        <v>WAT</v>
      </c>
      <c r="G18" s="69" t="str">
        <f t="array" ref="G18">IF(ISERROR(INDEX(Difficulties!$C$28:$C$47,MATCH($B18,Calculation!F$92:F$111,0))),"",INDEX(Difficulties!$C$28:$C$47,MATCH($B18,Calculation!F$92:F$111,0)))</f>
        <v>FUL</v>
      </c>
      <c r="H18" s="69" t="str">
        <f t="array" ref="H18">IF(ISERROR(INDEX(Difficulties!$C$28:$C$47,MATCH($B18,Calculation!G$92:G$111,0))),"",INDEX(Difficulties!$C$28:$C$47,MATCH($B18,Calculation!G$92:G$111,0)))</f>
        <v>MCI</v>
      </c>
      <c r="I18" s="69" t="str">
        <f t="array" ref="I18">IF(ISERROR(INDEX(Difficulties!$C$28:$C$47,MATCH($B18,Calculation!H$92:H$111,0))),"",INDEX(Difficulties!$C$28:$C$47,MATCH($B18,Calculation!H$92:H$111,0)))</f>
        <v>BHA</v>
      </c>
      <c r="J18" s="69" t="str">
        <f t="array" ref="J18">IF(ISERROR(INDEX(Difficulties!$C$28:$C$47,MATCH($B18,Calculation!I$92:I$111,0))),"",INDEX(Difficulties!$C$28:$C$47,MATCH($B18,Calculation!I$92:I$111,0)))</f>
        <v>CRY</v>
      </c>
      <c r="K18" s="69" t="str">
        <f t="array" ref="K18">IF(ISERROR(INDEX(Difficulties!$C$28:$C$47,MATCH($B18,Calculation!J$92:J$111,0))),"",INDEX(Difficulties!$C$28:$C$47,MATCH($B18,Calculation!J$92:J$111,0)))</f>
        <v>CHE</v>
      </c>
      <c r="L18" s="69" t="str">
        <f t="array" ref="L18">IF(ISERROR(INDEX(Difficulties!$C$28:$C$47,MATCH($B18,Calculation!K$92:K$111,0))),"",INDEX(Difficulties!$C$28:$C$47,MATCH($B18,Calculation!K$92:K$111,0)))</f>
        <v>SOU</v>
      </c>
      <c r="M18" s="69" t="str">
        <f t="array" ref="M18">IF(ISERROR(INDEX(Difficulties!$C$28:$C$47,MATCH($B18,Calculation!L$92:L$111,0))),"",INDEX(Difficulties!$C$28:$C$47,MATCH($B18,Calculation!L$92:L$111,0)))</f>
        <v>WAT</v>
      </c>
      <c r="N18" s="69" t="str">
        <f t="array" ref="N18">IF(ISERROR(INDEX(Difficulties!$C$28:$C$47,MATCH($B18,Calculation!M$92:M$111,0))),"",INDEX(Difficulties!$C$28:$C$47,MATCH($B18,Calculation!M$92:M$111,0)))</f>
        <v>CHE</v>
      </c>
      <c r="O18" s="69" t="str">
        <f t="array" ref="O18">IF(ISERROR(INDEX(Difficulties!$C$28:$C$47,MATCH($B18,Calculation!N$92:N$111,0))),"",INDEX(Difficulties!$C$28:$C$47,MATCH($B18,Calculation!N$92:N$111,0)))</f>
        <v>SOU</v>
      </c>
      <c r="P18" s="69" t="str">
        <f t="array" ref="P18">IF(ISERROR(INDEX(Difficulties!$C$28:$C$47,MATCH($B18,Calculation!O$92:O$111,0))),"",INDEX(Difficulties!$C$28:$C$47,MATCH($B18,Calculation!O$92:O$111,0)))</f>
        <v>CRY</v>
      </c>
      <c r="Q18" s="69" t="str">
        <f t="array" ref="Q18">IF(ISERROR(INDEX(Difficulties!$C$28:$C$47,MATCH($B18,Calculation!P$92:P$111,0))),"",INDEX(Difficulties!$C$28:$C$47,MATCH($B18,Calculation!P$92:P$111,0)))</f>
        <v>HUD</v>
      </c>
      <c r="R18" s="69" t="str">
        <f t="array" ref="R18">IF(ISERROR(INDEX(Difficulties!$C$28:$C$47,MATCH($B18,Calculation!Q$92:Q$111,0))),"",INDEX(Difficulties!$C$28:$C$47,MATCH($B18,Calculation!Q$92:Q$111,0)))</f>
        <v>WOL</v>
      </c>
      <c r="S18" s="69" t="str">
        <f t="array" ref="S18">IF(ISERROR(INDEX(Difficulties!$C$28:$C$47,MATCH($B18,Calculation!R$92:R$111,0))),"",INDEX(Difficulties!$C$28:$C$47,MATCH($B18,Calculation!R$92:R$111,0)))</f>
        <v>BOU</v>
      </c>
      <c r="T18" s="69" t="str">
        <f t="array" ref="T18">IF(ISERROR(INDEX(Difficulties!$C$28:$C$47,MATCH($B18,Calculation!S$92:S$111,0))),"",INDEX(Difficulties!$C$28:$C$47,MATCH($B18,Calculation!S$92:S$111,0)))</f>
        <v>LIV</v>
      </c>
      <c r="U18" s="69" t="str">
        <f t="array" ref="U18">IF(ISERROR(INDEX(Difficulties!$C$28:$C$47,MATCH($B18,Calculation!T$92:T$111,0))),"",INDEX(Difficulties!$C$28:$C$47,MATCH($B18,Calculation!T$92:T$111,0)))</f>
        <v>BOU</v>
      </c>
      <c r="V18" s="69" t="str">
        <f t="array" ref="V18">IF(ISERROR(INDEX(Difficulties!$C$28:$C$47,MATCH($B18,Calculation!U$92:U$111,0))),"",INDEX(Difficulties!$C$28:$C$47,MATCH($B18,Calculation!U$92:U$111,0)))</f>
        <v>BOU</v>
      </c>
      <c r="W18" s="69" t="str">
        <f t="array" ref="W18">IF(ISERROR(INDEX(Difficulties!$C$28:$C$47,MATCH($B18,Calculation!V$92:V$111,0))),"",INDEX(Difficulties!$C$28:$C$47,MATCH($B18,Calculation!V$92:V$111,0)))</f>
        <v>FUL</v>
      </c>
      <c r="X18" s="69" t="str">
        <f t="array" ref="X18">IF(ISERROR(INDEX(Difficulties!$C$28:$C$47,MATCH($B18,Calculation!W$92:W$111,0))),"",INDEX(Difficulties!$C$28:$C$47,MATCH($B18,Calculation!W$92:W$111,0)))</f>
        <v>ARS</v>
      </c>
      <c r="Y18" s="69" t="str">
        <f t="array" ref="Y18">IF(ISERROR(INDEX(Difficulties!$C$28:$C$47,MATCH($B18,Calculation!X$92:X$111,0))),"",INDEX(Difficulties!$C$28:$C$47,MATCH($B18,Calculation!X$92:X$111,0)))</f>
        <v>NEW</v>
      </c>
      <c r="Z18" s="69" t="str">
        <f t="array" ref="Z18">IF(ISERROR(INDEX(Difficulties!$C$28:$C$47,MATCH($B18,Calculation!Y$92:Y$111,0))),"",INDEX(Difficulties!$C$28:$C$47,MATCH($B18,Calculation!Y$92:Y$111,0)))</f>
        <v>WAT</v>
      </c>
      <c r="AA18" s="69" t="str">
        <f t="array" ref="AA18">IF(ISERROR(INDEX(Difficulties!$C$28:$C$47,MATCH($B18,Calculation!Z$92:Z$111,0))),"",INDEX(Difficulties!$C$28:$C$47,MATCH($B18,Calculation!Z$92:Z$111,0)))</f>
        <v>LEI</v>
      </c>
      <c r="AB18" s="69" t="str">
        <f t="array" ref="AB18">IF(ISERROR(INDEX(Difficulties!$C$28:$C$47,MATCH($B18,Calculation!AA$92:AA$111,0))),"",INDEX(Difficulties!$C$28:$C$47,MATCH($B18,Calculation!AA$92:AA$111,0)))</f>
        <v>SOU</v>
      </c>
      <c r="AC18" s="69" t="str">
        <f t="array" ref="AC18">IF(ISERROR(INDEX(Difficulties!$C$28:$C$47,MATCH($B18,Calculation!AB$92:AB$111,0))),"",INDEX(Difficulties!$C$28:$C$47,MATCH($B18,Calculation!AB$92:AB$111,0)))</f>
        <v>SOU</v>
      </c>
      <c r="AD18" s="69" t="str">
        <f t="array" ref="AD18">IF(ISERROR(INDEX(Difficulties!$C$28:$C$47,MATCH($B18,Calculation!AC$92:AC$111,0))),"",INDEX(Difficulties!$C$28:$C$47,MATCH($B18,Calculation!AC$92:AC$111,0)))</f>
        <v>CRY</v>
      </c>
      <c r="AE18" s="69" t="str">
        <f t="array" ref="AE18">IF(ISERROR(INDEX(Difficulties!$C$28:$C$47,MATCH($B18,Calculation!AD$92:AD$111,0))),"",INDEX(Difficulties!$C$28:$C$47,MATCH($B18,Calculation!AD$92:AD$111,0)))</f>
        <v>WOL</v>
      </c>
      <c r="AF18" s="69" t="str">
        <f t="array" ref="AF18">IF(ISERROR(INDEX(Difficulties!$C$28:$C$47,MATCH($B18,Calculation!AE$92:AE$111,0))),"",INDEX(Difficulties!$C$28:$C$47,MATCH($B18,Calculation!AE$92:AE$111,0)))</f>
        <v>CRY</v>
      </c>
      <c r="AG18" s="69" t="str">
        <f t="array" ref="AG18">IF(ISERROR(INDEX(Difficulties!$C$28:$C$47,MATCH($B18,Calculation!AF$92:AF$111,0))),"",INDEX(Difficulties!$C$28:$C$47,MATCH($B18,Calculation!AF$92:AF$111,0)))</f>
        <v>WHU</v>
      </c>
      <c r="AH18" s="69" t="str">
        <f t="array" ref="AH18">IF(ISERROR(INDEX(Difficulties!$C$28:$C$47,MATCH($B18,Calculation!AG$92:AG$111,0))),"",INDEX(Difficulties!$C$28:$C$47,MATCH($B18,Calculation!AG$92:AG$111,0)))</f>
        <v>CHE</v>
      </c>
      <c r="AI18" s="69" t="str">
        <f t="array" ref="AI18">IF(ISERROR(INDEX(Difficulties!$C$28:$C$47,MATCH($B18,Calculation!AH$92:AH$111,0))),"",INDEX(Difficulties!$C$28:$C$47,MATCH($B18,Calculation!AH$92:AH$111,0)))</f>
        <v>CHE</v>
      </c>
      <c r="AJ18" s="69" t="str">
        <f t="array" ref="AJ18">IF(ISERROR(INDEX(Difficulties!$C$28:$C$47,MATCH($B18,Calculation!AI$92:AI$111,0))),"",INDEX(Difficulties!$C$28:$C$47,MATCH($B18,Calculation!AI$92:AI$111,0)))</f>
        <v>WHU</v>
      </c>
      <c r="AK18" s="69" t="str">
        <f t="array" ref="AK18">IF(ISERROR(INDEX(Difficulties!$C$28:$C$47,MATCH($B18,Calculation!AJ$92:AJ$111,0))),"",INDEX(Difficulties!$C$28:$C$47,MATCH($B18,Calculation!AJ$92:AJ$111,0)))</f>
        <v/>
      </c>
      <c r="AL18" s="69" t="str">
        <f t="array" ref="AL18">IF(ISERROR(INDEX(Difficulties!$C$28:$C$47,MATCH($B18,Calculation!AK$92:AK$111,0))),"",INDEX(Difficulties!$C$28:$C$47,MATCH($B18,Calculation!AK$92:AK$111,0)))</f>
        <v/>
      </c>
      <c r="AM18" s="69" t="str">
        <f t="array" ref="AM18">IF(ISERROR(INDEX(Difficulties!$C$28:$C$47,MATCH($B18,Calculation!AL$92:AL$111,0))),"",INDEX(Difficulties!$C$28:$C$47,MATCH($B18,Calculation!AL$92:AL$111,0)))</f>
        <v/>
      </c>
      <c r="AN18" s="69" t="str">
        <f t="array" ref="AN18">IF(ISERROR(INDEX(Difficulties!$C$28:$C$47,MATCH($B18,Calculation!AM$92:AM$111,0))),"",INDEX(Difficulties!$C$28:$C$47,MATCH($B18,Calculation!AM$92:AM$111,0)))</f>
        <v/>
      </c>
    </row>
    <row r="19" spans="1:40" ht="12.75" customHeight="1" x14ac:dyDescent="0.25">
      <c r="A19" s="95"/>
      <c r="B19" s="69">
        <v>17</v>
      </c>
      <c r="C19" s="69" t="str">
        <f t="array" ref="C19">IF(ISERROR(INDEX(Difficulties!$C$28:$C$47,MATCH($B19,Calculation!B$92:B$111,0))),"",INDEX(Difficulties!$C$28:$C$47,MATCH($B19,Calculation!B$92:B$111,0)))</f>
        <v>ARS</v>
      </c>
      <c r="D19" s="69" t="str">
        <f t="array" ref="D19">IF(ISERROR(INDEX(Difficulties!$C$28:$C$47,MATCH($B19,Calculation!C$92:C$111,0))),"",INDEX(Difficulties!$C$28:$C$47,MATCH($B19,Calculation!C$92:C$111,0)))</f>
        <v>CAR</v>
      </c>
      <c r="E19" s="69" t="str">
        <f t="array" ref="E19">IF(ISERROR(INDEX(Difficulties!$C$28:$C$47,MATCH($B19,Calculation!D$92:D$111,0))),"",INDEX(Difficulties!$C$28:$C$47,MATCH($B19,Calculation!D$92:D$111,0)))</f>
        <v>WOL</v>
      </c>
      <c r="F19" s="69" t="str">
        <f t="array" ref="F19">IF(ISERROR(INDEX(Difficulties!$C$28:$C$47,MATCH($B19,Calculation!E$92:E$111,0))),"",INDEX(Difficulties!$C$28:$C$47,MATCH($B19,Calculation!E$92:E$111,0)))</f>
        <v>FUL</v>
      </c>
      <c r="G19" s="69" t="str">
        <f t="array" ref="G19">IF(ISERROR(INDEX(Difficulties!$C$28:$C$47,MATCH($B19,Calculation!F$92:F$111,0))),"",INDEX(Difficulties!$C$28:$C$47,MATCH($B19,Calculation!F$92:F$111,0)))</f>
        <v>WHU</v>
      </c>
      <c r="H19" s="69" t="str">
        <f t="array" ref="H19">IF(ISERROR(INDEX(Difficulties!$C$28:$C$47,MATCH($B19,Calculation!G$92:G$111,0))),"",INDEX(Difficulties!$C$28:$C$47,MATCH($B19,Calculation!G$92:G$111,0)))</f>
        <v>HUD</v>
      </c>
      <c r="I19" s="69" t="str">
        <f t="array" ref="I19">IF(ISERROR(INDEX(Difficulties!$C$28:$C$47,MATCH($B19,Calculation!H$92:H$111,0))),"",INDEX(Difficulties!$C$28:$C$47,MATCH($B19,Calculation!H$92:H$111,0)))</f>
        <v>BUR</v>
      </c>
      <c r="J19" s="69" t="str">
        <f t="array" ref="J19">IF(ISERROR(INDEX(Difficulties!$C$28:$C$47,MATCH($B19,Calculation!I$92:I$111,0))),"",INDEX(Difficulties!$C$28:$C$47,MATCH($B19,Calculation!I$92:I$111,0)))</f>
        <v>SOU</v>
      </c>
      <c r="K19" s="69" t="str">
        <f t="array" ref="K19">IF(ISERROR(INDEX(Difficulties!$C$28:$C$47,MATCH($B19,Calculation!J$92:J$111,0))),"",INDEX(Difficulties!$C$28:$C$47,MATCH($B19,Calculation!J$92:J$111,0)))</f>
        <v>WHU</v>
      </c>
      <c r="L19" s="69" t="str">
        <f t="array" ref="L19">IF(ISERROR(INDEX(Difficulties!$C$28:$C$47,MATCH($B19,Calculation!K$92:K$111,0))),"",INDEX(Difficulties!$C$28:$C$47,MATCH($B19,Calculation!K$92:K$111,0)))</f>
        <v>EVE</v>
      </c>
      <c r="M19" s="69" t="str">
        <f t="array" ref="M19">IF(ISERROR(INDEX(Difficulties!$C$28:$C$47,MATCH($B19,Calculation!L$92:L$111,0))),"",INDEX(Difficulties!$C$28:$C$47,MATCH($B19,Calculation!L$92:L$111,0)))</f>
        <v>ARS</v>
      </c>
      <c r="N19" s="69" t="str">
        <f t="array" ref="N19">IF(ISERROR(INDEX(Difficulties!$C$28:$C$47,MATCH($B19,Calculation!M$92:M$111,0))),"",INDEX(Difficulties!$C$28:$C$47,MATCH($B19,Calculation!M$92:M$111,0)))</f>
        <v>CRY</v>
      </c>
      <c r="O19" s="69" t="str">
        <f t="array" ref="O19">IF(ISERROR(INDEX(Difficulties!$C$28:$C$47,MATCH($B19,Calculation!N$92:N$111,0))),"",INDEX(Difficulties!$C$28:$C$47,MATCH($B19,Calculation!N$92:N$111,0)))</f>
        <v>CHE</v>
      </c>
      <c r="P19" s="69" t="str">
        <f t="array" ref="P19">IF(ISERROR(INDEX(Difficulties!$C$28:$C$47,MATCH($B19,Calculation!O$92:O$111,0))),"",INDEX(Difficulties!$C$28:$C$47,MATCH($B19,Calculation!O$92:O$111,0)))</f>
        <v>BOU</v>
      </c>
      <c r="Q19" s="69" t="str">
        <f t="array" ref="Q19">IF(ISERROR(INDEX(Difficulties!$C$28:$C$47,MATCH($B19,Calculation!P$92:P$111,0))),"",INDEX(Difficulties!$C$28:$C$47,MATCH($B19,Calculation!P$92:P$111,0)))</f>
        <v>WAT</v>
      </c>
      <c r="R19" s="69" t="str">
        <f t="array" ref="R19">IF(ISERROR(INDEX(Difficulties!$C$28:$C$47,MATCH($B19,Calculation!Q$92:Q$111,0))),"",INDEX(Difficulties!$C$28:$C$47,MATCH($B19,Calculation!Q$92:Q$111,0)))</f>
        <v>CRY</v>
      </c>
      <c r="S19" s="69" t="str">
        <f t="array" ref="S19">IF(ISERROR(INDEX(Difficulties!$C$28:$C$47,MATCH($B19,Calculation!R$92:R$111,0))),"",INDEX(Difficulties!$C$28:$C$47,MATCH($B19,Calculation!R$92:R$111,0)))</f>
        <v>LEI</v>
      </c>
      <c r="T19" s="69" t="str">
        <f t="array" ref="T19">IF(ISERROR(INDEX(Difficulties!$C$28:$C$47,MATCH($B19,Calculation!S$92:S$111,0))),"",INDEX(Difficulties!$C$28:$C$47,MATCH($B19,Calculation!S$92:S$111,0)))</f>
        <v>SOU</v>
      </c>
      <c r="U19" s="69" t="str">
        <f t="array" ref="U19">IF(ISERROR(INDEX(Difficulties!$C$28:$C$47,MATCH($B19,Calculation!T$92:T$111,0))),"",INDEX(Difficulties!$C$28:$C$47,MATCH($B19,Calculation!T$92:T$111,0)))</f>
        <v>SOU</v>
      </c>
      <c r="V19" s="69" t="str">
        <f t="array" ref="V19">IF(ISERROR(INDEX(Difficulties!$C$28:$C$47,MATCH($B19,Calculation!U$92:U$111,0))),"",INDEX(Difficulties!$C$28:$C$47,MATCH($B19,Calculation!U$92:U$111,0)))</f>
        <v>LIV</v>
      </c>
      <c r="W19" s="69" t="str">
        <f t="array" ref="W19">IF(ISERROR(INDEX(Difficulties!$C$28:$C$47,MATCH($B19,Calculation!V$92:V$111,0))),"",INDEX(Difficulties!$C$28:$C$47,MATCH($B19,Calculation!V$92:V$111,0)))</f>
        <v>WOL</v>
      </c>
      <c r="X19" s="69" t="str">
        <f t="array" ref="X19">IF(ISERROR(INDEX(Difficulties!$C$28:$C$47,MATCH($B19,Calculation!W$92:W$111,0))),"",INDEX(Difficulties!$C$28:$C$47,MATCH($B19,Calculation!W$92:W$111,0)))</f>
        <v>CHE</v>
      </c>
      <c r="Y19" s="69" t="str">
        <f t="array" ref="Y19">IF(ISERROR(INDEX(Difficulties!$C$28:$C$47,MATCH($B19,Calculation!X$92:X$111,0))),"",INDEX(Difficulties!$C$28:$C$47,MATCH($B19,Calculation!X$92:X$111,0)))</f>
        <v>BHA</v>
      </c>
      <c r="Z19" s="69" t="str">
        <f t="array" ref="Z19">IF(ISERROR(INDEX(Difficulties!$C$28:$C$47,MATCH($B19,Calculation!Y$92:Y$111,0))),"",INDEX(Difficulties!$C$28:$C$47,MATCH($B19,Calculation!Y$92:Y$111,0)))</f>
        <v>WHU</v>
      </c>
      <c r="AA19" s="69" t="str">
        <f t="array" ref="AA19">IF(ISERROR(INDEX(Difficulties!$C$28:$C$47,MATCH($B19,Calculation!Z$92:Z$111,0))),"",INDEX(Difficulties!$C$28:$C$47,MATCH($B19,Calculation!Z$92:Z$111,0)))</f>
        <v>CHE</v>
      </c>
      <c r="AB19" s="69" t="str">
        <f t="array" ref="AB19">IF(ISERROR(INDEX(Difficulties!$C$28:$C$47,MATCH($B19,Calculation!AA$92:AA$111,0))),"",INDEX(Difficulties!$C$28:$C$47,MATCH($B19,Calculation!AA$92:AA$111,0)))</f>
        <v>CHE</v>
      </c>
      <c r="AC19" s="69" t="str">
        <f t="array" ref="AC19">IF(ISERROR(INDEX(Difficulties!$C$28:$C$47,MATCH($B19,Calculation!AB$92:AB$111,0))),"",INDEX(Difficulties!$C$28:$C$47,MATCH($B19,Calculation!AB$92:AB$111,0)))</f>
        <v>WAT</v>
      </c>
      <c r="AD19" s="69" t="str">
        <f t="array" ref="AD19">IF(ISERROR(INDEX(Difficulties!$C$28:$C$47,MATCH($B19,Calculation!AC$92:AC$111,0))),"",INDEX(Difficulties!$C$28:$C$47,MATCH($B19,Calculation!AC$92:AC$111,0)))</f>
        <v>BOU</v>
      </c>
      <c r="AE19" s="69" t="str">
        <f t="array" ref="AE19">IF(ISERROR(INDEX(Difficulties!$C$28:$C$47,MATCH($B19,Calculation!AD$92:AD$111,0))),"",INDEX(Difficulties!$C$28:$C$47,MATCH($B19,Calculation!AD$92:AD$111,0)))</f>
        <v>CAR</v>
      </c>
      <c r="AF19" s="69" t="str">
        <f t="array" ref="AF19">IF(ISERROR(INDEX(Difficulties!$C$28:$C$47,MATCH($B19,Calculation!AE$92:AE$111,0))),"",INDEX(Difficulties!$C$28:$C$47,MATCH($B19,Calculation!AE$92:AE$111,0)))</f>
        <v>FUL</v>
      </c>
      <c r="AG19" s="69" t="str">
        <f t="array" ref="AG19">IF(ISERROR(INDEX(Difficulties!$C$28:$C$47,MATCH($B19,Calculation!AF$92:AF$111,0))),"",INDEX(Difficulties!$C$28:$C$47,MATCH($B19,Calculation!AF$92:AF$111,0)))</f>
        <v>FUL</v>
      </c>
      <c r="AH19" s="69" t="str">
        <f t="array" ref="AH19">IF(ISERROR(INDEX(Difficulties!$C$28:$C$47,MATCH($B19,Calculation!AG$92:AG$111,0))),"",INDEX(Difficulties!$C$28:$C$47,MATCH($B19,Calculation!AG$92:AG$111,0)))</f>
        <v>HUD</v>
      </c>
      <c r="AI19" s="69" t="str">
        <f t="array" ref="AI19">IF(ISERROR(INDEX(Difficulties!$C$28:$C$47,MATCH($B19,Calculation!AH$92:AH$111,0))),"",INDEX(Difficulties!$C$28:$C$47,MATCH($B19,Calculation!AH$92:AH$111,0)))</f>
        <v>BUR</v>
      </c>
      <c r="AJ19" s="69" t="str">
        <f t="array" ref="AJ19">IF(ISERROR(INDEX(Difficulties!$C$28:$C$47,MATCH($B19,Calculation!AI$92:AI$111,0))),"",INDEX(Difficulties!$C$28:$C$47,MATCH($B19,Calculation!AI$92:AI$111,0)))</f>
        <v>BUR</v>
      </c>
      <c r="AK19" s="69" t="str">
        <f t="array" ref="AK19">IF(ISERROR(INDEX(Difficulties!$C$28:$C$47,MATCH($B19,Calculation!AJ$92:AJ$111,0))),"",INDEX(Difficulties!$C$28:$C$47,MATCH($B19,Calculation!AJ$92:AJ$111,0)))</f>
        <v/>
      </c>
      <c r="AL19" s="69" t="str">
        <f t="array" ref="AL19">IF(ISERROR(INDEX(Difficulties!$C$28:$C$47,MATCH($B19,Calculation!AK$92:AK$111,0))),"",INDEX(Difficulties!$C$28:$C$47,MATCH($B19,Calculation!AK$92:AK$111,0)))</f>
        <v/>
      </c>
      <c r="AM19" s="69" t="str">
        <f t="array" ref="AM19">IF(ISERROR(INDEX(Difficulties!$C$28:$C$47,MATCH($B19,Calculation!AL$92:AL$111,0))),"",INDEX(Difficulties!$C$28:$C$47,MATCH($B19,Calculation!AL$92:AL$111,0)))</f>
        <v/>
      </c>
      <c r="AN19" s="69" t="str">
        <f t="array" ref="AN19">IF(ISERROR(INDEX(Difficulties!$C$28:$C$47,MATCH($B19,Calculation!AM$92:AM$111,0))),"",INDEX(Difficulties!$C$28:$C$47,MATCH($B19,Calculation!AM$92:AM$111,0)))</f>
        <v/>
      </c>
    </row>
    <row r="20" spans="1:40" ht="12.75" customHeight="1" x14ac:dyDescent="0.25">
      <c r="A20" s="95"/>
      <c r="B20" s="69">
        <v>18</v>
      </c>
      <c r="C20" s="69" t="str">
        <f t="array" ref="C20">IF(ISERROR(INDEX(Difficulties!$C$28:$C$47,MATCH($B20,Calculation!B$92:B$111,0))),"",INDEX(Difficulties!$C$28:$C$47,MATCH($B20,Calculation!B$92:B$111,0)))</f>
        <v>HUD</v>
      </c>
      <c r="D20" s="69" t="str">
        <f t="array" ref="D20">IF(ISERROR(INDEX(Difficulties!$C$28:$C$47,MATCH($B20,Calculation!C$92:C$111,0))),"",INDEX(Difficulties!$C$28:$C$47,MATCH($B20,Calculation!C$92:C$111,0)))</f>
        <v>NEW</v>
      </c>
      <c r="E20" s="69" t="str">
        <f t="array" ref="E20">IF(ISERROR(INDEX(Difficulties!$C$28:$C$47,MATCH($B20,Calculation!D$92:D$111,0))),"",INDEX(Difficulties!$C$28:$C$47,MATCH($B20,Calculation!D$92:D$111,0)))</f>
        <v>CAR</v>
      </c>
      <c r="F20" s="69" t="str">
        <f t="array" ref="F20">IF(ISERROR(INDEX(Difficulties!$C$28:$C$47,MATCH($B20,Calculation!E$92:E$111,0))),"",INDEX(Difficulties!$C$28:$C$47,MATCH($B20,Calculation!E$92:E$111,0)))</f>
        <v>LIV</v>
      </c>
      <c r="G20" s="69" t="str">
        <f t="array" ref="G20">IF(ISERROR(INDEX(Difficulties!$C$28:$C$47,MATCH($B20,Calculation!F$92:F$111,0))),"",INDEX(Difficulties!$C$28:$C$47,MATCH($B20,Calculation!F$92:F$111,0)))</f>
        <v>BHA</v>
      </c>
      <c r="H20" s="69" t="str">
        <f t="array" ref="H20">IF(ISERROR(INDEX(Difficulties!$C$28:$C$47,MATCH($B20,Calculation!G$92:G$111,0))),"",INDEX(Difficulties!$C$28:$C$47,MATCH($B20,Calculation!G$92:G$111,0)))</f>
        <v>BHA</v>
      </c>
      <c r="I20" s="69" t="str">
        <f t="array" ref="I20">IF(ISERROR(INDEX(Difficulties!$C$28:$C$47,MATCH($B20,Calculation!H$92:H$111,0))),"",INDEX(Difficulties!$C$28:$C$47,MATCH($B20,Calculation!H$92:H$111,0)))</f>
        <v>WHU</v>
      </c>
      <c r="J20" s="69" t="str">
        <f t="array" ref="J20">IF(ISERROR(INDEX(Difficulties!$C$28:$C$47,MATCH($B20,Calculation!I$92:I$111,0))),"",INDEX(Difficulties!$C$28:$C$47,MATCH($B20,Calculation!I$92:I$111,0)))</f>
        <v>BUR</v>
      </c>
      <c r="K20" s="69" t="str">
        <f t="array" ref="K20">IF(ISERROR(INDEX(Difficulties!$C$28:$C$47,MATCH($B20,Calculation!J$92:J$111,0))),"",INDEX(Difficulties!$C$28:$C$47,MATCH($B20,Calculation!J$92:J$111,0)))</f>
        <v>BUR</v>
      </c>
      <c r="L20" s="69" t="str">
        <f t="array" ref="L20">IF(ISERROR(INDEX(Difficulties!$C$28:$C$47,MATCH($B20,Calculation!K$92:K$111,0))),"",INDEX(Difficulties!$C$28:$C$47,MATCH($B20,Calculation!K$92:K$111,0)))</f>
        <v>TOT</v>
      </c>
      <c r="M20" s="69" t="str">
        <f t="array" ref="M20">IF(ISERROR(INDEX(Difficulties!$C$28:$C$47,MATCH($B20,Calculation!L$92:L$111,0))),"",INDEX(Difficulties!$C$28:$C$47,MATCH($B20,Calculation!L$92:L$111,0)))</f>
        <v>BOU</v>
      </c>
      <c r="N20" s="69" t="str">
        <f t="array" ref="N20">IF(ISERROR(INDEX(Difficulties!$C$28:$C$47,MATCH($B20,Calculation!M$92:M$111,0))),"",INDEX(Difficulties!$C$28:$C$47,MATCH($B20,Calculation!M$92:M$111,0)))</f>
        <v>WAT</v>
      </c>
      <c r="O20" s="69" t="str">
        <f t="array" ref="O20">IF(ISERROR(INDEX(Difficulties!$C$28:$C$47,MATCH($B20,Calculation!N$92:N$111,0))),"",INDEX(Difficulties!$C$28:$C$47,MATCH($B20,Calculation!N$92:N$111,0)))</f>
        <v>WAT</v>
      </c>
      <c r="P20" s="69" t="str">
        <f t="array" ref="P20">IF(ISERROR(INDEX(Difficulties!$C$28:$C$47,MATCH($B20,Calculation!O$92:O$111,0))),"",INDEX(Difficulties!$C$28:$C$47,MATCH($B20,Calculation!O$92:O$111,0)))</f>
        <v>FUL</v>
      </c>
      <c r="Q20" s="69" t="str">
        <f t="array" ref="Q20">IF(ISERROR(INDEX(Difficulties!$C$28:$C$47,MATCH($B20,Calculation!P$92:P$111,0))),"",INDEX(Difficulties!$C$28:$C$47,MATCH($B20,Calculation!P$92:P$111,0)))</f>
        <v>BUR</v>
      </c>
      <c r="R20" s="69" t="str">
        <f t="array" ref="R20">IF(ISERROR(INDEX(Difficulties!$C$28:$C$47,MATCH($B20,Calculation!Q$92:Q$111,0))),"",INDEX(Difficulties!$C$28:$C$47,MATCH($B20,Calculation!Q$92:Q$111,0)))</f>
        <v>LEI</v>
      </c>
      <c r="S20" s="69" t="str">
        <f t="array" ref="S20">IF(ISERROR(INDEX(Difficulties!$C$28:$C$47,MATCH($B20,Calculation!R$92:R$111,0))),"",INDEX(Difficulties!$C$28:$C$47,MATCH($B20,Calculation!R$92:R$111,0)))</f>
        <v>SOU</v>
      </c>
      <c r="T20" s="69" t="str">
        <f t="array" ref="T20">IF(ISERROR(INDEX(Difficulties!$C$28:$C$47,MATCH($B20,Calculation!S$92:S$111,0))),"",INDEX(Difficulties!$C$28:$C$47,MATCH($B20,Calculation!S$92:S$111,0)))</f>
        <v>BOU</v>
      </c>
      <c r="U20" s="69" t="str">
        <f t="array" ref="U20">IF(ISERROR(INDEX(Difficulties!$C$28:$C$47,MATCH($B20,Calculation!T$92:T$111,0))),"",INDEX(Difficulties!$C$28:$C$47,MATCH($B20,Calculation!T$92:T$111,0)))</f>
        <v>BHA</v>
      </c>
      <c r="V20" s="69" t="str">
        <f t="array" ref="V20">IF(ISERROR(INDEX(Difficulties!$C$28:$C$47,MATCH($B20,Calculation!U$92:U$111,0))),"",INDEX(Difficulties!$C$28:$C$47,MATCH($B20,Calculation!U$92:U$111,0)))</f>
        <v>SOU</v>
      </c>
      <c r="W20" s="69" t="str">
        <f t="array" ref="W20">IF(ISERROR(INDEX(Difficulties!$C$28:$C$47,MATCH($B20,Calculation!V$92:V$111,0))),"",INDEX(Difficulties!$C$28:$C$47,MATCH($B20,Calculation!V$92:V$111,0)))</f>
        <v>LEI</v>
      </c>
      <c r="X20" s="69" t="str">
        <f t="array" ref="X20">IF(ISERROR(INDEX(Difficulties!$C$28:$C$47,MATCH($B20,Calculation!W$92:W$111,0))),"",INDEX(Difficulties!$C$28:$C$47,MATCH($B20,Calculation!W$92:W$111,0)))</f>
        <v>HUD</v>
      </c>
      <c r="Y20" s="69" t="str">
        <f t="array" ref="Y20">IF(ISERROR(INDEX(Difficulties!$C$28:$C$47,MATCH($B20,Calculation!X$92:X$111,0))),"",INDEX(Difficulties!$C$28:$C$47,MATCH($B20,Calculation!X$92:X$111,0)))</f>
        <v>CHE</v>
      </c>
      <c r="Z20" s="69" t="str">
        <f t="array" ref="Z20">IF(ISERROR(INDEX(Difficulties!$C$28:$C$47,MATCH($B20,Calculation!Y$92:Y$111,0))),"",INDEX(Difficulties!$C$28:$C$47,MATCH($B20,Calculation!Y$92:Y$111,0)))</f>
        <v>CHE</v>
      </c>
      <c r="AA20" s="69" t="str">
        <f t="array" ref="AA20">IF(ISERROR(INDEX(Difficulties!$C$28:$C$47,MATCH($B20,Calculation!Z$92:Z$111,0))),"",INDEX(Difficulties!$C$28:$C$47,MATCH($B20,Calculation!Z$92:Z$111,0)))</f>
        <v>WHU</v>
      </c>
      <c r="AB20" s="69" t="str">
        <f t="array" ref="AB20">IF(ISERROR(INDEX(Difficulties!$C$28:$C$47,MATCH($B20,Calculation!AA$92:AA$111,0))),"",INDEX(Difficulties!$C$28:$C$47,MATCH($B20,Calculation!AA$92:AA$111,0)))</f>
        <v>EVE</v>
      </c>
      <c r="AC20" s="69" t="str">
        <f t="array" ref="AC20">IF(ISERROR(INDEX(Difficulties!$C$28:$C$47,MATCH($B20,Calculation!AB$92:AB$111,0))),"",INDEX(Difficulties!$C$28:$C$47,MATCH($B20,Calculation!AB$92:AB$111,0)))</f>
        <v>CRY</v>
      </c>
      <c r="AD20" s="69" t="str">
        <f t="array" ref="AD20">IF(ISERROR(INDEX(Difficulties!$C$28:$C$47,MATCH($B20,Calculation!AC$92:AC$111,0))),"",INDEX(Difficulties!$C$28:$C$47,MATCH($B20,Calculation!AC$92:AC$111,0)))</f>
        <v>TOT</v>
      </c>
      <c r="AE20" s="69" t="str">
        <f t="array" ref="AE20">IF(ISERROR(INDEX(Difficulties!$C$28:$C$47,MATCH($B20,Calculation!AD$92:AD$111,0))),"",INDEX(Difficulties!$C$28:$C$47,MATCH($B20,Calculation!AD$92:AD$111,0)))</f>
        <v>WAT</v>
      </c>
      <c r="AF20" s="69" t="str">
        <f t="array" ref="AF20">IF(ISERROR(INDEX(Difficulties!$C$28:$C$47,MATCH($B20,Calculation!AE$92:AE$111,0))),"",INDEX(Difficulties!$C$28:$C$47,MATCH($B20,Calculation!AE$92:AE$111,0)))</f>
        <v>WOL</v>
      </c>
      <c r="AG20" s="69" t="str">
        <f t="array" ref="AG20">IF(ISERROR(INDEX(Difficulties!$C$28:$C$47,MATCH($B20,Calculation!AF$92:AF$111,0))),"",INDEX(Difficulties!$C$28:$C$47,MATCH($B20,Calculation!AF$92:AF$111,0)))</f>
        <v>TOT</v>
      </c>
      <c r="AH20" s="69" t="str">
        <f t="array" ref="AH20">IF(ISERROR(INDEX(Difficulties!$C$28:$C$47,MATCH($B20,Calculation!AG$92:AG$111,0))),"",INDEX(Difficulties!$C$28:$C$47,MATCH($B20,Calculation!AG$92:AG$111,0)))</f>
        <v>TOT</v>
      </c>
      <c r="AI20" s="69" t="str">
        <f t="array" ref="AI20">IF(ISERROR(INDEX(Difficulties!$C$28:$C$47,MATCH($B20,Calculation!AH$92:AH$111,0))),"",INDEX(Difficulties!$C$28:$C$47,MATCH($B20,Calculation!AH$92:AH$111,0)))</f>
        <v>CAR</v>
      </c>
      <c r="AJ20" s="69" t="str">
        <f t="array" ref="AJ20">IF(ISERROR(INDEX(Difficulties!$C$28:$C$47,MATCH($B20,Calculation!AI$92:AI$111,0))),"",INDEX(Difficulties!$C$28:$C$47,MATCH($B20,Calculation!AI$92:AI$111,0)))</f>
        <v>CHE</v>
      </c>
      <c r="AK20" s="69" t="str">
        <f t="array" ref="AK20">IF(ISERROR(INDEX(Difficulties!$C$28:$C$47,MATCH($B20,Calculation!AJ$92:AJ$111,0))),"",INDEX(Difficulties!$C$28:$C$47,MATCH($B20,Calculation!AJ$92:AJ$111,0)))</f>
        <v/>
      </c>
      <c r="AL20" s="69" t="str">
        <f t="array" ref="AL20">IF(ISERROR(INDEX(Difficulties!$C$28:$C$47,MATCH($B20,Calculation!AK$92:AK$111,0))),"",INDEX(Difficulties!$C$28:$C$47,MATCH($B20,Calculation!AK$92:AK$111,0)))</f>
        <v/>
      </c>
      <c r="AM20" s="69" t="str">
        <f t="array" ref="AM20">IF(ISERROR(INDEX(Difficulties!$C$28:$C$47,MATCH($B20,Calculation!AL$92:AL$111,0))),"",INDEX(Difficulties!$C$28:$C$47,MATCH($B20,Calculation!AL$92:AL$111,0)))</f>
        <v/>
      </c>
      <c r="AN20" s="69" t="str">
        <f t="array" ref="AN20">IF(ISERROR(INDEX(Difficulties!$C$28:$C$47,MATCH($B20,Calculation!AM$92:AM$111,0))),"",INDEX(Difficulties!$C$28:$C$47,MATCH($B20,Calculation!AM$92:AM$111,0)))</f>
        <v/>
      </c>
    </row>
    <row r="21" spans="1:40" ht="12.75" customHeight="1" x14ac:dyDescent="0.25">
      <c r="A21" s="95"/>
      <c r="B21" s="69">
        <v>19</v>
      </c>
      <c r="C21" s="69" t="str">
        <f t="array" ref="C21">IF(ISERROR(INDEX(Difficulties!$C$28:$C$47,MATCH($B21,Calculation!B$92:B$111,0))),"",INDEX(Difficulties!$C$28:$C$47,MATCH($B21,Calculation!B$92:B$111,0)))</f>
        <v>FUL</v>
      </c>
      <c r="D21" s="69" t="str">
        <f t="array" ref="D21">IF(ISERROR(INDEX(Difficulties!$C$28:$C$47,MATCH($B21,Calculation!C$92:C$111,0))),"",INDEX(Difficulties!$C$28:$C$47,MATCH($B21,Calculation!C$92:C$111,0)))</f>
        <v>FUL</v>
      </c>
      <c r="E21" s="69" t="str">
        <f t="array" ref="E21">IF(ISERROR(INDEX(Difficulties!$C$28:$C$47,MATCH($B21,Calculation!D$92:D$111,0))),"",INDEX(Difficulties!$C$28:$C$47,MATCH($B21,Calculation!D$92:D$111,0)))</f>
        <v>NEW</v>
      </c>
      <c r="F21" s="69" t="str">
        <f t="array" ref="F21">IF(ISERROR(INDEX(Difficulties!$C$28:$C$47,MATCH($B21,Calculation!E$92:E$111,0))),"",INDEX(Difficulties!$C$28:$C$47,MATCH($B21,Calculation!E$92:E$111,0)))</f>
        <v>NEW</v>
      </c>
      <c r="G21" s="69" t="str">
        <f t="array" ref="G21">IF(ISERROR(INDEX(Difficulties!$C$28:$C$47,MATCH($B21,Calculation!F$92:F$111,0))),"",INDEX(Difficulties!$C$28:$C$47,MATCH($B21,Calculation!F$92:F$111,0)))</f>
        <v>LIV</v>
      </c>
      <c r="H21" s="69" t="str">
        <f t="array" ref="H21">IF(ISERROR(INDEX(Difficulties!$C$28:$C$47,MATCH($B21,Calculation!G$92:G$111,0))),"",INDEX(Difficulties!$C$28:$C$47,MATCH($B21,Calculation!G$92:G$111,0)))</f>
        <v>WHU</v>
      </c>
      <c r="I21" s="69" t="str">
        <f t="array" ref="I21">IF(ISERROR(INDEX(Difficulties!$C$28:$C$47,MATCH($B21,Calculation!H$92:H$111,0))),"",INDEX(Difficulties!$C$28:$C$47,MATCH($B21,Calculation!H$92:H$111,0)))</f>
        <v>SOU</v>
      </c>
      <c r="J21" s="69" t="str">
        <f t="array" ref="J21">IF(ISERROR(INDEX(Difficulties!$C$28:$C$47,MATCH($B21,Calculation!I$92:I$111,0))),"",INDEX(Difficulties!$C$28:$C$47,MATCH($B21,Calculation!I$92:I$111,0)))</f>
        <v>MNU</v>
      </c>
      <c r="K21" s="69" t="str">
        <f t="array" ref="K21">IF(ISERROR(INDEX(Difficulties!$C$28:$C$47,MATCH($B21,Calculation!J$92:J$111,0))),"",INDEX(Difficulties!$C$28:$C$47,MATCH($B21,Calculation!J$92:J$111,0)))</f>
        <v>MNU</v>
      </c>
      <c r="L21" s="69" t="str">
        <f t="array" ref="L21">IF(ISERROR(INDEX(Difficulties!$C$28:$C$47,MATCH($B21,Calculation!K$92:K$111,0))),"",INDEX(Difficulties!$C$28:$C$47,MATCH($B21,Calculation!K$92:K$111,0)))</f>
        <v>BOU</v>
      </c>
      <c r="M21" s="69" t="str">
        <f t="array" ref="M21">IF(ISERROR(INDEX(Difficulties!$C$28:$C$47,MATCH($B21,Calculation!L$92:L$111,0))),"",INDEX(Difficulties!$C$28:$C$47,MATCH($B21,Calculation!L$92:L$111,0)))</f>
        <v>CRY</v>
      </c>
      <c r="N21" s="69" t="str">
        <f t="array" ref="N21">IF(ISERROR(INDEX(Difficulties!$C$28:$C$47,MATCH($B21,Calculation!M$92:M$111,0))),"",INDEX(Difficulties!$C$28:$C$47,MATCH($B21,Calculation!M$92:M$111,0)))</f>
        <v>BOU</v>
      </c>
      <c r="O21" s="69" t="str">
        <f t="array" ref="O21">IF(ISERROR(INDEX(Difficulties!$C$28:$C$47,MATCH($B21,Calculation!N$92:N$111,0))),"",INDEX(Difficulties!$C$28:$C$47,MATCH($B21,Calculation!N$92:N$111,0)))</f>
        <v>EVE</v>
      </c>
      <c r="P21" s="69" t="str">
        <f t="array" ref="P21">IF(ISERROR(INDEX(Difficulties!$C$28:$C$47,MATCH($B21,Calculation!O$92:O$111,0))),"",INDEX(Difficulties!$C$28:$C$47,MATCH($B21,Calculation!O$92:O$111,0)))</f>
        <v>BUR</v>
      </c>
      <c r="Q21" s="69" t="str">
        <f t="array" ref="Q21">IF(ISERROR(INDEX(Difficulties!$C$28:$C$47,MATCH($B21,Calculation!P$92:P$111,0))),"",INDEX(Difficulties!$C$28:$C$47,MATCH($B21,Calculation!P$92:P$111,0)))</f>
        <v>EVE</v>
      </c>
      <c r="R21" s="69" t="str">
        <f t="array" ref="R21">IF(ISERROR(INDEX(Difficulties!$C$28:$C$47,MATCH($B21,Calculation!Q$92:Q$111,0))),"",INDEX(Difficulties!$C$28:$C$47,MATCH($B21,Calculation!Q$92:Q$111,0)))</f>
        <v>EVE</v>
      </c>
      <c r="S21" s="69" t="str">
        <f t="array" ref="S21">IF(ISERROR(INDEX(Difficulties!$C$28:$C$47,MATCH($B21,Calculation!R$92:R$111,0))),"",INDEX(Difficulties!$C$28:$C$47,MATCH($B21,Calculation!R$92:R$111,0)))</f>
        <v>LIV</v>
      </c>
      <c r="T21" s="69" t="str">
        <f t="array" ref="T21">IF(ISERROR(INDEX(Difficulties!$C$28:$C$47,MATCH($B21,Calculation!S$92:S$111,0))),"",INDEX(Difficulties!$C$28:$C$47,MATCH($B21,Calculation!S$92:S$111,0)))</f>
        <v>NEW</v>
      </c>
      <c r="U21" s="69" t="str">
        <f t="array" ref="U21">IF(ISERROR(INDEX(Difficulties!$C$28:$C$47,MATCH($B21,Calculation!T$92:T$111,0))),"",INDEX(Difficulties!$C$28:$C$47,MATCH($B21,Calculation!T$92:T$111,0)))</f>
        <v>NEW</v>
      </c>
      <c r="V21" s="69" t="str">
        <f t="array" ref="V21">IF(ISERROR(INDEX(Difficulties!$C$28:$C$47,MATCH($B21,Calculation!U$92:U$111,0))),"",INDEX(Difficulties!$C$28:$C$47,MATCH($B21,Calculation!U$92:U$111,0)))</f>
        <v>WOL</v>
      </c>
      <c r="W21" s="69" t="str">
        <f t="array" ref="W21">IF(ISERROR(INDEX(Difficulties!$C$28:$C$47,MATCH($B21,Calculation!V$92:V$111,0))),"",INDEX(Difficulties!$C$28:$C$47,MATCH($B21,Calculation!V$92:V$111,0)))</f>
        <v>HUD</v>
      </c>
      <c r="X21" s="69" t="str">
        <f t="array" ref="X21">IF(ISERROR(INDEX(Difficulties!$C$28:$C$47,MATCH($B21,Calculation!W$92:W$111,0))),"",INDEX(Difficulties!$C$28:$C$47,MATCH($B21,Calculation!W$92:W$111,0)))</f>
        <v>LEI</v>
      </c>
      <c r="Y21" s="69" t="str">
        <f t="array" ref="Y21">IF(ISERROR(INDEX(Difficulties!$C$28:$C$47,MATCH($B21,Calculation!X$92:X$111,0))),"",INDEX(Difficulties!$C$28:$C$47,MATCH($B21,Calculation!X$92:X$111,0)))</f>
        <v>HUD</v>
      </c>
      <c r="Z21" s="69" t="str">
        <f t="array" ref="Z21">IF(ISERROR(INDEX(Difficulties!$C$28:$C$47,MATCH($B21,Calculation!Y$92:Y$111,0))),"",INDEX(Difficulties!$C$28:$C$47,MATCH($B21,Calculation!Y$92:Y$111,0)))</f>
        <v>NEW</v>
      </c>
      <c r="AA21" s="69" t="str">
        <f t="array" ref="AA21">IF(ISERROR(INDEX(Difficulties!$C$28:$C$47,MATCH($B21,Calculation!Z$92:Z$111,0))),"",INDEX(Difficulties!$C$28:$C$47,MATCH($B21,Calculation!Z$92:Z$111,0)))</f>
        <v>ARS</v>
      </c>
      <c r="AB21" s="69" t="str">
        <f t="array" ref="AB21">IF(ISERROR(INDEX(Difficulties!$C$28:$C$47,MATCH($B21,Calculation!AA$92:AA$111,0))),"",INDEX(Difficulties!$C$28:$C$47,MATCH($B21,Calculation!AA$92:AA$111,0)))</f>
        <v>WAT</v>
      </c>
      <c r="AC21" s="69" t="str">
        <f t="array" ref="AC21">IF(ISERROR(INDEX(Difficulties!$C$28:$C$47,MATCH($B21,Calculation!AB$92:AB$111,0))),"",INDEX(Difficulties!$C$28:$C$47,MATCH($B21,Calculation!AB$92:AB$111,0)))</f>
        <v>EVE</v>
      </c>
      <c r="AD21" s="69" t="str">
        <f t="array" ref="AD21">IF(ISERROR(INDEX(Difficulties!$C$28:$C$47,MATCH($B21,Calculation!AC$92:AC$111,0))),"",INDEX(Difficulties!$C$28:$C$47,MATCH($B21,Calculation!AC$92:AC$111,0)))</f>
        <v>FUL</v>
      </c>
      <c r="AE21" s="69" t="str">
        <f t="array" ref="AE21">IF(ISERROR(INDEX(Difficulties!$C$28:$C$47,MATCH($B21,Calculation!AD$92:AD$111,0))),"",INDEX(Difficulties!$C$28:$C$47,MATCH($B21,Calculation!AD$92:AD$111,0)))</f>
        <v>SOU</v>
      </c>
      <c r="AF21" s="69" t="str">
        <f t="array" ref="AF21">IF(ISERROR(INDEX(Difficulties!$C$28:$C$47,MATCH($B21,Calculation!AE$92:AE$111,0))),"",INDEX(Difficulties!$C$28:$C$47,MATCH($B21,Calculation!AE$92:AE$111,0)))</f>
        <v>CAR</v>
      </c>
      <c r="AG21" s="69" t="str">
        <f t="array" ref="AG21">IF(ISERROR(INDEX(Difficulties!$C$28:$C$47,MATCH($B21,Calculation!AF$92:AF$111,0))),"",INDEX(Difficulties!$C$28:$C$47,MATCH($B21,Calculation!AF$92:AF$111,0)))</f>
        <v>CRY</v>
      </c>
      <c r="AH21" s="69" t="str">
        <f t="array" ref="AH21">IF(ISERROR(INDEX(Difficulties!$C$28:$C$47,MATCH($B21,Calculation!AG$92:AG$111,0))),"",INDEX(Difficulties!$C$28:$C$47,MATCH($B21,Calculation!AG$92:AG$111,0)))</f>
        <v>CAR</v>
      </c>
      <c r="AI21" s="69" t="str">
        <f t="array" ref="AI21">IF(ISERROR(INDEX(Difficulties!$C$28:$C$47,MATCH($B21,Calculation!AH$92:AH$111,0))),"",INDEX(Difficulties!$C$28:$C$47,MATCH($B21,Calculation!AH$92:AH$111,0)))</f>
        <v>HUD</v>
      </c>
      <c r="AJ21" s="69" t="str">
        <f t="array" ref="AJ21">IF(ISERROR(INDEX(Difficulties!$C$28:$C$47,MATCH($B21,Calculation!AI$92:AI$111,0))),"",INDEX(Difficulties!$C$28:$C$47,MATCH($B21,Calculation!AI$92:AI$111,0)))</f>
        <v>LEI</v>
      </c>
      <c r="AK21" s="69" t="str">
        <f t="array" ref="AK21">IF(ISERROR(INDEX(Difficulties!$C$28:$C$47,MATCH($B21,Calculation!AJ$92:AJ$111,0))),"",INDEX(Difficulties!$C$28:$C$47,MATCH($B21,Calculation!AJ$92:AJ$111,0)))</f>
        <v/>
      </c>
      <c r="AL21" s="69" t="str">
        <f t="array" ref="AL21">IF(ISERROR(INDEX(Difficulties!$C$28:$C$47,MATCH($B21,Calculation!AK$92:AK$111,0))),"",INDEX(Difficulties!$C$28:$C$47,MATCH($B21,Calculation!AK$92:AK$111,0)))</f>
        <v/>
      </c>
      <c r="AM21" s="69" t="str">
        <f t="array" ref="AM21">IF(ISERROR(INDEX(Difficulties!$C$28:$C$47,MATCH($B21,Calculation!AL$92:AL$111,0))),"",INDEX(Difficulties!$C$28:$C$47,MATCH($B21,Calculation!AL$92:AL$111,0)))</f>
        <v/>
      </c>
      <c r="AN21" s="69" t="str">
        <f t="array" ref="AN21">IF(ISERROR(INDEX(Difficulties!$C$28:$C$47,MATCH($B21,Calculation!AM$92:AM$111,0))),"",INDEX(Difficulties!$C$28:$C$47,MATCH($B21,Calculation!AM$92:AM$111,0)))</f>
        <v/>
      </c>
    </row>
    <row r="22" spans="1:40" ht="12.75" customHeight="1" x14ac:dyDescent="0.25">
      <c r="A22" s="96"/>
      <c r="B22" s="69">
        <v>20</v>
      </c>
      <c r="C22" s="69" t="str">
        <f t="array" ref="C22">IF(ISERROR(INDEX(Difficulties!$C$28:$C$47,MATCH($B22,Calculation!B$92:B$111,0))),"",INDEX(Difficulties!$C$28:$C$47,MATCH($B22,Calculation!B$92:B$111,0)))</f>
        <v>NEW</v>
      </c>
      <c r="D22" s="69" t="str">
        <f t="array" ref="D22">IF(ISERROR(INDEX(Difficulties!$C$28:$C$47,MATCH($B22,Calculation!C$92:C$111,0))),"",INDEX(Difficulties!$C$28:$C$47,MATCH($B22,Calculation!C$92:C$111,0)))</f>
        <v>WOL</v>
      </c>
      <c r="E22" s="69" t="str">
        <f t="array" ref="E22">IF(ISERROR(INDEX(Difficulties!$C$28:$C$47,MATCH($B22,Calculation!D$92:D$111,0))),"",INDEX(Difficulties!$C$28:$C$47,MATCH($B22,Calculation!D$92:D$111,0)))</f>
        <v>BHA</v>
      </c>
      <c r="F22" s="69" t="str">
        <f t="array" ref="F22">IF(ISERROR(INDEX(Difficulties!$C$28:$C$47,MATCH($B22,Calculation!E$92:E$111,0))),"",INDEX(Difficulties!$C$28:$C$47,MATCH($B22,Calculation!E$92:E$111,0)))</f>
        <v>CAR</v>
      </c>
      <c r="G22" s="69" t="str">
        <f t="array" ref="G22">IF(ISERROR(INDEX(Difficulties!$C$28:$C$47,MATCH($B22,Calculation!F$92:F$111,0))),"",INDEX(Difficulties!$C$28:$C$47,MATCH($B22,Calculation!F$92:F$111,0)))</f>
        <v>CAR</v>
      </c>
      <c r="H22" s="69" t="str">
        <f t="array" ref="H22">IF(ISERROR(INDEX(Difficulties!$C$28:$C$47,MATCH($B22,Calculation!G$92:G$111,0))),"",INDEX(Difficulties!$C$28:$C$47,MATCH($B22,Calculation!G$92:G$111,0)))</f>
        <v>CAR</v>
      </c>
      <c r="I22" s="69" t="str">
        <f t="array" ref="I22">IF(ISERROR(INDEX(Difficulties!$C$28:$C$47,MATCH($B22,Calculation!H$92:H$111,0))),"",INDEX(Difficulties!$C$28:$C$47,MATCH($B22,Calculation!H$92:H$111,0)))</f>
        <v>LIV</v>
      </c>
      <c r="J22" s="69" t="str">
        <f t="array" ref="J22">IF(ISERROR(INDEX(Difficulties!$C$28:$C$47,MATCH($B22,Calculation!I$92:I$111,0))),"",INDEX(Difficulties!$C$28:$C$47,MATCH($B22,Calculation!I$92:I$111,0)))</f>
        <v>MCI</v>
      </c>
      <c r="K22" s="69" t="str">
        <f t="array" ref="K22">IF(ISERROR(INDEX(Difficulties!$C$28:$C$47,MATCH($B22,Calculation!J$92:J$111,0))),"",INDEX(Difficulties!$C$28:$C$47,MATCH($B22,Calculation!J$92:J$111,0)))</f>
        <v>CRY</v>
      </c>
      <c r="L22" s="69" t="str">
        <f t="array" ref="L22">IF(ISERROR(INDEX(Difficulties!$C$28:$C$47,MATCH($B22,Calculation!K$92:K$111,0))),"",INDEX(Difficulties!$C$28:$C$47,MATCH($B22,Calculation!K$92:K$111,0)))</f>
        <v>CRY</v>
      </c>
      <c r="M22" s="69" t="str">
        <f t="array" ref="M22">IF(ISERROR(INDEX(Difficulties!$C$28:$C$47,MATCH($B22,Calculation!L$92:L$111,0))),"",INDEX(Difficulties!$C$28:$C$47,MATCH($B22,Calculation!L$92:L$111,0)))</f>
        <v>SOU</v>
      </c>
      <c r="N22" s="69" t="str">
        <f t="array" ref="N22">IF(ISERROR(INDEX(Difficulties!$C$28:$C$47,MATCH($B22,Calculation!M$92:M$111,0))),"",INDEX(Difficulties!$C$28:$C$47,MATCH($B22,Calculation!M$92:M$111,0)))</f>
        <v>FUL</v>
      </c>
      <c r="O22" s="69" t="str">
        <f t="array" ref="O22">IF(ISERROR(INDEX(Difficulties!$C$28:$C$47,MATCH($B22,Calculation!N$92:N$111,0))),"",INDEX(Difficulties!$C$28:$C$47,MATCH($B22,Calculation!N$92:N$111,0)))</f>
        <v>BOU</v>
      </c>
      <c r="P22" s="69" t="str">
        <f t="array" ref="P22">IF(ISERROR(INDEX(Difficulties!$C$28:$C$47,MATCH($B22,Calculation!O$92:O$111,0))),"",INDEX(Difficulties!$C$28:$C$47,MATCH($B22,Calculation!O$92:O$111,0)))</f>
        <v>EVE</v>
      </c>
      <c r="Q22" s="69" t="str">
        <f t="array" ref="Q22">IF(ISERROR(INDEX(Difficulties!$C$28:$C$47,MATCH($B22,Calculation!P$92:P$111,0))),"",INDEX(Difficulties!$C$28:$C$47,MATCH($B22,Calculation!P$92:P$111,0)))</f>
        <v>LEI</v>
      </c>
      <c r="R22" s="69" t="str">
        <f t="array" ref="R22">IF(ISERROR(INDEX(Difficulties!$C$28:$C$47,MATCH($B22,Calculation!Q$92:Q$111,0))),"",INDEX(Difficulties!$C$28:$C$47,MATCH($B22,Calculation!Q$92:Q$111,0)))</f>
        <v>BOU</v>
      </c>
      <c r="S22" s="69" t="str">
        <f t="array" ref="S22">IF(ISERROR(INDEX(Difficulties!$C$28:$C$47,MATCH($B22,Calculation!R$92:R$111,0))),"",INDEX(Difficulties!$C$28:$C$47,MATCH($B22,Calculation!R$92:R$111,0)))</f>
        <v>EVE</v>
      </c>
      <c r="T22" s="69" t="str">
        <f t="array" ref="T22">IF(ISERROR(INDEX(Difficulties!$C$28:$C$47,MATCH($B22,Calculation!S$92:S$111,0))),"",INDEX(Difficulties!$C$28:$C$47,MATCH($B22,Calculation!S$92:S$111,0)))</f>
        <v>WOL</v>
      </c>
      <c r="U22" s="69" t="str">
        <f t="array" ref="U22">IF(ISERROR(INDEX(Difficulties!$C$28:$C$47,MATCH($B22,Calculation!T$92:T$111,0))),"",INDEX(Difficulties!$C$28:$C$47,MATCH($B22,Calculation!T$92:T$111,0)))</f>
        <v>WOL</v>
      </c>
      <c r="V22" s="69" t="str">
        <f t="array" ref="V22">IF(ISERROR(INDEX(Difficulties!$C$28:$C$47,MATCH($B22,Calculation!U$92:U$111,0))),"",INDEX(Difficulties!$C$28:$C$47,MATCH($B22,Calculation!U$92:U$111,0)))</f>
        <v>NEW</v>
      </c>
      <c r="W22" s="69" t="str">
        <f t="array" ref="W22">IF(ISERROR(INDEX(Difficulties!$C$28:$C$47,MATCH($B22,Calculation!V$92:V$111,0))),"",INDEX(Difficulties!$C$28:$C$47,MATCH($B22,Calculation!V$92:V$111,0)))</f>
        <v>NEW</v>
      </c>
      <c r="X22" s="69" t="str">
        <f t="array" ref="X22">IF(ISERROR(INDEX(Difficulties!$C$28:$C$47,MATCH($B22,Calculation!W$92:W$111,0))),"",INDEX(Difficulties!$C$28:$C$47,MATCH($B22,Calculation!W$92:W$111,0)))</f>
        <v>NEW</v>
      </c>
      <c r="Y22" s="69" t="str">
        <f t="array" ref="Y22">IF(ISERROR(INDEX(Difficulties!$C$28:$C$47,MATCH($B22,Calculation!X$92:X$111,0))),"",INDEX(Difficulties!$C$28:$C$47,MATCH($B22,Calculation!X$92:X$111,0)))</f>
        <v>LEI</v>
      </c>
      <c r="Z22" s="69" t="str">
        <f t="array" ref="Z22">IF(ISERROR(INDEX(Difficulties!$C$28:$C$47,MATCH($B22,Calculation!Y$92:Y$111,0))),"",INDEX(Difficulties!$C$28:$C$47,MATCH($B22,Calculation!Y$92:Y$111,0)))</f>
        <v>LEI</v>
      </c>
      <c r="AA22" s="69" t="str">
        <f t="array" ref="AA22">IF(ISERROR(INDEX(Difficulties!$C$28:$C$47,MATCH($B22,Calculation!Z$92:Z$111,0))),"",INDEX(Difficulties!$C$28:$C$47,MATCH($B22,Calculation!Z$92:Z$111,0)))</f>
        <v>BOU</v>
      </c>
      <c r="AB22" s="69" t="str">
        <f t="array" ref="AB22">IF(ISERROR(INDEX(Difficulties!$C$28:$C$47,MATCH($B22,Calculation!AA$92:AA$111,0))),"",INDEX(Difficulties!$C$28:$C$47,MATCH($B22,Calculation!AA$92:AA$111,0)))</f>
        <v>BOU</v>
      </c>
      <c r="AC22" s="69" t="str">
        <f t="array" ref="AC22">IF(ISERROR(INDEX(Difficulties!$C$28:$C$47,MATCH($B22,Calculation!AB$92:AB$111,0))),"",INDEX(Difficulties!$C$28:$C$47,MATCH($B22,Calculation!AB$92:AB$111,0)))</f>
        <v>MNU</v>
      </c>
      <c r="AD22" s="69" t="str">
        <f t="array" ref="AD22">IF(ISERROR(INDEX(Difficulties!$C$28:$C$47,MATCH($B22,Calculation!AC$92:AC$111,0))),"",INDEX(Difficulties!$C$28:$C$47,MATCH($B22,Calculation!AC$92:AC$111,0)))</f>
        <v>WAT</v>
      </c>
      <c r="AE22" s="69" t="str">
        <f t="array" ref="AE22">IF(ISERROR(INDEX(Difficulties!$C$28:$C$47,MATCH($B22,Calculation!AD$92:AD$111,0))),"",INDEX(Difficulties!$C$28:$C$47,MATCH($B22,Calculation!AD$92:AD$111,0)))</f>
        <v>FUL</v>
      </c>
      <c r="AF22" s="69" t="str">
        <f t="array" ref="AF22">IF(ISERROR(INDEX(Difficulties!$C$28:$C$47,MATCH($B22,Calculation!AE$92:AE$111,0))),"",INDEX(Difficulties!$C$28:$C$47,MATCH($B22,Calculation!AE$92:AE$111,0)))</f>
        <v>WAT</v>
      </c>
      <c r="AG22" s="69" t="str">
        <f t="array" ref="AG22">IF(ISERROR(INDEX(Difficulties!$C$28:$C$47,MATCH($B22,Calculation!AF$92:AF$111,0))),"",INDEX(Difficulties!$C$28:$C$47,MATCH($B22,Calculation!AF$92:AF$111,0)))</f>
        <v>CAR</v>
      </c>
      <c r="AH22" s="69" t="str">
        <f t="array" ref="AH22">IF(ISERROR(INDEX(Difficulties!$C$28:$C$47,MATCH($B22,Calculation!AG$92:AG$111,0))),"",INDEX(Difficulties!$C$28:$C$47,MATCH($B22,Calculation!AG$92:AG$111,0)))</f>
        <v>WHU</v>
      </c>
      <c r="AI22" s="69" t="str">
        <f t="array" ref="AI22">IF(ISERROR(INDEX(Difficulties!$C$28:$C$47,MATCH($B22,Calculation!AH$92:AH$111,0))),"",INDEX(Difficulties!$C$28:$C$47,MATCH($B22,Calculation!AH$92:AH$111,0)))</f>
        <v>WHU</v>
      </c>
      <c r="AJ22" s="69" t="str">
        <f t="array" ref="AJ22">IF(ISERROR(INDEX(Difficulties!$C$28:$C$47,MATCH($B22,Calculation!AI$92:AI$111,0))),"",INDEX(Difficulties!$C$28:$C$47,MATCH($B22,Calculation!AI$92:AI$111,0)))</f>
        <v>HUD</v>
      </c>
      <c r="AK22" s="69" t="str">
        <f t="array" ref="AK22">IF(ISERROR(INDEX(Difficulties!$C$28:$C$47,MATCH($B22,Calculation!AJ$92:AJ$111,0))),"",INDEX(Difficulties!$C$28:$C$47,MATCH($B22,Calculation!AJ$92:AJ$111,0)))</f>
        <v/>
      </c>
      <c r="AL22" s="69" t="str">
        <f t="array" ref="AL22">IF(ISERROR(INDEX(Difficulties!$C$28:$C$47,MATCH($B22,Calculation!AK$92:AK$111,0))),"",INDEX(Difficulties!$C$28:$C$47,MATCH($B22,Calculation!AK$92:AK$111,0)))</f>
        <v/>
      </c>
      <c r="AM22" s="69" t="str">
        <f t="array" ref="AM22">IF(ISERROR(INDEX(Difficulties!$C$28:$C$47,MATCH($B22,Calculation!AL$92:AL$111,0))),"",INDEX(Difficulties!$C$28:$C$47,MATCH($B22,Calculation!AL$92:AL$111,0)))</f>
        <v/>
      </c>
      <c r="AN22" s="69" t="str">
        <f t="array" ref="AN22">IF(ISERROR(INDEX(Difficulties!$C$28:$C$47,MATCH($B22,Calculation!AM$92:AM$111,0))),"",INDEX(Difficulties!$C$28:$C$47,MATCH($B22,Calculation!AM$92:AM$111,0)))</f>
        <v/>
      </c>
    </row>
    <row r="23" spans="1:40" ht="12.75" customHeight="1" x14ac:dyDescent="0.3">
      <c r="A23" s="65"/>
      <c r="B23" s="81" t="s">
        <v>109</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row>
    <row r="24" spans="1:40" ht="12.75" customHeight="1" x14ac:dyDescent="0.3">
      <c r="A24" s="21" t="s">
        <v>2</v>
      </c>
      <c r="B24" s="21" t="s">
        <v>11</v>
      </c>
      <c r="C24" s="21" t="s">
        <v>12</v>
      </c>
      <c r="D24" s="21" t="s">
        <v>13</v>
      </c>
      <c r="E24" s="21" t="s">
        <v>14</v>
      </c>
      <c r="F24" s="21" t="s">
        <v>15</v>
      </c>
      <c r="G24" s="21" t="s">
        <v>16</v>
      </c>
      <c r="H24" s="21" t="s">
        <v>17</v>
      </c>
      <c r="I24" s="21" t="s">
        <v>18</v>
      </c>
      <c r="J24" s="21" t="s">
        <v>19</v>
      </c>
      <c r="K24" s="21" t="s">
        <v>20</v>
      </c>
      <c r="L24" s="16" t="s">
        <v>21</v>
      </c>
      <c r="M24" s="16" t="s">
        <v>22</v>
      </c>
      <c r="N24" s="16" t="s">
        <v>23</v>
      </c>
      <c r="O24" s="16" t="s">
        <v>24</v>
      </c>
      <c r="P24" s="16" t="s">
        <v>25</v>
      </c>
      <c r="Q24" s="16" t="s">
        <v>26</v>
      </c>
      <c r="R24" s="16" t="s">
        <v>27</v>
      </c>
      <c r="S24" s="16" t="s">
        <v>28</v>
      </c>
      <c r="T24" s="16" t="s">
        <v>29</v>
      </c>
      <c r="U24" s="16" t="s">
        <v>30</v>
      </c>
      <c r="V24" s="16" t="s">
        <v>31</v>
      </c>
      <c r="W24" s="16" t="s">
        <v>32</v>
      </c>
      <c r="X24" s="16" t="s">
        <v>33</v>
      </c>
      <c r="Y24" s="16" t="s">
        <v>34</v>
      </c>
      <c r="Z24" s="16" t="s">
        <v>35</v>
      </c>
      <c r="AA24" s="16" t="s">
        <v>36</v>
      </c>
      <c r="AB24" s="16" t="s">
        <v>37</v>
      </c>
      <c r="AC24" s="16" t="s">
        <v>38</v>
      </c>
      <c r="AD24" s="16" t="s">
        <v>39</v>
      </c>
      <c r="AE24" s="16" t="s">
        <v>40</v>
      </c>
      <c r="AF24" s="16" t="s">
        <v>41</v>
      </c>
      <c r="AG24" s="16" t="s">
        <v>42</v>
      </c>
      <c r="AH24" s="16" t="s">
        <v>43</v>
      </c>
      <c r="AI24" s="16" t="s">
        <v>44</v>
      </c>
      <c r="AJ24" s="16" t="s">
        <v>45</v>
      </c>
      <c r="AK24" s="16" t="s">
        <v>46</v>
      </c>
      <c r="AL24" s="16" t="s">
        <v>47</v>
      </c>
      <c r="AM24" s="16" t="s">
        <v>48</v>
      </c>
    </row>
    <row r="25" spans="1:40" ht="12.75" customHeight="1" x14ac:dyDescent="0.35">
      <c r="A25" s="16" t="s">
        <v>6</v>
      </c>
      <c r="B25" s="26">
        <f>Calculation!B92</f>
        <v>17</v>
      </c>
      <c r="C25" s="26">
        <f>Calculation!C92</f>
        <v>7</v>
      </c>
      <c r="D25" s="26">
        <f>Calculation!D92</f>
        <v>2</v>
      </c>
      <c r="E25" s="26">
        <f>Calculation!E92</f>
        <v>1</v>
      </c>
      <c r="F25" s="26">
        <f>Calculation!F92</f>
        <v>1</v>
      </c>
      <c r="G25" s="26">
        <f>Calculation!G92</f>
        <v>1</v>
      </c>
      <c r="H25" s="26">
        <f>Calculation!H92</f>
        <v>3</v>
      </c>
      <c r="I25" s="26">
        <f>Calculation!I92</f>
        <v>3</v>
      </c>
      <c r="J25" s="26">
        <f>Calculation!J92</f>
        <v>9</v>
      </c>
      <c r="K25" s="26">
        <f>Calculation!K92</f>
        <v>11</v>
      </c>
      <c r="L25" s="26">
        <f>Calculation!L92</f>
        <v>17</v>
      </c>
      <c r="M25" s="26">
        <f>Calculation!M92</f>
        <v>14</v>
      </c>
      <c r="N25" s="26">
        <f>Calculation!N92</f>
        <v>15</v>
      </c>
      <c r="O25" s="26">
        <f>Calculation!O92</f>
        <v>14</v>
      </c>
      <c r="P25" s="26">
        <f>Calculation!P92</f>
        <v>8</v>
      </c>
      <c r="Q25" s="26">
        <f>Calculation!Q92</f>
        <v>6</v>
      </c>
      <c r="R25" s="26">
        <f>Calculation!R92</f>
        <v>7</v>
      </c>
      <c r="S25" s="26">
        <f>Calculation!S92</f>
        <v>10</v>
      </c>
      <c r="T25" s="26">
        <f>Calculation!T92</f>
        <v>12</v>
      </c>
      <c r="U25" s="26">
        <f>Calculation!U92</f>
        <v>8</v>
      </c>
      <c r="V25" s="26">
        <f>Calculation!V92</f>
        <v>14</v>
      </c>
      <c r="W25" s="26">
        <f>Calculation!W92</f>
        <v>16</v>
      </c>
      <c r="X25" s="26">
        <f>Calculation!X92</f>
        <v>14</v>
      </c>
      <c r="Y25" s="26">
        <f>Calculation!Y92</f>
        <v>9</v>
      </c>
      <c r="Z25" s="26">
        <f>Calculation!Z92</f>
        <v>19</v>
      </c>
      <c r="AA25" s="26">
        <f>Calculation!AA92</f>
        <v>12</v>
      </c>
      <c r="AB25" s="26">
        <f>Calculation!AB92</f>
        <v>13</v>
      </c>
      <c r="AC25" s="26">
        <f>Calculation!AC92</f>
        <v>15</v>
      </c>
      <c r="AD25" s="26">
        <f>Calculation!AD92</f>
        <v>15</v>
      </c>
      <c r="AE25" s="26">
        <f>Calculation!AE92</f>
        <v>11</v>
      </c>
      <c r="AF25" s="26">
        <f>Calculation!AF92</f>
        <v>2</v>
      </c>
      <c r="AG25" s="26">
        <f>Calculation!AG92</f>
        <v>3</v>
      </c>
      <c r="AH25" s="26">
        <f>Calculation!AH92</f>
        <v>4</v>
      </c>
      <c r="AI25" s="26">
        <f>Calculation!AI92</f>
        <v>8</v>
      </c>
      <c r="AJ25" s="26" t="str">
        <f>Calculation!AJ92</f>
        <v/>
      </c>
      <c r="AK25" s="26" t="str">
        <f>Calculation!AK92</f>
        <v/>
      </c>
      <c r="AL25" s="26" t="str">
        <f>Calculation!AL92</f>
        <v/>
      </c>
      <c r="AM25" s="26" t="str">
        <f>Calculation!AM92</f>
        <v/>
      </c>
    </row>
    <row r="26" spans="1:40" ht="12.75" customHeight="1" x14ac:dyDescent="0.35">
      <c r="A26" s="16" t="s">
        <v>7</v>
      </c>
      <c r="B26" s="26">
        <f>Calculation!B93</f>
        <v>7</v>
      </c>
      <c r="C26" s="26">
        <f>Calculation!C93</f>
        <v>12</v>
      </c>
      <c r="D26" s="26">
        <f>Calculation!D93</f>
        <v>11</v>
      </c>
      <c r="E26" s="26">
        <f>Calculation!E93</f>
        <v>10</v>
      </c>
      <c r="F26" s="26">
        <f>Calculation!F93</f>
        <v>3</v>
      </c>
      <c r="G26" s="26">
        <f>Calculation!G93</f>
        <v>2</v>
      </c>
      <c r="H26" s="26">
        <f>Calculation!H93</f>
        <v>1</v>
      </c>
      <c r="I26" s="26">
        <f>Calculation!I93</f>
        <v>4</v>
      </c>
      <c r="J26" s="26">
        <f>Calculation!J93</f>
        <v>10</v>
      </c>
      <c r="K26" s="26">
        <f>Calculation!K93</f>
        <v>19</v>
      </c>
      <c r="L26" s="26">
        <f>Calculation!L93</f>
        <v>18</v>
      </c>
      <c r="M26" s="26">
        <f>Calculation!M93</f>
        <v>19</v>
      </c>
      <c r="N26" s="26">
        <f>Calculation!N93</f>
        <v>20</v>
      </c>
      <c r="O26" s="26">
        <f>Calculation!O93</f>
        <v>17</v>
      </c>
      <c r="P26" s="26">
        <f>Calculation!P93</f>
        <v>13</v>
      </c>
      <c r="Q26" s="26">
        <f>Calculation!Q93</f>
        <v>20</v>
      </c>
      <c r="R26" s="26">
        <f>Calculation!R93</f>
        <v>16</v>
      </c>
      <c r="S26" s="26">
        <f>Calculation!S93</f>
        <v>18</v>
      </c>
      <c r="T26" s="26">
        <f>Calculation!T93</f>
        <v>16</v>
      </c>
      <c r="U26" s="26">
        <f>Calculation!U93</f>
        <v>16</v>
      </c>
      <c r="V26" s="26">
        <f>Calculation!V93</f>
        <v>4</v>
      </c>
      <c r="W26" s="26">
        <f>Calculation!W93</f>
        <v>12</v>
      </c>
      <c r="X26" s="26">
        <f>Calculation!X93</f>
        <v>9</v>
      </c>
      <c r="Y26" s="26">
        <f>Calculation!Y93</f>
        <v>15</v>
      </c>
      <c r="Z26" s="26">
        <f>Calculation!Z93</f>
        <v>20</v>
      </c>
      <c r="AA26" s="26">
        <f>Calculation!AA93</f>
        <v>20</v>
      </c>
      <c r="AB26" s="26">
        <f>Calculation!AB93</f>
        <v>14</v>
      </c>
      <c r="AC26" s="26">
        <f>Calculation!AC93</f>
        <v>17</v>
      </c>
      <c r="AD26" s="26">
        <f>Calculation!AD93</f>
        <v>12</v>
      </c>
      <c r="AE26" s="26">
        <f>Calculation!AE93</f>
        <v>2</v>
      </c>
      <c r="AF26" s="26">
        <f>Calculation!AF93</f>
        <v>1</v>
      </c>
      <c r="AG26" s="26">
        <f>Calculation!AG93</f>
        <v>1</v>
      </c>
      <c r="AH26" s="26">
        <f>Calculation!AH93</f>
        <v>5</v>
      </c>
      <c r="AI26" s="26">
        <f>Calculation!AI93</f>
        <v>5</v>
      </c>
      <c r="AJ26" s="26" t="str">
        <f>Calculation!AJ93</f>
        <v/>
      </c>
      <c r="AK26" s="26" t="str">
        <f>Calculation!AK93</f>
        <v/>
      </c>
      <c r="AL26" s="26" t="str">
        <f>Calculation!AL93</f>
        <v/>
      </c>
      <c r="AM26" s="26" t="str">
        <f>Calculation!AM93</f>
        <v/>
      </c>
    </row>
    <row r="27" spans="1:40" ht="12.75" customHeight="1" x14ac:dyDescent="0.35">
      <c r="A27" s="16" t="s">
        <v>8</v>
      </c>
      <c r="B27" s="26">
        <f>Calculation!B94</f>
        <v>11</v>
      </c>
      <c r="C27" s="26">
        <f>Calculation!C94</f>
        <v>16</v>
      </c>
      <c r="D27" s="26">
        <f>Calculation!D94</f>
        <v>20</v>
      </c>
      <c r="E27" s="26">
        <f>Calculation!E94</f>
        <v>15</v>
      </c>
      <c r="F27" s="26">
        <f>Calculation!F94</f>
        <v>18</v>
      </c>
      <c r="G27" s="26">
        <f>Calculation!G94</f>
        <v>18</v>
      </c>
      <c r="H27" s="26">
        <f>Calculation!H94</f>
        <v>16</v>
      </c>
      <c r="I27" s="26">
        <f>Calculation!I94</f>
        <v>2</v>
      </c>
      <c r="J27" s="26">
        <f>Calculation!J94</f>
        <v>3</v>
      </c>
      <c r="K27" s="26">
        <f>Calculation!K94</f>
        <v>3</v>
      </c>
      <c r="L27" s="26">
        <f>Calculation!L94</f>
        <v>4</v>
      </c>
      <c r="M27" s="26">
        <f>Calculation!M94</f>
        <v>2</v>
      </c>
      <c r="N27" s="26">
        <f>Calculation!N94</f>
        <v>7</v>
      </c>
      <c r="O27" s="26">
        <f>Calculation!O94</f>
        <v>8</v>
      </c>
      <c r="P27" s="26">
        <f>Calculation!P94</f>
        <v>14</v>
      </c>
      <c r="Q27" s="26">
        <f>Calculation!Q94</f>
        <v>15</v>
      </c>
      <c r="R27" s="26">
        <f>Calculation!R94</f>
        <v>10</v>
      </c>
      <c r="S27" s="26">
        <f>Calculation!S94</f>
        <v>12</v>
      </c>
      <c r="T27" s="26">
        <f>Calculation!T94</f>
        <v>18</v>
      </c>
      <c r="U27" s="26">
        <f>Calculation!U94</f>
        <v>15</v>
      </c>
      <c r="V27" s="26">
        <f>Calculation!V94</f>
        <v>12</v>
      </c>
      <c r="W27" s="26">
        <f>Calculation!W94</f>
        <v>13</v>
      </c>
      <c r="X27" s="26">
        <f>Calculation!X94</f>
        <v>17</v>
      </c>
      <c r="Y27" s="26">
        <f>Calculation!Y94</f>
        <v>6</v>
      </c>
      <c r="Z27" s="26">
        <f>Calculation!Z94</f>
        <v>5</v>
      </c>
      <c r="AA27" s="26">
        <f>Calculation!AA94</f>
        <v>8</v>
      </c>
      <c r="AB27" s="26">
        <f>Calculation!AB94</f>
        <v>6</v>
      </c>
      <c r="AC27" s="26">
        <f>Calculation!AC94</f>
        <v>1</v>
      </c>
      <c r="AD27" s="26">
        <f>Calculation!AD94</f>
        <v>4</v>
      </c>
      <c r="AE27" s="26">
        <f>Calculation!AE94</f>
        <v>4</v>
      </c>
      <c r="AF27" s="26">
        <f>Calculation!AF94</f>
        <v>4</v>
      </c>
      <c r="AG27" s="26">
        <f>Calculation!AG94</f>
        <v>8</v>
      </c>
      <c r="AH27" s="26">
        <f>Calculation!AH94</f>
        <v>13</v>
      </c>
      <c r="AI27" s="26">
        <f>Calculation!AI94</f>
        <v>13</v>
      </c>
      <c r="AJ27" s="26" t="str">
        <f>Calculation!AJ94</f>
        <v/>
      </c>
      <c r="AK27" s="26" t="str">
        <f>Calculation!AK94</f>
        <v/>
      </c>
      <c r="AL27" s="26" t="str">
        <f>Calculation!AL94</f>
        <v/>
      </c>
      <c r="AM27" s="26" t="str">
        <f>Calculation!AM94</f>
        <v/>
      </c>
    </row>
    <row r="28" spans="1:40" ht="12.75" customHeight="1" x14ac:dyDescent="0.35">
      <c r="A28" s="16" t="s">
        <v>9</v>
      </c>
      <c r="B28" s="26">
        <f>Calculation!B95</f>
        <v>5</v>
      </c>
      <c r="C28" s="26">
        <f>Calculation!C95</f>
        <v>6</v>
      </c>
      <c r="D28" s="26">
        <f>Calculation!D95</f>
        <v>5</v>
      </c>
      <c r="E28" s="26">
        <f>Calculation!E95</f>
        <v>6</v>
      </c>
      <c r="F28" s="26">
        <f>Calculation!F95</f>
        <v>12</v>
      </c>
      <c r="G28" s="26">
        <f>Calculation!G95</f>
        <v>14</v>
      </c>
      <c r="H28" s="26">
        <f>Calculation!H95</f>
        <v>17</v>
      </c>
      <c r="I28" s="26">
        <f>Calculation!I95</f>
        <v>18</v>
      </c>
      <c r="J28" s="26">
        <f>Calculation!J95</f>
        <v>18</v>
      </c>
      <c r="K28" s="26">
        <f>Calculation!K95</f>
        <v>7</v>
      </c>
      <c r="L28" s="26">
        <f>Calculation!L95</f>
        <v>9</v>
      </c>
      <c r="M28" s="26">
        <f>Calculation!M95</f>
        <v>7</v>
      </c>
      <c r="N28" s="26">
        <f>Calculation!N95</f>
        <v>13</v>
      </c>
      <c r="O28" s="26">
        <f>Calculation!O95</f>
        <v>19</v>
      </c>
      <c r="P28" s="26">
        <f>Calculation!P95</f>
        <v>18</v>
      </c>
      <c r="Q28" s="26">
        <f>Calculation!Q95</f>
        <v>14</v>
      </c>
      <c r="R28" s="26">
        <f>Calculation!R95</f>
        <v>13</v>
      </c>
      <c r="S28" s="26">
        <f>Calculation!S95</f>
        <v>2</v>
      </c>
      <c r="T28" s="26">
        <f>Calculation!T95</f>
        <v>1</v>
      </c>
      <c r="U28" s="26">
        <f>Calculation!U95</f>
        <v>5</v>
      </c>
      <c r="V28" s="26">
        <f>Calculation!V95</f>
        <v>6</v>
      </c>
      <c r="W28" s="26">
        <f>Calculation!W95</f>
        <v>7</v>
      </c>
      <c r="X28" s="26">
        <f>Calculation!X95</f>
        <v>15</v>
      </c>
      <c r="Y28" s="26">
        <f>Calculation!Y95</f>
        <v>14</v>
      </c>
      <c r="Z28" s="26">
        <f>Calculation!Z95</f>
        <v>4</v>
      </c>
      <c r="AA28" s="26">
        <f>Calculation!AA95</f>
        <v>15</v>
      </c>
      <c r="AB28" s="26">
        <f>Calculation!AB95</f>
        <v>15</v>
      </c>
      <c r="AC28" s="26">
        <f>Calculation!AC95</f>
        <v>8</v>
      </c>
      <c r="AD28" s="26">
        <f>Calculation!AD95</f>
        <v>9</v>
      </c>
      <c r="AE28" s="26">
        <f>Calculation!AE95</f>
        <v>6</v>
      </c>
      <c r="AF28" s="26">
        <f>Calculation!AF95</f>
        <v>5</v>
      </c>
      <c r="AG28" s="26">
        <f>Calculation!AG95</f>
        <v>14</v>
      </c>
      <c r="AH28" s="26">
        <f>Calculation!AH95</f>
        <v>17</v>
      </c>
      <c r="AI28" s="26">
        <f>Calculation!AI95</f>
        <v>17</v>
      </c>
      <c r="AJ28" s="26" t="str">
        <f>Calculation!AJ95</f>
        <v/>
      </c>
      <c r="AK28" s="26" t="str">
        <f>Calculation!AK95</f>
        <v/>
      </c>
      <c r="AL28" s="26" t="str">
        <f>Calculation!AL95</f>
        <v/>
      </c>
      <c r="AM28" s="26" t="str">
        <f>Calculation!AM95</f>
        <v/>
      </c>
    </row>
    <row r="29" spans="1:40" ht="12.75" customHeight="1" x14ac:dyDescent="0.35">
      <c r="A29" s="16" t="s">
        <v>49</v>
      </c>
      <c r="B29" s="26">
        <f>Calculation!B96</f>
        <v>10</v>
      </c>
      <c r="C29" s="26">
        <f>Calculation!C96</f>
        <v>17</v>
      </c>
      <c r="D29" s="26">
        <f>Calculation!D96</f>
        <v>18</v>
      </c>
      <c r="E29" s="26">
        <f>Calculation!E96</f>
        <v>20</v>
      </c>
      <c r="F29" s="26">
        <f>Calculation!F96</f>
        <v>20</v>
      </c>
      <c r="G29" s="26">
        <f>Calculation!G96</f>
        <v>20</v>
      </c>
      <c r="H29" s="26">
        <f>Calculation!H96</f>
        <v>15</v>
      </c>
      <c r="I29" s="26">
        <f>Calculation!I96</f>
        <v>14</v>
      </c>
      <c r="J29" s="26">
        <f>Calculation!J96</f>
        <v>8</v>
      </c>
      <c r="K29" s="26">
        <f>Calculation!K96</f>
        <v>8</v>
      </c>
      <c r="L29" s="26">
        <f>Calculation!L96</f>
        <v>5</v>
      </c>
      <c r="M29" s="26">
        <f>Calculation!M96</f>
        <v>1</v>
      </c>
      <c r="N29" s="26">
        <f>Calculation!N96</f>
        <v>1</v>
      </c>
      <c r="O29" s="26">
        <f>Calculation!O96</f>
        <v>4</v>
      </c>
      <c r="P29" s="26">
        <f>Calculation!P96</f>
        <v>5</v>
      </c>
      <c r="Q29" s="26">
        <f>Calculation!Q96</f>
        <v>8</v>
      </c>
      <c r="R29" s="26">
        <f>Calculation!R96</f>
        <v>14</v>
      </c>
      <c r="S29" s="26">
        <f>Calculation!S96</f>
        <v>13</v>
      </c>
      <c r="T29" s="26">
        <f>Calculation!T96</f>
        <v>10</v>
      </c>
      <c r="U29" s="26">
        <f>Calculation!U96</f>
        <v>14</v>
      </c>
      <c r="V29" s="26">
        <f>Calculation!V96</f>
        <v>9</v>
      </c>
      <c r="W29" s="26">
        <f>Calculation!W96</f>
        <v>6</v>
      </c>
      <c r="X29" s="26">
        <f>Calculation!X96</f>
        <v>3</v>
      </c>
      <c r="Y29" s="26">
        <f>Calculation!Y96</f>
        <v>4</v>
      </c>
      <c r="Z29" s="26">
        <f>Calculation!Z96</f>
        <v>1</v>
      </c>
      <c r="AA29" s="26">
        <f>Calculation!AA96</f>
        <v>1</v>
      </c>
      <c r="AB29" s="26">
        <f>Calculation!AB96</f>
        <v>1</v>
      </c>
      <c r="AC29" s="26">
        <f>Calculation!AC96</f>
        <v>5</v>
      </c>
      <c r="AD29" s="26">
        <f>Calculation!AD96</f>
        <v>17</v>
      </c>
      <c r="AE29" s="26">
        <f>Calculation!AE96</f>
        <v>19</v>
      </c>
      <c r="AF29" s="26">
        <f>Calculation!AF96</f>
        <v>20</v>
      </c>
      <c r="AG29" s="26">
        <f>Calculation!AG96</f>
        <v>19</v>
      </c>
      <c r="AH29" s="26">
        <f>Calculation!AH96</f>
        <v>18</v>
      </c>
      <c r="AI29" s="26">
        <f>Calculation!AI96</f>
        <v>15</v>
      </c>
      <c r="AJ29" s="26" t="str">
        <f>Calculation!AJ96</f>
        <v/>
      </c>
      <c r="AK29" s="26" t="str">
        <f>Calculation!AK96</f>
        <v/>
      </c>
      <c r="AL29" s="26" t="str">
        <f>Calculation!AL96</f>
        <v/>
      </c>
      <c r="AM29" s="26" t="str">
        <f>Calculation!AM96</f>
        <v/>
      </c>
    </row>
    <row r="30" spans="1:40" ht="12.75" customHeight="1" x14ac:dyDescent="0.35">
      <c r="A30" s="16" t="s">
        <v>53</v>
      </c>
      <c r="B30" s="26">
        <f>Calculation!B97</f>
        <v>3</v>
      </c>
      <c r="C30" s="26">
        <f>Calculation!C97</f>
        <v>2</v>
      </c>
      <c r="D30" s="26">
        <f>Calculation!D97</f>
        <v>6</v>
      </c>
      <c r="E30" s="26">
        <f>Calculation!E97</f>
        <v>5</v>
      </c>
      <c r="F30" s="26">
        <f>Calculation!F97</f>
        <v>10</v>
      </c>
      <c r="G30" s="26">
        <f>Calculation!G97</f>
        <v>15</v>
      </c>
      <c r="H30" s="26">
        <f>Calculation!H97</f>
        <v>13</v>
      </c>
      <c r="I30" s="26">
        <f>Calculation!I97</f>
        <v>10</v>
      </c>
      <c r="J30" s="26">
        <f>Calculation!J97</f>
        <v>16</v>
      </c>
      <c r="K30" s="26">
        <f>Calculation!K97</f>
        <v>10</v>
      </c>
      <c r="L30" s="26">
        <f>Calculation!L97</f>
        <v>7</v>
      </c>
      <c r="M30" s="26">
        <f>Calculation!M97</f>
        <v>16</v>
      </c>
      <c r="N30" s="26">
        <f>Calculation!N97</f>
        <v>17</v>
      </c>
      <c r="O30" s="26">
        <f>Calculation!O97</f>
        <v>7</v>
      </c>
      <c r="P30" s="26">
        <f>Calculation!P97</f>
        <v>12</v>
      </c>
      <c r="Q30" s="26">
        <f>Calculation!Q97</f>
        <v>13</v>
      </c>
      <c r="R30" s="26">
        <f>Calculation!R97</f>
        <v>2</v>
      </c>
      <c r="S30" s="26">
        <f>Calculation!S97</f>
        <v>1</v>
      </c>
      <c r="T30" s="26">
        <f>Calculation!T97</f>
        <v>4</v>
      </c>
      <c r="U30" s="26">
        <f>Calculation!U97</f>
        <v>4</v>
      </c>
      <c r="V30" s="26">
        <f>Calculation!V97</f>
        <v>3</v>
      </c>
      <c r="W30" s="26">
        <f>Calculation!W97</f>
        <v>17</v>
      </c>
      <c r="X30" s="26">
        <f>Calculation!X97</f>
        <v>18</v>
      </c>
      <c r="Y30" s="26">
        <f>Calculation!Y97</f>
        <v>18</v>
      </c>
      <c r="Z30" s="26">
        <f>Calculation!Z97</f>
        <v>17</v>
      </c>
      <c r="AA30" s="26">
        <f>Calculation!AA97</f>
        <v>17</v>
      </c>
      <c r="AB30" s="26">
        <f>Calculation!AB97</f>
        <v>5</v>
      </c>
      <c r="AC30" s="26">
        <f>Calculation!AC97</f>
        <v>4</v>
      </c>
      <c r="AD30" s="26">
        <f>Calculation!AD97</f>
        <v>1</v>
      </c>
      <c r="AE30" s="26">
        <f>Calculation!AE97</f>
        <v>7</v>
      </c>
      <c r="AF30" s="26">
        <f>Calculation!AF97</f>
        <v>10</v>
      </c>
      <c r="AG30" s="26">
        <f>Calculation!AG97</f>
        <v>16</v>
      </c>
      <c r="AH30" s="26">
        <f>Calculation!AH97</f>
        <v>16</v>
      </c>
      <c r="AI30" s="26">
        <f>Calculation!AI97</f>
        <v>18</v>
      </c>
      <c r="AJ30" s="26" t="str">
        <f>Calculation!AJ97</f>
        <v/>
      </c>
      <c r="AK30" s="26" t="str">
        <f>Calculation!AK97</f>
        <v/>
      </c>
      <c r="AL30" s="26" t="str">
        <f>Calculation!AL97</f>
        <v/>
      </c>
      <c r="AM30" s="26" t="str">
        <f>Calculation!AM97</f>
        <v/>
      </c>
    </row>
    <row r="31" spans="1:40" ht="12.75" customHeight="1" x14ac:dyDescent="0.35">
      <c r="A31" s="16" t="s">
        <v>59</v>
      </c>
      <c r="B31" s="26">
        <f>Calculation!B98</f>
        <v>4</v>
      </c>
      <c r="C31" s="26">
        <f>Calculation!C98</f>
        <v>5</v>
      </c>
      <c r="D31" s="26">
        <f>Calculation!D98</f>
        <v>3</v>
      </c>
      <c r="E31" s="26">
        <f>Calculation!E98</f>
        <v>2</v>
      </c>
      <c r="F31" s="26">
        <f>Calculation!F98</f>
        <v>2</v>
      </c>
      <c r="G31" s="26">
        <f>Calculation!G98</f>
        <v>6</v>
      </c>
      <c r="H31" s="26">
        <f>Calculation!H98</f>
        <v>12</v>
      </c>
      <c r="I31" s="26">
        <f>Calculation!I98</f>
        <v>16</v>
      </c>
      <c r="J31" s="26">
        <f>Calculation!J98</f>
        <v>20</v>
      </c>
      <c r="K31" s="26">
        <f>Calculation!K98</f>
        <v>20</v>
      </c>
      <c r="L31" s="26">
        <f>Calculation!L98</f>
        <v>19</v>
      </c>
      <c r="M31" s="26">
        <f>Calculation!M98</f>
        <v>17</v>
      </c>
      <c r="N31" s="26">
        <f>Calculation!N98</f>
        <v>11</v>
      </c>
      <c r="O31" s="26">
        <f>Calculation!O98</f>
        <v>16</v>
      </c>
      <c r="P31" s="26">
        <f>Calculation!P98</f>
        <v>15</v>
      </c>
      <c r="Q31" s="26">
        <f>Calculation!Q98</f>
        <v>17</v>
      </c>
      <c r="R31" s="26">
        <f>Calculation!R98</f>
        <v>15</v>
      </c>
      <c r="S31" s="26">
        <f>Calculation!S98</f>
        <v>15</v>
      </c>
      <c r="T31" s="26">
        <f>Calculation!T98</f>
        <v>11</v>
      </c>
      <c r="U31" s="26">
        <f>Calculation!U98</f>
        <v>11</v>
      </c>
      <c r="V31" s="26">
        <f>Calculation!V98</f>
        <v>5</v>
      </c>
      <c r="W31" s="26">
        <f>Calculation!W98</f>
        <v>3</v>
      </c>
      <c r="X31" s="26">
        <f>Calculation!X98</f>
        <v>6</v>
      </c>
      <c r="Y31" s="26">
        <f>Calculation!Y98</f>
        <v>3</v>
      </c>
      <c r="Z31" s="26">
        <f>Calculation!Z98</f>
        <v>7</v>
      </c>
      <c r="AA31" s="26">
        <f>Calculation!AA98</f>
        <v>9</v>
      </c>
      <c r="AB31" s="26">
        <f>Calculation!AB98</f>
        <v>18</v>
      </c>
      <c r="AC31" s="26">
        <f>Calculation!AC98</f>
        <v>16</v>
      </c>
      <c r="AD31" s="26">
        <f>Calculation!AD98</f>
        <v>11</v>
      </c>
      <c r="AE31" s="26">
        <f>Calculation!AE98</f>
        <v>16</v>
      </c>
      <c r="AF31" s="26">
        <f>Calculation!AF98</f>
        <v>19</v>
      </c>
      <c r="AG31" s="26">
        <f>Calculation!AG98</f>
        <v>15</v>
      </c>
      <c r="AH31" s="26">
        <f>Calculation!AH98</f>
        <v>14</v>
      </c>
      <c r="AI31" s="26">
        <f>Calculation!AI98</f>
        <v>12</v>
      </c>
      <c r="AJ31" s="26" t="str">
        <f>Calculation!AJ98</f>
        <v/>
      </c>
      <c r="AK31" s="26" t="str">
        <f>Calculation!AK98</f>
        <v/>
      </c>
      <c r="AL31" s="26" t="str">
        <f>Calculation!AL98</f>
        <v/>
      </c>
      <c r="AM31" s="26" t="str">
        <f>Calculation!AM98</f>
        <v/>
      </c>
    </row>
    <row r="32" spans="1:40" ht="12.75" customHeight="1" x14ac:dyDescent="0.35">
      <c r="A32" s="16" t="s">
        <v>69</v>
      </c>
      <c r="B32" s="26">
        <f>Calculation!B99</f>
        <v>1</v>
      </c>
      <c r="C32" s="26">
        <f>Calculation!C99</f>
        <v>3</v>
      </c>
      <c r="D32" s="26">
        <f>Calculation!D99</f>
        <v>4</v>
      </c>
      <c r="E32" s="26">
        <f>Calculation!E99</f>
        <v>3</v>
      </c>
      <c r="F32" s="26">
        <f>Calculation!F99</f>
        <v>4</v>
      </c>
      <c r="G32" s="26">
        <f>Calculation!G99</f>
        <v>12</v>
      </c>
      <c r="H32" s="26">
        <f>Calculation!H99</f>
        <v>7</v>
      </c>
      <c r="I32" s="26">
        <f>Calculation!I99</f>
        <v>15</v>
      </c>
      <c r="J32" s="26">
        <f>Calculation!J99</f>
        <v>13</v>
      </c>
      <c r="K32" s="26">
        <f>Calculation!K99</f>
        <v>17</v>
      </c>
      <c r="L32" s="26">
        <f>Calculation!L99</f>
        <v>12</v>
      </c>
      <c r="M32" s="26">
        <f>Calculation!M99</f>
        <v>12</v>
      </c>
      <c r="N32" s="26">
        <f>Calculation!N99</f>
        <v>19</v>
      </c>
      <c r="O32" s="26">
        <f>Calculation!O99</f>
        <v>20</v>
      </c>
      <c r="P32" s="26">
        <f>Calculation!P99</f>
        <v>19</v>
      </c>
      <c r="Q32" s="26">
        <f>Calculation!Q99</f>
        <v>19</v>
      </c>
      <c r="R32" s="26">
        <f>Calculation!R99</f>
        <v>20</v>
      </c>
      <c r="S32" s="26">
        <f>Calculation!S99</f>
        <v>11</v>
      </c>
      <c r="T32" s="26">
        <f>Calculation!T99</f>
        <v>3</v>
      </c>
      <c r="U32" s="26">
        <f>Calculation!U99</f>
        <v>1</v>
      </c>
      <c r="V32" s="26">
        <f>Calculation!V99</f>
        <v>1</v>
      </c>
      <c r="W32" s="26">
        <f>Calculation!W99</f>
        <v>1</v>
      </c>
      <c r="X32" s="26">
        <f>Calculation!X99</f>
        <v>8</v>
      </c>
      <c r="Y32" s="26">
        <f>Calculation!Y99</f>
        <v>7</v>
      </c>
      <c r="Z32" s="26">
        <f>Calculation!Z99</f>
        <v>14</v>
      </c>
      <c r="AA32" s="26">
        <f>Calculation!AA99</f>
        <v>18</v>
      </c>
      <c r="AB32" s="26">
        <f>Calculation!AB99</f>
        <v>19</v>
      </c>
      <c r="AC32" s="26">
        <f>Calculation!AC99</f>
        <v>10</v>
      </c>
      <c r="AD32" s="26">
        <f>Calculation!AD99</f>
        <v>14</v>
      </c>
      <c r="AE32" s="26">
        <f>Calculation!AE99</f>
        <v>8</v>
      </c>
      <c r="AF32" s="26">
        <f>Calculation!AF99</f>
        <v>15</v>
      </c>
      <c r="AG32" s="26">
        <f>Calculation!AG99</f>
        <v>13</v>
      </c>
      <c r="AH32" s="26">
        <f>Calculation!AH99</f>
        <v>11</v>
      </c>
      <c r="AI32" s="26">
        <f>Calculation!AI99</f>
        <v>14</v>
      </c>
      <c r="AJ32" s="26" t="str">
        <f>Calculation!AJ99</f>
        <v/>
      </c>
      <c r="AK32" s="26" t="str">
        <f>Calculation!AK99</f>
        <v/>
      </c>
      <c r="AL32" s="26" t="str">
        <f>Calculation!AL99</f>
        <v/>
      </c>
      <c r="AM32" s="26" t="str">
        <f>Calculation!AM99</f>
        <v/>
      </c>
    </row>
    <row r="33" spans="1:39" ht="12.75" customHeight="1" x14ac:dyDescent="0.35">
      <c r="A33" s="16" t="s">
        <v>79</v>
      </c>
      <c r="B33" s="26">
        <f>Calculation!B100</f>
        <v>19</v>
      </c>
      <c r="C33" s="26">
        <f>Calculation!C100</f>
        <v>19</v>
      </c>
      <c r="D33" s="26">
        <f>Calculation!D100</f>
        <v>15</v>
      </c>
      <c r="E33" s="26">
        <f>Calculation!E100</f>
        <v>17</v>
      </c>
      <c r="F33" s="26">
        <f>Calculation!F100</f>
        <v>16</v>
      </c>
      <c r="G33" s="26">
        <f>Calculation!G100</f>
        <v>4</v>
      </c>
      <c r="H33" s="26">
        <f>Calculation!H100</f>
        <v>2</v>
      </c>
      <c r="I33" s="26">
        <f>Calculation!I100</f>
        <v>8</v>
      </c>
      <c r="J33" s="26">
        <f>Calculation!J100</f>
        <v>5</v>
      </c>
      <c r="K33" s="26">
        <f>Calculation!K100</f>
        <v>12</v>
      </c>
      <c r="L33" s="26">
        <f>Calculation!L100</f>
        <v>14</v>
      </c>
      <c r="M33" s="26">
        <f>Calculation!M100</f>
        <v>20</v>
      </c>
      <c r="N33" s="26">
        <f>Calculation!N100</f>
        <v>14</v>
      </c>
      <c r="O33" s="26">
        <f>Calculation!O100</f>
        <v>18</v>
      </c>
      <c r="P33" s="26">
        <f>Calculation!P100</f>
        <v>7</v>
      </c>
      <c r="Q33" s="26">
        <f>Calculation!Q100</f>
        <v>5</v>
      </c>
      <c r="R33" s="26">
        <f>Calculation!R100</f>
        <v>4</v>
      </c>
      <c r="S33" s="26">
        <f>Calculation!S100</f>
        <v>9</v>
      </c>
      <c r="T33" s="26">
        <f>Calculation!T100</f>
        <v>13</v>
      </c>
      <c r="U33" s="26">
        <f>Calculation!U100</f>
        <v>12</v>
      </c>
      <c r="V33" s="26">
        <f>Calculation!V100</f>
        <v>16</v>
      </c>
      <c r="W33" s="26">
        <f>Calculation!W100</f>
        <v>15</v>
      </c>
      <c r="X33" s="26">
        <f>Calculation!X100</f>
        <v>13</v>
      </c>
      <c r="Y33" s="26">
        <f>Calculation!Y100</f>
        <v>5</v>
      </c>
      <c r="Z33" s="26">
        <f>Calculation!Z100</f>
        <v>12</v>
      </c>
      <c r="AA33" s="26">
        <f>Calculation!AA100</f>
        <v>13</v>
      </c>
      <c r="AB33" s="26">
        <f>Calculation!AB100</f>
        <v>11</v>
      </c>
      <c r="AC33" s="26">
        <f>Calculation!AC100</f>
        <v>19</v>
      </c>
      <c r="AD33" s="26">
        <f>Calculation!AD100</f>
        <v>20</v>
      </c>
      <c r="AE33" s="26">
        <f>Calculation!AE100</f>
        <v>17</v>
      </c>
      <c r="AF33" s="26">
        <f>Calculation!AF100</f>
        <v>17</v>
      </c>
      <c r="AG33" s="26">
        <f>Calculation!AG100</f>
        <v>12</v>
      </c>
      <c r="AH33" s="26">
        <f>Calculation!AH100</f>
        <v>1</v>
      </c>
      <c r="AI33" s="26">
        <f>Calculation!AI100</f>
        <v>2</v>
      </c>
      <c r="AJ33" s="26" t="str">
        <f>Calculation!AJ100</f>
        <v/>
      </c>
      <c r="AK33" s="26" t="str">
        <f>Calculation!AK100</f>
        <v/>
      </c>
      <c r="AL33" s="26" t="str">
        <f>Calculation!AL100</f>
        <v/>
      </c>
      <c r="AM33" s="26" t="str">
        <f>Calculation!AM100</f>
        <v/>
      </c>
    </row>
    <row r="34" spans="1:39" ht="12.75" customHeight="1" x14ac:dyDescent="0.35">
      <c r="A34" s="16" t="s">
        <v>85</v>
      </c>
      <c r="B34" s="26">
        <f>Calculation!B101</f>
        <v>18</v>
      </c>
      <c r="C34" s="26">
        <f>Calculation!C101</f>
        <v>15</v>
      </c>
      <c r="D34" s="26">
        <f>Calculation!D101</f>
        <v>8</v>
      </c>
      <c r="E34" s="26">
        <f>Calculation!E101</f>
        <v>14</v>
      </c>
      <c r="F34" s="26">
        <f>Calculation!F101</f>
        <v>15</v>
      </c>
      <c r="G34" s="26">
        <f>Calculation!G101</f>
        <v>17</v>
      </c>
      <c r="H34" s="26">
        <f>Calculation!H101</f>
        <v>11</v>
      </c>
      <c r="I34" s="26">
        <f>Calculation!I101</f>
        <v>6</v>
      </c>
      <c r="J34" s="26">
        <f>Calculation!J101</f>
        <v>4</v>
      </c>
      <c r="K34" s="26">
        <f>Calculation!K101</f>
        <v>1</v>
      </c>
      <c r="L34" s="26">
        <f>Calculation!L101</f>
        <v>1</v>
      </c>
      <c r="M34" s="26">
        <f>Calculation!M101</f>
        <v>6</v>
      </c>
      <c r="N34" s="26">
        <f>Calculation!N101</f>
        <v>5</v>
      </c>
      <c r="O34" s="26">
        <f>Calculation!O101</f>
        <v>3</v>
      </c>
      <c r="P34" s="26">
        <f>Calculation!P101</f>
        <v>16</v>
      </c>
      <c r="Q34" s="26">
        <f>Calculation!Q101</f>
        <v>11</v>
      </c>
      <c r="R34" s="26">
        <f>Calculation!R101</f>
        <v>8</v>
      </c>
      <c r="S34" s="26">
        <f>Calculation!S101</f>
        <v>5</v>
      </c>
      <c r="T34" s="26">
        <f>Calculation!T101</f>
        <v>15</v>
      </c>
      <c r="U34" s="26">
        <f>Calculation!U101</f>
        <v>9</v>
      </c>
      <c r="V34" s="26">
        <f>Calculation!V101</f>
        <v>19</v>
      </c>
      <c r="W34" s="26">
        <f>Calculation!W101</f>
        <v>18</v>
      </c>
      <c r="X34" s="26">
        <f>Calculation!X101</f>
        <v>19</v>
      </c>
      <c r="Y34" s="26">
        <f>Calculation!Y101</f>
        <v>13</v>
      </c>
      <c r="Z34" s="26">
        <f>Calculation!Z101</f>
        <v>10</v>
      </c>
      <c r="AA34" s="26">
        <f>Calculation!AA101</f>
        <v>3</v>
      </c>
      <c r="AB34" s="26">
        <f>Calculation!AB101</f>
        <v>3</v>
      </c>
      <c r="AC34" s="26">
        <f>Calculation!AC101</f>
        <v>3</v>
      </c>
      <c r="AD34" s="26">
        <f>Calculation!AD101</f>
        <v>3</v>
      </c>
      <c r="AE34" s="26">
        <f>Calculation!AE101</f>
        <v>12</v>
      </c>
      <c r="AF34" s="26">
        <f>Calculation!AF101</f>
        <v>11</v>
      </c>
      <c r="AG34" s="26">
        <f>Calculation!AG101</f>
        <v>17</v>
      </c>
      <c r="AH34" s="26">
        <f>Calculation!AH101</f>
        <v>19</v>
      </c>
      <c r="AI34" s="26">
        <f>Calculation!AI101</f>
        <v>20</v>
      </c>
      <c r="AJ34" s="26" t="str">
        <f>Calculation!AJ101</f>
        <v/>
      </c>
      <c r="AK34" s="26" t="str">
        <f>Calculation!AK101</f>
        <v/>
      </c>
      <c r="AL34" s="26" t="str">
        <f>Calculation!AL101</f>
        <v/>
      </c>
      <c r="AM34" s="26" t="str">
        <f>Calculation!AM101</f>
        <v/>
      </c>
    </row>
    <row r="35" spans="1:39" ht="12.75" customHeight="1" x14ac:dyDescent="0.35">
      <c r="A35" s="16" t="s">
        <v>86</v>
      </c>
      <c r="B35" s="26">
        <f>Calculation!B102</f>
        <v>14</v>
      </c>
      <c r="C35" s="26">
        <f>Calculation!C102</f>
        <v>4</v>
      </c>
      <c r="D35" s="26">
        <f>Calculation!D102</f>
        <v>7</v>
      </c>
      <c r="E35" s="26">
        <f>Calculation!E102</f>
        <v>9</v>
      </c>
      <c r="F35" s="26">
        <f>Calculation!F102</f>
        <v>7</v>
      </c>
      <c r="G35" s="26">
        <f>Calculation!G102</f>
        <v>5</v>
      </c>
      <c r="H35" s="26">
        <f>Calculation!H102</f>
        <v>6</v>
      </c>
      <c r="I35" s="26">
        <f>Calculation!I102</f>
        <v>5</v>
      </c>
      <c r="J35" s="26">
        <f>Calculation!J102</f>
        <v>7</v>
      </c>
      <c r="K35" s="26">
        <f>Calculation!K102</f>
        <v>2</v>
      </c>
      <c r="L35" s="26">
        <f>Calculation!L102</f>
        <v>2</v>
      </c>
      <c r="M35" s="26">
        <f>Calculation!M102</f>
        <v>5</v>
      </c>
      <c r="N35" s="26">
        <f>Calculation!N102</f>
        <v>4</v>
      </c>
      <c r="O35" s="26">
        <f>Calculation!O102</f>
        <v>11</v>
      </c>
      <c r="P35" s="26">
        <f>Calculation!P102</f>
        <v>20</v>
      </c>
      <c r="Q35" s="26">
        <f>Calculation!Q102</f>
        <v>18</v>
      </c>
      <c r="R35" s="26">
        <f>Calculation!R102</f>
        <v>17</v>
      </c>
      <c r="S35" s="26">
        <f>Calculation!S102</f>
        <v>14</v>
      </c>
      <c r="T35" s="26">
        <f>Calculation!T102</f>
        <v>9</v>
      </c>
      <c r="U35" s="26">
        <f>Calculation!U102</f>
        <v>6</v>
      </c>
      <c r="V35" s="26">
        <f>Calculation!V102</f>
        <v>18</v>
      </c>
      <c r="W35" s="26">
        <f>Calculation!W102</f>
        <v>19</v>
      </c>
      <c r="X35" s="26">
        <f>Calculation!X102</f>
        <v>20</v>
      </c>
      <c r="Y35" s="26">
        <f>Calculation!Y102</f>
        <v>20</v>
      </c>
      <c r="Z35" s="26">
        <f>Calculation!Z102</f>
        <v>16</v>
      </c>
      <c r="AA35" s="26">
        <f>Calculation!AA102</f>
        <v>4</v>
      </c>
      <c r="AB35" s="26">
        <f>Calculation!AB102</f>
        <v>2</v>
      </c>
      <c r="AC35" s="26">
        <f>Calculation!AC102</f>
        <v>2</v>
      </c>
      <c r="AD35" s="26">
        <f>Calculation!AD102</f>
        <v>2</v>
      </c>
      <c r="AE35" s="26">
        <f>Calculation!AE102</f>
        <v>1</v>
      </c>
      <c r="AF35" s="26">
        <f>Calculation!AF102</f>
        <v>3</v>
      </c>
      <c r="AG35" s="26">
        <f>Calculation!AG102</f>
        <v>2</v>
      </c>
      <c r="AH35" s="26">
        <f>Calculation!AH102</f>
        <v>15</v>
      </c>
      <c r="AI35" s="26">
        <f>Calculation!AI102</f>
        <v>19</v>
      </c>
      <c r="AJ35" s="26" t="str">
        <f>Calculation!AJ102</f>
        <v/>
      </c>
      <c r="AK35" s="26" t="str">
        <f>Calculation!AK102</f>
        <v/>
      </c>
      <c r="AL35" s="26" t="str">
        <f>Calculation!AL102</f>
        <v/>
      </c>
      <c r="AM35" s="26" t="str">
        <f>Calculation!AM102</f>
        <v/>
      </c>
    </row>
    <row r="36" spans="1:39" ht="12.75" customHeight="1" x14ac:dyDescent="0.35">
      <c r="A36" s="16" t="s">
        <v>88</v>
      </c>
      <c r="B36" s="26">
        <f>Calculation!B103</f>
        <v>8</v>
      </c>
      <c r="C36" s="26">
        <f>Calculation!C103</f>
        <v>8</v>
      </c>
      <c r="D36" s="26">
        <f>Calculation!D103</f>
        <v>12</v>
      </c>
      <c r="E36" s="26">
        <f>Calculation!E103</f>
        <v>18</v>
      </c>
      <c r="F36" s="26">
        <f>Calculation!F103</f>
        <v>19</v>
      </c>
      <c r="G36" s="26">
        <f>Calculation!G103</f>
        <v>11</v>
      </c>
      <c r="H36" s="26">
        <f>Calculation!H103</f>
        <v>20</v>
      </c>
      <c r="I36" s="26">
        <f>Calculation!I103</f>
        <v>11</v>
      </c>
      <c r="J36" s="26">
        <f>Calculation!J103</f>
        <v>1</v>
      </c>
      <c r="K36" s="26">
        <f>Calculation!K103</f>
        <v>5</v>
      </c>
      <c r="L36" s="26">
        <f>Calculation!L103</f>
        <v>8</v>
      </c>
      <c r="M36" s="26">
        <f>Calculation!M103</f>
        <v>3</v>
      </c>
      <c r="N36" s="26">
        <f>Calculation!N103</f>
        <v>12</v>
      </c>
      <c r="O36" s="26">
        <f>Calculation!O103</f>
        <v>12</v>
      </c>
      <c r="P36" s="26">
        <f>Calculation!P103</f>
        <v>11</v>
      </c>
      <c r="Q36" s="26">
        <f>Calculation!Q103</f>
        <v>12</v>
      </c>
      <c r="R36" s="26">
        <f>Calculation!R103</f>
        <v>19</v>
      </c>
      <c r="S36" s="26">
        <f>Calculation!S103</f>
        <v>16</v>
      </c>
      <c r="T36" s="26">
        <f>Calculation!T103</f>
        <v>14</v>
      </c>
      <c r="U36" s="26">
        <f>Calculation!U103</f>
        <v>17</v>
      </c>
      <c r="V36" s="26">
        <f>Calculation!V103</f>
        <v>15</v>
      </c>
      <c r="W36" s="26">
        <f>Calculation!W103</f>
        <v>2</v>
      </c>
      <c r="X36" s="26">
        <f>Calculation!X103</f>
        <v>11</v>
      </c>
      <c r="Y36" s="26">
        <f>Calculation!Y103</f>
        <v>10</v>
      </c>
      <c r="Z36" s="26">
        <f>Calculation!Z103</f>
        <v>11</v>
      </c>
      <c r="AA36" s="26">
        <f>Calculation!AA103</f>
        <v>11</v>
      </c>
      <c r="AB36" s="26">
        <f>Calculation!AB103</f>
        <v>9</v>
      </c>
      <c r="AC36" s="26">
        <f>Calculation!AC103</f>
        <v>6</v>
      </c>
      <c r="AD36" s="26">
        <f>Calculation!AD103</f>
        <v>7</v>
      </c>
      <c r="AE36" s="26">
        <f>Calculation!AE103</f>
        <v>10</v>
      </c>
      <c r="AF36" s="26">
        <f>Calculation!AF103</f>
        <v>6</v>
      </c>
      <c r="AG36" s="26">
        <f>Calculation!AG103</f>
        <v>9</v>
      </c>
      <c r="AH36" s="26">
        <f>Calculation!AH103</f>
        <v>2</v>
      </c>
      <c r="AI36" s="26">
        <f>Calculation!AI103</f>
        <v>3</v>
      </c>
      <c r="AJ36" s="26" t="str">
        <f>Calculation!AJ103</f>
        <v/>
      </c>
      <c r="AK36" s="26" t="str">
        <f>Calculation!AK103</f>
        <v/>
      </c>
      <c r="AL36" s="26" t="str">
        <f>Calculation!AL103</f>
        <v/>
      </c>
      <c r="AM36" s="26" t="str">
        <f>Calculation!AM103</f>
        <v/>
      </c>
    </row>
    <row r="37" spans="1:39" ht="12.75" customHeight="1" x14ac:dyDescent="0.35">
      <c r="A37" s="16" t="s">
        <v>89</v>
      </c>
      <c r="B37" s="26">
        <f>Calculation!B104</f>
        <v>2</v>
      </c>
      <c r="C37" s="26">
        <f>Calculation!C104</f>
        <v>1</v>
      </c>
      <c r="D37" s="26">
        <f>Calculation!D104</f>
        <v>1</v>
      </c>
      <c r="E37" s="26">
        <f>Calculation!E104</f>
        <v>4</v>
      </c>
      <c r="F37" s="26">
        <f>Calculation!F104</f>
        <v>6</v>
      </c>
      <c r="G37" s="26">
        <f>Calculation!G104</f>
        <v>16</v>
      </c>
      <c r="H37" s="26">
        <f>Calculation!H104</f>
        <v>14</v>
      </c>
      <c r="I37" s="26">
        <f>Calculation!I104</f>
        <v>20</v>
      </c>
      <c r="J37" s="26">
        <f>Calculation!J104</f>
        <v>14</v>
      </c>
      <c r="K37" s="26">
        <f>Calculation!K104</f>
        <v>13</v>
      </c>
      <c r="L37" s="26">
        <f>Calculation!L104</f>
        <v>6</v>
      </c>
      <c r="M37" s="26">
        <f>Calculation!M104</f>
        <v>15</v>
      </c>
      <c r="N37" s="26">
        <f>Calculation!N104</f>
        <v>9</v>
      </c>
      <c r="O37" s="26">
        <f>Calculation!O104</f>
        <v>6</v>
      </c>
      <c r="P37" s="26">
        <f>Calculation!P104</f>
        <v>10</v>
      </c>
      <c r="Q37" s="26">
        <f>Calculation!Q104</f>
        <v>9</v>
      </c>
      <c r="R37" s="26">
        <f>Calculation!R104</f>
        <v>9</v>
      </c>
      <c r="S37" s="26">
        <f>Calculation!S104</f>
        <v>4</v>
      </c>
      <c r="T37" s="26">
        <f>Calculation!T104</f>
        <v>5</v>
      </c>
      <c r="U37" s="26">
        <f>Calculation!U104</f>
        <v>3</v>
      </c>
      <c r="V37" s="26">
        <f>Calculation!V104</f>
        <v>7</v>
      </c>
      <c r="W37" s="26">
        <f>Calculation!W104</f>
        <v>8</v>
      </c>
      <c r="X37" s="26">
        <f>Calculation!X104</f>
        <v>12</v>
      </c>
      <c r="Y37" s="26">
        <f>Calculation!Y104</f>
        <v>12</v>
      </c>
      <c r="Z37" s="26">
        <f>Calculation!Z104</f>
        <v>9</v>
      </c>
      <c r="AA37" s="26">
        <f>Calculation!AA104</f>
        <v>6</v>
      </c>
      <c r="AB37" s="26">
        <f>Calculation!AB104</f>
        <v>10</v>
      </c>
      <c r="AC37" s="26">
        <f>Calculation!AC104</f>
        <v>7</v>
      </c>
      <c r="AD37" s="26">
        <f>Calculation!AD104</f>
        <v>6</v>
      </c>
      <c r="AE37" s="26">
        <f>Calculation!AE104</f>
        <v>5</v>
      </c>
      <c r="AF37" s="26">
        <f>Calculation!AF104</f>
        <v>14</v>
      </c>
      <c r="AG37" s="26">
        <f>Calculation!AG104</f>
        <v>7</v>
      </c>
      <c r="AH37" s="26">
        <f>Calculation!AH104</f>
        <v>10</v>
      </c>
      <c r="AI37" s="26">
        <f>Calculation!AI104</f>
        <v>10</v>
      </c>
      <c r="AJ37" s="26" t="str">
        <f>Calculation!AJ104</f>
        <v/>
      </c>
      <c r="AK37" s="26" t="str">
        <f>Calculation!AK104</f>
        <v/>
      </c>
      <c r="AL37" s="26" t="str">
        <f>Calculation!AL104</f>
        <v/>
      </c>
      <c r="AM37" s="26" t="str">
        <f>Calculation!AM104</f>
        <v/>
      </c>
    </row>
    <row r="38" spans="1:39" ht="12.75" customHeight="1" x14ac:dyDescent="0.35">
      <c r="A38" s="16" t="s">
        <v>90</v>
      </c>
      <c r="B38" s="26">
        <f>Calculation!B105</f>
        <v>9</v>
      </c>
      <c r="C38" s="26">
        <f>Calculation!C105</f>
        <v>9</v>
      </c>
      <c r="D38" s="26">
        <f>Calculation!D105</f>
        <v>10</v>
      </c>
      <c r="E38" s="26">
        <f>Calculation!E105</f>
        <v>7</v>
      </c>
      <c r="F38" s="26">
        <f>Calculation!F105</f>
        <v>8</v>
      </c>
      <c r="G38" s="26">
        <f>Calculation!G105</f>
        <v>7</v>
      </c>
      <c r="H38" s="26">
        <f>Calculation!H105</f>
        <v>10</v>
      </c>
      <c r="I38" s="26">
        <f>Calculation!I105</f>
        <v>19</v>
      </c>
      <c r="J38" s="26">
        <f>Calculation!J105</f>
        <v>19</v>
      </c>
      <c r="K38" s="26">
        <f>Calculation!K105</f>
        <v>15</v>
      </c>
      <c r="L38" s="26">
        <f>Calculation!L105</f>
        <v>15</v>
      </c>
      <c r="M38" s="26">
        <f>Calculation!M105</f>
        <v>13</v>
      </c>
      <c r="N38" s="26">
        <f>Calculation!N105</f>
        <v>8</v>
      </c>
      <c r="O38" s="26">
        <f>Calculation!O105</f>
        <v>5</v>
      </c>
      <c r="P38" s="26">
        <f>Calculation!P105</f>
        <v>3</v>
      </c>
      <c r="Q38" s="26">
        <f>Calculation!Q105</f>
        <v>2</v>
      </c>
      <c r="R38" s="26">
        <f>Calculation!R105</f>
        <v>6</v>
      </c>
      <c r="S38" s="26">
        <f>Calculation!S105</f>
        <v>7</v>
      </c>
      <c r="T38" s="26">
        <f>Calculation!T105</f>
        <v>7</v>
      </c>
      <c r="U38" s="26">
        <f>Calculation!U105</f>
        <v>10</v>
      </c>
      <c r="V38" s="26">
        <f>Calculation!V105</f>
        <v>10</v>
      </c>
      <c r="W38" s="26">
        <f>Calculation!W105</f>
        <v>9</v>
      </c>
      <c r="X38" s="26">
        <f>Calculation!X105</f>
        <v>5</v>
      </c>
      <c r="Y38" s="26">
        <f>Calculation!Y105</f>
        <v>8</v>
      </c>
      <c r="Z38" s="26">
        <f>Calculation!Z105</f>
        <v>3</v>
      </c>
      <c r="AA38" s="26">
        <f>Calculation!AA105</f>
        <v>7</v>
      </c>
      <c r="AB38" s="26">
        <f>Calculation!AB105</f>
        <v>20</v>
      </c>
      <c r="AC38" s="26">
        <f>Calculation!AC105</f>
        <v>14</v>
      </c>
      <c r="AD38" s="26">
        <f>Calculation!AD105</f>
        <v>13</v>
      </c>
      <c r="AE38" s="26">
        <f>Calculation!AE105</f>
        <v>15</v>
      </c>
      <c r="AF38" s="26">
        <f>Calculation!AF105</f>
        <v>12</v>
      </c>
      <c r="AG38" s="26">
        <f>Calculation!AG105</f>
        <v>4</v>
      </c>
      <c r="AH38" s="26">
        <f>Calculation!AH105</f>
        <v>9</v>
      </c>
      <c r="AI38" s="26">
        <f>Calculation!AI105</f>
        <v>4</v>
      </c>
      <c r="AJ38" s="26" t="str">
        <f>Calculation!AJ105</f>
        <v/>
      </c>
      <c r="AK38" s="26" t="str">
        <f>Calculation!AK105</f>
        <v/>
      </c>
      <c r="AL38" s="26" t="str">
        <f>Calculation!AL105</f>
        <v/>
      </c>
      <c r="AM38" s="26" t="str">
        <f>Calculation!AM105</f>
        <v/>
      </c>
    </row>
    <row r="39" spans="1:39" ht="12.75" customHeight="1" x14ac:dyDescent="0.35">
      <c r="A39" s="16" t="s">
        <v>91</v>
      </c>
      <c r="B39" s="26">
        <f>Calculation!B106</f>
        <v>20</v>
      </c>
      <c r="C39" s="26">
        <f>Calculation!C106</f>
        <v>18</v>
      </c>
      <c r="D39" s="26">
        <f>Calculation!D106</f>
        <v>19</v>
      </c>
      <c r="E39" s="26">
        <f>Calculation!E106</f>
        <v>19</v>
      </c>
      <c r="F39" s="26">
        <f>Calculation!F106</f>
        <v>13</v>
      </c>
      <c r="G39" s="26">
        <f>Calculation!G106</f>
        <v>10</v>
      </c>
      <c r="H39" s="26">
        <f>Calculation!H106</f>
        <v>8</v>
      </c>
      <c r="I39" s="26">
        <f>Calculation!I106</f>
        <v>7</v>
      </c>
      <c r="J39" s="26">
        <f>Calculation!J106</f>
        <v>2</v>
      </c>
      <c r="K39" s="26">
        <f>Calculation!K106</f>
        <v>4</v>
      </c>
      <c r="L39" s="26">
        <f>Calculation!L106</f>
        <v>3</v>
      </c>
      <c r="M39" s="26">
        <f>Calculation!M106</f>
        <v>4</v>
      </c>
      <c r="N39" s="26">
        <f>Calculation!N106</f>
        <v>3</v>
      </c>
      <c r="O39" s="26">
        <f>Calculation!O106</f>
        <v>2</v>
      </c>
      <c r="P39" s="26">
        <f>Calculation!P106</f>
        <v>4</v>
      </c>
      <c r="Q39" s="26">
        <f>Calculation!Q106</f>
        <v>7</v>
      </c>
      <c r="R39" s="26">
        <f>Calculation!R106</f>
        <v>12</v>
      </c>
      <c r="S39" s="26">
        <f>Calculation!S106</f>
        <v>19</v>
      </c>
      <c r="T39" s="26">
        <f>Calculation!T106</f>
        <v>19</v>
      </c>
      <c r="U39" s="26">
        <f>Calculation!U106</f>
        <v>20</v>
      </c>
      <c r="V39" s="26">
        <f>Calculation!V106</f>
        <v>20</v>
      </c>
      <c r="W39" s="26">
        <f>Calculation!W106</f>
        <v>20</v>
      </c>
      <c r="X39" s="26">
        <f>Calculation!X106</f>
        <v>16</v>
      </c>
      <c r="Y39" s="26">
        <f>Calculation!Y106</f>
        <v>19</v>
      </c>
      <c r="Z39" s="26">
        <f>Calculation!Z106</f>
        <v>8</v>
      </c>
      <c r="AA39" s="26">
        <f>Calculation!AA106</f>
        <v>2</v>
      </c>
      <c r="AB39" s="26">
        <f>Calculation!AB106</f>
        <v>4</v>
      </c>
      <c r="AC39" s="26">
        <f>Calculation!AC106</f>
        <v>9</v>
      </c>
      <c r="AD39" s="26">
        <f>Calculation!AD106</f>
        <v>8</v>
      </c>
      <c r="AE39" s="26">
        <f>Calculation!AE106</f>
        <v>9</v>
      </c>
      <c r="AF39" s="26">
        <f>Calculation!AF106</f>
        <v>7</v>
      </c>
      <c r="AG39" s="26">
        <f>Calculation!AG106</f>
        <v>6</v>
      </c>
      <c r="AH39" s="26">
        <f>Calculation!AH106</f>
        <v>6</v>
      </c>
      <c r="AI39" s="26">
        <f>Calculation!AI106</f>
        <v>6</v>
      </c>
      <c r="AJ39" s="26" t="str">
        <f>Calculation!AJ106</f>
        <v/>
      </c>
      <c r="AK39" s="26" t="str">
        <f>Calculation!AK106</f>
        <v/>
      </c>
      <c r="AL39" s="26" t="str">
        <f>Calculation!AL106</f>
        <v/>
      </c>
      <c r="AM39" s="26" t="str">
        <f>Calculation!AM106</f>
        <v/>
      </c>
    </row>
    <row r="40" spans="1:39" ht="12.75" customHeight="1" x14ac:dyDescent="0.35">
      <c r="A40" s="16" t="s">
        <v>92</v>
      </c>
      <c r="B40" s="26">
        <f>Calculation!B107</f>
        <v>6</v>
      </c>
      <c r="C40" s="26">
        <f>Calculation!C107</f>
        <v>11</v>
      </c>
      <c r="D40" s="26">
        <f>Calculation!D107</f>
        <v>9</v>
      </c>
      <c r="E40" s="26">
        <f>Calculation!E107</f>
        <v>13</v>
      </c>
      <c r="F40" s="26">
        <f>Calculation!F107</f>
        <v>14</v>
      </c>
      <c r="G40" s="26">
        <f>Calculation!G107</f>
        <v>13</v>
      </c>
      <c r="H40" s="26">
        <f>Calculation!H107</f>
        <v>19</v>
      </c>
      <c r="I40" s="26">
        <f>Calculation!I107</f>
        <v>17</v>
      </c>
      <c r="J40" s="26">
        <f>Calculation!J107</f>
        <v>12</v>
      </c>
      <c r="K40" s="26">
        <f>Calculation!K107</f>
        <v>16</v>
      </c>
      <c r="L40" s="26">
        <f>Calculation!L107</f>
        <v>20</v>
      </c>
      <c r="M40" s="26">
        <f>Calculation!M107</f>
        <v>10</v>
      </c>
      <c r="N40" s="26">
        <f>Calculation!N107</f>
        <v>16</v>
      </c>
      <c r="O40" s="26">
        <f>Calculation!O107</f>
        <v>15</v>
      </c>
      <c r="P40" s="26">
        <f>Calculation!P107</f>
        <v>9</v>
      </c>
      <c r="Q40" s="26">
        <f>Calculation!Q107</f>
        <v>10</v>
      </c>
      <c r="R40" s="26">
        <f>Calculation!R107</f>
        <v>18</v>
      </c>
      <c r="S40" s="26">
        <f>Calculation!S107</f>
        <v>17</v>
      </c>
      <c r="T40" s="26">
        <f>Calculation!T107</f>
        <v>17</v>
      </c>
      <c r="U40" s="26">
        <f>Calculation!U107</f>
        <v>18</v>
      </c>
      <c r="V40" s="26">
        <f>Calculation!V107</f>
        <v>11</v>
      </c>
      <c r="W40" s="26">
        <f>Calculation!W107</f>
        <v>4</v>
      </c>
      <c r="X40" s="26">
        <f>Calculation!X107</f>
        <v>7</v>
      </c>
      <c r="Y40" s="26">
        <f>Calculation!Y107</f>
        <v>2</v>
      </c>
      <c r="Z40" s="26">
        <f>Calculation!Z107</f>
        <v>13</v>
      </c>
      <c r="AA40" s="26">
        <f>Calculation!AA107</f>
        <v>16</v>
      </c>
      <c r="AB40" s="26">
        <f>Calculation!AB107</f>
        <v>16</v>
      </c>
      <c r="AC40" s="26">
        <f>Calculation!AC107</f>
        <v>13</v>
      </c>
      <c r="AD40" s="26">
        <f>Calculation!AD107</f>
        <v>19</v>
      </c>
      <c r="AE40" s="26">
        <f>Calculation!AE107</f>
        <v>13</v>
      </c>
      <c r="AF40" s="26">
        <f>Calculation!AF107</f>
        <v>8</v>
      </c>
      <c r="AG40" s="26">
        <f>Calculation!AG107</f>
        <v>5</v>
      </c>
      <c r="AH40" s="26">
        <f>Calculation!AH107</f>
        <v>8</v>
      </c>
      <c r="AI40" s="26">
        <f>Calculation!AI107</f>
        <v>1</v>
      </c>
      <c r="AJ40" s="26" t="str">
        <f>Calculation!AJ107</f>
        <v/>
      </c>
      <c r="AK40" s="26" t="str">
        <f>Calculation!AK107</f>
        <v/>
      </c>
      <c r="AL40" s="26" t="str">
        <f>Calculation!AL107</f>
        <v/>
      </c>
      <c r="AM40" s="26" t="str">
        <f>Calculation!AM107</f>
        <v/>
      </c>
    </row>
    <row r="41" spans="1:39" ht="12.75" customHeight="1" x14ac:dyDescent="0.35">
      <c r="A41" s="16" t="s">
        <v>93</v>
      </c>
      <c r="B41" s="26">
        <f>Calculation!B108</f>
        <v>12</v>
      </c>
      <c r="C41" s="26">
        <f>Calculation!C108</f>
        <v>13</v>
      </c>
      <c r="D41" s="26">
        <f>Calculation!D108</f>
        <v>14</v>
      </c>
      <c r="E41" s="26">
        <f>Calculation!E108</f>
        <v>8</v>
      </c>
      <c r="F41" s="26">
        <f>Calculation!F108</f>
        <v>5</v>
      </c>
      <c r="G41" s="26">
        <f>Calculation!G108</f>
        <v>8</v>
      </c>
      <c r="H41" s="26">
        <f>Calculation!H108</f>
        <v>9</v>
      </c>
      <c r="I41" s="26">
        <f>Calculation!I108</f>
        <v>12</v>
      </c>
      <c r="J41" s="26">
        <f>Calculation!J108</f>
        <v>15</v>
      </c>
      <c r="K41" s="26">
        <f>Calculation!K108</f>
        <v>18</v>
      </c>
      <c r="L41" s="26">
        <f>Calculation!L108</f>
        <v>10</v>
      </c>
      <c r="M41" s="26">
        <f>Calculation!M108</f>
        <v>11</v>
      </c>
      <c r="N41" s="26">
        <f>Calculation!N108</f>
        <v>10</v>
      </c>
      <c r="O41" s="26">
        <f>Calculation!O108</f>
        <v>10</v>
      </c>
      <c r="P41" s="26">
        <f>Calculation!P108</f>
        <v>2</v>
      </c>
      <c r="Q41" s="26">
        <f>Calculation!Q108</f>
        <v>3</v>
      </c>
      <c r="R41" s="26">
        <f>Calculation!R108</f>
        <v>3</v>
      </c>
      <c r="S41" s="26">
        <f>Calculation!S108</f>
        <v>6</v>
      </c>
      <c r="T41" s="26">
        <f>Calculation!T108</f>
        <v>2</v>
      </c>
      <c r="U41" s="26">
        <f>Calculation!U108</f>
        <v>2</v>
      </c>
      <c r="V41" s="26">
        <f>Calculation!V108</f>
        <v>2</v>
      </c>
      <c r="W41" s="26">
        <f>Calculation!W108</f>
        <v>5</v>
      </c>
      <c r="X41" s="26">
        <f>Calculation!X108</f>
        <v>1</v>
      </c>
      <c r="Y41" s="26">
        <f>Calculation!Y108</f>
        <v>11</v>
      </c>
      <c r="Z41" s="26">
        <f>Calculation!Z108</f>
        <v>15</v>
      </c>
      <c r="AA41" s="26">
        <f>Calculation!AA108</f>
        <v>14</v>
      </c>
      <c r="AB41" s="26">
        <f>Calculation!AB108</f>
        <v>12</v>
      </c>
      <c r="AC41" s="26">
        <f>Calculation!AC108</f>
        <v>18</v>
      </c>
      <c r="AD41" s="26">
        <f>Calculation!AD108</f>
        <v>10</v>
      </c>
      <c r="AE41" s="26">
        <f>Calculation!AE108</f>
        <v>3</v>
      </c>
      <c r="AF41" s="26">
        <f>Calculation!AF108</f>
        <v>18</v>
      </c>
      <c r="AG41" s="26">
        <f>Calculation!AG108</f>
        <v>18</v>
      </c>
      <c r="AH41" s="26">
        <f>Calculation!AH108</f>
        <v>12</v>
      </c>
      <c r="AI41" s="26">
        <f>Calculation!AI108</f>
        <v>11</v>
      </c>
      <c r="AJ41" s="26" t="str">
        <f>Calculation!AJ108</f>
        <v/>
      </c>
      <c r="AK41" s="26" t="str">
        <f>Calculation!AK108</f>
        <v/>
      </c>
      <c r="AL41" s="26" t="str">
        <f>Calculation!AL108</f>
        <v/>
      </c>
      <c r="AM41" s="26" t="str">
        <f>Calculation!AM108</f>
        <v/>
      </c>
    </row>
    <row r="42" spans="1:39" ht="12.75" customHeight="1" x14ac:dyDescent="0.35">
      <c r="A42" s="16" t="s">
        <v>94</v>
      </c>
      <c r="B42" s="26">
        <f>Calculation!B109</f>
        <v>13</v>
      </c>
      <c r="C42" s="26">
        <f>Calculation!C109</f>
        <v>14</v>
      </c>
      <c r="D42" s="26">
        <f>Calculation!D109</f>
        <v>13</v>
      </c>
      <c r="E42" s="26">
        <f>Calculation!E109</f>
        <v>16</v>
      </c>
      <c r="F42" s="26">
        <f>Calculation!F109</f>
        <v>11</v>
      </c>
      <c r="G42" s="26">
        <f>Calculation!G109</f>
        <v>3</v>
      </c>
      <c r="H42" s="26">
        <f>Calculation!H109</f>
        <v>5</v>
      </c>
      <c r="I42" s="26">
        <f>Calculation!I109</f>
        <v>1</v>
      </c>
      <c r="J42" s="26">
        <f>Calculation!J109</f>
        <v>6</v>
      </c>
      <c r="K42" s="26">
        <f>Calculation!K109</f>
        <v>6</v>
      </c>
      <c r="L42" s="26">
        <f>Calculation!L109</f>
        <v>16</v>
      </c>
      <c r="M42" s="26">
        <f>Calculation!M109</f>
        <v>18</v>
      </c>
      <c r="N42" s="26">
        <f>Calculation!N109</f>
        <v>18</v>
      </c>
      <c r="O42" s="26">
        <f>Calculation!O109</f>
        <v>13</v>
      </c>
      <c r="P42" s="26">
        <f>Calculation!P109</f>
        <v>17</v>
      </c>
      <c r="Q42" s="26">
        <f>Calculation!Q109</f>
        <v>4</v>
      </c>
      <c r="R42" s="26">
        <f>Calculation!R109</f>
        <v>5</v>
      </c>
      <c r="S42" s="26">
        <f>Calculation!S109</f>
        <v>8</v>
      </c>
      <c r="T42" s="26">
        <f>Calculation!T109</f>
        <v>8</v>
      </c>
      <c r="U42" s="26">
        <f>Calculation!U109</f>
        <v>13</v>
      </c>
      <c r="V42" s="26">
        <f>Calculation!V109</f>
        <v>13</v>
      </c>
      <c r="W42" s="26">
        <f>Calculation!W109</f>
        <v>11</v>
      </c>
      <c r="X42" s="26">
        <f>Calculation!X109</f>
        <v>10</v>
      </c>
      <c r="Y42" s="26">
        <f>Calculation!Y109</f>
        <v>16</v>
      </c>
      <c r="Z42" s="26">
        <f>Calculation!Z109</f>
        <v>6</v>
      </c>
      <c r="AA42" s="26">
        <f>Calculation!AA109</f>
        <v>19</v>
      </c>
      <c r="AB42" s="26">
        <f>Calculation!AB109</f>
        <v>17</v>
      </c>
      <c r="AC42" s="26">
        <f>Calculation!AC109</f>
        <v>20</v>
      </c>
      <c r="AD42" s="26">
        <f>Calculation!AD109</f>
        <v>18</v>
      </c>
      <c r="AE42" s="26">
        <f>Calculation!AE109</f>
        <v>20</v>
      </c>
      <c r="AF42" s="26">
        <f>Calculation!AF109</f>
        <v>9</v>
      </c>
      <c r="AG42" s="26">
        <f>Calculation!AG109</f>
        <v>10</v>
      </c>
      <c r="AH42" s="26">
        <f>Calculation!AH109</f>
        <v>7</v>
      </c>
      <c r="AI42" s="26">
        <f>Calculation!AI109</f>
        <v>9</v>
      </c>
      <c r="AJ42" s="26" t="str">
        <f>Calculation!AJ109</f>
        <v/>
      </c>
      <c r="AK42" s="26" t="str">
        <f>Calculation!AK109</f>
        <v/>
      </c>
      <c r="AL42" s="26" t="str">
        <f>Calculation!AL109</f>
        <v/>
      </c>
      <c r="AM42" s="26" t="str">
        <f>Calculation!AM109</f>
        <v/>
      </c>
    </row>
    <row r="43" spans="1:39" ht="12.75" customHeight="1" x14ac:dyDescent="0.35">
      <c r="A43" s="16" t="s">
        <v>95</v>
      </c>
      <c r="B43" s="26">
        <f>Calculation!B110</f>
        <v>15</v>
      </c>
      <c r="C43" s="26">
        <f>Calculation!C110</f>
        <v>10</v>
      </c>
      <c r="D43" s="26">
        <f>Calculation!D110</f>
        <v>16</v>
      </c>
      <c r="E43" s="26">
        <f>Calculation!E110</f>
        <v>12</v>
      </c>
      <c r="F43" s="26">
        <f>Calculation!F110</f>
        <v>17</v>
      </c>
      <c r="G43" s="26">
        <f>Calculation!G110</f>
        <v>19</v>
      </c>
      <c r="H43" s="26">
        <f>Calculation!H110</f>
        <v>18</v>
      </c>
      <c r="I43" s="26">
        <f>Calculation!I110</f>
        <v>9</v>
      </c>
      <c r="J43" s="26">
        <f>Calculation!J110</f>
        <v>17</v>
      </c>
      <c r="K43" s="26">
        <f>Calculation!K110</f>
        <v>14</v>
      </c>
      <c r="L43" s="26">
        <f>Calculation!L110</f>
        <v>11</v>
      </c>
      <c r="M43" s="26">
        <f>Calculation!M110</f>
        <v>8</v>
      </c>
      <c r="N43" s="26">
        <f>Calculation!N110</f>
        <v>6</v>
      </c>
      <c r="O43" s="26">
        <f>Calculation!O110</f>
        <v>1</v>
      </c>
      <c r="P43" s="26">
        <f>Calculation!P110</f>
        <v>1</v>
      </c>
      <c r="Q43" s="26">
        <f>Calculation!Q110</f>
        <v>1</v>
      </c>
      <c r="R43" s="26">
        <f>Calculation!R110</f>
        <v>1</v>
      </c>
      <c r="S43" s="26">
        <f>Calculation!S110</f>
        <v>3</v>
      </c>
      <c r="T43" s="26">
        <f>Calculation!T110</f>
        <v>6</v>
      </c>
      <c r="U43" s="26">
        <f>Calculation!U110</f>
        <v>7</v>
      </c>
      <c r="V43" s="26">
        <f>Calculation!V110</f>
        <v>8</v>
      </c>
      <c r="W43" s="26">
        <f>Calculation!W110</f>
        <v>10</v>
      </c>
      <c r="X43" s="26">
        <f>Calculation!X110</f>
        <v>4</v>
      </c>
      <c r="Y43" s="26">
        <f>Calculation!Y110</f>
        <v>17</v>
      </c>
      <c r="Z43" s="26">
        <f>Calculation!Z110</f>
        <v>18</v>
      </c>
      <c r="AA43" s="26">
        <f>Calculation!AA110</f>
        <v>10</v>
      </c>
      <c r="AB43" s="26">
        <f>Calculation!AB110</f>
        <v>7</v>
      </c>
      <c r="AC43" s="26">
        <f>Calculation!AC110</f>
        <v>12</v>
      </c>
      <c r="AD43" s="26">
        <f>Calculation!AD110</f>
        <v>5</v>
      </c>
      <c r="AE43" s="26">
        <f>Calculation!AE110</f>
        <v>14</v>
      </c>
      <c r="AF43" s="26">
        <f>Calculation!AF110</f>
        <v>16</v>
      </c>
      <c r="AG43" s="26">
        <f>Calculation!AG110</f>
        <v>20</v>
      </c>
      <c r="AH43" s="26">
        <f>Calculation!AH110</f>
        <v>20</v>
      </c>
      <c r="AI43" s="26">
        <f>Calculation!AI110</f>
        <v>16</v>
      </c>
      <c r="AJ43" s="26" t="str">
        <f>Calculation!AJ110</f>
        <v/>
      </c>
      <c r="AK43" s="26" t="str">
        <f>Calculation!AK110</f>
        <v/>
      </c>
      <c r="AL43" s="26" t="str">
        <f>Calculation!AL110</f>
        <v/>
      </c>
      <c r="AM43" s="26" t="str">
        <f>Calculation!AM110</f>
        <v/>
      </c>
    </row>
    <row r="44" spans="1:39" ht="12.75" customHeight="1" x14ac:dyDescent="0.35">
      <c r="A44" s="16" t="s">
        <v>96</v>
      </c>
      <c r="B44" s="26">
        <f>Calculation!B111</f>
        <v>16</v>
      </c>
      <c r="C44" s="26">
        <f>Calculation!C111</f>
        <v>20</v>
      </c>
      <c r="D44" s="26">
        <f>Calculation!D111</f>
        <v>17</v>
      </c>
      <c r="E44" s="26">
        <f>Calculation!E111</f>
        <v>11</v>
      </c>
      <c r="F44" s="26">
        <f>Calculation!F111</f>
        <v>9</v>
      </c>
      <c r="G44" s="26">
        <f>Calculation!G111</f>
        <v>9</v>
      </c>
      <c r="H44" s="26">
        <f>Calculation!H111</f>
        <v>4</v>
      </c>
      <c r="I44" s="26">
        <f>Calculation!I111</f>
        <v>13</v>
      </c>
      <c r="J44" s="26">
        <f>Calculation!J111</f>
        <v>11</v>
      </c>
      <c r="K44" s="26">
        <f>Calculation!K111</f>
        <v>9</v>
      </c>
      <c r="L44" s="26">
        <f>Calculation!L111</f>
        <v>13</v>
      </c>
      <c r="M44" s="26">
        <f>Calculation!M111</f>
        <v>9</v>
      </c>
      <c r="N44" s="26">
        <f>Calculation!N111</f>
        <v>2</v>
      </c>
      <c r="O44" s="26">
        <f>Calculation!O111</f>
        <v>9</v>
      </c>
      <c r="P44" s="26">
        <f>Calculation!P111</f>
        <v>6</v>
      </c>
      <c r="Q44" s="26">
        <f>Calculation!Q111</f>
        <v>16</v>
      </c>
      <c r="R44" s="26">
        <f>Calculation!R111</f>
        <v>11</v>
      </c>
      <c r="S44" s="26">
        <f>Calculation!S111</f>
        <v>20</v>
      </c>
      <c r="T44" s="26">
        <f>Calculation!T111</f>
        <v>20</v>
      </c>
      <c r="U44" s="26">
        <f>Calculation!U111</f>
        <v>19</v>
      </c>
      <c r="V44" s="26">
        <f>Calculation!V111</f>
        <v>17</v>
      </c>
      <c r="W44" s="26">
        <f>Calculation!W111</f>
        <v>14</v>
      </c>
      <c r="X44" s="26">
        <f>Calculation!X111</f>
        <v>2</v>
      </c>
      <c r="Y44" s="26">
        <f>Calculation!Y111</f>
        <v>1</v>
      </c>
      <c r="Z44" s="26">
        <f>Calculation!Z111</f>
        <v>2</v>
      </c>
      <c r="AA44" s="26">
        <f>Calculation!AA111</f>
        <v>5</v>
      </c>
      <c r="AB44" s="26">
        <f>Calculation!AB111</f>
        <v>8</v>
      </c>
      <c r="AC44" s="26">
        <f>Calculation!AC111</f>
        <v>11</v>
      </c>
      <c r="AD44" s="26">
        <f>Calculation!AD111</f>
        <v>16</v>
      </c>
      <c r="AE44" s="26">
        <f>Calculation!AE111</f>
        <v>18</v>
      </c>
      <c r="AF44" s="26">
        <f>Calculation!AF111</f>
        <v>13</v>
      </c>
      <c r="AG44" s="26">
        <f>Calculation!AG111</f>
        <v>11</v>
      </c>
      <c r="AH44" s="26">
        <f>Calculation!AH111</f>
        <v>3</v>
      </c>
      <c r="AI44" s="26">
        <f>Calculation!AI111</f>
        <v>7</v>
      </c>
      <c r="AJ44" s="26" t="str">
        <f>Calculation!AJ111</f>
        <v/>
      </c>
      <c r="AK44" s="26" t="str">
        <f>Calculation!AK111</f>
        <v/>
      </c>
      <c r="AL44" s="26" t="str">
        <f>Calculation!AL111</f>
        <v/>
      </c>
      <c r="AM44" s="26" t="str">
        <f>Calculation!AM111</f>
        <v/>
      </c>
    </row>
    <row r="45" spans="1:39" ht="12.75" customHeight="1" x14ac:dyDescent="0.25">
      <c r="A45" s="12"/>
      <c r="B45" s="12"/>
    </row>
    <row r="46" spans="1:39" ht="12.75" customHeight="1" x14ac:dyDescent="0.25">
      <c r="A46" s="12"/>
      <c r="B46" s="12"/>
    </row>
    <row r="47" spans="1:39" ht="12.75" customHeight="1" x14ac:dyDescent="0.25">
      <c r="A47" s="12"/>
      <c r="B47" s="12"/>
    </row>
    <row r="48" spans="1:39" ht="12.75" customHeight="1" x14ac:dyDescent="0.25">
      <c r="A48" s="12"/>
      <c r="B48" s="12"/>
    </row>
    <row r="49" spans="1:2" ht="12.75" customHeight="1" x14ac:dyDescent="0.25">
      <c r="A49" s="12"/>
      <c r="B49" s="12"/>
    </row>
    <row r="50" spans="1:2" ht="12.75" customHeight="1" x14ac:dyDescent="0.25">
      <c r="A50" s="12"/>
      <c r="B50" s="12"/>
    </row>
    <row r="51" spans="1:2" ht="12.75" customHeight="1" x14ac:dyDescent="0.25">
      <c r="A51" s="12"/>
      <c r="B51" s="12"/>
    </row>
    <row r="52" spans="1:2" ht="12.75" customHeight="1" x14ac:dyDescent="0.25">
      <c r="A52" s="12"/>
      <c r="B52" s="12"/>
    </row>
    <row r="53" spans="1:2" ht="12.75" customHeight="1" x14ac:dyDescent="0.25">
      <c r="A53" s="12"/>
      <c r="B53" s="12"/>
    </row>
    <row r="54" spans="1:2" ht="12.75" customHeight="1" x14ac:dyDescent="0.25">
      <c r="A54" s="12"/>
      <c r="B54" s="12"/>
    </row>
    <row r="55" spans="1:2" ht="12.75" customHeight="1" x14ac:dyDescent="0.25">
      <c r="A55" s="12"/>
      <c r="B55" s="12"/>
    </row>
    <row r="56" spans="1:2" ht="12.75" customHeight="1" x14ac:dyDescent="0.25">
      <c r="A56" s="12"/>
      <c r="B56" s="12"/>
    </row>
    <row r="57" spans="1:2" ht="12.75" customHeight="1" x14ac:dyDescent="0.25">
      <c r="A57" s="12"/>
      <c r="B57" s="12"/>
    </row>
    <row r="58" spans="1:2" ht="12.75" customHeight="1" x14ac:dyDescent="0.25">
      <c r="A58" s="12"/>
      <c r="B58" s="12"/>
    </row>
    <row r="59" spans="1:2" ht="12.75" customHeight="1" x14ac:dyDescent="0.25">
      <c r="A59" s="12"/>
      <c r="B59" s="12"/>
    </row>
    <row r="60" spans="1:2" ht="12.75" customHeight="1" x14ac:dyDescent="0.25">
      <c r="A60" s="12"/>
      <c r="B60" s="12"/>
    </row>
    <row r="61" spans="1:2" ht="12.75" customHeight="1" x14ac:dyDescent="0.25">
      <c r="A61" s="12"/>
      <c r="B61" s="12"/>
    </row>
    <row r="62" spans="1:2" ht="12.75" customHeight="1" x14ac:dyDescent="0.25">
      <c r="A62" s="12"/>
      <c r="B62" s="12"/>
    </row>
    <row r="63" spans="1:2" ht="12.75" customHeight="1" x14ac:dyDescent="0.25">
      <c r="A63" s="12"/>
      <c r="B63" s="12"/>
    </row>
    <row r="64" spans="1:2" ht="12.75" customHeight="1" x14ac:dyDescent="0.25">
      <c r="A64" s="12"/>
      <c r="B64" s="12"/>
    </row>
    <row r="65" spans="1:2" ht="12.75" customHeight="1" x14ac:dyDescent="0.25">
      <c r="A65" s="12"/>
      <c r="B65" s="12"/>
    </row>
    <row r="66" spans="1:2" ht="12.75" customHeight="1" x14ac:dyDescent="0.25">
      <c r="A66" s="12"/>
      <c r="B66" s="12"/>
    </row>
    <row r="67" spans="1:2" ht="12.75" customHeight="1" x14ac:dyDescent="0.25">
      <c r="A67" s="12"/>
      <c r="B67" s="12"/>
    </row>
    <row r="68" spans="1:2" ht="12.75" customHeight="1" x14ac:dyDescent="0.25">
      <c r="A68" s="12"/>
      <c r="B68" s="12"/>
    </row>
    <row r="69" spans="1:2" ht="12.75" customHeight="1" x14ac:dyDescent="0.25">
      <c r="A69" s="12"/>
      <c r="B69" s="12"/>
    </row>
    <row r="70" spans="1:2" ht="12.75" customHeight="1" x14ac:dyDescent="0.25">
      <c r="A70" s="12"/>
      <c r="B70" s="12"/>
    </row>
    <row r="71" spans="1:2" ht="12.75" customHeight="1" x14ac:dyDescent="0.25">
      <c r="A71" s="12"/>
      <c r="B71" s="12"/>
    </row>
    <row r="72" spans="1:2" ht="12.75" customHeight="1" x14ac:dyDescent="0.25">
      <c r="A72" s="12"/>
      <c r="B72" s="12"/>
    </row>
    <row r="73" spans="1:2" ht="12.75" customHeight="1" x14ac:dyDescent="0.25">
      <c r="A73" s="12"/>
      <c r="B73" s="12"/>
    </row>
    <row r="74" spans="1:2" ht="12.75" customHeight="1" x14ac:dyDescent="0.25">
      <c r="A74" s="12"/>
      <c r="B74" s="12"/>
    </row>
    <row r="75" spans="1:2" ht="12.75" customHeight="1" x14ac:dyDescent="0.25">
      <c r="A75" s="12"/>
      <c r="B75" s="12"/>
    </row>
    <row r="76" spans="1:2" ht="12.75" customHeight="1" x14ac:dyDescent="0.25">
      <c r="A76" s="12"/>
      <c r="B76" s="12"/>
    </row>
    <row r="77" spans="1:2" ht="12.75" customHeight="1" x14ac:dyDescent="0.25">
      <c r="A77" s="12"/>
      <c r="B77" s="12"/>
    </row>
    <row r="78" spans="1:2" ht="12.75" customHeight="1" x14ac:dyDescent="0.25">
      <c r="A78" s="12"/>
      <c r="B78" s="12"/>
    </row>
    <row r="79" spans="1:2" ht="12.75" customHeight="1" x14ac:dyDescent="0.25">
      <c r="A79" s="12"/>
      <c r="B79" s="12"/>
    </row>
    <row r="80" spans="1:2" ht="12.75" customHeight="1" x14ac:dyDescent="0.25">
      <c r="A80" s="12"/>
      <c r="B80" s="12"/>
    </row>
    <row r="81" spans="1:2" ht="12.75" customHeight="1" x14ac:dyDescent="0.25">
      <c r="A81" s="12"/>
      <c r="B81" s="12"/>
    </row>
    <row r="82" spans="1:2" ht="12.75" customHeight="1" x14ac:dyDescent="0.25">
      <c r="A82" s="12"/>
      <c r="B82" s="12"/>
    </row>
    <row r="83" spans="1:2" ht="12.75" customHeight="1" x14ac:dyDescent="0.25">
      <c r="A83" s="12"/>
      <c r="B83" s="12"/>
    </row>
    <row r="84" spans="1:2" ht="12.75" customHeight="1" x14ac:dyDescent="0.25">
      <c r="A84" s="12"/>
      <c r="B84" s="12"/>
    </row>
    <row r="85" spans="1:2" ht="12.75" customHeight="1" x14ac:dyDescent="0.25">
      <c r="A85" s="12"/>
      <c r="B85" s="12"/>
    </row>
    <row r="86" spans="1:2" ht="12.75" customHeight="1" x14ac:dyDescent="0.25">
      <c r="A86" s="12"/>
      <c r="B86" s="12"/>
    </row>
    <row r="87" spans="1:2" ht="12.75" customHeight="1" x14ac:dyDescent="0.25">
      <c r="A87" s="12"/>
      <c r="B87" s="12"/>
    </row>
    <row r="88" spans="1:2" ht="12.75" customHeight="1" x14ac:dyDescent="0.25">
      <c r="A88" s="12"/>
      <c r="B88" s="12"/>
    </row>
    <row r="89" spans="1:2" ht="12.75" customHeight="1" x14ac:dyDescent="0.25">
      <c r="A89" s="12"/>
      <c r="B89" s="12"/>
    </row>
    <row r="90" spans="1:2" ht="12.75" customHeight="1" x14ac:dyDescent="0.25">
      <c r="A90" s="12"/>
      <c r="B90" s="12"/>
    </row>
    <row r="91" spans="1:2" ht="12.75" customHeight="1" x14ac:dyDescent="0.25">
      <c r="A91" s="12"/>
      <c r="B91" s="12"/>
    </row>
    <row r="92" spans="1:2" ht="12.75" customHeight="1" x14ac:dyDescent="0.25">
      <c r="A92" s="12"/>
      <c r="B92" s="12"/>
    </row>
    <row r="93" spans="1:2" ht="12.75" customHeight="1" x14ac:dyDescent="0.25">
      <c r="A93" s="12"/>
      <c r="B93" s="12"/>
    </row>
    <row r="94" spans="1:2" ht="12.75" customHeight="1" x14ac:dyDescent="0.25">
      <c r="A94" s="12"/>
      <c r="B94" s="12"/>
    </row>
    <row r="95" spans="1:2" ht="12.75" customHeight="1" x14ac:dyDescent="0.25">
      <c r="A95" s="12"/>
      <c r="B95" s="12"/>
    </row>
    <row r="96" spans="1:2" ht="12.75" customHeight="1" x14ac:dyDescent="0.25">
      <c r="A96" s="12"/>
      <c r="B96" s="12"/>
    </row>
    <row r="97" spans="1:2" ht="12.75" customHeight="1" x14ac:dyDescent="0.25">
      <c r="A97" s="12"/>
      <c r="B97" s="12"/>
    </row>
    <row r="98" spans="1:2" ht="12.75" customHeight="1" x14ac:dyDescent="0.25">
      <c r="A98" s="12"/>
      <c r="B98" s="12"/>
    </row>
    <row r="99" spans="1:2" ht="12.75" customHeight="1" x14ac:dyDescent="0.25">
      <c r="A99" s="12"/>
      <c r="B99" s="12"/>
    </row>
    <row r="100" spans="1:2" ht="12.75" customHeight="1" x14ac:dyDescent="0.25">
      <c r="A100" s="12"/>
      <c r="B100" s="12"/>
    </row>
    <row r="101" spans="1:2" ht="12.75" customHeight="1" x14ac:dyDescent="0.25">
      <c r="A101" s="12"/>
      <c r="B101" s="12"/>
    </row>
    <row r="102" spans="1:2" ht="12.75" customHeight="1" x14ac:dyDescent="0.25">
      <c r="A102" s="12"/>
      <c r="B102" s="12"/>
    </row>
    <row r="103" spans="1:2" ht="12.75" customHeight="1" x14ac:dyDescent="0.25">
      <c r="A103" s="12"/>
      <c r="B103" s="12"/>
    </row>
    <row r="104" spans="1:2" ht="12.75" customHeight="1" x14ac:dyDescent="0.25">
      <c r="A104" s="12"/>
      <c r="B104" s="12"/>
    </row>
    <row r="105" spans="1:2" ht="12.75" customHeight="1" x14ac:dyDescent="0.25">
      <c r="A105" s="12"/>
      <c r="B105" s="12"/>
    </row>
    <row r="106" spans="1:2" ht="12.75" customHeight="1" x14ac:dyDescent="0.25">
      <c r="A106" s="12"/>
      <c r="B106" s="12"/>
    </row>
    <row r="107" spans="1:2" ht="12.75" customHeight="1" x14ac:dyDescent="0.25">
      <c r="A107" s="12"/>
      <c r="B107" s="12"/>
    </row>
    <row r="108" spans="1:2" ht="12.75" customHeight="1" x14ac:dyDescent="0.25">
      <c r="A108" s="12"/>
      <c r="B108" s="12"/>
    </row>
    <row r="109" spans="1:2" ht="12.75" customHeight="1" x14ac:dyDescent="0.25">
      <c r="A109" s="12"/>
      <c r="B109" s="12"/>
    </row>
    <row r="110" spans="1:2" ht="12.75" customHeight="1" x14ac:dyDescent="0.25">
      <c r="A110" s="12"/>
      <c r="B110" s="12"/>
    </row>
    <row r="111" spans="1:2" ht="12.75" customHeight="1" x14ac:dyDescent="0.25">
      <c r="A111" s="12"/>
      <c r="B111" s="12"/>
    </row>
    <row r="112" spans="1:2" ht="12.75" customHeight="1" x14ac:dyDescent="0.25">
      <c r="A112" s="12"/>
      <c r="B112" s="12"/>
    </row>
    <row r="113" spans="1:2" ht="12.75" customHeight="1" x14ac:dyDescent="0.25">
      <c r="A113" s="12"/>
      <c r="B113" s="12"/>
    </row>
    <row r="114" spans="1:2" ht="12.75" customHeight="1" x14ac:dyDescent="0.25">
      <c r="A114" s="12"/>
      <c r="B114" s="12"/>
    </row>
    <row r="115" spans="1:2" ht="12.75" customHeight="1" x14ac:dyDescent="0.25">
      <c r="A115" s="12"/>
      <c r="B115" s="12"/>
    </row>
    <row r="116" spans="1:2" ht="12.75" customHeight="1" x14ac:dyDescent="0.25">
      <c r="A116" s="12"/>
      <c r="B116" s="12"/>
    </row>
    <row r="117" spans="1:2" ht="12.75" customHeight="1" x14ac:dyDescent="0.25">
      <c r="A117" s="12"/>
      <c r="B117" s="12"/>
    </row>
    <row r="118" spans="1:2" ht="12.75" customHeight="1" x14ac:dyDescent="0.25">
      <c r="A118" s="12"/>
      <c r="B118" s="12"/>
    </row>
    <row r="119" spans="1:2" ht="12.75" customHeight="1" x14ac:dyDescent="0.25">
      <c r="A119" s="12"/>
      <c r="B119" s="12"/>
    </row>
    <row r="120" spans="1:2" ht="12.75" customHeight="1" x14ac:dyDescent="0.25">
      <c r="A120" s="12"/>
      <c r="B120" s="12"/>
    </row>
    <row r="121" spans="1:2" ht="12.75" customHeight="1" x14ac:dyDescent="0.25">
      <c r="A121" s="12"/>
      <c r="B121" s="12"/>
    </row>
    <row r="122" spans="1:2" ht="12.75" customHeight="1" x14ac:dyDescent="0.25">
      <c r="A122" s="12"/>
      <c r="B122" s="12"/>
    </row>
    <row r="123" spans="1:2" ht="12.75" customHeight="1" x14ac:dyDescent="0.25">
      <c r="A123" s="12"/>
      <c r="B123" s="12"/>
    </row>
    <row r="124" spans="1:2" ht="12.75" customHeight="1" x14ac:dyDescent="0.25">
      <c r="A124" s="12"/>
      <c r="B124" s="12"/>
    </row>
    <row r="125" spans="1:2" ht="12.75" customHeight="1" x14ac:dyDescent="0.25">
      <c r="A125" s="12"/>
      <c r="B125" s="12"/>
    </row>
    <row r="126" spans="1:2" ht="12.75" customHeight="1" x14ac:dyDescent="0.25">
      <c r="A126" s="12"/>
      <c r="B126" s="12"/>
    </row>
    <row r="127" spans="1:2" ht="12.75" customHeight="1" x14ac:dyDescent="0.25">
      <c r="A127" s="12"/>
      <c r="B127" s="12"/>
    </row>
    <row r="128" spans="1:2" ht="12.75" customHeight="1" x14ac:dyDescent="0.25">
      <c r="A128" s="12"/>
      <c r="B128" s="12"/>
    </row>
    <row r="129" spans="1:2" ht="12.75" customHeight="1" x14ac:dyDescent="0.25">
      <c r="A129" s="12"/>
      <c r="B129" s="12"/>
    </row>
    <row r="130" spans="1:2" ht="12.75" customHeight="1" x14ac:dyDescent="0.25">
      <c r="A130" s="12"/>
      <c r="B130" s="12"/>
    </row>
    <row r="131" spans="1:2" ht="12.75" customHeight="1" x14ac:dyDescent="0.25">
      <c r="A131" s="12"/>
      <c r="B131" s="12"/>
    </row>
    <row r="132" spans="1:2" ht="12.75" customHeight="1" x14ac:dyDescent="0.25">
      <c r="A132" s="12"/>
      <c r="B132" s="12"/>
    </row>
    <row r="133" spans="1:2" ht="12.75" customHeight="1" x14ac:dyDescent="0.25">
      <c r="A133" s="12"/>
      <c r="B133" s="12"/>
    </row>
    <row r="134" spans="1:2" ht="12.75" customHeight="1" x14ac:dyDescent="0.25">
      <c r="A134" s="12"/>
      <c r="B134" s="12"/>
    </row>
    <row r="135" spans="1:2" ht="12.75" customHeight="1" x14ac:dyDescent="0.25">
      <c r="A135" s="12"/>
      <c r="B135" s="12"/>
    </row>
    <row r="136" spans="1:2" ht="12.75" customHeight="1" x14ac:dyDescent="0.25">
      <c r="A136" s="12"/>
      <c r="B136" s="12"/>
    </row>
    <row r="137" spans="1:2" ht="12.75" customHeight="1" x14ac:dyDescent="0.25">
      <c r="A137" s="12"/>
      <c r="B137" s="12"/>
    </row>
    <row r="138" spans="1:2" ht="12.75" customHeight="1" x14ac:dyDescent="0.25">
      <c r="A138" s="12"/>
      <c r="B138" s="12"/>
    </row>
    <row r="139" spans="1:2" ht="12.75" customHeight="1" x14ac:dyDescent="0.25">
      <c r="A139" s="12"/>
      <c r="B139" s="12"/>
    </row>
    <row r="140" spans="1:2" ht="12.75" customHeight="1" x14ac:dyDescent="0.25">
      <c r="A140" s="12"/>
      <c r="B140" s="12"/>
    </row>
    <row r="141" spans="1:2" ht="12.75" customHeight="1" x14ac:dyDescent="0.25">
      <c r="A141" s="12"/>
      <c r="B141" s="12"/>
    </row>
    <row r="142" spans="1:2" ht="12.75" customHeight="1" x14ac:dyDescent="0.25">
      <c r="A142" s="12"/>
      <c r="B142" s="12"/>
    </row>
    <row r="143" spans="1:2" ht="12.75" customHeight="1" x14ac:dyDescent="0.25">
      <c r="A143" s="12"/>
      <c r="B143" s="12"/>
    </row>
    <row r="144" spans="1:2" ht="12.75" customHeight="1" x14ac:dyDescent="0.25">
      <c r="A144" s="12"/>
      <c r="B144" s="12"/>
    </row>
    <row r="145" spans="1:2" ht="12.75" customHeight="1" x14ac:dyDescent="0.25">
      <c r="A145" s="12"/>
      <c r="B145" s="12"/>
    </row>
    <row r="146" spans="1:2" ht="12.75" customHeight="1" x14ac:dyDescent="0.25">
      <c r="A146" s="12"/>
      <c r="B146" s="12"/>
    </row>
    <row r="147" spans="1:2" ht="12.75" customHeight="1" x14ac:dyDescent="0.25">
      <c r="A147" s="12"/>
      <c r="B147" s="12"/>
    </row>
    <row r="148" spans="1:2" ht="12.75" customHeight="1" x14ac:dyDescent="0.25">
      <c r="A148" s="12"/>
      <c r="B148" s="12"/>
    </row>
    <row r="149" spans="1:2" ht="12.75" customHeight="1" x14ac:dyDescent="0.25">
      <c r="A149" s="12"/>
      <c r="B149" s="12"/>
    </row>
    <row r="150" spans="1:2" ht="12.75" customHeight="1" x14ac:dyDescent="0.25">
      <c r="A150" s="12"/>
      <c r="B150" s="12"/>
    </row>
    <row r="151" spans="1:2" ht="12.75" customHeight="1" x14ac:dyDescent="0.25">
      <c r="A151" s="12"/>
      <c r="B151" s="12"/>
    </row>
    <row r="152" spans="1:2" ht="12.75" customHeight="1" x14ac:dyDescent="0.25">
      <c r="A152" s="12"/>
      <c r="B152" s="12"/>
    </row>
    <row r="153" spans="1:2" ht="12.75" customHeight="1" x14ac:dyDescent="0.25">
      <c r="A153" s="12"/>
      <c r="B153" s="12"/>
    </row>
    <row r="154" spans="1:2" ht="12.75" customHeight="1" x14ac:dyDescent="0.25">
      <c r="A154" s="12"/>
      <c r="B154" s="12"/>
    </row>
    <row r="155" spans="1:2" ht="12.75" customHeight="1" x14ac:dyDescent="0.25">
      <c r="A155" s="12"/>
      <c r="B155" s="12"/>
    </row>
    <row r="156" spans="1:2" ht="12.75" customHeight="1" x14ac:dyDescent="0.25">
      <c r="A156" s="12"/>
      <c r="B156" s="12"/>
    </row>
    <row r="157" spans="1:2" ht="12.75" customHeight="1" x14ac:dyDescent="0.25">
      <c r="A157" s="12"/>
      <c r="B157" s="12"/>
    </row>
    <row r="158" spans="1:2" ht="12.75" customHeight="1" x14ac:dyDescent="0.25">
      <c r="A158" s="12"/>
      <c r="B158" s="12"/>
    </row>
    <row r="159" spans="1:2" ht="12.75" customHeight="1" x14ac:dyDescent="0.25">
      <c r="A159" s="12"/>
      <c r="B159" s="12"/>
    </row>
    <row r="160" spans="1:2" ht="12.75" customHeight="1" x14ac:dyDescent="0.25">
      <c r="A160" s="12"/>
      <c r="B160" s="12"/>
    </row>
    <row r="161" spans="1:2" ht="12.75" customHeight="1" x14ac:dyDescent="0.25">
      <c r="A161" s="12"/>
      <c r="B161" s="12"/>
    </row>
    <row r="162" spans="1:2" ht="12.75" customHeight="1" x14ac:dyDescent="0.25">
      <c r="A162" s="12"/>
      <c r="B162" s="12"/>
    </row>
    <row r="163" spans="1:2" ht="12.75" customHeight="1" x14ac:dyDescent="0.25">
      <c r="A163" s="12"/>
      <c r="B163" s="12"/>
    </row>
    <row r="164" spans="1:2" ht="12.75" customHeight="1" x14ac:dyDescent="0.25">
      <c r="A164" s="12"/>
      <c r="B164" s="12"/>
    </row>
    <row r="165" spans="1:2" ht="12.75" customHeight="1" x14ac:dyDescent="0.25">
      <c r="A165" s="12"/>
      <c r="B165" s="12"/>
    </row>
    <row r="166" spans="1:2" ht="12.75" customHeight="1" x14ac:dyDescent="0.25">
      <c r="A166" s="12"/>
      <c r="B166" s="12"/>
    </row>
    <row r="167" spans="1:2" ht="12.75" customHeight="1" x14ac:dyDescent="0.25">
      <c r="A167" s="12"/>
      <c r="B167" s="12"/>
    </row>
    <row r="168" spans="1:2" ht="12.75" customHeight="1" x14ac:dyDescent="0.25">
      <c r="A168" s="12"/>
      <c r="B168" s="12"/>
    </row>
    <row r="169" spans="1:2" ht="12.75" customHeight="1" x14ac:dyDescent="0.25">
      <c r="A169" s="12"/>
      <c r="B169" s="12"/>
    </row>
    <row r="170" spans="1:2" ht="12.75" customHeight="1" x14ac:dyDescent="0.25">
      <c r="A170" s="12"/>
      <c r="B170" s="12"/>
    </row>
    <row r="171" spans="1:2" ht="12.75" customHeight="1" x14ac:dyDescent="0.25">
      <c r="A171" s="12"/>
      <c r="B171" s="12"/>
    </row>
    <row r="172" spans="1:2" ht="12.75" customHeight="1" x14ac:dyDescent="0.25">
      <c r="A172" s="12"/>
      <c r="B172" s="12"/>
    </row>
    <row r="173" spans="1:2" ht="12.75" customHeight="1" x14ac:dyDescent="0.25">
      <c r="A173" s="12"/>
      <c r="B173" s="12"/>
    </row>
    <row r="174" spans="1:2" ht="12.75" customHeight="1" x14ac:dyDescent="0.25">
      <c r="A174" s="12"/>
      <c r="B174" s="12"/>
    </row>
    <row r="175" spans="1:2" ht="12.75" customHeight="1" x14ac:dyDescent="0.25">
      <c r="A175" s="12"/>
      <c r="B175" s="12"/>
    </row>
    <row r="176" spans="1:2" ht="12.75" customHeight="1" x14ac:dyDescent="0.25">
      <c r="A176" s="12"/>
      <c r="B176" s="12"/>
    </row>
    <row r="177" spans="1:2" ht="12.75" customHeight="1" x14ac:dyDescent="0.25">
      <c r="A177" s="12"/>
      <c r="B177" s="12"/>
    </row>
    <row r="178" spans="1:2" ht="12.75" customHeight="1" x14ac:dyDescent="0.25">
      <c r="A178" s="12"/>
      <c r="B178" s="12"/>
    </row>
    <row r="179" spans="1:2" ht="12.75" customHeight="1" x14ac:dyDescent="0.25">
      <c r="A179" s="12"/>
      <c r="B179" s="12"/>
    </row>
    <row r="180" spans="1:2" ht="12.75" customHeight="1" x14ac:dyDescent="0.25">
      <c r="A180" s="12"/>
      <c r="B180" s="12"/>
    </row>
    <row r="181" spans="1:2" ht="12.75" customHeight="1" x14ac:dyDescent="0.25">
      <c r="A181" s="12"/>
      <c r="B181" s="12"/>
    </row>
    <row r="182" spans="1:2" ht="12.75" customHeight="1" x14ac:dyDescent="0.25">
      <c r="A182" s="12"/>
      <c r="B182" s="12"/>
    </row>
    <row r="183" spans="1:2" ht="12.75" customHeight="1" x14ac:dyDescent="0.25">
      <c r="A183" s="12"/>
      <c r="B183" s="12"/>
    </row>
    <row r="184" spans="1:2" ht="12.75" customHeight="1" x14ac:dyDescent="0.25">
      <c r="A184" s="12"/>
      <c r="B184" s="12"/>
    </row>
    <row r="185" spans="1:2" ht="12.75" customHeight="1" x14ac:dyDescent="0.25">
      <c r="A185" s="12"/>
      <c r="B185" s="12"/>
    </row>
    <row r="186" spans="1:2" ht="12.75" customHeight="1" x14ac:dyDescent="0.25">
      <c r="A186" s="12"/>
      <c r="B186" s="12"/>
    </row>
    <row r="187" spans="1:2" ht="12.75" customHeight="1" x14ac:dyDescent="0.25">
      <c r="A187" s="12"/>
      <c r="B187" s="12"/>
    </row>
    <row r="188" spans="1:2" ht="12.75" customHeight="1" x14ac:dyDescent="0.25">
      <c r="A188" s="12"/>
      <c r="B188" s="12"/>
    </row>
    <row r="189" spans="1:2" ht="12.75" customHeight="1" x14ac:dyDescent="0.25">
      <c r="A189" s="12"/>
      <c r="B189" s="12"/>
    </row>
    <row r="190" spans="1:2" ht="12.75" customHeight="1" x14ac:dyDescent="0.25">
      <c r="A190" s="12"/>
      <c r="B190" s="12"/>
    </row>
    <row r="191" spans="1:2" ht="12.75" customHeight="1" x14ac:dyDescent="0.25">
      <c r="A191" s="12"/>
      <c r="B191" s="12"/>
    </row>
    <row r="192" spans="1:2" ht="12.75" customHeight="1" x14ac:dyDescent="0.25">
      <c r="A192" s="12"/>
      <c r="B192" s="12"/>
    </row>
    <row r="193" spans="1:2" ht="12.75" customHeight="1" x14ac:dyDescent="0.25">
      <c r="A193" s="12"/>
      <c r="B193" s="12"/>
    </row>
    <row r="194" spans="1:2" ht="12.75" customHeight="1" x14ac:dyDescent="0.25">
      <c r="A194" s="12"/>
      <c r="B194" s="12"/>
    </row>
    <row r="195" spans="1:2" ht="12.75" customHeight="1" x14ac:dyDescent="0.25">
      <c r="A195" s="12"/>
      <c r="B195" s="12"/>
    </row>
    <row r="196" spans="1:2" ht="12.75" customHeight="1" x14ac:dyDescent="0.25">
      <c r="A196" s="12"/>
      <c r="B196" s="12"/>
    </row>
    <row r="197" spans="1:2" ht="12.75" customHeight="1" x14ac:dyDescent="0.25">
      <c r="A197" s="12"/>
      <c r="B197" s="12"/>
    </row>
    <row r="198" spans="1:2" ht="12.75" customHeight="1" x14ac:dyDescent="0.25">
      <c r="A198" s="12"/>
      <c r="B198" s="12"/>
    </row>
    <row r="199" spans="1:2" ht="12.75" customHeight="1" x14ac:dyDescent="0.25">
      <c r="A199" s="12"/>
      <c r="B199" s="12"/>
    </row>
    <row r="200" spans="1:2" ht="12.75" customHeight="1" x14ac:dyDescent="0.25">
      <c r="A200" s="12"/>
      <c r="B200" s="12"/>
    </row>
    <row r="201" spans="1:2" ht="12.75" customHeight="1" x14ac:dyDescent="0.25">
      <c r="A201" s="12"/>
      <c r="B201" s="12"/>
    </row>
    <row r="202" spans="1:2" ht="12.75" customHeight="1" x14ac:dyDescent="0.25">
      <c r="A202" s="12"/>
      <c r="B202" s="12"/>
    </row>
    <row r="203" spans="1:2" ht="12.75" customHeight="1" x14ac:dyDescent="0.25">
      <c r="A203" s="12"/>
      <c r="B203" s="12"/>
    </row>
    <row r="204" spans="1:2" ht="12.75" customHeight="1" x14ac:dyDescent="0.25">
      <c r="A204" s="12"/>
      <c r="B204" s="12"/>
    </row>
    <row r="205" spans="1:2" ht="12.75" customHeight="1" x14ac:dyDescent="0.25">
      <c r="A205" s="12"/>
      <c r="B205" s="12"/>
    </row>
    <row r="206" spans="1:2" ht="12.75" customHeight="1" x14ac:dyDescent="0.25">
      <c r="A206" s="12"/>
      <c r="B206" s="12"/>
    </row>
    <row r="207" spans="1:2" ht="12.75" customHeight="1" x14ac:dyDescent="0.25">
      <c r="A207" s="12"/>
      <c r="B207" s="12"/>
    </row>
    <row r="208" spans="1:2" ht="12.75" customHeight="1" x14ac:dyDescent="0.25">
      <c r="A208" s="12"/>
      <c r="B208" s="12"/>
    </row>
    <row r="209" spans="1:2" ht="12.75" customHeight="1" x14ac:dyDescent="0.25">
      <c r="A209" s="12"/>
      <c r="B209" s="12"/>
    </row>
    <row r="210" spans="1:2" ht="12.75" customHeight="1" x14ac:dyDescent="0.25">
      <c r="A210" s="12"/>
      <c r="B210" s="12"/>
    </row>
    <row r="211" spans="1:2" ht="12.75" customHeight="1" x14ac:dyDescent="0.25">
      <c r="A211" s="12"/>
      <c r="B211" s="12"/>
    </row>
    <row r="212" spans="1:2" ht="12.75" customHeight="1" x14ac:dyDescent="0.25">
      <c r="A212" s="12"/>
      <c r="B212" s="12"/>
    </row>
    <row r="213" spans="1:2" ht="12.75" customHeight="1" x14ac:dyDescent="0.25">
      <c r="A213" s="12"/>
      <c r="B213" s="12"/>
    </row>
    <row r="214" spans="1:2" ht="12.75" customHeight="1" x14ac:dyDescent="0.25">
      <c r="A214" s="12"/>
      <c r="B214" s="12"/>
    </row>
    <row r="215" spans="1:2" ht="12.75" customHeight="1" x14ac:dyDescent="0.25">
      <c r="A215" s="12"/>
      <c r="B215" s="12"/>
    </row>
    <row r="216" spans="1:2" ht="12.75" customHeight="1" x14ac:dyDescent="0.25">
      <c r="A216" s="12"/>
      <c r="B216" s="12"/>
    </row>
    <row r="217" spans="1:2" ht="12.75" customHeight="1" x14ac:dyDescent="0.25">
      <c r="A217" s="12"/>
      <c r="B217" s="12"/>
    </row>
    <row r="218" spans="1:2" ht="12.75" customHeight="1" x14ac:dyDescent="0.25">
      <c r="A218" s="12"/>
      <c r="B218" s="12"/>
    </row>
    <row r="219" spans="1:2" ht="12.75" customHeight="1" x14ac:dyDescent="0.25">
      <c r="A219" s="12"/>
      <c r="B219" s="12"/>
    </row>
    <row r="220" spans="1:2" ht="12.75" customHeight="1" x14ac:dyDescent="0.25">
      <c r="A220" s="12"/>
      <c r="B220" s="12"/>
    </row>
    <row r="221" spans="1:2" ht="12.75" customHeight="1" x14ac:dyDescent="0.25">
      <c r="A221" s="12"/>
      <c r="B221" s="12"/>
    </row>
    <row r="222" spans="1:2" ht="12.75" customHeight="1" x14ac:dyDescent="0.25">
      <c r="A222" s="12"/>
      <c r="B222" s="12"/>
    </row>
    <row r="223" spans="1:2" ht="12.75" customHeight="1" x14ac:dyDescent="0.25">
      <c r="A223" s="12"/>
      <c r="B223" s="12"/>
    </row>
    <row r="224" spans="1:2" ht="12.75" customHeight="1" x14ac:dyDescent="0.25">
      <c r="A224" s="12"/>
      <c r="B224" s="12"/>
    </row>
    <row r="225" spans="1:2" ht="12.75" customHeight="1" x14ac:dyDescent="0.25">
      <c r="A225" s="12"/>
      <c r="B225" s="12"/>
    </row>
    <row r="226" spans="1:2" ht="12.75" customHeight="1" x14ac:dyDescent="0.25">
      <c r="A226" s="12"/>
      <c r="B226" s="12"/>
    </row>
    <row r="227" spans="1:2" ht="12.75" customHeight="1" x14ac:dyDescent="0.25">
      <c r="A227" s="12"/>
      <c r="B227" s="12"/>
    </row>
    <row r="228" spans="1:2" ht="12.75" customHeight="1" x14ac:dyDescent="0.25">
      <c r="A228" s="12"/>
      <c r="B228" s="12"/>
    </row>
    <row r="229" spans="1:2" ht="12.75" customHeight="1" x14ac:dyDescent="0.25">
      <c r="A229" s="12"/>
      <c r="B229" s="12"/>
    </row>
    <row r="230" spans="1:2" ht="12.75" customHeight="1" x14ac:dyDescent="0.25">
      <c r="A230" s="12"/>
      <c r="B230" s="12"/>
    </row>
    <row r="231" spans="1:2" ht="12.75" customHeight="1" x14ac:dyDescent="0.25">
      <c r="A231" s="12"/>
      <c r="B231" s="12"/>
    </row>
    <row r="232" spans="1:2" ht="12.75" customHeight="1" x14ac:dyDescent="0.25">
      <c r="A232" s="12"/>
      <c r="B232" s="12"/>
    </row>
    <row r="233" spans="1:2" ht="12.75" customHeight="1" x14ac:dyDescent="0.25">
      <c r="A233" s="12"/>
      <c r="B233" s="12"/>
    </row>
    <row r="234" spans="1:2" ht="12.75" customHeight="1" x14ac:dyDescent="0.25">
      <c r="A234" s="12"/>
      <c r="B234" s="12"/>
    </row>
    <row r="235" spans="1:2" ht="12.75" customHeight="1" x14ac:dyDescent="0.25">
      <c r="A235" s="12"/>
      <c r="B235" s="12"/>
    </row>
    <row r="236" spans="1:2" ht="12.75" customHeight="1" x14ac:dyDescent="0.25">
      <c r="A236" s="12"/>
      <c r="B236" s="12"/>
    </row>
    <row r="237" spans="1:2" ht="12.75" customHeight="1" x14ac:dyDescent="0.25">
      <c r="A237" s="12"/>
      <c r="B237" s="12"/>
    </row>
    <row r="238" spans="1:2" ht="12.75" customHeight="1" x14ac:dyDescent="0.25">
      <c r="A238" s="12"/>
      <c r="B238" s="12"/>
    </row>
    <row r="239" spans="1:2" ht="12.75" customHeight="1" x14ac:dyDescent="0.25">
      <c r="A239" s="12"/>
      <c r="B239" s="12"/>
    </row>
    <row r="240" spans="1:2" ht="12.75" customHeight="1" x14ac:dyDescent="0.25">
      <c r="A240" s="12"/>
      <c r="B240" s="12"/>
    </row>
    <row r="241" spans="1:2" ht="12.75" customHeight="1" x14ac:dyDescent="0.25">
      <c r="A241" s="12"/>
      <c r="B241" s="12"/>
    </row>
    <row r="242" spans="1:2" ht="12.75" customHeight="1" x14ac:dyDescent="0.25">
      <c r="A242" s="12"/>
      <c r="B242" s="12"/>
    </row>
    <row r="243" spans="1:2" ht="12.75" customHeight="1" x14ac:dyDescent="0.25">
      <c r="A243" s="12"/>
      <c r="B243" s="12"/>
    </row>
    <row r="244" spans="1:2" ht="12.75" customHeight="1" x14ac:dyDescent="0.25">
      <c r="A244" s="12"/>
      <c r="B244" s="12"/>
    </row>
    <row r="245" spans="1:2" ht="12.75" customHeight="1" x14ac:dyDescent="0.25">
      <c r="A245" s="12"/>
      <c r="B245" s="12"/>
    </row>
    <row r="246" spans="1:2" ht="12.75" customHeight="1" x14ac:dyDescent="0.25">
      <c r="A246" s="12"/>
      <c r="B246" s="12"/>
    </row>
    <row r="247" spans="1:2" ht="12.75" customHeight="1" x14ac:dyDescent="0.25">
      <c r="A247" s="12"/>
      <c r="B247" s="12"/>
    </row>
    <row r="248" spans="1:2" ht="12.75" customHeight="1" x14ac:dyDescent="0.25">
      <c r="A248" s="12"/>
      <c r="B248" s="12"/>
    </row>
    <row r="249" spans="1:2" ht="12.75" customHeight="1" x14ac:dyDescent="0.25">
      <c r="A249" s="12"/>
      <c r="B249" s="12"/>
    </row>
    <row r="250" spans="1:2" ht="12.75" customHeight="1" x14ac:dyDescent="0.25">
      <c r="A250" s="12"/>
      <c r="B250" s="12"/>
    </row>
    <row r="251" spans="1:2" ht="12.75" customHeight="1" x14ac:dyDescent="0.25">
      <c r="A251" s="12"/>
      <c r="B251" s="12"/>
    </row>
    <row r="252" spans="1:2" ht="12.75" customHeight="1" x14ac:dyDescent="0.25">
      <c r="A252" s="12"/>
      <c r="B252" s="12"/>
    </row>
    <row r="253" spans="1:2" ht="12.75" customHeight="1" x14ac:dyDescent="0.25">
      <c r="A253" s="12"/>
      <c r="B253" s="12"/>
    </row>
    <row r="254" spans="1:2" ht="12.75" customHeight="1" x14ac:dyDescent="0.25">
      <c r="A254" s="12"/>
      <c r="B254" s="12"/>
    </row>
    <row r="255" spans="1:2" ht="12.75" customHeight="1" x14ac:dyDescent="0.25">
      <c r="A255" s="12"/>
      <c r="B255" s="12"/>
    </row>
    <row r="256" spans="1:2" ht="12.75" customHeight="1" x14ac:dyDescent="0.25">
      <c r="A256" s="12"/>
      <c r="B256" s="12"/>
    </row>
    <row r="257" spans="1:2" ht="12.75" customHeight="1" x14ac:dyDescent="0.25">
      <c r="A257" s="12"/>
      <c r="B257" s="12"/>
    </row>
    <row r="258" spans="1:2" ht="12.75" customHeight="1" x14ac:dyDescent="0.25">
      <c r="A258" s="12"/>
      <c r="B258" s="12"/>
    </row>
    <row r="259" spans="1:2" ht="12.75" customHeight="1" x14ac:dyDescent="0.25">
      <c r="A259" s="12"/>
      <c r="B259" s="12"/>
    </row>
    <row r="260" spans="1:2" ht="12.75" customHeight="1" x14ac:dyDescent="0.25">
      <c r="A260" s="12"/>
      <c r="B260" s="12"/>
    </row>
    <row r="261" spans="1:2" ht="12.75" customHeight="1" x14ac:dyDescent="0.25">
      <c r="A261" s="12"/>
      <c r="B261" s="12"/>
    </row>
    <row r="262" spans="1:2" ht="12.75" customHeight="1" x14ac:dyDescent="0.25">
      <c r="A262" s="12"/>
      <c r="B262" s="12"/>
    </row>
    <row r="263" spans="1:2" ht="12.75" customHeight="1" x14ac:dyDescent="0.25">
      <c r="A263" s="12"/>
      <c r="B263" s="12"/>
    </row>
    <row r="264" spans="1:2" ht="12.75" customHeight="1" x14ac:dyDescent="0.25">
      <c r="A264" s="12"/>
      <c r="B264" s="12"/>
    </row>
    <row r="265" spans="1:2" ht="12.75" customHeight="1" x14ac:dyDescent="0.25">
      <c r="A265" s="12"/>
      <c r="B265" s="12"/>
    </row>
    <row r="266" spans="1:2" ht="12.75" customHeight="1" x14ac:dyDescent="0.25">
      <c r="A266" s="12"/>
      <c r="B266" s="12"/>
    </row>
    <row r="267" spans="1:2" ht="12.75" customHeight="1" x14ac:dyDescent="0.25">
      <c r="A267" s="12"/>
      <c r="B267" s="12"/>
    </row>
    <row r="268" spans="1:2" ht="12.75" customHeight="1" x14ac:dyDescent="0.25">
      <c r="A268" s="12"/>
      <c r="B268" s="12"/>
    </row>
    <row r="269" spans="1:2" ht="12.75" customHeight="1" x14ac:dyDescent="0.25">
      <c r="A269" s="12"/>
      <c r="B269" s="12"/>
    </row>
    <row r="270" spans="1:2" ht="12.75" customHeight="1" x14ac:dyDescent="0.25">
      <c r="A270" s="12"/>
      <c r="B270" s="12"/>
    </row>
    <row r="271" spans="1:2" ht="12.75" customHeight="1" x14ac:dyDescent="0.25">
      <c r="A271" s="12"/>
      <c r="B271" s="12"/>
    </row>
    <row r="272" spans="1:2" ht="12.75" customHeight="1" x14ac:dyDescent="0.25">
      <c r="A272" s="12"/>
      <c r="B272" s="12"/>
    </row>
    <row r="273" spans="1:2" ht="12.75" customHeight="1" x14ac:dyDescent="0.25">
      <c r="A273" s="12"/>
      <c r="B273" s="12"/>
    </row>
    <row r="274" spans="1:2" ht="12.75" customHeight="1" x14ac:dyDescent="0.25">
      <c r="A274" s="12"/>
      <c r="B274" s="12"/>
    </row>
    <row r="275" spans="1:2" ht="12.75" customHeight="1" x14ac:dyDescent="0.25">
      <c r="A275" s="12"/>
      <c r="B275" s="12"/>
    </row>
    <row r="276" spans="1:2" ht="12.75" customHeight="1" x14ac:dyDescent="0.25">
      <c r="A276" s="12"/>
      <c r="B276" s="12"/>
    </row>
    <row r="277" spans="1:2" ht="12.75" customHeight="1" x14ac:dyDescent="0.25">
      <c r="A277" s="12"/>
      <c r="B277" s="12"/>
    </row>
    <row r="278" spans="1:2" ht="12.75" customHeight="1" x14ac:dyDescent="0.25">
      <c r="A278" s="12"/>
      <c r="B278" s="12"/>
    </row>
    <row r="279" spans="1:2" ht="12.75" customHeight="1" x14ac:dyDescent="0.25">
      <c r="A279" s="12"/>
      <c r="B279" s="12"/>
    </row>
    <row r="280" spans="1:2" ht="12.75" customHeight="1" x14ac:dyDescent="0.25">
      <c r="A280" s="12"/>
      <c r="B280" s="12"/>
    </row>
    <row r="281" spans="1:2" ht="12.75" customHeight="1" x14ac:dyDescent="0.25">
      <c r="A281" s="12"/>
      <c r="B281" s="12"/>
    </row>
    <row r="282" spans="1:2" ht="12.75" customHeight="1" x14ac:dyDescent="0.25">
      <c r="A282" s="12"/>
      <c r="B282" s="12"/>
    </row>
    <row r="283" spans="1:2" ht="12.75" customHeight="1" x14ac:dyDescent="0.25">
      <c r="A283" s="12"/>
      <c r="B283" s="12"/>
    </row>
    <row r="284" spans="1:2" ht="12.75" customHeight="1" x14ac:dyDescent="0.25">
      <c r="A284" s="12"/>
      <c r="B284" s="12"/>
    </row>
    <row r="285" spans="1:2" ht="12.75" customHeight="1" x14ac:dyDescent="0.25">
      <c r="A285" s="12"/>
      <c r="B285" s="12"/>
    </row>
    <row r="286" spans="1:2" ht="12.75" customHeight="1" x14ac:dyDescent="0.25">
      <c r="A286" s="12"/>
      <c r="B286" s="12"/>
    </row>
    <row r="287" spans="1:2" ht="12.75" customHeight="1" x14ac:dyDescent="0.25">
      <c r="A287" s="12"/>
      <c r="B287" s="12"/>
    </row>
    <row r="288" spans="1:2" ht="12.75" customHeight="1" x14ac:dyDescent="0.25">
      <c r="A288" s="12"/>
      <c r="B288" s="12"/>
    </row>
    <row r="289" spans="1:2" ht="12.75" customHeight="1" x14ac:dyDescent="0.25">
      <c r="A289" s="12"/>
      <c r="B289" s="12"/>
    </row>
    <row r="290" spans="1:2" ht="12.75" customHeight="1" x14ac:dyDescent="0.25">
      <c r="A290" s="12"/>
      <c r="B290" s="12"/>
    </row>
    <row r="291" spans="1:2" ht="12.75" customHeight="1" x14ac:dyDescent="0.25">
      <c r="A291" s="12"/>
      <c r="B291" s="12"/>
    </row>
    <row r="292" spans="1:2" ht="12.75" customHeight="1" x14ac:dyDescent="0.25">
      <c r="A292" s="12"/>
      <c r="B292" s="12"/>
    </row>
    <row r="293" spans="1:2" ht="12.75" customHeight="1" x14ac:dyDescent="0.25">
      <c r="A293" s="12"/>
      <c r="B293" s="12"/>
    </row>
    <row r="294" spans="1:2" ht="12.75" customHeight="1" x14ac:dyDescent="0.25">
      <c r="A294" s="12"/>
      <c r="B294" s="12"/>
    </row>
    <row r="295" spans="1:2" ht="12.75" customHeight="1" x14ac:dyDescent="0.25">
      <c r="A295" s="12"/>
      <c r="B295" s="12"/>
    </row>
    <row r="296" spans="1:2" ht="12.75" customHeight="1" x14ac:dyDescent="0.25">
      <c r="A296" s="12"/>
      <c r="B296" s="12"/>
    </row>
    <row r="297" spans="1:2" ht="12.75" customHeight="1" x14ac:dyDescent="0.25">
      <c r="A297" s="12"/>
      <c r="B297" s="12"/>
    </row>
    <row r="298" spans="1:2" ht="12.75" customHeight="1" x14ac:dyDescent="0.25">
      <c r="A298" s="12"/>
      <c r="B298" s="12"/>
    </row>
    <row r="299" spans="1:2" ht="12.75" customHeight="1" x14ac:dyDescent="0.25">
      <c r="A299" s="12"/>
      <c r="B299" s="12"/>
    </row>
    <row r="300" spans="1:2" ht="12.75" customHeight="1" x14ac:dyDescent="0.25">
      <c r="A300" s="12"/>
      <c r="B300" s="12"/>
    </row>
    <row r="301" spans="1:2" ht="12.75" customHeight="1" x14ac:dyDescent="0.25">
      <c r="A301" s="12"/>
      <c r="B301" s="12"/>
    </row>
    <row r="302" spans="1:2" ht="12.75" customHeight="1" x14ac:dyDescent="0.25">
      <c r="A302" s="12"/>
      <c r="B302" s="12"/>
    </row>
    <row r="303" spans="1:2" ht="12.75" customHeight="1" x14ac:dyDescent="0.25">
      <c r="A303" s="12"/>
      <c r="B303" s="12"/>
    </row>
    <row r="304" spans="1:2" ht="12.75" customHeight="1" x14ac:dyDescent="0.25">
      <c r="A304" s="12"/>
      <c r="B304" s="12"/>
    </row>
    <row r="305" spans="1:2" ht="12.75" customHeight="1" x14ac:dyDescent="0.25">
      <c r="A305" s="12"/>
      <c r="B305" s="12"/>
    </row>
    <row r="306" spans="1:2" ht="12.75" customHeight="1" x14ac:dyDescent="0.25">
      <c r="A306" s="12"/>
      <c r="B306" s="12"/>
    </row>
    <row r="307" spans="1:2" ht="12.75" customHeight="1" x14ac:dyDescent="0.25">
      <c r="A307" s="12"/>
      <c r="B307" s="12"/>
    </row>
    <row r="308" spans="1:2" ht="12.75" customHeight="1" x14ac:dyDescent="0.25">
      <c r="A308" s="12"/>
      <c r="B308" s="12"/>
    </row>
    <row r="309" spans="1:2" ht="12.75" customHeight="1" x14ac:dyDescent="0.25">
      <c r="A309" s="12"/>
      <c r="B309" s="12"/>
    </row>
    <row r="310" spans="1:2" ht="12.75" customHeight="1" x14ac:dyDescent="0.25">
      <c r="A310" s="12"/>
      <c r="B310" s="12"/>
    </row>
    <row r="311" spans="1:2" ht="12.75" customHeight="1" x14ac:dyDescent="0.25">
      <c r="A311" s="12"/>
      <c r="B311" s="12"/>
    </row>
    <row r="312" spans="1:2" ht="12.75" customHeight="1" x14ac:dyDescent="0.25">
      <c r="A312" s="12"/>
      <c r="B312" s="12"/>
    </row>
    <row r="313" spans="1:2" ht="12.75" customHeight="1" x14ac:dyDescent="0.25">
      <c r="A313" s="12"/>
      <c r="B313" s="12"/>
    </row>
    <row r="314" spans="1:2" ht="12.75" customHeight="1" x14ac:dyDescent="0.25">
      <c r="A314" s="12"/>
      <c r="B314" s="12"/>
    </row>
    <row r="315" spans="1:2" ht="12.75" customHeight="1" x14ac:dyDescent="0.25">
      <c r="A315" s="12"/>
      <c r="B315" s="12"/>
    </row>
    <row r="316" spans="1:2" ht="12.75" customHeight="1" x14ac:dyDescent="0.25">
      <c r="A316" s="12"/>
      <c r="B316" s="12"/>
    </row>
    <row r="317" spans="1:2" ht="12.75" customHeight="1" x14ac:dyDescent="0.25">
      <c r="A317" s="12"/>
      <c r="B317" s="12"/>
    </row>
    <row r="318" spans="1:2" ht="12.75" customHeight="1" x14ac:dyDescent="0.25">
      <c r="A318" s="12"/>
      <c r="B318" s="12"/>
    </row>
    <row r="319" spans="1:2" ht="12.75" customHeight="1" x14ac:dyDescent="0.25">
      <c r="A319" s="12"/>
      <c r="B319" s="12"/>
    </row>
    <row r="320" spans="1:2" ht="12.75" customHeight="1" x14ac:dyDescent="0.25">
      <c r="A320" s="12"/>
      <c r="B320" s="12"/>
    </row>
    <row r="321" spans="1:2" ht="12.75" customHeight="1" x14ac:dyDescent="0.25">
      <c r="A321" s="12"/>
      <c r="B321" s="12"/>
    </row>
    <row r="322" spans="1:2" ht="12.75" customHeight="1" x14ac:dyDescent="0.25">
      <c r="A322" s="12"/>
      <c r="B322" s="12"/>
    </row>
    <row r="323" spans="1:2" ht="12.75" customHeight="1" x14ac:dyDescent="0.25">
      <c r="A323" s="12"/>
      <c r="B323" s="12"/>
    </row>
    <row r="324" spans="1:2" ht="12.75" customHeight="1" x14ac:dyDescent="0.25">
      <c r="A324" s="12"/>
      <c r="B324" s="12"/>
    </row>
    <row r="325" spans="1:2" ht="12.75" customHeight="1" x14ac:dyDescent="0.25">
      <c r="A325" s="12"/>
      <c r="B325" s="12"/>
    </row>
    <row r="326" spans="1:2" ht="12.75" customHeight="1" x14ac:dyDescent="0.25">
      <c r="A326" s="12"/>
      <c r="B326" s="12"/>
    </row>
    <row r="327" spans="1:2" ht="12.75" customHeight="1" x14ac:dyDescent="0.25">
      <c r="A327" s="12"/>
      <c r="B327" s="12"/>
    </row>
    <row r="328" spans="1:2" ht="12.75" customHeight="1" x14ac:dyDescent="0.25">
      <c r="A328" s="12"/>
      <c r="B328" s="12"/>
    </row>
    <row r="329" spans="1:2" ht="12.75" customHeight="1" x14ac:dyDescent="0.25">
      <c r="A329" s="12"/>
      <c r="B329" s="12"/>
    </row>
    <row r="330" spans="1:2" ht="12.75" customHeight="1" x14ac:dyDescent="0.25">
      <c r="A330" s="12"/>
      <c r="B330" s="12"/>
    </row>
    <row r="331" spans="1:2" ht="12.75" customHeight="1" x14ac:dyDescent="0.25">
      <c r="A331" s="12"/>
      <c r="B331" s="12"/>
    </row>
    <row r="332" spans="1:2" ht="12.75" customHeight="1" x14ac:dyDescent="0.25">
      <c r="A332" s="12"/>
      <c r="B332" s="12"/>
    </row>
    <row r="333" spans="1:2" ht="12.75" customHeight="1" x14ac:dyDescent="0.25">
      <c r="A333" s="12"/>
      <c r="B333" s="12"/>
    </row>
    <row r="334" spans="1:2" ht="12.75" customHeight="1" x14ac:dyDescent="0.25">
      <c r="A334" s="12"/>
      <c r="B334" s="12"/>
    </row>
    <row r="335" spans="1:2" ht="12.75" customHeight="1" x14ac:dyDescent="0.25">
      <c r="A335" s="12"/>
      <c r="B335" s="12"/>
    </row>
    <row r="336" spans="1:2" ht="12.75" customHeight="1" x14ac:dyDescent="0.25">
      <c r="A336" s="12"/>
      <c r="B336" s="12"/>
    </row>
    <row r="337" spans="1:2" ht="12.75" customHeight="1" x14ac:dyDescent="0.25">
      <c r="A337" s="12"/>
      <c r="B337" s="12"/>
    </row>
    <row r="338" spans="1:2" ht="12.75" customHeight="1" x14ac:dyDescent="0.25">
      <c r="A338" s="12"/>
      <c r="B338" s="12"/>
    </row>
    <row r="339" spans="1:2" ht="12.75" customHeight="1" x14ac:dyDescent="0.25">
      <c r="A339" s="12"/>
      <c r="B339" s="12"/>
    </row>
    <row r="340" spans="1:2" ht="12.75" customHeight="1" x14ac:dyDescent="0.25">
      <c r="A340" s="12"/>
      <c r="B340" s="12"/>
    </row>
    <row r="341" spans="1:2" ht="12.75" customHeight="1" x14ac:dyDescent="0.25">
      <c r="A341" s="12"/>
      <c r="B341" s="12"/>
    </row>
    <row r="342" spans="1:2" ht="12.75" customHeight="1" x14ac:dyDescent="0.25">
      <c r="A342" s="12"/>
      <c r="B342" s="12"/>
    </row>
    <row r="343" spans="1:2" ht="12.75" customHeight="1" x14ac:dyDescent="0.25">
      <c r="A343" s="12"/>
      <c r="B343" s="12"/>
    </row>
    <row r="344" spans="1:2" ht="12.75" customHeight="1" x14ac:dyDescent="0.25">
      <c r="A344" s="12"/>
      <c r="B344" s="12"/>
    </row>
    <row r="345" spans="1:2" ht="12.75" customHeight="1" x14ac:dyDescent="0.25">
      <c r="A345" s="12"/>
      <c r="B345" s="12"/>
    </row>
    <row r="346" spans="1:2" ht="12.75" customHeight="1" x14ac:dyDescent="0.25">
      <c r="A346" s="12"/>
      <c r="B346" s="12"/>
    </row>
    <row r="347" spans="1:2" ht="12.75" customHeight="1" x14ac:dyDescent="0.25">
      <c r="A347" s="12"/>
      <c r="B347" s="12"/>
    </row>
    <row r="348" spans="1:2" ht="12.75" customHeight="1" x14ac:dyDescent="0.25">
      <c r="A348" s="12"/>
      <c r="B348" s="12"/>
    </row>
    <row r="349" spans="1:2" ht="12.75" customHeight="1" x14ac:dyDescent="0.25">
      <c r="A349" s="12"/>
      <c r="B349" s="12"/>
    </row>
    <row r="350" spans="1:2" ht="12.75" customHeight="1" x14ac:dyDescent="0.25">
      <c r="A350" s="12"/>
      <c r="B350" s="12"/>
    </row>
    <row r="351" spans="1:2" ht="12.75" customHeight="1" x14ac:dyDescent="0.25">
      <c r="A351" s="12"/>
      <c r="B351" s="12"/>
    </row>
    <row r="352" spans="1:2" ht="12.75" customHeight="1" x14ac:dyDescent="0.25">
      <c r="A352" s="12"/>
      <c r="B352" s="12"/>
    </row>
    <row r="353" spans="1:2" ht="12.75" customHeight="1" x14ac:dyDescent="0.25">
      <c r="A353" s="12"/>
      <c r="B353" s="12"/>
    </row>
    <row r="354" spans="1:2" ht="12.75" customHeight="1" x14ac:dyDescent="0.25">
      <c r="A354" s="12"/>
      <c r="B354" s="12"/>
    </row>
    <row r="355" spans="1:2" ht="12.75" customHeight="1" x14ac:dyDescent="0.25">
      <c r="A355" s="12"/>
      <c r="B355" s="12"/>
    </row>
    <row r="356" spans="1:2" ht="12.75" customHeight="1" x14ac:dyDescent="0.25">
      <c r="A356" s="12"/>
      <c r="B356" s="12"/>
    </row>
    <row r="357" spans="1:2" ht="12.75" customHeight="1" x14ac:dyDescent="0.25">
      <c r="A357" s="12"/>
      <c r="B357" s="12"/>
    </row>
    <row r="358" spans="1:2" ht="12.75" customHeight="1" x14ac:dyDescent="0.25">
      <c r="A358" s="12"/>
      <c r="B358" s="12"/>
    </row>
    <row r="359" spans="1:2" ht="12.75" customHeight="1" x14ac:dyDescent="0.25">
      <c r="A359" s="12"/>
      <c r="B359" s="12"/>
    </row>
    <row r="360" spans="1:2" ht="12.75" customHeight="1" x14ac:dyDescent="0.25">
      <c r="A360" s="12"/>
      <c r="B360" s="12"/>
    </row>
    <row r="361" spans="1:2" ht="12.75" customHeight="1" x14ac:dyDescent="0.25">
      <c r="A361" s="12"/>
      <c r="B361" s="12"/>
    </row>
    <row r="362" spans="1:2" ht="12.75" customHeight="1" x14ac:dyDescent="0.25">
      <c r="A362" s="12"/>
      <c r="B362" s="12"/>
    </row>
    <row r="363" spans="1:2" ht="12.75" customHeight="1" x14ac:dyDescent="0.25">
      <c r="A363" s="12"/>
      <c r="B363" s="12"/>
    </row>
    <row r="364" spans="1:2" ht="12.75" customHeight="1" x14ac:dyDescent="0.25">
      <c r="A364" s="12"/>
      <c r="B364" s="12"/>
    </row>
    <row r="365" spans="1:2" ht="12.75" customHeight="1" x14ac:dyDescent="0.25">
      <c r="A365" s="12"/>
      <c r="B365" s="12"/>
    </row>
    <row r="366" spans="1:2" ht="12.75" customHeight="1" x14ac:dyDescent="0.25">
      <c r="A366" s="12"/>
      <c r="B366" s="12"/>
    </row>
    <row r="367" spans="1:2" ht="12.75" customHeight="1" x14ac:dyDescent="0.25">
      <c r="A367" s="12"/>
      <c r="B367" s="12"/>
    </row>
    <row r="368" spans="1:2" ht="12.75" customHeight="1" x14ac:dyDescent="0.25">
      <c r="A368" s="12"/>
      <c r="B368" s="12"/>
    </row>
    <row r="369" spans="1:2" ht="12.75" customHeight="1" x14ac:dyDescent="0.25">
      <c r="A369" s="12"/>
      <c r="B369" s="12"/>
    </row>
    <row r="370" spans="1:2" ht="12.75" customHeight="1" x14ac:dyDescent="0.25">
      <c r="A370" s="12"/>
      <c r="B370" s="12"/>
    </row>
    <row r="371" spans="1:2" ht="12.75" customHeight="1" x14ac:dyDescent="0.25">
      <c r="A371" s="12"/>
      <c r="B371" s="12"/>
    </row>
    <row r="372" spans="1:2" ht="12.75" customHeight="1" x14ac:dyDescent="0.25">
      <c r="A372" s="12"/>
      <c r="B372" s="12"/>
    </row>
    <row r="373" spans="1:2" ht="12.75" customHeight="1" x14ac:dyDescent="0.25">
      <c r="A373" s="12"/>
      <c r="B373" s="12"/>
    </row>
    <row r="374" spans="1:2" ht="12.75" customHeight="1" x14ac:dyDescent="0.25">
      <c r="A374" s="12"/>
      <c r="B374" s="12"/>
    </row>
    <row r="375" spans="1:2" ht="12.75" customHeight="1" x14ac:dyDescent="0.25">
      <c r="A375" s="12"/>
      <c r="B375" s="12"/>
    </row>
    <row r="376" spans="1:2" ht="12.75" customHeight="1" x14ac:dyDescent="0.25">
      <c r="A376" s="12"/>
      <c r="B376" s="12"/>
    </row>
    <row r="377" spans="1:2" ht="12.75" customHeight="1" x14ac:dyDescent="0.25">
      <c r="A377" s="12"/>
      <c r="B377" s="12"/>
    </row>
    <row r="378" spans="1:2" ht="12.75" customHeight="1" x14ac:dyDescent="0.25">
      <c r="A378" s="12"/>
      <c r="B378" s="12"/>
    </row>
    <row r="379" spans="1:2" ht="12.75" customHeight="1" x14ac:dyDescent="0.25">
      <c r="A379" s="12"/>
      <c r="B379" s="12"/>
    </row>
    <row r="380" spans="1:2" ht="12.75" customHeight="1" x14ac:dyDescent="0.25">
      <c r="A380" s="12"/>
      <c r="B380" s="12"/>
    </row>
    <row r="381" spans="1:2" ht="12.75" customHeight="1" x14ac:dyDescent="0.25">
      <c r="A381" s="12"/>
      <c r="B381" s="12"/>
    </row>
    <row r="382" spans="1:2" ht="12.75" customHeight="1" x14ac:dyDescent="0.25">
      <c r="A382" s="12"/>
      <c r="B382" s="12"/>
    </row>
    <row r="383" spans="1:2" ht="12.75" customHeight="1" x14ac:dyDescent="0.25">
      <c r="A383" s="12"/>
      <c r="B383" s="12"/>
    </row>
    <row r="384" spans="1:2" ht="12.75" customHeight="1" x14ac:dyDescent="0.25">
      <c r="A384" s="12"/>
      <c r="B384" s="12"/>
    </row>
    <row r="385" spans="1:2" ht="12.75" customHeight="1" x14ac:dyDescent="0.25">
      <c r="A385" s="12"/>
      <c r="B385" s="12"/>
    </row>
    <row r="386" spans="1:2" ht="12.75" customHeight="1" x14ac:dyDescent="0.25">
      <c r="A386" s="12"/>
      <c r="B386" s="12"/>
    </row>
    <row r="387" spans="1:2" ht="12.75" customHeight="1" x14ac:dyDescent="0.25">
      <c r="A387" s="12"/>
      <c r="B387" s="12"/>
    </row>
    <row r="388" spans="1:2" ht="12.75" customHeight="1" x14ac:dyDescent="0.25">
      <c r="A388" s="12"/>
      <c r="B388" s="12"/>
    </row>
    <row r="389" spans="1:2" ht="12.75" customHeight="1" x14ac:dyDescent="0.25">
      <c r="A389" s="12"/>
      <c r="B389" s="12"/>
    </row>
    <row r="390" spans="1:2" ht="12.75" customHeight="1" x14ac:dyDescent="0.25">
      <c r="A390" s="12"/>
      <c r="B390" s="12"/>
    </row>
    <row r="391" spans="1:2" ht="12.75" customHeight="1" x14ac:dyDescent="0.25">
      <c r="A391" s="12"/>
      <c r="B391" s="12"/>
    </row>
    <row r="392" spans="1:2" ht="12.75" customHeight="1" x14ac:dyDescent="0.25">
      <c r="A392" s="12"/>
      <c r="B392" s="12"/>
    </row>
    <row r="393" spans="1:2" ht="12.75" customHeight="1" x14ac:dyDescent="0.25">
      <c r="A393" s="12"/>
      <c r="B393" s="12"/>
    </row>
    <row r="394" spans="1:2" ht="12.75" customHeight="1" x14ac:dyDescent="0.25">
      <c r="A394" s="12"/>
      <c r="B394" s="12"/>
    </row>
    <row r="395" spans="1:2" ht="12.75" customHeight="1" x14ac:dyDescent="0.25">
      <c r="A395" s="12"/>
      <c r="B395" s="12"/>
    </row>
    <row r="396" spans="1:2" ht="12.75" customHeight="1" x14ac:dyDescent="0.25">
      <c r="A396" s="12"/>
      <c r="B396" s="12"/>
    </row>
    <row r="397" spans="1:2" ht="12.75" customHeight="1" x14ac:dyDescent="0.25">
      <c r="A397" s="12"/>
      <c r="B397" s="12"/>
    </row>
    <row r="398" spans="1:2" ht="12.75" customHeight="1" x14ac:dyDescent="0.25">
      <c r="A398" s="12"/>
      <c r="B398" s="12"/>
    </row>
    <row r="399" spans="1:2" ht="12.75" customHeight="1" x14ac:dyDescent="0.25">
      <c r="A399" s="12"/>
      <c r="B399" s="12"/>
    </row>
    <row r="400" spans="1:2" ht="12.75" customHeight="1" x14ac:dyDescent="0.25">
      <c r="A400" s="12"/>
      <c r="B400" s="12"/>
    </row>
    <row r="401" spans="1:2" ht="12.75" customHeight="1" x14ac:dyDescent="0.25">
      <c r="A401" s="12"/>
      <c r="B401" s="12"/>
    </row>
    <row r="402" spans="1:2" ht="12.75" customHeight="1" x14ac:dyDescent="0.25">
      <c r="A402" s="12"/>
      <c r="B402" s="12"/>
    </row>
    <row r="403" spans="1:2" ht="12.75" customHeight="1" x14ac:dyDescent="0.25">
      <c r="A403" s="12"/>
      <c r="B403" s="12"/>
    </row>
    <row r="404" spans="1:2" ht="12.75" customHeight="1" x14ac:dyDescent="0.25">
      <c r="A404" s="12"/>
      <c r="B404" s="12"/>
    </row>
    <row r="405" spans="1:2" ht="12.75" customHeight="1" x14ac:dyDescent="0.25">
      <c r="A405" s="12"/>
      <c r="B405" s="12"/>
    </row>
    <row r="406" spans="1:2" ht="12.75" customHeight="1" x14ac:dyDescent="0.25">
      <c r="A406" s="12"/>
      <c r="B406" s="12"/>
    </row>
    <row r="407" spans="1:2" ht="12.75" customHeight="1" x14ac:dyDescent="0.25">
      <c r="A407" s="12"/>
      <c r="B407" s="12"/>
    </row>
    <row r="408" spans="1:2" ht="12.75" customHeight="1" x14ac:dyDescent="0.25">
      <c r="A408" s="12"/>
      <c r="B408" s="12"/>
    </row>
    <row r="409" spans="1:2" ht="12.75" customHeight="1" x14ac:dyDescent="0.25">
      <c r="A409" s="12"/>
      <c r="B409" s="12"/>
    </row>
    <row r="410" spans="1:2" ht="12.75" customHeight="1" x14ac:dyDescent="0.25">
      <c r="A410" s="12"/>
      <c r="B410" s="12"/>
    </row>
    <row r="411" spans="1:2" ht="12.75" customHeight="1" x14ac:dyDescent="0.25">
      <c r="A411" s="12"/>
      <c r="B411" s="12"/>
    </row>
    <row r="412" spans="1:2" ht="12.75" customHeight="1" x14ac:dyDescent="0.25">
      <c r="A412" s="12"/>
      <c r="B412" s="12"/>
    </row>
    <row r="413" spans="1:2" ht="12.75" customHeight="1" x14ac:dyDescent="0.25">
      <c r="A413" s="12"/>
      <c r="B413" s="12"/>
    </row>
    <row r="414" spans="1:2" ht="12.75" customHeight="1" x14ac:dyDescent="0.25">
      <c r="A414" s="12"/>
      <c r="B414" s="12"/>
    </row>
    <row r="415" spans="1:2" ht="12.75" customHeight="1" x14ac:dyDescent="0.25">
      <c r="A415" s="12"/>
      <c r="B415" s="12"/>
    </row>
    <row r="416" spans="1:2" ht="12.75" customHeight="1" x14ac:dyDescent="0.25">
      <c r="A416" s="12"/>
      <c r="B416" s="12"/>
    </row>
    <row r="417" spans="1:2" ht="12.75" customHeight="1" x14ac:dyDescent="0.25">
      <c r="A417" s="12"/>
      <c r="B417" s="12"/>
    </row>
    <row r="418" spans="1:2" ht="12.75" customHeight="1" x14ac:dyDescent="0.25">
      <c r="A418" s="12"/>
      <c r="B418" s="12"/>
    </row>
    <row r="419" spans="1:2" ht="12.75" customHeight="1" x14ac:dyDescent="0.25">
      <c r="A419" s="12"/>
      <c r="B419" s="12"/>
    </row>
    <row r="420" spans="1:2" ht="12.75" customHeight="1" x14ac:dyDescent="0.25">
      <c r="A420" s="12"/>
      <c r="B420" s="12"/>
    </row>
    <row r="421" spans="1:2" ht="12.75" customHeight="1" x14ac:dyDescent="0.25">
      <c r="A421" s="12"/>
      <c r="B421" s="12"/>
    </row>
    <row r="422" spans="1:2" ht="12.75" customHeight="1" x14ac:dyDescent="0.25">
      <c r="A422" s="12"/>
      <c r="B422" s="12"/>
    </row>
    <row r="423" spans="1:2" ht="12.75" customHeight="1" x14ac:dyDescent="0.25">
      <c r="A423" s="12"/>
      <c r="B423" s="12"/>
    </row>
    <row r="424" spans="1:2" ht="12.75" customHeight="1" x14ac:dyDescent="0.25">
      <c r="A424" s="12"/>
      <c r="B424" s="12"/>
    </row>
    <row r="425" spans="1:2" ht="12.75" customHeight="1" x14ac:dyDescent="0.25">
      <c r="A425" s="12"/>
      <c r="B425" s="12"/>
    </row>
    <row r="426" spans="1:2" ht="12.75" customHeight="1" x14ac:dyDescent="0.25">
      <c r="A426" s="12"/>
      <c r="B426" s="12"/>
    </row>
    <row r="427" spans="1:2" ht="12.75" customHeight="1" x14ac:dyDescent="0.25">
      <c r="A427" s="12"/>
      <c r="B427" s="12"/>
    </row>
    <row r="428" spans="1:2" ht="12.75" customHeight="1" x14ac:dyDescent="0.25">
      <c r="A428" s="12"/>
      <c r="B428" s="12"/>
    </row>
    <row r="429" spans="1:2" ht="12.75" customHeight="1" x14ac:dyDescent="0.25">
      <c r="A429" s="12"/>
      <c r="B429" s="12"/>
    </row>
    <row r="430" spans="1:2" ht="12.75" customHeight="1" x14ac:dyDescent="0.25">
      <c r="A430" s="12"/>
      <c r="B430" s="12"/>
    </row>
    <row r="431" spans="1:2" ht="12.75" customHeight="1" x14ac:dyDescent="0.25">
      <c r="A431" s="12"/>
      <c r="B431" s="12"/>
    </row>
    <row r="432" spans="1:2" ht="12.75" customHeight="1" x14ac:dyDescent="0.25">
      <c r="A432" s="12"/>
      <c r="B432" s="12"/>
    </row>
    <row r="433" spans="1:2" ht="12.75" customHeight="1" x14ac:dyDescent="0.25">
      <c r="A433" s="12"/>
      <c r="B433" s="12"/>
    </row>
    <row r="434" spans="1:2" ht="12.75" customHeight="1" x14ac:dyDescent="0.25">
      <c r="A434" s="12"/>
      <c r="B434" s="12"/>
    </row>
    <row r="435" spans="1:2" ht="12.75" customHeight="1" x14ac:dyDescent="0.25">
      <c r="A435" s="12"/>
      <c r="B435" s="12"/>
    </row>
    <row r="436" spans="1:2" ht="12.75" customHeight="1" x14ac:dyDescent="0.25">
      <c r="A436" s="12"/>
      <c r="B436" s="12"/>
    </row>
    <row r="437" spans="1:2" ht="12.75" customHeight="1" x14ac:dyDescent="0.25">
      <c r="A437" s="12"/>
      <c r="B437" s="12"/>
    </row>
    <row r="438" spans="1:2" ht="12.75" customHeight="1" x14ac:dyDescent="0.25">
      <c r="A438" s="12"/>
      <c r="B438" s="12"/>
    </row>
    <row r="439" spans="1:2" ht="12.75" customHeight="1" x14ac:dyDescent="0.25">
      <c r="A439" s="12"/>
      <c r="B439" s="12"/>
    </row>
    <row r="440" spans="1:2" ht="12.75" customHeight="1" x14ac:dyDescent="0.25">
      <c r="A440" s="12"/>
      <c r="B440" s="12"/>
    </row>
    <row r="441" spans="1:2" ht="12.75" customHeight="1" x14ac:dyDescent="0.25">
      <c r="A441" s="12"/>
      <c r="B441" s="12"/>
    </row>
    <row r="442" spans="1:2" ht="12.75" customHeight="1" x14ac:dyDescent="0.25">
      <c r="A442" s="12"/>
      <c r="B442" s="12"/>
    </row>
    <row r="443" spans="1:2" ht="12.75" customHeight="1" x14ac:dyDescent="0.25">
      <c r="A443" s="12"/>
      <c r="B443" s="12"/>
    </row>
    <row r="444" spans="1:2" ht="12.75" customHeight="1" x14ac:dyDescent="0.25">
      <c r="A444" s="12"/>
      <c r="B444" s="12"/>
    </row>
    <row r="445" spans="1:2" ht="12.75" customHeight="1" x14ac:dyDescent="0.25">
      <c r="A445" s="12"/>
      <c r="B445" s="12"/>
    </row>
    <row r="446" spans="1:2" ht="12.75" customHeight="1" x14ac:dyDescent="0.25">
      <c r="A446" s="12"/>
      <c r="B446" s="12"/>
    </row>
    <row r="447" spans="1:2" ht="12.75" customHeight="1" x14ac:dyDescent="0.25">
      <c r="A447" s="12"/>
      <c r="B447" s="12"/>
    </row>
    <row r="448" spans="1:2" ht="12.75" customHeight="1" x14ac:dyDescent="0.25">
      <c r="A448" s="12"/>
      <c r="B448" s="12"/>
    </row>
    <row r="449" spans="1:2" ht="12.75" customHeight="1" x14ac:dyDescent="0.25">
      <c r="A449" s="12"/>
      <c r="B449" s="12"/>
    </row>
    <row r="450" spans="1:2" ht="12.75" customHeight="1" x14ac:dyDescent="0.25">
      <c r="A450" s="12"/>
      <c r="B450" s="12"/>
    </row>
    <row r="451" spans="1:2" ht="12.75" customHeight="1" x14ac:dyDescent="0.25">
      <c r="A451" s="12"/>
      <c r="B451" s="12"/>
    </row>
    <row r="452" spans="1:2" ht="12.75" customHeight="1" x14ac:dyDescent="0.25">
      <c r="A452" s="12"/>
      <c r="B452" s="12"/>
    </row>
    <row r="453" spans="1:2" ht="12.75" customHeight="1" x14ac:dyDescent="0.25">
      <c r="A453" s="12"/>
      <c r="B453" s="12"/>
    </row>
    <row r="454" spans="1:2" ht="12.75" customHeight="1" x14ac:dyDescent="0.25">
      <c r="A454" s="12"/>
      <c r="B454" s="12"/>
    </row>
    <row r="455" spans="1:2" ht="12.75" customHeight="1" x14ac:dyDescent="0.25">
      <c r="A455" s="12"/>
      <c r="B455" s="12"/>
    </row>
    <row r="456" spans="1:2" ht="12.75" customHeight="1" x14ac:dyDescent="0.25">
      <c r="A456" s="12"/>
      <c r="B456" s="12"/>
    </row>
    <row r="457" spans="1:2" ht="12.75" customHeight="1" x14ac:dyDescent="0.25">
      <c r="A457" s="12"/>
      <c r="B457" s="12"/>
    </row>
    <row r="458" spans="1:2" ht="12.75" customHeight="1" x14ac:dyDescent="0.25">
      <c r="A458" s="12"/>
      <c r="B458" s="12"/>
    </row>
    <row r="459" spans="1:2" ht="12.75" customHeight="1" x14ac:dyDescent="0.25">
      <c r="A459" s="12"/>
      <c r="B459" s="12"/>
    </row>
    <row r="460" spans="1:2" ht="12.75" customHeight="1" x14ac:dyDescent="0.25">
      <c r="A460" s="12"/>
      <c r="B460" s="12"/>
    </row>
    <row r="461" spans="1:2" ht="12.75" customHeight="1" x14ac:dyDescent="0.25">
      <c r="A461" s="12"/>
      <c r="B461" s="12"/>
    </row>
    <row r="462" spans="1:2" ht="12.75" customHeight="1" x14ac:dyDescent="0.25">
      <c r="A462" s="12"/>
      <c r="B462" s="12"/>
    </row>
    <row r="463" spans="1:2" ht="12.75" customHeight="1" x14ac:dyDescent="0.25">
      <c r="A463" s="12"/>
      <c r="B463" s="12"/>
    </row>
    <row r="464" spans="1:2" ht="12.75" customHeight="1" x14ac:dyDescent="0.25">
      <c r="A464" s="12"/>
      <c r="B464" s="12"/>
    </row>
    <row r="465" spans="1:2" ht="12.75" customHeight="1" x14ac:dyDescent="0.25">
      <c r="A465" s="12"/>
      <c r="B465" s="12"/>
    </row>
    <row r="466" spans="1:2" ht="12.75" customHeight="1" x14ac:dyDescent="0.25">
      <c r="A466" s="12"/>
      <c r="B466" s="12"/>
    </row>
    <row r="467" spans="1:2" ht="12.75" customHeight="1" x14ac:dyDescent="0.25">
      <c r="A467" s="12"/>
      <c r="B467" s="12"/>
    </row>
    <row r="468" spans="1:2" ht="12.75" customHeight="1" x14ac:dyDescent="0.25">
      <c r="A468" s="12"/>
      <c r="B468" s="12"/>
    </row>
    <row r="469" spans="1:2" ht="12.75" customHeight="1" x14ac:dyDescent="0.25">
      <c r="A469" s="12"/>
      <c r="B469" s="12"/>
    </row>
    <row r="470" spans="1:2" ht="12.75" customHeight="1" x14ac:dyDescent="0.25">
      <c r="A470" s="12"/>
      <c r="B470" s="12"/>
    </row>
    <row r="471" spans="1:2" ht="12.75" customHeight="1" x14ac:dyDescent="0.25">
      <c r="A471" s="12"/>
      <c r="B471" s="12"/>
    </row>
    <row r="472" spans="1:2" ht="12.75" customHeight="1" x14ac:dyDescent="0.25">
      <c r="A472" s="12"/>
      <c r="B472" s="12"/>
    </row>
    <row r="473" spans="1:2" ht="12.75" customHeight="1" x14ac:dyDescent="0.25">
      <c r="A473" s="12"/>
      <c r="B473" s="12"/>
    </row>
    <row r="474" spans="1:2" ht="12.75" customHeight="1" x14ac:dyDescent="0.25">
      <c r="A474" s="12"/>
      <c r="B474" s="12"/>
    </row>
    <row r="475" spans="1:2" ht="12.75" customHeight="1" x14ac:dyDescent="0.25">
      <c r="A475" s="12"/>
      <c r="B475" s="12"/>
    </row>
    <row r="476" spans="1:2" ht="12.75" customHeight="1" x14ac:dyDescent="0.25">
      <c r="A476" s="12"/>
      <c r="B476" s="12"/>
    </row>
    <row r="477" spans="1:2" ht="12.75" customHeight="1" x14ac:dyDescent="0.25">
      <c r="A477" s="12"/>
      <c r="B477" s="12"/>
    </row>
    <row r="478" spans="1:2" ht="12.75" customHeight="1" x14ac:dyDescent="0.25">
      <c r="A478" s="12"/>
      <c r="B478" s="12"/>
    </row>
    <row r="479" spans="1:2" ht="12.75" customHeight="1" x14ac:dyDescent="0.25">
      <c r="A479" s="12"/>
      <c r="B479" s="12"/>
    </row>
    <row r="480" spans="1:2" ht="12.75" customHeight="1" x14ac:dyDescent="0.25">
      <c r="A480" s="12"/>
      <c r="B480" s="12"/>
    </row>
    <row r="481" spans="1:2" ht="12.75" customHeight="1" x14ac:dyDescent="0.25">
      <c r="A481" s="12"/>
      <c r="B481" s="12"/>
    </row>
    <row r="482" spans="1:2" ht="12.75" customHeight="1" x14ac:dyDescent="0.25">
      <c r="A482" s="12"/>
      <c r="B482" s="12"/>
    </row>
    <row r="483" spans="1:2" ht="12.75" customHeight="1" x14ac:dyDescent="0.25">
      <c r="A483" s="12"/>
      <c r="B483" s="12"/>
    </row>
    <row r="484" spans="1:2" ht="12.75" customHeight="1" x14ac:dyDescent="0.25">
      <c r="A484" s="12"/>
      <c r="B484" s="12"/>
    </row>
    <row r="485" spans="1:2" ht="12.75" customHeight="1" x14ac:dyDescent="0.25">
      <c r="A485" s="12"/>
      <c r="B485" s="12"/>
    </row>
    <row r="486" spans="1:2" ht="12.75" customHeight="1" x14ac:dyDescent="0.25">
      <c r="A486" s="12"/>
      <c r="B486" s="12"/>
    </row>
    <row r="487" spans="1:2" ht="12.75" customHeight="1" x14ac:dyDescent="0.25">
      <c r="A487" s="12"/>
      <c r="B487" s="12"/>
    </row>
    <row r="488" spans="1:2" ht="12.75" customHeight="1" x14ac:dyDescent="0.25">
      <c r="A488" s="12"/>
      <c r="B488" s="12"/>
    </row>
    <row r="489" spans="1:2" ht="12.75" customHeight="1" x14ac:dyDescent="0.25">
      <c r="A489" s="12"/>
      <c r="B489" s="12"/>
    </row>
    <row r="490" spans="1:2" ht="12.75" customHeight="1" x14ac:dyDescent="0.25">
      <c r="A490" s="12"/>
      <c r="B490" s="12"/>
    </row>
    <row r="491" spans="1:2" ht="12.75" customHeight="1" x14ac:dyDescent="0.25">
      <c r="A491" s="12"/>
      <c r="B491" s="12"/>
    </row>
    <row r="492" spans="1:2" ht="12.75" customHeight="1" x14ac:dyDescent="0.25">
      <c r="A492" s="12"/>
      <c r="B492" s="12"/>
    </row>
    <row r="493" spans="1:2" ht="12.75" customHeight="1" x14ac:dyDescent="0.25">
      <c r="A493" s="12"/>
      <c r="B493" s="12"/>
    </row>
    <row r="494" spans="1:2" ht="12.75" customHeight="1" x14ac:dyDescent="0.25">
      <c r="A494" s="12"/>
      <c r="B494" s="12"/>
    </row>
    <row r="495" spans="1:2" ht="12.75" customHeight="1" x14ac:dyDescent="0.25">
      <c r="A495" s="12"/>
      <c r="B495" s="12"/>
    </row>
    <row r="496" spans="1:2" ht="12.75" customHeight="1" x14ac:dyDescent="0.25">
      <c r="A496" s="12"/>
      <c r="B496" s="12"/>
    </row>
    <row r="497" spans="1:2" ht="12.75" customHeight="1" x14ac:dyDescent="0.25">
      <c r="A497" s="12"/>
      <c r="B497" s="12"/>
    </row>
    <row r="498" spans="1:2" ht="12.75" customHeight="1" x14ac:dyDescent="0.25">
      <c r="A498" s="12"/>
      <c r="B498" s="12"/>
    </row>
    <row r="499" spans="1:2" ht="12.75" customHeight="1" x14ac:dyDescent="0.25">
      <c r="A499" s="12"/>
      <c r="B499" s="12"/>
    </row>
    <row r="500" spans="1:2" ht="12.75" customHeight="1" x14ac:dyDescent="0.25">
      <c r="A500" s="12"/>
      <c r="B500" s="12"/>
    </row>
    <row r="501" spans="1:2" ht="12.75" customHeight="1" x14ac:dyDescent="0.25">
      <c r="A501" s="12"/>
      <c r="B501" s="12"/>
    </row>
    <row r="502" spans="1:2" ht="12.75" customHeight="1" x14ac:dyDescent="0.25">
      <c r="A502" s="12"/>
      <c r="B502" s="12"/>
    </row>
    <row r="503" spans="1:2" ht="12.75" customHeight="1" x14ac:dyDescent="0.25">
      <c r="A503" s="12"/>
      <c r="B503" s="12"/>
    </row>
    <row r="504" spans="1:2" ht="12.75" customHeight="1" x14ac:dyDescent="0.25">
      <c r="A504" s="12"/>
      <c r="B504" s="12"/>
    </row>
    <row r="505" spans="1:2" ht="12.75" customHeight="1" x14ac:dyDescent="0.25">
      <c r="A505" s="12"/>
      <c r="B505" s="12"/>
    </row>
    <row r="506" spans="1:2" ht="12.75" customHeight="1" x14ac:dyDescent="0.25">
      <c r="A506" s="12"/>
      <c r="B506" s="12"/>
    </row>
    <row r="507" spans="1:2" ht="12.75" customHeight="1" x14ac:dyDescent="0.25">
      <c r="A507" s="12"/>
      <c r="B507" s="12"/>
    </row>
    <row r="508" spans="1:2" ht="12.75" customHeight="1" x14ac:dyDescent="0.25">
      <c r="A508" s="12"/>
      <c r="B508" s="12"/>
    </row>
    <row r="509" spans="1:2" ht="12.75" customHeight="1" x14ac:dyDescent="0.25">
      <c r="A509" s="12"/>
      <c r="B509" s="12"/>
    </row>
    <row r="510" spans="1:2" ht="12.75" customHeight="1" x14ac:dyDescent="0.25">
      <c r="A510" s="12"/>
      <c r="B510" s="12"/>
    </row>
    <row r="511" spans="1:2" ht="12.75" customHeight="1" x14ac:dyDescent="0.25">
      <c r="A511" s="12"/>
      <c r="B511" s="12"/>
    </row>
    <row r="512" spans="1:2" ht="12.75" customHeight="1" x14ac:dyDescent="0.25">
      <c r="A512" s="12"/>
      <c r="B512" s="12"/>
    </row>
    <row r="513" spans="1:2" ht="12.75" customHeight="1" x14ac:dyDescent="0.25">
      <c r="A513" s="12"/>
      <c r="B513" s="12"/>
    </row>
    <row r="514" spans="1:2" ht="12.75" customHeight="1" x14ac:dyDescent="0.25">
      <c r="A514" s="12"/>
      <c r="B514" s="12"/>
    </row>
    <row r="515" spans="1:2" ht="12.75" customHeight="1" x14ac:dyDescent="0.25">
      <c r="A515" s="12"/>
      <c r="B515" s="12"/>
    </row>
    <row r="516" spans="1:2" ht="12.75" customHeight="1" x14ac:dyDescent="0.25">
      <c r="A516" s="12"/>
      <c r="B516" s="12"/>
    </row>
    <row r="517" spans="1:2" ht="12.75" customHeight="1" x14ac:dyDescent="0.25">
      <c r="A517" s="12"/>
      <c r="B517" s="12"/>
    </row>
    <row r="518" spans="1:2" ht="12.75" customHeight="1" x14ac:dyDescent="0.25">
      <c r="A518" s="12"/>
      <c r="B518" s="12"/>
    </row>
    <row r="519" spans="1:2" ht="12.75" customHeight="1" x14ac:dyDescent="0.25">
      <c r="A519" s="12"/>
      <c r="B519" s="12"/>
    </row>
    <row r="520" spans="1:2" ht="12.75" customHeight="1" x14ac:dyDescent="0.25">
      <c r="A520" s="12"/>
      <c r="B520" s="12"/>
    </row>
    <row r="521" spans="1:2" ht="12.75" customHeight="1" x14ac:dyDescent="0.25">
      <c r="A521" s="12"/>
      <c r="B521" s="12"/>
    </row>
    <row r="522" spans="1:2" ht="12.75" customHeight="1" x14ac:dyDescent="0.25">
      <c r="A522" s="12"/>
      <c r="B522" s="12"/>
    </row>
    <row r="523" spans="1:2" ht="12.75" customHeight="1" x14ac:dyDescent="0.25">
      <c r="A523" s="12"/>
      <c r="B523" s="12"/>
    </row>
    <row r="524" spans="1:2" ht="12.75" customHeight="1" x14ac:dyDescent="0.25">
      <c r="A524" s="12"/>
      <c r="B524" s="12"/>
    </row>
    <row r="525" spans="1:2" ht="12.75" customHeight="1" x14ac:dyDescent="0.25">
      <c r="A525" s="12"/>
      <c r="B525" s="12"/>
    </row>
    <row r="526" spans="1:2" ht="12.75" customHeight="1" x14ac:dyDescent="0.25">
      <c r="A526" s="12"/>
      <c r="B526" s="12"/>
    </row>
    <row r="527" spans="1:2" ht="12.75" customHeight="1" x14ac:dyDescent="0.25">
      <c r="A527" s="12"/>
      <c r="B527" s="12"/>
    </row>
    <row r="528" spans="1:2" ht="12.75" customHeight="1" x14ac:dyDescent="0.25">
      <c r="A528" s="12"/>
      <c r="B528" s="12"/>
    </row>
    <row r="529" spans="1:2" ht="12.75" customHeight="1" x14ac:dyDescent="0.25">
      <c r="A529" s="12"/>
      <c r="B529" s="12"/>
    </row>
    <row r="530" spans="1:2" ht="12.75" customHeight="1" x14ac:dyDescent="0.25">
      <c r="A530" s="12"/>
      <c r="B530" s="12"/>
    </row>
    <row r="531" spans="1:2" ht="12.75" customHeight="1" x14ac:dyDescent="0.25">
      <c r="A531" s="12"/>
      <c r="B531" s="12"/>
    </row>
    <row r="532" spans="1:2" ht="12.75" customHeight="1" x14ac:dyDescent="0.25">
      <c r="A532" s="12"/>
      <c r="B532" s="12"/>
    </row>
    <row r="533" spans="1:2" ht="12.75" customHeight="1" x14ac:dyDescent="0.25">
      <c r="A533" s="12"/>
      <c r="B533" s="12"/>
    </row>
    <row r="534" spans="1:2" ht="12.75" customHeight="1" x14ac:dyDescent="0.25">
      <c r="A534" s="12"/>
      <c r="B534" s="12"/>
    </row>
    <row r="535" spans="1:2" ht="12.75" customHeight="1" x14ac:dyDescent="0.25">
      <c r="A535" s="12"/>
      <c r="B535" s="12"/>
    </row>
    <row r="536" spans="1:2" ht="12.75" customHeight="1" x14ac:dyDescent="0.25">
      <c r="A536" s="12"/>
      <c r="B536" s="12"/>
    </row>
    <row r="537" spans="1:2" ht="12.75" customHeight="1" x14ac:dyDescent="0.25">
      <c r="A537" s="12"/>
      <c r="B537" s="12"/>
    </row>
    <row r="538" spans="1:2" ht="12.75" customHeight="1" x14ac:dyDescent="0.25">
      <c r="A538" s="12"/>
      <c r="B538" s="12"/>
    </row>
    <row r="539" spans="1:2" ht="12.75" customHeight="1" x14ac:dyDescent="0.25">
      <c r="A539" s="12"/>
      <c r="B539" s="12"/>
    </row>
    <row r="540" spans="1:2" ht="12.75" customHeight="1" x14ac:dyDescent="0.25">
      <c r="A540" s="12"/>
      <c r="B540" s="12"/>
    </row>
    <row r="541" spans="1:2" ht="12.75" customHeight="1" x14ac:dyDescent="0.25">
      <c r="A541" s="12"/>
      <c r="B541" s="12"/>
    </row>
    <row r="542" spans="1:2" ht="12.75" customHeight="1" x14ac:dyDescent="0.25">
      <c r="A542" s="12"/>
      <c r="B542" s="12"/>
    </row>
    <row r="543" spans="1:2" ht="12.75" customHeight="1" x14ac:dyDescent="0.25">
      <c r="A543" s="12"/>
      <c r="B543" s="12"/>
    </row>
    <row r="544" spans="1:2" ht="12.75" customHeight="1" x14ac:dyDescent="0.25">
      <c r="A544" s="12"/>
      <c r="B544" s="12"/>
    </row>
    <row r="545" spans="1:2" ht="12.75" customHeight="1" x14ac:dyDescent="0.25">
      <c r="A545" s="12"/>
      <c r="B545" s="12"/>
    </row>
    <row r="546" spans="1:2" ht="12.75" customHeight="1" x14ac:dyDescent="0.25">
      <c r="A546" s="12"/>
      <c r="B546" s="12"/>
    </row>
    <row r="547" spans="1:2" ht="12.75" customHeight="1" x14ac:dyDescent="0.25">
      <c r="A547" s="12"/>
      <c r="B547" s="12"/>
    </row>
    <row r="548" spans="1:2" ht="12.75" customHeight="1" x14ac:dyDescent="0.25">
      <c r="A548" s="12"/>
      <c r="B548" s="12"/>
    </row>
    <row r="549" spans="1:2" ht="12.75" customHeight="1" x14ac:dyDescent="0.25">
      <c r="A549" s="12"/>
      <c r="B549" s="12"/>
    </row>
    <row r="550" spans="1:2" ht="12.75" customHeight="1" x14ac:dyDescent="0.25">
      <c r="A550" s="12"/>
      <c r="B550" s="12"/>
    </row>
    <row r="551" spans="1:2" ht="12.75" customHeight="1" x14ac:dyDescent="0.25">
      <c r="A551" s="12"/>
      <c r="B551" s="12"/>
    </row>
    <row r="552" spans="1:2" ht="12.75" customHeight="1" x14ac:dyDescent="0.25">
      <c r="A552" s="12"/>
      <c r="B552" s="12"/>
    </row>
    <row r="553" spans="1:2" ht="12.75" customHeight="1" x14ac:dyDescent="0.25">
      <c r="A553" s="12"/>
      <c r="B553" s="12"/>
    </row>
    <row r="554" spans="1:2" ht="12.75" customHeight="1" x14ac:dyDescent="0.25">
      <c r="A554" s="12"/>
      <c r="B554" s="12"/>
    </row>
    <row r="555" spans="1:2" ht="12.75" customHeight="1" x14ac:dyDescent="0.25">
      <c r="A555" s="12"/>
      <c r="B555" s="12"/>
    </row>
    <row r="556" spans="1:2" ht="12.75" customHeight="1" x14ac:dyDescent="0.25">
      <c r="A556" s="12"/>
      <c r="B556" s="12"/>
    </row>
    <row r="557" spans="1:2" ht="12.75" customHeight="1" x14ac:dyDescent="0.25">
      <c r="A557" s="12"/>
      <c r="B557" s="12"/>
    </row>
    <row r="558" spans="1:2" ht="12.75" customHeight="1" x14ac:dyDescent="0.25">
      <c r="A558" s="12"/>
      <c r="B558" s="12"/>
    </row>
    <row r="559" spans="1:2" ht="12.75" customHeight="1" x14ac:dyDescent="0.25">
      <c r="A559" s="12"/>
      <c r="B559" s="12"/>
    </row>
    <row r="560" spans="1:2" ht="12.75" customHeight="1" x14ac:dyDescent="0.25">
      <c r="A560" s="12"/>
      <c r="B560" s="12"/>
    </row>
    <row r="561" spans="1:2" ht="12.75" customHeight="1" x14ac:dyDescent="0.25">
      <c r="A561" s="12"/>
      <c r="B561" s="12"/>
    </row>
    <row r="562" spans="1:2" ht="12.75" customHeight="1" x14ac:dyDescent="0.25">
      <c r="A562" s="12"/>
      <c r="B562" s="12"/>
    </row>
    <row r="563" spans="1:2" ht="12.75" customHeight="1" x14ac:dyDescent="0.25">
      <c r="A563" s="12"/>
      <c r="B563" s="12"/>
    </row>
    <row r="564" spans="1:2" ht="12.75" customHeight="1" x14ac:dyDescent="0.25">
      <c r="A564" s="12"/>
      <c r="B564" s="12"/>
    </row>
    <row r="565" spans="1:2" ht="12.75" customHeight="1" x14ac:dyDescent="0.25">
      <c r="A565" s="12"/>
      <c r="B565" s="12"/>
    </row>
    <row r="566" spans="1:2" ht="12.75" customHeight="1" x14ac:dyDescent="0.25">
      <c r="A566" s="12"/>
      <c r="B566" s="12"/>
    </row>
    <row r="567" spans="1:2" ht="12.75" customHeight="1" x14ac:dyDescent="0.25">
      <c r="A567" s="12"/>
      <c r="B567" s="12"/>
    </row>
    <row r="568" spans="1:2" ht="12.75" customHeight="1" x14ac:dyDescent="0.25">
      <c r="A568" s="12"/>
      <c r="B568" s="12"/>
    </row>
    <row r="569" spans="1:2" ht="12.75" customHeight="1" x14ac:dyDescent="0.25">
      <c r="A569" s="12"/>
      <c r="B569" s="12"/>
    </row>
    <row r="570" spans="1:2" ht="12.75" customHeight="1" x14ac:dyDescent="0.25">
      <c r="A570" s="12"/>
      <c r="B570" s="12"/>
    </row>
    <row r="571" spans="1:2" ht="12.75" customHeight="1" x14ac:dyDescent="0.25">
      <c r="A571" s="12"/>
      <c r="B571" s="12"/>
    </row>
    <row r="572" spans="1:2" ht="12.75" customHeight="1" x14ac:dyDescent="0.25">
      <c r="A572" s="12"/>
      <c r="B572" s="12"/>
    </row>
    <row r="573" spans="1:2" ht="12.75" customHeight="1" x14ac:dyDescent="0.25">
      <c r="A573" s="12"/>
      <c r="B573" s="12"/>
    </row>
    <row r="574" spans="1:2" ht="12.75" customHeight="1" x14ac:dyDescent="0.25">
      <c r="A574" s="12"/>
      <c r="B574" s="12"/>
    </row>
    <row r="575" spans="1:2" ht="12.75" customHeight="1" x14ac:dyDescent="0.25">
      <c r="A575" s="12"/>
      <c r="B575" s="12"/>
    </row>
    <row r="576" spans="1:2" ht="12.75" customHeight="1" x14ac:dyDescent="0.25">
      <c r="A576" s="12"/>
      <c r="B576" s="12"/>
    </row>
    <row r="577" spans="1:2" ht="12.75" customHeight="1" x14ac:dyDescent="0.25">
      <c r="A577" s="12"/>
      <c r="B577" s="12"/>
    </row>
    <row r="578" spans="1:2" ht="12.75" customHeight="1" x14ac:dyDescent="0.25">
      <c r="A578" s="12"/>
      <c r="B578" s="12"/>
    </row>
    <row r="579" spans="1:2" ht="12.75" customHeight="1" x14ac:dyDescent="0.25">
      <c r="A579" s="12"/>
      <c r="B579" s="12"/>
    </row>
    <row r="580" spans="1:2" ht="12.75" customHeight="1" x14ac:dyDescent="0.25">
      <c r="A580" s="12"/>
      <c r="B580" s="12"/>
    </row>
    <row r="581" spans="1:2" ht="12.75" customHeight="1" x14ac:dyDescent="0.25">
      <c r="A581" s="12"/>
      <c r="B581" s="12"/>
    </row>
    <row r="582" spans="1:2" ht="12.75" customHeight="1" x14ac:dyDescent="0.25">
      <c r="A582" s="12"/>
      <c r="B582" s="12"/>
    </row>
    <row r="583" spans="1:2" ht="12.75" customHeight="1" x14ac:dyDescent="0.25">
      <c r="A583" s="12"/>
      <c r="B583" s="12"/>
    </row>
    <row r="584" spans="1:2" ht="12.75" customHeight="1" x14ac:dyDescent="0.25">
      <c r="A584" s="12"/>
      <c r="B584" s="12"/>
    </row>
    <row r="585" spans="1:2" ht="12.75" customHeight="1" x14ac:dyDescent="0.25">
      <c r="A585" s="12"/>
      <c r="B585" s="12"/>
    </row>
    <row r="586" spans="1:2" ht="12.75" customHeight="1" x14ac:dyDescent="0.25">
      <c r="A586" s="12"/>
      <c r="B586" s="12"/>
    </row>
    <row r="587" spans="1:2" ht="12.75" customHeight="1" x14ac:dyDescent="0.25">
      <c r="A587" s="12"/>
      <c r="B587" s="12"/>
    </row>
    <row r="588" spans="1:2" ht="12.75" customHeight="1" x14ac:dyDescent="0.25">
      <c r="A588" s="12"/>
      <c r="B588" s="12"/>
    </row>
    <row r="589" spans="1:2" ht="12.75" customHeight="1" x14ac:dyDescent="0.25">
      <c r="A589" s="12"/>
      <c r="B589" s="12"/>
    </row>
    <row r="590" spans="1:2" ht="12.75" customHeight="1" x14ac:dyDescent="0.25">
      <c r="A590" s="12"/>
      <c r="B590" s="12"/>
    </row>
    <row r="591" spans="1:2" ht="12.75" customHeight="1" x14ac:dyDescent="0.25">
      <c r="A591" s="12"/>
      <c r="B591" s="12"/>
    </row>
    <row r="592" spans="1:2" ht="12.75" customHeight="1" x14ac:dyDescent="0.25">
      <c r="A592" s="12"/>
      <c r="B592" s="12"/>
    </row>
    <row r="593" spans="1:2" ht="12.75" customHeight="1" x14ac:dyDescent="0.25">
      <c r="A593" s="12"/>
      <c r="B593" s="12"/>
    </row>
    <row r="594" spans="1:2" ht="12.75" customHeight="1" x14ac:dyDescent="0.25">
      <c r="A594" s="12"/>
      <c r="B594" s="12"/>
    </row>
    <row r="595" spans="1:2" ht="12.75" customHeight="1" x14ac:dyDescent="0.25">
      <c r="A595" s="12"/>
      <c r="B595" s="12"/>
    </row>
    <row r="596" spans="1:2" ht="12.75" customHeight="1" x14ac:dyDescent="0.25">
      <c r="A596" s="12"/>
      <c r="B596" s="12"/>
    </row>
    <row r="597" spans="1:2" ht="12.75" customHeight="1" x14ac:dyDescent="0.25">
      <c r="A597" s="12"/>
      <c r="B597" s="12"/>
    </row>
    <row r="598" spans="1:2" ht="12.75" customHeight="1" x14ac:dyDescent="0.25">
      <c r="A598" s="12"/>
      <c r="B598" s="12"/>
    </row>
    <row r="599" spans="1:2" ht="12.75" customHeight="1" x14ac:dyDescent="0.25">
      <c r="A599" s="12"/>
      <c r="B599" s="12"/>
    </row>
    <row r="600" spans="1:2" ht="12.75" customHeight="1" x14ac:dyDescent="0.25">
      <c r="A600" s="12"/>
      <c r="B600" s="12"/>
    </row>
    <row r="601" spans="1:2" ht="12.75" customHeight="1" x14ac:dyDescent="0.25">
      <c r="A601" s="12"/>
      <c r="B601" s="12"/>
    </row>
    <row r="602" spans="1:2" ht="12.75" customHeight="1" x14ac:dyDescent="0.25">
      <c r="A602" s="12"/>
      <c r="B602" s="12"/>
    </row>
    <row r="603" spans="1:2" ht="12.75" customHeight="1" x14ac:dyDescent="0.25">
      <c r="A603" s="12"/>
      <c r="B603" s="12"/>
    </row>
    <row r="604" spans="1:2" ht="12.75" customHeight="1" x14ac:dyDescent="0.25">
      <c r="A604" s="12"/>
      <c r="B604" s="12"/>
    </row>
    <row r="605" spans="1:2" ht="12.75" customHeight="1" x14ac:dyDescent="0.25">
      <c r="A605" s="12"/>
      <c r="B605" s="12"/>
    </row>
    <row r="606" spans="1:2" ht="12.75" customHeight="1" x14ac:dyDescent="0.25">
      <c r="A606" s="12"/>
      <c r="B606" s="12"/>
    </row>
    <row r="607" spans="1:2" ht="12.75" customHeight="1" x14ac:dyDescent="0.25">
      <c r="A607" s="12"/>
      <c r="B607" s="12"/>
    </row>
    <row r="608" spans="1:2" ht="12.75" customHeight="1" x14ac:dyDescent="0.25">
      <c r="A608" s="12"/>
      <c r="B608" s="12"/>
    </row>
    <row r="609" spans="1:2" ht="12.75" customHeight="1" x14ac:dyDescent="0.25">
      <c r="A609" s="12"/>
      <c r="B609" s="12"/>
    </row>
    <row r="610" spans="1:2" ht="12.75" customHeight="1" x14ac:dyDescent="0.25">
      <c r="A610" s="12"/>
      <c r="B610" s="12"/>
    </row>
    <row r="611" spans="1:2" ht="12.75" customHeight="1" x14ac:dyDescent="0.25">
      <c r="A611" s="12"/>
      <c r="B611" s="12"/>
    </row>
    <row r="612" spans="1:2" ht="12.75" customHeight="1" x14ac:dyDescent="0.25">
      <c r="A612" s="12"/>
      <c r="B612" s="12"/>
    </row>
    <row r="613" spans="1:2" ht="12.75" customHeight="1" x14ac:dyDescent="0.25">
      <c r="A613" s="12"/>
      <c r="B613" s="12"/>
    </row>
    <row r="614" spans="1:2" ht="12.75" customHeight="1" x14ac:dyDescent="0.25">
      <c r="A614" s="12"/>
      <c r="B614" s="12"/>
    </row>
    <row r="615" spans="1:2" ht="12.75" customHeight="1" x14ac:dyDescent="0.25">
      <c r="A615" s="12"/>
      <c r="B615" s="12"/>
    </row>
    <row r="616" spans="1:2" ht="12.75" customHeight="1" x14ac:dyDescent="0.25">
      <c r="A616" s="12"/>
      <c r="B616" s="12"/>
    </row>
    <row r="617" spans="1:2" ht="12.75" customHeight="1" x14ac:dyDescent="0.25">
      <c r="A617" s="12"/>
      <c r="B617" s="12"/>
    </row>
    <row r="618" spans="1:2" ht="12.75" customHeight="1" x14ac:dyDescent="0.25">
      <c r="A618" s="12"/>
      <c r="B618" s="12"/>
    </row>
    <row r="619" spans="1:2" ht="12.75" customHeight="1" x14ac:dyDescent="0.25">
      <c r="A619" s="12"/>
      <c r="B619" s="12"/>
    </row>
    <row r="620" spans="1:2" ht="12.75" customHeight="1" x14ac:dyDescent="0.25">
      <c r="A620" s="12"/>
      <c r="B620" s="12"/>
    </row>
    <row r="621" spans="1:2" ht="12.75" customHeight="1" x14ac:dyDescent="0.25">
      <c r="A621" s="12"/>
      <c r="B621" s="12"/>
    </row>
    <row r="622" spans="1:2" ht="12.75" customHeight="1" x14ac:dyDescent="0.25">
      <c r="A622" s="12"/>
      <c r="B622" s="12"/>
    </row>
    <row r="623" spans="1:2" ht="12.75" customHeight="1" x14ac:dyDescent="0.25">
      <c r="A623" s="12"/>
      <c r="B623" s="12"/>
    </row>
    <row r="624" spans="1:2" ht="12.75" customHeight="1" x14ac:dyDescent="0.25">
      <c r="A624" s="12"/>
      <c r="B624" s="12"/>
    </row>
    <row r="625" spans="1:2" ht="12.75" customHeight="1" x14ac:dyDescent="0.25">
      <c r="A625" s="12"/>
      <c r="B625" s="12"/>
    </row>
    <row r="626" spans="1:2" ht="12.75" customHeight="1" x14ac:dyDescent="0.25">
      <c r="A626" s="12"/>
      <c r="B626" s="12"/>
    </row>
    <row r="627" spans="1:2" ht="12.75" customHeight="1" x14ac:dyDescent="0.25">
      <c r="A627" s="12"/>
      <c r="B627" s="12"/>
    </row>
    <row r="628" spans="1:2" ht="12.75" customHeight="1" x14ac:dyDescent="0.25">
      <c r="A628" s="12"/>
      <c r="B628" s="12"/>
    </row>
    <row r="629" spans="1:2" ht="12.75" customHeight="1" x14ac:dyDescent="0.25">
      <c r="A629" s="12"/>
      <c r="B629" s="12"/>
    </row>
    <row r="630" spans="1:2" ht="12.75" customHeight="1" x14ac:dyDescent="0.25">
      <c r="A630" s="12"/>
      <c r="B630" s="12"/>
    </row>
    <row r="631" spans="1:2" ht="12.75" customHeight="1" x14ac:dyDescent="0.25">
      <c r="A631" s="12"/>
      <c r="B631" s="12"/>
    </row>
    <row r="632" spans="1:2" ht="12.75" customHeight="1" x14ac:dyDescent="0.25">
      <c r="A632" s="12"/>
      <c r="B632" s="12"/>
    </row>
    <row r="633" spans="1:2" ht="12.75" customHeight="1" x14ac:dyDescent="0.25">
      <c r="A633" s="12"/>
      <c r="B633" s="12"/>
    </row>
    <row r="634" spans="1:2" ht="12.75" customHeight="1" x14ac:dyDescent="0.25">
      <c r="A634" s="12"/>
      <c r="B634" s="12"/>
    </row>
    <row r="635" spans="1:2" ht="12.75" customHeight="1" x14ac:dyDescent="0.25">
      <c r="A635" s="12"/>
      <c r="B635" s="12"/>
    </row>
    <row r="636" spans="1:2" ht="12.75" customHeight="1" x14ac:dyDescent="0.25">
      <c r="A636" s="12"/>
      <c r="B636" s="12"/>
    </row>
    <row r="637" spans="1:2" ht="12.75" customHeight="1" x14ac:dyDescent="0.25">
      <c r="A637" s="12"/>
      <c r="B637" s="12"/>
    </row>
    <row r="638" spans="1:2" ht="12.75" customHeight="1" x14ac:dyDescent="0.25">
      <c r="A638" s="12"/>
      <c r="B638" s="12"/>
    </row>
    <row r="639" spans="1:2" ht="12.75" customHeight="1" x14ac:dyDescent="0.25">
      <c r="A639" s="12"/>
      <c r="B639" s="12"/>
    </row>
    <row r="640" spans="1:2" ht="12.75" customHeight="1" x14ac:dyDescent="0.25">
      <c r="A640" s="12"/>
      <c r="B640" s="12"/>
    </row>
    <row r="641" spans="1:2" ht="12.75" customHeight="1" x14ac:dyDescent="0.25">
      <c r="A641" s="12"/>
      <c r="B641" s="12"/>
    </row>
    <row r="642" spans="1:2" ht="12.75" customHeight="1" x14ac:dyDescent="0.25">
      <c r="A642" s="12"/>
      <c r="B642" s="12"/>
    </row>
    <row r="643" spans="1:2" ht="12.75" customHeight="1" x14ac:dyDescent="0.25">
      <c r="A643" s="12"/>
      <c r="B643" s="12"/>
    </row>
    <row r="644" spans="1:2" ht="12.75" customHeight="1" x14ac:dyDescent="0.25">
      <c r="A644" s="12"/>
      <c r="B644" s="12"/>
    </row>
    <row r="645" spans="1:2" ht="12.75" customHeight="1" x14ac:dyDescent="0.25">
      <c r="A645" s="12"/>
      <c r="B645" s="12"/>
    </row>
    <row r="646" spans="1:2" ht="12.75" customHeight="1" x14ac:dyDescent="0.25">
      <c r="A646" s="12"/>
      <c r="B646" s="12"/>
    </row>
    <row r="647" spans="1:2" ht="12.75" customHeight="1" x14ac:dyDescent="0.25">
      <c r="A647" s="12"/>
      <c r="B647" s="12"/>
    </row>
    <row r="648" spans="1:2" ht="12.75" customHeight="1" x14ac:dyDescent="0.25">
      <c r="A648" s="12"/>
      <c r="B648" s="12"/>
    </row>
    <row r="649" spans="1:2" ht="12.75" customHeight="1" x14ac:dyDescent="0.25">
      <c r="A649" s="12"/>
      <c r="B649" s="12"/>
    </row>
    <row r="650" spans="1:2" ht="12.75" customHeight="1" x14ac:dyDescent="0.25">
      <c r="A650" s="12"/>
      <c r="B650" s="12"/>
    </row>
    <row r="651" spans="1:2" ht="12.75" customHeight="1" x14ac:dyDescent="0.25">
      <c r="A651" s="12"/>
      <c r="B651" s="12"/>
    </row>
    <row r="652" spans="1:2" ht="12.75" customHeight="1" x14ac:dyDescent="0.25">
      <c r="A652" s="12"/>
      <c r="B652" s="12"/>
    </row>
    <row r="653" spans="1:2" ht="12.75" customHeight="1" x14ac:dyDescent="0.25">
      <c r="A653" s="12"/>
      <c r="B653" s="12"/>
    </row>
    <row r="654" spans="1:2" ht="12.75" customHeight="1" x14ac:dyDescent="0.25">
      <c r="A654" s="12"/>
      <c r="B654" s="12"/>
    </row>
    <row r="655" spans="1:2" ht="12.75" customHeight="1" x14ac:dyDescent="0.25">
      <c r="A655" s="12"/>
      <c r="B655" s="12"/>
    </row>
    <row r="656" spans="1:2" ht="12.75" customHeight="1" x14ac:dyDescent="0.25">
      <c r="A656" s="12"/>
      <c r="B656" s="12"/>
    </row>
    <row r="657" spans="1:2" ht="12.75" customHeight="1" x14ac:dyDescent="0.25">
      <c r="A657" s="12"/>
      <c r="B657" s="12"/>
    </row>
    <row r="658" spans="1:2" ht="12.75" customHeight="1" x14ac:dyDescent="0.25">
      <c r="A658" s="12"/>
      <c r="B658" s="12"/>
    </row>
    <row r="659" spans="1:2" ht="12.75" customHeight="1" x14ac:dyDescent="0.25">
      <c r="A659" s="12"/>
      <c r="B659" s="12"/>
    </row>
    <row r="660" spans="1:2" ht="12.75" customHeight="1" x14ac:dyDescent="0.25">
      <c r="A660" s="12"/>
      <c r="B660" s="12"/>
    </row>
    <row r="661" spans="1:2" ht="12.75" customHeight="1" x14ac:dyDescent="0.25">
      <c r="A661" s="12"/>
      <c r="B661" s="12"/>
    </row>
    <row r="662" spans="1:2" ht="12.75" customHeight="1" x14ac:dyDescent="0.25">
      <c r="A662" s="12"/>
      <c r="B662" s="12"/>
    </row>
    <row r="663" spans="1:2" ht="12.75" customHeight="1" x14ac:dyDescent="0.25">
      <c r="A663" s="12"/>
      <c r="B663" s="12"/>
    </row>
    <row r="664" spans="1:2" ht="12.75" customHeight="1" x14ac:dyDescent="0.25">
      <c r="A664" s="12"/>
      <c r="B664" s="12"/>
    </row>
    <row r="665" spans="1:2" ht="12.75" customHeight="1" x14ac:dyDescent="0.25">
      <c r="A665" s="12"/>
      <c r="B665" s="12"/>
    </row>
    <row r="666" spans="1:2" ht="12.75" customHeight="1" x14ac:dyDescent="0.25">
      <c r="A666" s="12"/>
      <c r="B666" s="12"/>
    </row>
    <row r="667" spans="1:2" ht="12.75" customHeight="1" x14ac:dyDescent="0.25">
      <c r="A667" s="12"/>
      <c r="B667" s="12"/>
    </row>
    <row r="668" spans="1:2" ht="12.75" customHeight="1" x14ac:dyDescent="0.25">
      <c r="A668" s="12"/>
      <c r="B668" s="12"/>
    </row>
    <row r="669" spans="1:2" ht="12.75" customHeight="1" x14ac:dyDescent="0.25">
      <c r="A669" s="12"/>
      <c r="B669" s="12"/>
    </row>
    <row r="670" spans="1:2" ht="12.75" customHeight="1" x14ac:dyDescent="0.25">
      <c r="A670" s="12"/>
      <c r="B670" s="12"/>
    </row>
    <row r="671" spans="1:2" ht="12.75" customHeight="1" x14ac:dyDescent="0.25">
      <c r="A671" s="12"/>
      <c r="B671" s="12"/>
    </row>
    <row r="672" spans="1:2" ht="12.75" customHeight="1" x14ac:dyDescent="0.25">
      <c r="A672" s="12"/>
      <c r="B672" s="12"/>
    </row>
    <row r="673" spans="1:2" ht="12.75" customHeight="1" x14ac:dyDescent="0.25">
      <c r="A673" s="12"/>
      <c r="B673" s="12"/>
    </row>
    <row r="674" spans="1:2" ht="12.75" customHeight="1" x14ac:dyDescent="0.25">
      <c r="A674" s="12"/>
      <c r="B674" s="12"/>
    </row>
    <row r="675" spans="1:2" ht="12.75" customHeight="1" x14ac:dyDescent="0.25">
      <c r="A675" s="12"/>
      <c r="B675" s="12"/>
    </row>
    <row r="676" spans="1:2" ht="12.75" customHeight="1" x14ac:dyDescent="0.25">
      <c r="A676" s="12"/>
      <c r="B676" s="12"/>
    </row>
    <row r="677" spans="1:2" ht="12.75" customHeight="1" x14ac:dyDescent="0.25">
      <c r="A677" s="12"/>
      <c r="B677" s="12"/>
    </row>
    <row r="678" spans="1:2" ht="12.75" customHeight="1" x14ac:dyDescent="0.25">
      <c r="A678" s="12"/>
      <c r="B678" s="12"/>
    </row>
    <row r="679" spans="1:2" ht="12.75" customHeight="1" x14ac:dyDescent="0.25">
      <c r="A679" s="12"/>
      <c r="B679" s="12"/>
    </row>
    <row r="680" spans="1:2" ht="12.75" customHeight="1" x14ac:dyDescent="0.25">
      <c r="A680" s="12"/>
      <c r="B680" s="12"/>
    </row>
    <row r="681" spans="1:2" ht="12.75" customHeight="1" x14ac:dyDescent="0.25">
      <c r="A681" s="12"/>
      <c r="B681" s="12"/>
    </row>
    <row r="682" spans="1:2" ht="12.75" customHeight="1" x14ac:dyDescent="0.25">
      <c r="A682" s="12"/>
      <c r="B682" s="12"/>
    </row>
    <row r="683" spans="1:2" ht="12.75" customHeight="1" x14ac:dyDescent="0.25">
      <c r="A683" s="12"/>
      <c r="B683" s="12"/>
    </row>
    <row r="684" spans="1:2" ht="12.75" customHeight="1" x14ac:dyDescent="0.25">
      <c r="A684" s="12"/>
      <c r="B684" s="12"/>
    </row>
    <row r="685" spans="1:2" ht="12.75" customHeight="1" x14ac:dyDescent="0.25">
      <c r="A685" s="12"/>
      <c r="B685" s="12"/>
    </row>
    <row r="686" spans="1:2" ht="12.75" customHeight="1" x14ac:dyDescent="0.25">
      <c r="A686" s="12"/>
      <c r="B686" s="12"/>
    </row>
    <row r="687" spans="1:2" ht="12.75" customHeight="1" x14ac:dyDescent="0.25">
      <c r="A687" s="12"/>
      <c r="B687" s="12"/>
    </row>
    <row r="688" spans="1:2" ht="12.75" customHeight="1" x14ac:dyDescent="0.25">
      <c r="A688" s="12"/>
      <c r="B688" s="12"/>
    </row>
    <row r="689" spans="1:2" ht="12.75" customHeight="1" x14ac:dyDescent="0.25">
      <c r="A689" s="12"/>
      <c r="B689" s="12"/>
    </row>
    <row r="690" spans="1:2" ht="12.75" customHeight="1" x14ac:dyDescent="0.25">
      <c r="A690" s="12"/>
      <c r="B690" s="12"/>
    </row>
    <row r="691" spans="1:2" ht="12.75" customHeight="1" x14ac:dyDescent="0.25">
      <c r="A691" s="12"/>
      <c r="B691" s="12"/>
    </row>
    <row r="692" spans="1:2" ht="12.75" customHeight="1" x14ac:dyDescent="0.25">
      <c r="A692" s="12"/>
      <c r="B692" s="12"/>
    </row>
    <row r="693" spans="1:2" ht="12.75" customHeight="1" x14ac:dyDescent="0.25">
      <c r="A693" s="12"/>
      <c r="B693" s="12"/>
    </row>
    <row r="694" spans="1:2" ht="12.75" customHeight="1" x14ac:dyDescent="0.25">
      <c r="A694" s="12"/>
      <c r="B694" s="12"/>
    </row>
    <row r="695" spans="1:2" ht="12.75" customHeight="1" x14ac:dyDescent="0.25">
      <c r="A695" s="12"/>
      <c r="B695" s="12"/>
    </row>
    <row r="696" spans="1:2" ht="12.75" customHeight="1" x14ac:dyDescent="0.25">
      <c r="A696" s="12"/>
      <c r="B696" s="12"/>
    </row>
    <row r="697" spans="1:2" ht="12.75" customHeight="1" x14ac:dyDescent="0.25">
      <c r="A697" s="12"/>
      <c r="B697" s="12"/>
    </row>
    <row r="698" spans="1:2" ht="12.75" customHeight="1" x14ac:dyDescent="0.25">
      <c r="A698" s="12"/>
      <c r="B698" s="12"/>
    </row>
    <row r="699" spans="1:2" ht="12.75" customHeight="1" x14ac:dyDescent="0.25">
      <c r="A699" s="12"/>
      <c r="B699" s="12"/>
    </row>
    <row r="700" spans="1:2" ht="12.75" customHeight="1" x14ac:dyDescent="0.25">
      <c r="A700" s="12"/>
      <c r="B700" s="12"/>
    </row>
    <row r="701" spans="1:2" ht="12.75" customHeight="1" x14ac:dyDescent="0.25">
      <c r="A701" s="12"/>
      <c r="B701" s="12"/>
    </row>
    <row r="702" spans="1:2" ht="12.75" customHeight="1" x14ac:dyDescent="0.25">
      <c r="A702" s="12"/>
      <c r="B702" s="12"/>
    </row>
    <row r="703" spans="1:2" ht="12.75" customHeight="1" x14ac:dyDescent="0.25">
      <c r="A703" s="12"/>
      <c r="B703" s="12"/>
    </row>
    <row r="704" spans="1:2" ht="12.75" customHeight="1" x14ac:dyDescent="0.25">
      <c r="A704" s="12"/>
      <c r="B704" s="12"/>
    </row>
    <row r="705" spans="1:2" ht="12.75" customHeight="1" x14ac:dyDescent="0.25">
      <c r="A705" s="12"/>
      <c r="B705" s="12"/>
    </row>
    <row r="706" spans="1:2" ht="12.75" customHeight="1" x14ac:dyDescent="0.25">
      <c r="A706" s="12"/>
      <c r="B706" s="12"/>
    </row>
    <row r="707" spans="1:2" ht="12.75" customHeight="1" x14ac:dyDescent="0.25">
      <c r="A707" s="12"/>
      <c r="B707" s="12"/>
    </row>
    <row r="708" spans="1:2" ht="12.75" customHeight="1" x14ac:dyDescent="0.25">
      <c r="A708" s="12"/>
      <c r="B708" s="12"/>
    </row>
    <row r="709" spans="1:2" ht="12.75" customHeight="1" x14ac:dyDescent="0.25">
      <c r="A709" s="12"/>
      <c r="B709" s="12"/>
    </row>
    <row r="710" spans="1:2" ht="12.75" customHeight="1" x14ac:dyDescent="0.25">
      <c r="A710" s="12"/>
      <c r="B710" s="12"/>
    </row>
    <row r="711" spans="1:2" ht="12.75" customHeight="1" x14ac:dyDescent="0.25">
      <c r="A711" s="12"/>
      <c r="B711" s="12"/>
    </row>
    <row r="712" spans="1:2" ht="12.75" customHeight="1" x14ac:dyDescent="0.25">
      <c r="A712" s="12"/>
      <c r="B712" s="12"/>
    </row>
    <row r="713" spans="1:2" ht="12.75" customHeight="1" x14ac:dyDescent="0.25">
      <c r="A713" s="12"/>
      <c r="B713" s="12"/>
    </row>
    <row r="714" spans="1:2" ht="12.75" customHeight="1" x14ac:dyDescent="0.25">
      <c r="A714" s="12"/>
      <c r="B714" s="12"/>
    </row>
    <row r="715" spans="1:2" ht="12.75" customHeight="1" x14ac:dyDescent="0.25">
      <c r="A715" s="12"/>
      <c r="B715" s="12"/>
    </row>
    <row r="716" spans="1:2" ht="12.75" customHeight="1" x14ac:dyDescent="0.25">
      <c r="A716" s="12"/>
      <c r="B716" s="12"/>
    </row>
    <row r="717" spans="1:2" ht="12.75" customHeight="1" x14ac:dyDescent="0.25">
      <c r="A717" s="12"/>
      <c r="B717" s="12"/>
    </row>
    <row r="718" spans="1:2" ht="12.75" customHeight="1" x14ac:dyDescent="0.25">
      <c r="A718" s="12"/>
      <c r="B718" s="12"/>
    </row>
    <row r="719" spans="1:2" ht="12.75" customHeight="1" x14ac:dyDescent="0.25">
      <c r="A719" s="12"/>
      <c r="B719" s="12"/>
    </row>
    <row r="720" spans="1:2" ht="12.75" customHeight="1" x14ac:dyDescent="0.25">
      <c r="A720" s="12"/>
      <c r="B720" s="12"/>
    </row>
    <row r="721" spans="1:2" ht="12.75" customHeight="1" x14ac:dyDescent="0.25">
      <c r="A721" s="12"/>
      <c r="B721" s="12"/>
    </row>
    <row r="722" spans="1:2" ht="12.75" customHeight="1" x14ac:dyDescent="0.25">
      <c r="A722" s="12"/>
      <c r="B722" s="12"/>
    </row>
    <row r="723" spans="1:2" ht="12.75" customHeight="1" x14ac:dyDescent="0.25">
      <c r="A723" s="12"/>
      <c r="B723" s="12"/>
    </row>
    <row r="724" spans="1:2" ht="12.75" customHeight="1" x14ac:dyDescent="0.25">
      <c r="A724" s="12"/>
      <c r="B724" s="12"/>
    </row>
    <row r="725" spans="1:2" ht="12.75" customHeight="1" x14ac:dyDescent="0.25">
      <c r="A725" s="12"/>
      <c r="B725" s="12"/>
    </row>
    <row r="726" spans="1:2" ht="12.75" customHeight="1" x14ac:dyDescent="0.25">
      <c r="A726" s="12"/>
      <c r="B726" s="12"/>
    </row>
    <row r="727" spans="1:2" ht="12.75" customHeight="1" x14ac:dyDescent="0.25">
      <c r="A727" s="12"/>
      <c r="B727" s="12"/>
    </row>
    <row r="728" spans="1:2" ht="12.75" customHeight="1" x14ac:dyDescent="0.25">
      <c r="A728" s="12"/>
      <c r="B728" s="12"/>
    </row>
    <row r="729" spans="1:2" ht="12.75" customHeight="1" x14ac:dyDescent="0.25">
      <c r="A729" s="12"/>
      <c r="B729" s="12"/>
    </row>
    <row r="730" spans="1:2" ht="12.75" customHeight="1" x14ac:dyDescent="0.25">
      <c r="A730" s="12"/>
      <c r="B730" s="12"/>
    </row>
    <row r="731" spans="1:2" ht="12.75" customHeight="1" x14ac:dyDescent="0.25">
      <c r="A731" s="12"/>
      <c r="B731" s="12"/>
    </row>
    <row r="732" spans="1:2" ht="12.75" customHeight="1" x14ac:dyDescent="0.25">
      <c r="A732" s="12"/>
      <c r="B732" s="12"/>
    </row>
    <row r="733" spans="1:2" ht="12.75" customHeight="1" x14ac:dyDescent="0.25">
      <c r="A733" s="12"/>
      <c r="B733" s="12"/>
    </row>
    <row r="734" spans="1:2" ht="12.75" customHeight="1" x14ac:dyDescent="0.25">
      <c r="A734" s="12"/>
      <c r="B734" s="12"/>
    </row>
    <row r="735" spans="1:2" ht="12.75" customHeight="1" x14ac:dyDescent="0.25">
      <c r="A735" s="12"/>
      <c r="B735" s="12"/>
    </row>
    <row r="736" spans="1:2" ht="12.75" customHeight="1" x14ac:dyDescent="0.25">
      <c r="A736" s="12"/>
      <c r="B736" s="12"/>
    </row>
    <row r="737" spans="1:2" ht="12.75" customHeight="1" x14ac:dyDescent="0.25">
      <c r="A737" s="12"/>
      <c r="B737" s="12"/>
    </row>
    <row r="738" spans="1:2" ht="12.75" customHeight="1" x14ac:dyDescent="0.25">
      <c r="A738" s="12"/>
      <c r="B738" s="12"/>
    </row>
    <row r="739" spans="1:2" ht="12.75" customHeight="1" x14ac:dyDescent="0.25">
      <c r="A739" s="12"/>
      <c r="B739" s="12"/>
    </row>
    <row r="740" spans="1:2" ht="12.75" customHeight="1" x14ac:dyDescent="0.25">
      <c r="A740" s="12"/>
      <c r="B740" s="12"/>
    </row>
    <row r="741" spans="1:2" ht="12.75" customHeight="1" x14ac:dyDescent="0.25">
      <c r="A741" s="12"/>
      <c r="B741" s="12"/>
    </row>
    <row r="742" spans="1:2" ht="12.75" customHeight="1" x14ac:dyDescent="0.25">
      <c r="A742" s="12"/>
      <c r="B742" s="12"/>
    </row>
    <row r="743" spans="1:2" ht="12.75" customHeight="1" x14ac:dyDescent="0.25">
      <c r="A743" s="12"/>
      <c r="B743" s="12"/>
    </row>
    <row r="744" spans="1:2" ht="12.75" customHeight="1" x14ac:dyDescent="0.25">
      <c r="A744" s="12"/>
      <c r="B744" s="12"/>
    </row>
    <row r="745" spans="1:2" ht="12.75" customHeight="1" x14ac:dyDescent="0.25">
      <c r="A745" s="12"/>
      <c r="B745" s="12"/>
    </row>
    <row r="746" spans="1:2" ht="12.75" customHeight="1" x14ac:dyDescent="0.25">
      <c r="A746" s="12"/>
      <c r="B746" s="12"/>
    </row>
    <row r="747" spans="1:2" ht="12.75" customHeight="1" x14ac:dyDescent="0.25">
      <c r="A747" s="12"/>
      <c r="B747" s="12"/>
    </row>
    <row r="748" spans="1:2" ht="12.75" customHeight="1" x14ac:dyDescent="0.25">
      <c r="A748" s="12"/>
      <c r="B748" s="12"/>
    </row>
    <row r="749" spans="1:2" ht="12.75" customHeight="1" x14ac:dyDescent="0.25">
      <c r="A749" s="12"/>
      <c r="B749" s="12"/>
    </row>
    <row r="750" spans="1:2" ht="12.75" customHeight="1" x14ac:dyDescent="0.25">
      <c r="A750" s="12"/>
      <c r="B750" s="12"/>
    </row>
    <row r="751" spans="1:2" ht="12.75" customHeight="1" x14ac:dyDescent="0.25">
      <c r="A751" s="12"/>
      <c r="B751" s="12"/>
    </row>
    <row r="752" spans="1:2" ht="12.75" customHeight="1" x14ac:dyDescent="0.25">
      <c r="A752" s="12"/>
      <c r="B752" s="12"/>
    </row>
    <row r="753" spans="1:2" ht="12.75" customHeight="1" x14ac:dyDescent="0.25">
      <c r="A753" s="12"/>
      <c r="B753" s="12"/>
    </row>
    <row r="754" spans="1:2" ht="12.75" customHeight="1" x14ac:dyDescent="0.25">
      <c r="A754" s="12"/>
      <c r="B754" s="12"/>
    </row>
    <row r="755" spans="1:2" ht="12.75" customHeight="1" x14ac:dyDescent="0.25">
      <c r="A755" s="12"/>
      <c r="B755" s="12"/>
    </row>
    <row r="756" spans="1:2" ht="12.75" customHeight="1" x14ac:dyDescent="0.25">
      <c r="A756" s="12"/>
      <c r="B756" s="12"/>
    </row>
    <row r="757" spans="1:2" ht="12.75" customHeight="1" x14ac:dyDescent="0.25">
      <c r="A757" s="12"/>
      <c r="B757" s="12"/>
    </row>
    <row r="758" spans="1:2" ht="12.75" customHeight="1" x14ac:dyDescent="0.25">
      <c r="A758" s="12"/>
      <c r="B758" s="12"/>
    </row>
    <row r="759" spans="1:2" ht="12.75" customHeight="1" x14ac:dyDescent="0.25">
      <c r="A759" s="12"/>
      <c r="B759" s="12"/>
    </row>
    <row r="760" spans="1:2" ht="12.75" customHeight="1" x14ac:dyDescent="0.25">
      <c r="A760" s="12"/>
      <c r="B760" s="12"/>
    </row>
    <row r="761" spans="1:2" ht="12.75" customHeight="1" x14ac:dyDescent="0.25">
      <c r="A761" s="12"/>
      <c r="B761" s="12"/>
    </row>
    <row r="762" spans="1:2" ht="12.75" customHeight="1" x14ac:dyDescent="0.25">
      <c r="A762" s="12"/>
      <c r="B762" s="12"/>
    </row>
    <row r="763" spans="1:2" ht="12.75" customHeight="1" x14ac:dyDescent="0.25">
      <c r="A763" s="12"/>
      <c r="B763" s="12"/>
    </row>
    <row r="764" spans="1:2" ht="12.75" customHeight="1" x14ac:dyDescent="0.25">
      <c r="A764" s="12"/>
      <c r="B764" s="12"/>
    </row>
    <row r="765" spans="1:2" ht="12.75" customHeight="1" x14ac:dyDescent="0.25">
      <c r="A765" s="12"/>
      <c r="B765" s="12"/>
    </row>
    <row r="766" spans="1:2" ht="12.75" customHeight="1" x14ac:dyDescent="0.25">
      <c r="A766" s="12"/>
      <c r="B766" s="12"/>
    </row>
    <row r="767" spans="1:2" ht="12.75" customHeight="1" x14ac:dyDescent="0.25">
      <c r="A767" s="12"/>
      <c r="B767" s="12"/>
    </row>
    <row r="768" spans="1:2" ht="12.75" customHeight="1" x14ac:dyDescent="0.25">
      <c r="A768" s="12"/>
      <c r="B768" s="12"/>
    </row>
    <row r="769" spans="1:2" ht="12.75" customHeight="1" x14ac:dyDescent="0.25">
      <c r="A769" s="12"/>
      <c r="B769" s="12"/>
    </row>
    <row r="770" spans="1:2" ht="12.75" customHeight="1" x14ac:dyDescent="0.25">
      <c r="A770" s="12"/>
      <c r="B770" s="12"/>
    </row>
    <row r="771" spans="1:2" ht="12.75" customHeight="1" x14ac:dyDescent="0.25">
      <c r="A771" s="12"/>
      <c r="B771" s="12"/>
    </row>
    <row r="772" spans="1:2" ht="12.75" customHeight="1" x14ac:dyDescent="0.25">
      <c r="A772" s="12"/>
      <c r="B772" s="12"/>
    </row>
    <row r="773" spans="1:2" ht="12.75" customHeight="1" x14ac:dyDescent="0.25">
      <c r="A773" s="12"/>
      <c r="B773" s="12"/>
    </row>
    <row r="774" spans="1:2" ht="12.75" customHeight="1" x14ac:dyDescent="0.25">
      <c r="A774" s="12"/>
      <c r="B774" s="12"/>
    </row>
    <row r="775" spans="1:2" ht="12.75" customHeight="1" x14ac:dyDescent="0.25">
      <c r="A775" s="12"/>
      <c r="B775" s="12"/>
    </row>
    <row r="776" spans="1:2" ht="12.75" customHeight="1" x14ac:dyDescent="0.25">
      <c r="A776" s="12"/>
      <c r="B776" s="12"/>
    </row>
    <row r="777" spans="1:2" ht="12.75" customHeight="1" x14ac:dyDescent="0.25">
      <c r="A777" s="12"/>
      <c r="B777" s="12"/>
    </row>
    <row r="778" spans="1:2" ht="12.75" customHeight="1" x14ac:dyDescent="0.25">
      <c r="A778" s="12"/>
      <c r="B778" s="12"/>
    </row>
    <row r="779" spans="1:2" ht="12.75" customHeight="1" x14ac:dyDescent="0.25">
      <c r="A779" s="12"/>
      <c r="B779" s="12"/>
    </row>
    <row r="780" spans="1:2" ht="12.75" customHeight="1" x14ac:dyDescent="0.25">
      <c r="A780" s="12"/>
      <c r="B780" s="12"/>
    </row>
    <row r="781" spans="1:2" ht="12.75" customHeight="1" x14ac:dyDescent="0.25">
      <c r="A781" s="12"/>
      <c r="B781" s="12"/>
    </row>
    <row r="782" spans="1:2" ht="12.75" customHeight="1" x14ac:dyDescent="0.25">
      <c r="A782" s="12"/>
      <c r="B782" s="12"/>
    </row>
    <row r="783" spans="1:2" ht="12.75" customHeight="1" x14ac:dyDescent="0.25">
      <c r="A783" s="12"/>
      <c r="B783" s="12"/>
    </row>
    <row r="784" spans="1:2" ht="12.75" customHeight="1" x14ac:dyDescent="0.25">
      <c r="A784" s="12"/>
      <c r="B784" s="12"/>
    </row>
    <row r="785" spans="1:2" ht="12.75" customHeight="1" x14ac:dyDescent="0.25">
      <c r="A785" s="12"/>
      <c r="B785" s="12"/>
    </row>
    <row r="786" spans="1:2" ht="12.75" customHeight="1" x14ac:dyDescent="0.25">
      <c r="A786" s="12"/>
      <c r="B786" s="12"/>
    </row>
    <row r="787" spans="1:2" ht="12.75" customHeight="1" x14ac:dyDescent="0.25">
      <c r="A787" s="12"/>
      <c r="B787" s="12"/>
    </row>
    <row r="788" spans="1:2" ht="12.75" customHeight="1" x14ac:dyDescent="0.25">
      <c r="A788" s="12"/>
      <c r="B788" s="12"/>
    </row>
    <row r="789" spans="1:2" ht="12.75" customHeight="1" x14ac:dyDescent="0.25">
      <c r="A789" s="12"/>
      <c r="B789" s="12"/>
    </row>
    <row r="790" spans="1:2" ht="12.75" customHeight="1" x14ac:dyDescent="0.25">
      <c r="A790" s="12"/>
      <c r="B790" s="12"/>
    </row>
    <row r="791" spans="1:2" ht="12.75" customHeight="1" x14ac:dyDescent="0.25">
      <c r="A791" s="12"/>
      <c r="B791" s="12"/>
    </row>
    <row r="792" spans="1:2" ht="12.75" customHeight="1" x14ac:dyDescent="0.25">
      <c r="A792" s="12"/>
      <c r="B792" s="12"/>
    </row>
    <row r="793" spans="1:2" ht="12.75" customHeight="1" x14ac:dyDescent="0.25">
      <c r="A793" s="12"/>
      <c r="B793" s="12"/>
    </row>
    <row r="794" spans="1:2" ht="12.75" customHeight="1" x14ac:dyDescent="0.25">
      <c r="A794" s="12"/>
      <c r="B794" s="12"/>
    </row>
    <row r="795" spans="1:2" ht="12.75" customHeight="1" x14ac:dyDescent="0.25">
      <c r="A795" s="12"/>
      <c r="B795" s="12"/>
    </row>
    <row r="796" spans="1:2" ht="12.75" customHeight="1" x14ac:dyDescent="0.25">
      <c r="A796" s="12"/>
      <c r="B796" s="12"/>
    </row>
    <row r="797" spans="1:2" ht="12.75" customHeight="1" x14ac:dyDescent="0.25">
      <c r="A797" s="12"/>
      <c r="B797" s="12"/>
    </row>
    <row r="798" spans="1:2" ht="12.75" customHeight="1" x14ac:dyDescent="0.25">
      <c r="A798" s="12"/>
      <c r="B798" s="12"/>
    </row>
    <row r="799" spans="1:2" ht="12.75" customHeight="1" x14ac:dyDescent="0.25">
      <c r="A799" s="12"/>
      <c r="B799" s="12"/>
    </row>
    <row r="800" spans="1:2" ht="12.75" customHeight="1" x14ac:dyDescent="0.25">
      <c r="A800" s="12"/>
      <c r="B800" s="12"/>
    </row>
    <row r="801" spans="1:2" ht="12.75" customHeight="1" x14ac:dyDescent="0.25">
      <c r="A801" s="12"/>
      <c r="B801" s="12"/>
    </row>
    <row r="802" spans="1:2" ht="12.75" customHeight="1" x14ac:dyDescent="0.25">
      <c r="A802" s="12"/>
      <c r="B802" s="12"/>
    </row>
    <row r="803" spans="1:2" ht="12.75" customHeight="1" x14ac:dyDescent="0.25">
      <c r="A803" s="12"/>
      <c r="B803" s="12"/>
    </row>
    <row r="804" spans="1:2" ht="12.75" customHeight="1" x14ac:dyDescent="0.25">
      <c r="A804" s="12"/>
      <c r="B804" s="12"/>
    </row>
    <row r="805" spans="1:2" ht="12.75" customHeight="1" x14ac:dyDescent="0.25">
      <c r="A805" s="12"/>
      <c r="B805" s="12"/>
    </row>
    <row r="806" spans="1:2" ht="12.75" customHeight="1" x14ac:dyDescent="0.25">
      <c r="A806" s="12"/>
      <c r="B806" s="12"/>
    </row>
    <row r="807" spans="1:2" ht="12.75" customHeight="1" x14ac:dyDescent="0.25">
      <c r="A807" s="12"/>
      <c r="B807" s="12"/>
    </row>
    <row r="808" spans="1:2" ht="12.75" customHeight="1" x14ac:dyDescent="0.25">
      <c r="A808" s="12"/>
      <c r="B808" s="12"/>
    </row>
    <row r="809" spans="1:2" ht="12.75" customHeight="1" x14ac:dyDescent="0.25">
      <c r="A809" s="12"/>
      <c r="B809" s="12"/>
    </row>
    <row r="810" spans="1:2" ht="12.75" customHeight="1" x14ac:dyDescent="0.25">
      <c r="A810" s="12"/>
      <c r="B810" s="12"/>
    </row>
    <row r="811" spans="1:2" ht="12.75" customHeight="1" x14ac:dyDescent="0.25">
      <c r="A811" s="12"/>
      <c r="B811" s="12"/>
    </row>
    <row r="812" spans="1:2" ht="12.75" customHeight="1" x14ac:dyDescent="0.25">
      <c r="A812" s="12"/>
      <c r="B812" s="12"/>
    </row>
    <row r="813" spans="1:2" ht="12.75" customHeight="1" x14ac:dyDescent="0.25">
      <c r="A813" s="12"/>
      <c r="B813" s="12"/>
    </row>
    <row r="814" spans="1:2" ht="12.75" customHeight="1" x14ac:dyDescent="0.25">
      <c r="A814" s="12"/>
      <c r="B814" s="12"/>
    </row>
    <row r="815" spans="1:2" ht="12.75" customHeight="1" x14ac:dyDescent="0.25">
      <c r="A815" s="12"/>
      <c r="B815" s="12"/>
    </row>
    <row r="816" spans="1:2" ht="12.75" customHeight="1" x14ac:dyDescent="0.25">
      <c r="A816" s="12"/>
      <c r="B816" s="12"/>
    </row>
    <row r="817" spans="1:2" ht="12.75" customHeight="1" x14ac:dyDescent="0.25">
      <c r="A817" s="12"/>
      <c r="B817" s="12"/>
    </row>
    <row r="818" spans="1:2" ht="12.75" customHeight="1" x14ac:dyDescent="0.25">
      <c r="A818" s="12"/>
      <c r="B818" s="12"/>
    </row>
    <row r="819" spans="1:2" ht="12.75" customHeight="1" x14ac:dyDescent="0.25">
      <c r="A819" s="12"/>
      <c r="B819" s="12"/>
    </row>
    <row r="820" spans="1:2" ht="12.75" customHeight="1" x14ac:dyDescent="0.25">
      <c r="A820" s="12"/>
      <c r="B820" s="12"/>
    </row>
    <row r="821" spans="1:2" ht="12.75" customHeight="1" x14ac:dyDescent="0.25">
      <c r="A821" s="12"/>
      <c r="B821" s="12"/>
    </row>
    <row r="822" spans="1:2" ht="12.75" customHeight="1" x14ac:dyDescent="0.25">
      <c r="A822" s="12"/>
      <c r="B822" s="12"/>
    </row>
    <row r="823" spans="1:2" ht="12.75" customHeight="1" x14ac:dyDescent="0.25">
      <c r="A823" s="12"/>
      <c r="B823" s="12"/>
    </row>
    <row r="824" spans="1:2" ht="12.75" customHeight="1" x14ac:dyDescent="0.25">
      <c r="A824" s="12"/>
      <c r="B824" s="12"/>
    </row>
    <row r="825" spans="1:2" ht="12.75" customHeight="1" x14ac:dyDescent="0.25">
      <c r="A825" s="12"/>
      <c r="B825" s="12"/>
    </row>
    <row r="826" spans="1:2" ht="12.75" customHeight="1" x14ac:dyDescent="0.25">
      <c r="A826" s="12"/>
      <c r="B826" s="12"/>
    </row>
    <row r="827" spans="1:2" ht="12.75" customHeight="1" x14ac:dyDescent="0.25">
      <c r="A827" s="12"/>
      <c r="B827" s="12"/>
    </row>
    <row r="828" spans="1:2" ht="12.75" customHeight="1" x14ac:dyDescent="0.25">
      <c r="A828" s="12"/>
      <c r="B828" s="12"/>
    </row>
    <row r="829" spans="1:2" ht="12.75" customHeight="1" x14ac:dyDescent="0.25">
      <c r="A829" s="12"/>
      <c r="B829" s="12"/>
    </row>
    <row r="830" spans="1:2" ht="12.75" customHeight="1" x14ac:dyDescent="0.25">
      <c r="A830" s="12"/>
      <c r="B830" s="12"/>
    </row>
    <row r="831" spans="1:2" ht="12.75" customHeight="1" x14ac:dyDescent="0.25">
      <c r="A831" s="12"/>
      <c r="B831" s="12"/>
    </row>
    <row r="832" spans="1:2" ht="12.75" customHeight="1" x14ac:dyDescent="0.25">
      <c r="A832" s="12"/>
      <c r="B832" s="12"/>
    </row>
    <row r="833" spans="1:2" ht="12.75" customHeight="1" x14ac:dyDescent="0.25">
      <c r="A833" s="12"/>
      <c r="B833" s="12"/>
    </row>
    <row r="834" spans="1:2" ht="12.75" customHeight="1" x14ac:dyDescent="0.25">
      <c r="A834" s="12"/>
      <c r="B834" s="12"/>
    </row>
    <row r="835" spans="1:2" ht="12.75" customHeight="1" x14ac:dyDescent="0.25">
      <c r="A835" s="12"/>
      <c r="B835" s="12"/>
    </row>
    <row r="836" spans="1:2" ht="12.75" customHeight="1" x14ac:dyDescent="0.25">
      <c r="A836" s="12"/>
      <c r="B836" s="12"/>
    </row>
    <row r="837" spans="1:2" ht="12.75" customHeight="1" x14ac:dyDescent="0.25">
      <c r="A837" s="12"/>
      <c r="B837" s="12"/>
    </row>
    <row r="838" spans="1:2" ht="12.75" customHeight="1" x14ac:dyDescent="0.25">
      <c r="A838" s="12"/>
      <c r="B838" s="12"/>
    </row>
    <row r="839" spans="1:2" ht="12.75" customHeight="1" x14ac:dyDescent="0.25">
      <c r="A839" s="12"/>
      <c r="B839" s="12"/>
    </row>
    <row r="840" spans="1:2" ht="12.75" customHeight="1" x14ac:dyDescent="0.25">
      <c r="A840" s="12"/>
      <c r="B840" s="12"/>
    </row>
    <row r="841" spans="1:2" ht="12.75" customHeight="1" x14ac:dyDescent="0.25">
      <c r="A841" s="12"/>
      <c r="B841" s="12"/>
    </row>
    <row r="842" spans="1:2" ht="12.75" customHeight="1" x14ac:dyDescent="0.25">
      <c r="A842" s="12"/>
      <c r="B842" s="12"/>
    </row>
    <row r="843" spans="1:2" ht="12.75" customHeight="1" x14ac:dyDescent="0.25">
      <c r="A843" s="12"/>
      <c r="B843" s="12"/>
    </row>
    <row r="844" spans="1:2" ht="12.75" customHeight="1" x14ac:dyDescent="0.25">
      <c r="A844" s="12"/>
      <c r="B844" s="12"/>
    </row>
    <row r="845" spans="1:2" ht="12.75" customHeight="1" x14ac:dyDescent="0.25">
      <c r="A845" s="12"/>
      <c r="B845" s="12"/>
    </row>
    <row r="846" spans="1:2" ht="12.75" customHeight="1" x14ac:dyDescent="0.25">
      <c r="A846" s="12"/>
      <c r="B846" s="12"/>
    </row>
    <row r="847" spans="1:2" ht="12.75" customHeight="1" x14ac:dyDescent="0.25">
      <c r="A847" s="12"/>
      <c r="B847" s="12"/>
    </row>
    <row r="848" spans="1:2" ht="12.75" customHeight="1" x14ac:dyDescent="0.25">
      <c r="A848" s="12"/>
      <c r="B848" s="12"/>
    </row>
    <row r="849" spans="1:2" ht="12.75" customHeight="1" x14ac:dyDescent="0.25">
      <c r="A849" s="12"/>
      <c r="B849" s="12"/>
    </row>
    <row r="850" spans="1:2" ht="12.75" customHeight="1" x14ac:dyDescent="0.25">
      <c r="A850" s="12"/>
      <c r="B850" s="12"/>
    </row>
    <row r="851" spans="1:2" ht="12.75" customHeight="1" x14ac:dyDescent="0.25">
      <c r="A851" s="12"/>
      <c r="B851" s="12"/>
    </row>
    <row r="852" spans="1:2" ht="12.75" customHeight="1" x14ac:dyDescent="0.25">
      <c r="A852" s="12"/>
      <c r="B852" s="12"/>
    </row>
    <row r="853" spans="1:2" ht="12.75" customHeight="1" x14ac:dyDescent="0.25">
      <c r="A853" s="12"/>
      <c r="B853" s="12"/>
    </row>
    <row r="854" spans="1:2" ht="12.75" customHeight="1" x14ac:dyDescent="0.25">
      <c r="A854" s="12"/>
      <c r="B854" s="12"/>
    </row>
    <row r="855" spans="1:2" ht="12.75" customHeight="1" x14ac:dyDescent="0.25">
      <c r="A855" s="12"/>
      <c r="B855" s="12"/>
    </row>
    <row r="856" spans="1:2" ht="12.75" customHeight="1" x14ac:dyDescent="0.25">
      <c r="A856" s="12"/>
      <c r="B856" s="12"/>
    </row>
    <row r="857" spans="1:2" ht="12.75" customHeight="1" x14ac:dyDescent="0.25">
      <c r="A857" s="12"/>
      <c r="B857" s="12"/>
    </row>
    <row r="858" spans="1:2" ht="12.75" customHeight="1" x14ac:dyDescent="0.25">
      <c r="A858" s="12"/>
      <c r="B858" s="12"/>
    </row>
    <row r="859" spans="1:2" ht="12.75" customHeight="1" x14ac:dyDescent="0.25">
      <c r="A859" s="12"/>
      <c r="B859" s="12"/>
    </row>
    <row r="860" spans="1:2" ht="12.75" customHeight="1" x14ac:dyDescent="0.25">
      <c r="A860" s="12"/>
      <c r="B860" s="12"/>
    </row>
    <row r="861" spans="1:2" ht="12.75" customHeight="1" x14ac:dyDescent="0.25">
      <c r="A861" s="12"/>
      <c r="B861" s="12"/>
    </row>
    <row r="862" spans="1:2" ht="12.75" customHeight="1" x14ac:dyDescent="0.25">
      <c r="A862" s="12"/>
      <c r="B862" s="12"/>
    </row>
    <row r="863" spans="1:2" ht="12.75" customHeight="1" x14ac:dyDescent="0.25">
      <c r="A863" s="12"/>
      <c r="B863" s="12"/>
    </row>
    <row r="864" spans="1:2" ht="12.75" customHeight="1" x14ac:dyDescent="0.25">
      <c r="A864" s="12"/>
      <c r="B864" s="12"/>
    </row>
    <row r="865" spans="1:2" ht="12.75" customHeight="1" x14ac:dyDescent="0.25">
      <c r="A865" s="12"/>
      <c r="B865" s="12"/>
    </row>
    <row r="866" spans="1:2" ht="12.75" customHeight="1" x14ac:dyDescent="0.25">
      <c r="A866" s="12"/>
      <c r="B866" s="12"/>
    </row>
    <row r="867" spans="1:2" ht="12.75" customHeight="1" x14ac:dyDescent="0.25">
      <c r="A867" s="12"/>
      <c r="B867" s="12"/>
    </row>
    <row r="868" spans="1:2" ht="12.75" customHeight="1" x14ac:dyDescent="0.25">
      <c r="A868" s="12"/>
      <c r="B868" s="12"/>
    </row>
    <row r="869" spans="1:2" ht="12.75" customHeight="1" x14ac:dyDescent="0.25">
      <c r="A869" s="12"/>
      <c r="B869" s="12"/>
    </row>
    <row r="870" spans="1:2" ht="12.75" customHeight="1" x14ac:dyDescent="0.25">
      <c r="A870" s="12"/>
      <c r="B870" s="12"/>
    </row>
    <row r="871" spans="1:2" ht="12.75" customHeight="1" x14ac:dyDescent="0.25">
      <c r="A871" s="12"/>
      <c r="B871" s="12"/>
    </row>
    <row r="872" spans="1:2" ht="12.75" customHeight="1" x14ac:dyDescent="0.25">
      <c r="A872" s="12"/>
      <c r="B872" s="12"/>
    </row>
    <row r="873" spans="1:2" ht="12.75" customHeight="1" x14ac:dyDescent="0.25">
      <c r="A873" s="12"/>
      <c r="B873" s="12"/>
    </row>
    <row r="874" spans="1:2" ht="12.75" customHeight="1" x14ac:dyDescent="0.25">
      <c r="A874" s="12"/>
      <c r="B874" s="12"/>
    </row>
    <row r="875" spans="1:2" ht="12.75" customHeight="1" x14ac:dyDescent="0.25">
      <c r="A875" s="12"/>
      <c r="B875" s="12"/>
    </row>
    <row r="876" spans="1:2" ht="12.75" customHeight="1" x14ac:dyDescent="0.25">
      <c r="A876" s="12"/>
      <c r="B876" s="12"/>
    </row>
    <row r="877" spans="1:2" ht="12.75" customHeight="1" x14ac:dyDescent="0.25">
      <c r="A877" s="12"/>
      <c r="B877" s="12"/>
    </row>
    <row r="878" spans="1:2" ht="12.75" customHeight="1" x14ac:dyDescent="0.25">
      <c r="A878" s="12"/>
      <c r="B878" s="12"/>
    </row>
    <row r="879" spans="1:2" ht="12.75" customHeight="1" x14ac:dyDescent="0.25">
      <c r="A879" s="12"/>
      <c r="B879" s="12"/>
    </row>
    <row r="880" spans="1:2" ht="12.75" customHeight="1" x14ac:dyDescent="0.25">
      <c r="A880" s="12"/>
      <c r="B880" s="12"/>
    </row>
    <row r="881" spans="1:2" ht="12.75" customHeight="1" x14ac:dyDescent="0.25">
      <c r="A881" s="12"/>
      <c r="B881" s="12"/>
    </row>
    <row r="882" spans="1:2" ht="12.75" customHeight="1" x14ac:dyDescent="0.25">
      <c r="A882" s="12"/>
      <c r="B882" s="12"/>
    </row>
    <row r="883" spans="1:2" ht="12.75" customHeight="1" x14ac:dyDescent="0.25">
      <c r="A883" s="12"/>
      <c r="B883" s="12"/>
    </row>
    <row r="884" spans="1:2" ht="12.75" customHeight="1" x14ac:dyDescent="0.25">
      <c r="A884" s="12"/>
      <c r="B884" s="12"/>
    </row>
    <row r="885" spans="1:2" ht="12.75" customHeight="1" x14ac:dyDescent="0.25">
      <c r="A885" s="12"/>
      <c r="B885" s="12"/>
    </row>
    <row r="886" spans="1:2" ht="12.75" customHeight="1" x14ac:dyDescent="0.25">
      <c r="A886" s="12"/>
      <c r="B886" s="12"/>
    </row>
    <row r="887" spans="1:2" ht="12.75" customHeight="1" x14ac:dyDescent="0.25">
      <c r="A887" s="12"/>
      <c r="B887" s="12"/>
    </row>
    <row r="888" spans="1:2" ht="12.75" customHeight="1" x14ac:dyDescent="0.25">
      <c r="A888" s="12"/>
      <c r="B888" s="12"/>
    </row>
    <row r="889" spans="1:2" ht="12.75" customHeight="1" x14ac:dyDescent="0.25">
      <c r="A889" s="12"/>
      <c r="B889" s="12"/>
    </row>
    <row r="890" spans="1:2" ht="12.75" customHeight="1" x14ac:dyDescent="0.25">
      <c r="A890" s="12"/>
      <c r="B890" s="12"/>
    </row>
    <row r="891" spans="1:2" ht="12.75" customHeight="1" x14ac:dyDescent="0.25">
      <c r="A891" s="12"/>
      <c r="B891" s="12"/>
    </row>
    <row r="892" spans="1:2" ht="12.75" customHeight="1" x14ac:dyDescent="0.25">
      <c r="A892" s="12"/>
      <c r="B892" s="12"/>
    </row>
    <row r="893" spans="1:2" ht="12.75" customHeight="1" x14ac:dyDescent="0.25">
      <c r="A893" s="12"/>
      <c r="B893" s="12"/>
    </row>
    <row r="894" spans="1:2" ht="12.75" customHeight="1" x14ac:dyDescent="0.25">
      <c r="A894" s="12"/>
      <c r="B894" s="12"/>
    </row>
    <row r="895" spans="1:2" ht="12.75" customHeight="1" x14ac:dyDescent="0.25">
      <c r="A895" s="12"/>
      <c r="B895" s="12"/>
    </row>
    <row r="896" spans="1:2" ht="12.75" customHeight="1" x14ac:dyDescent="0.25">
      <c r="A896" s="12"/>
      <c r="B896" s="12"/>
    </row>
    <row r="897" spans="1:2" ht="12.75" customHeight="1" x14ac:dyDescent="0.25">
      <c r="A897" s="12"/>
      <c r="B897" s="12"/>
    </row>
    <row r="898" spans="1:2" ht="12.75" customHeight="1" x14ac:dyDescent="0.25">
      <c r="A898" s="12"/>
      <c r="B898" s="12"/>
    </row>
    <row r="899" spans="1:2" ht="12.75" customHeight="1" x14ac:dyDescent="0.25">
      <c r="A899" s="12"/>
      <c r="B899" s="12"/>
    </row>
    <row r="900" spans="1:2" ht="12.75" customHeight="1" x14ac:dyDescent="0.25">
      <c r="A900" s="12"/>
      <c r="B900" s="12"/>
    </row>
    <row r="901" spans="1:2" ht="12.75" customHeight="1" x14ac:dyDescent="0.25">
      <c r="A901" s="12"/>
      <c r="B901" s="12"/>
    </row>
    <row r="902" spans="1:2" ht="12.75" customHeight="1" x14ac:dyDescent="0.25">
      <c r="A902" s="12"/>
      <c r="B902" s="12"/>
    </row>
    <row r="903" spans="1:2" ht="12.75" customHeight="1" x14ac:dyDescent="0.25">
      <c r="A903" s="12"/>
      <c r="B903" s="12"/>
    </row>
    <row r="904" spans="1:2" ht="12.75" customHeight="1" x14ac:dyDescent="0.25">
      <c r="A904" s="12"/>
      <c r="B904" s="12"/>
    </row>
    <row r="905" spans="1:2" ht="12.75" customHeight="1" x14ac:dyDescent="0.25">
      <c r="A905" s="12"/>
      <c r="B905" s="12"/>
    </row>
    <row r="906" spans="1:2" ht="12.75" customHeight="1" x14ac:dyDescent="0.25">
      <c r="A906" s="12"/>
      <c r="B906" s="12"/>
    </row>
    <row r="907" spans="1:2" ht="12.75" customHeight="1" x14ac:dyDescent="0.25">
      <c r="A907" s="12"/>
      <c r="B907" s="12"/>
    </row>
    <row r="908" spans="1:2" ht="12.75" customHeight="1" x14ac:dyDescent="0.25">
      <c r="A908" s="12"/>
      <c r="B908" s="12"/>
    </row>
    <row r="909" spans="1:2" ht="12.75" customHeight="1" x14ac:dyDescent="0.25">
      <c r="A909" s="12"/>
      <c r="B909" s="12"/>
    </row>
    <row r="910" spans="1:2" ht="12.75" customHeight="1" x14ac:dyDescent="0.25">
      <c r="A910" s="12"/>
      <c r="B910" s="12"/>
    </row>
    <row r="911" spans="1:2" ht="12.75" customHeight="1" x14ac:dyDescent="0.25">
      <c r="A911" s="12"/>
      <c r="B911" s="12"/>
    </row>
    <row r="912" spans="1:2" ht="12.75" customHeight="1" x14ac:dyDescent="0.25">
      <c r="A912" s="12"/>
      <c r="B912" s="12"/>
    </row>
    <row r="913" spans="1:2" ht="12.75" customHeight="1" x14ac:dyDescent="0.25">
      <c r="A913" s="12"/>
      <c r="B913" s="12"/>
    </row>
    <row r="914" spans="1:2" ht="12.75" customHeight="1" x14ac:dyDescent="0.25">
      <c r="A914" s="12"/>
      <c r="B914" s="12"/>
    </row>
    <row r="915" spans="1:2" ht="12.75" customHeight="1" x14ac:dyDescent="0.25">
      <c r="A915" s="12"/>
      <c r="B915" s="12"/>
    </row>
    <row r="916" spans="1:2" ht="12.75" customHeight="1" x14ac:dyDescent="0.25">
      <c r="A916" s="12"/>
      <c r="B916" s="12"/>
    </row>
    <row r="917" spans="1:2" ht="12.75" customHeight="1" x14ac:dyDescent="0.25">
      <c r="A917" s="12"/>
      <c r="B917" s="12"/>
    </row>
    <row r="918" spans="1:2" ht="12.75" customHeight="1" x14ac:dyDescent="0.25">
      <c r="A918" s="12"/>
      <c r="B918" s="12"/>
    </row>
    <row r="919" spans="1:2" ht="12.75" customHeight="1" x14ac:dyDescent="0.25">
      <c r="A919" s="12"/>
      <c r="B919" s="12"/>
    </row>
    <row r="920" spans="1:2" ht="12.75" customHeight="1" x14ac:dyDescent="0.25">
      <c r="A920" s="12"/>
      <c r="B920" s="12"/>
    </row>
    <row r="921" spans="1:2" ht="12.75" customHeight="1" x14ac:dyDescent="0.25">
      <c r="A921" s="12"/>
      <c r="B921" s="12"/>
    </row>
    <row r="922" spans="1:2" ht="12.75" customHeight="1" x14ac:dyDescent="0.25">
      <c r="A922" s="12"/>
      <c r="B922" s="12"/>
    </row>
    <row r="923" spans="1:2" ht="12.75" customHeight="1" x14ac:dyDescent="0.25">
      <c r="A923" s="12"/>
      <c r="B923" s="12"/>
    </row>
    <row r="924" spans="1:2" ht="12.75" customHeight="1" x14ac:dyDescent="0.25">
      <c r="A924" s="12"/>
      <c r="B924" s="12"/>
    </row>
    <row r="925" spans="1:2" ht="12.75" customHeight="1" x14ac:dyDescent="0.25">
      <c r="A925" s="12"/>
      <c r="B925" s="12"/>
    </row>
    <row r="926" spans="1:2" ht="12.75" customHeight="1" x14ac:dyDescent="0.25">
      <c r="A926" s="12"/>
      <c r="B926" s="12"/>
    </row>
    <row r="927" spans="1:2" ht="12.75" customHeight="1" x14ac:dyDescent="0.25">
      <c r="A927" s="12"/>
      <c r="B927" s="12"/>
    </row>
    <row r="928" spans="1:2" ht="12.75" customHeight="1" x14ac:dyDescent="0.25">
      <c r="A928" s="12"/>
      <c r="B928" s="12"/>
    </row>
    <row r="929" spans="1:2" ht="12.75" customHeight="1" x14ac:dyDescent="0.25">
      <c r="A929" s="12"/>
      <c r="B929" s="12"/>
    </row>
    <row r="930" spans="1:2" ht="12.75" customHeight="1" x14ac:dyDescent="0.25">
      <c r="A930" s="12"/>
      <c r="B930" s="12"/>
    </row>
    <row r="931" spans="1:2" ht="12.75" customHeight="1" x14ac:dyDescent="0.25">
      <c r="A931" s="12"/>
      <c r="B931" s="12"/>
    </row>
    <row r="932" spans="1:2" ht="12.75" customHeight="1" x14ac:dyDescent="0.25">
      <c r="A932" s="12"/>
      <c r="B932" s="12"/>
    </row>
    <row r="933" spans="1:2" ht="12.75" customHeight="1" x14ac:dyDescent="0.25">
      <c r="A933" s="12"/>
      <c r="B933" s="12"/>
    </row>
    <row r="934" spans="1:2" ht="12.75" customHeight="1" x14ac:dyDescent="0.25">
      <c r="A934" s="12"/>
      <c r="B934" s="12"/>
    </row>
    <row r="935" spans="1:2" ht="12.75" customHeight="1" x14ac:dyDescent="0.25">
      <c r="A935" s="12"/>
      <c r="B935" s="12"/>
    </row>
    <row r="936" spans="1:2" ht="12.75" customHeight="1" x14ac:dyDescent="0.25">
      <c r="A936" s="12"/>
      <c r="B936" s="12"/>
    </row>
    <row r="937" spans="1:2" ht="12.75" customHeight="1" x14ac:dyDescent="0.25">
      <c r="A937" s="12"/>
      <c r="B937" s="12"/>
    </row>
    <row r="938" spans="1:2" ht="12.75" customHeight="1" x14ac:dyDescent="0.25">
      <c r="A938" s="12"/>
      <c r="B938" s="12"/>
    </row>
    <row r="939" spans="1:2" ht="12.75" customHeight="1" x14ac:dyDescent="0.25">
      <c r="A939" s="12"/>
      <c r="B939" s="12"/>
    </row>
    <row r="940" spans="1:2" ht="12.75" customHeight="1" x14ac:dyDescent="0.25">
      <c r="A940" s="12"/>
      <c r="B940" s="12"/>
    </row>
    <row r="941" spans="1:2" ht="12.75" customHeight="1" x14ac:dyDescent="0.25">
      <c r="A941" s="12"/>
      <c r="B941" s="12"/>
    </row>
    <row r="942" spans="1:2" ht="12.75" customHeight="1" x14ac:dyDescent="0.25">
      <c r="A942" s="12"/>
      <c r="B942" s="12"/>
    </row>
    <row r="943" spans="1:2" ht="12.75" customHeight="1" x14ac:dyDescent="0.25">
      <c r="A943" s="12"/>
      <c r="B943" s="12"/>
    </row>
    <row r="944" spans="1:2" ht="12.75" customHeight="1" x14ac:dyDescent="0.25">
      <c r="A944" s="12"/>
      <c r="B944" s="12"/>
    </row>
    <row r="945" spans="1:2" ht="12.75" customHeight="1" x14ac:dyDescent="0.25">
      <c r="A945" s="12"/>
      <c r="B945" s="12"/>
    </row>
    <row r="946" spans="1:2" ht="12.75" customHeight="1" x14ac:dyDescent="0.25">
      <c r="A946" s="12"/>
      <c r="B946" s="12"/>
    </row>
    <row r="947" spans="1:2" ht="12.75" customHeight="1" x14ac:dyDescent="0.25">
      <c r="A947" s="12"/>
      <c r="B947" s="12"/>
    </row>
    <row r="948" spans="1:2" ht="12.75" customHeight="1" x14ac:dyDescent="0.25">
      <c r="A948" s="12"/>
      <c r="B948" s="12"/>
    </row>
    <row r="949" spans="1:2" ht="12.75" customHeight="1" x14ac:dyDescent="0.25">
      <c r="A949" s="12"/>
      <c r="B949" s="12"/>
    </row>
    <row r="950" spans="1:2" ht="12.75" customHeight="1" x14ac:dyDescent="0.25">
      <c r="A950" s="12"/>
      <c r="B950" s="12"/>
    </row>
    <row r="951" spans="1:2" ht="12.75" customHeight="1" x14ac:dyDescent="0.25">
      <c r="A951" s="12"/>
      <c r="B951" s="12"/>
    </row>
    <row r="952" spans="1:2" ht="12.75" customHeight="1" x14ac:dyDescent="0.25">
      <c r="A952" s="12"/>
      <c r="B952" s="12"/>
    </row>
    <row r="953" spans="1:2" ht="12.75" customHeight="1" x14ac:dyDescent="0.25">
      <c r="A953" s="12"/>
      <c r="B953" s="12"/>
    </row>
    <row r="954" spans="1:2" ht="12.75" customHeight="1" x14ac:dyDescent="0.25">
      <c r="A954" s="12"/>
      <c r="B954" s="12"/>
    </row>
    <row r="955" spans="1:2" ht="12.75" customHeight="1" x14ac:dyDescent="0.25">
      <c r="A955" s="12"/>
      <c r="B955" s="12"/>
    </row>
    <row r="956" spans="1:2" ht="12.75" customHeight="1" x14ac:dyDescent="0.25">
      <c r="A956" s="12"/>
      <c r="B956" s="12"/>
    </row>
    <row r="957" spans="1:2" ht="12.75" customHeight="1" x14ac:dyDescent="0.25">
      <c r="A957" s="12"/>
      <c r="B957" s="12"/>
    </row>
    <row r="958" spans="1:2" ht="12.75" customHeight="1" x14ac:dyDescent="0.25">
      <c r="A958" s="12"/>
      <c r="B958" s="12"/>
    </row>
    <row r="959" spans="1:2" ht="12.75" customHeight="1" x14ac:dyDescent="0.25">
      <c r="A959" s="12"/>
      <c r="B959" s="12"/>
    </row>
    <row r="960" spans="1:2" ht="12.75" customHeight="1" x14ac:dyDescent="0.25">
      <c r="A960" s="12"/>
      <c r="B960" s="12"/>
    </row>
    <row r="961" spans="1:2" ht="12.75" customHeight="1" x14ac:dyDescent="0.25">
      <c r="A961" s="12"/>
      <c r="B961" s="12"/>
    </row>
    <row r="962" spans="1:2" ht="12.75" customHeight="1" x14ac:dyDescent="0.25">
      <c r="A962" s="12"/>
      <c r="B962" s="12"/>
    </row>
    <row r="963" spans="1:2" ht="12.75" customHeight="1" x14ac:dyDescent="0.25">
      <c r="A963" s="12"/>
      <c r="B963" s="12"/>
    </row>
    <row r="964" spans="1:2" ht="12.75" customHeight="1" x14ac:dyDescent="0.25">
      <c r="A964" s="12"/>
      <c r="B964" s="12"/>
    </row>
    <row r="965" spans="1:2" ht="12.75" customHeight="1" x14ac:dyDescent="0.25">
      <c r="A965" s="12"/>
      <c r="B965" s="12"/>
    </row>
    <row r="966" spans="1:2" ht="12.75" customHeight="1" x14ac:dyDescent="0.25">
      <c r="A966" s="12"/>
      <c r="B966" s="12"/>
    </row>
    <row r="967" spans="1:2" ht="12.75" customHeight="1" x14ac:dyDescent="0.25">
      <c r="A967" s="12"/>
      <c r="B967" s="12"/>
    </row>
    <row r="968" spans="1:2" ht="12.75" customHeight="1" x14ac:dyDescent="0.25">
      <c r="A968" s="12"/>
      <c r="B968" s="12"/>
    </row>
    <row r="969" spans="1:2" ht="12.75" customHeight="1" x14ac:dyDescent="0.25">
      <c r="A969" s="12"/>
      <c r="B969" s="12"/>
    </row>
    <row r="970" spans="1:2" ht="12.75" customHeight="1" x14ac:dyDescent="0.25">
      <c r="A970" s="12"/>
      <c r="B970" s="12"/>
    </row>
    <row r="971" spans="1:2" ht="12.75" customHeight="1" x14ac:dyDescent="0.25">
      <c r="A971" s="12"/>
      <c r="B971" s="12"/>
    </row>
    <row r="972" spans="1:2" ht="12.75" customHeight="1" x14ac:dyDescent="0.25">
      <c r="A972" s="12"/>
      <c r="B972" s="12"/>
    </row>
    <row r="973" spans="1:2" ht="12.75" customHeight="1" x14ac:dyDescent="0.25">
      <c r="A973" s="12"/>
      <c r="B973" s="12"/>
    </row>
    <row r="974" spans="1:2" ht="12.75" customHeight="1" x14ac:dyDescent="0.25">
      <c r="A974" s="12"/>
      <c r="B974" s="12"/>
    </row>
    <row r="975" spans="1:2" ht="12.75" customHeight="1" x14ac:dyDescent="0.25">
      <c r="A975" s="12"/>
      <c r="B975" s="12"/>
    </row>
    <row r="976" spans="1:2" ht="12.75" customHeight="1" x14ac:dyDescent="0.25">
      <c r="A976" s="12"/>
      <c r="B976" s="12"/>
    </row>
    <row r="977" spans="1:2" ht="12.75" customHeight="1" x14ac:dyDescent="0.25">
      <c r="A977" s="12"/>
      <c r="B977" s="12"/>
    </row>
    <row r="978" spans="1:2" ht="12.75" customHeight="1" x14ac:dyDescent="0.25">
      <c r="A978" s="12"/>
      <c r="B978" s="12"/>
    </row>
    <row r="979" spans="1:2" ht="12.75" customHeight="1" x14ac:dyDescent="0.25">
      <c r="A979" s="12"/>
      <c r="B979" s="12"/>
    </row>
    <row r="980" spans="1:2" ht="12.75" customHeight="1" x14ac:dyDescent="0.25">
      <c r="A980" s="12"/>
      <c r="B980" s="12"/>
    </row>
    <row r="981" spans="1:2" ht="12.75" customHeight="1" x14ac:dyDescent="0.25">
      <c r="A981" s="12"/>
      <c r="B981" s="12"/>
    </row>
    <row r="982" spans="1:2" ht="12.75" customHeight="1" x14ac:dyDescent="0.25">
      <c r="A982" s="12"/>
      <c r="B982" s="12"/>
    </row>
    <row r="983" spans="1:2" ht="12.75" customHeight="1" x14ac:dyDescent="0.25">
      <c r="A983" s="12"/>
      <c r="B983" s="12"/>
    </row>
    <row r="984" spans="1:2" ht="12.75" customHeight="1" x14ac:dyDescent="0.25">
      <c r="A984" s="12"/>
      <c r="B984" s="12"/>
    </row>
    <row r="985" spans="1:2" ht="12.75" customHeight="1" x14ac:dyDescent="0.25">
      <c r="A985" s="12"/>
      <c r="B985" s="12"/>
    </row>
    <row r="986" spans="1:2" ht="12.75" customHeight="1" x14ac:dyDescent="0.25">
      <c r="A986" s="12"/>
      <c r="B986" s="12"/>
    </row>
    <row r="987" spans="1:2" ht="12.75" customHeight="1" x14ac:dyDescent="0.25">
      <c r="A987" s="12"/>
      <c r="B987" s="12"/>
    </row>
    <row r="988" spans="1:2" ht="12.75" customHeight="1" x14ac:dyDescent="0.25">
      <c r="A988" s="12"/>
      <c r="B988" s="12"/>
    </row>
    <row r="989" spans="1:2" ht="12.75" customHeight="1" x14ac:dyDescent="0.25">
      <c r="A989" s="12"/>
      <c r="B989" s="12"/>
    </row>
    <row r="990" spans="1:2" ht="12.75" customHeight="1" x14ac:dyDescent="0.25">
      <c r="A990" s="12"/>
      <c r="B990" s="12"/>
    </row>
    <row r="991" spans="1:2" ht="12.75" customHeight="1" x14ac:dyDescent="0.25">
      <c r="A991" s="12"/>
      <c r="B991" s="12"/>
    </row>
    <row r="992" spans="1:2" ht="12.75" customHeight="1" x14ac:dyDescent="0.25">
      <c r="A992" s="12"/>
      <c r="B992" s="12"/>
    </row>
    <row r="993" spans="1:2" ht="12.75" customHeight="1" x14ac:dyDescent="0.25">
      <c r="A993" s="12"/>
      <c r="B993" s="12"/>
    </row>
    <row r="994" spans="1:2" ht="12.75" customHeight="1" x14ac:dyDescent="0.25">
      <c r="A994" s="12"/>
      <c r="B994" s="12"/>
    </row>
    <row r="995" spans="1:2" ht="12.75" customHeight="1" x14ac:dyDescent="0.25">
      <c r="A995" s="12"/>
      <c r="B995" s="12"/>
    </row>
    <row r="996" spans="1:2" ht="12.75" customHeight="1" x14ac:dyDescent="0.25">
      <c r="A996" s="12"/>
      <c r="B996" s="12"/>
    </row>
    <row r="997" spans="1:2" ht="12.75" customHeight="1" x14ac:dyDescent="0.25">
      <c r="A997" s="12"/>
      <c r="B997" s="12"/>
    </row>
    <row r="998" spans="1:2" ht="12.75" customHeight="1" x14ac:dyDescent="0.25">
      <c r="A998" s="12"/>
      <c r="B998" s="12"/>
    </row>
    <row r="999" spans="1:2" ht="12.75" customHeight="1" x14ac:dyDescent="0.25">
      <c r="A999" s="12"/>
      <c r="B999" s="12"/>
    </row>
    <row r="1000" spans="1:2" ht="12.75" customHeight="1" x14ac:dyDescent="0.25">
      <c r="A1000" s="12"/>
      <c r="B1000" s="12"/>
    </row>
  </sheetData>
  <mergeCells count="3">
    <mergeCell ref="A3:A7"/>
    <mergeCell ref="A18:A22"/>
    <mergeCell ref="A8:A17"/>
  </mergeCells>
  <conditionalFormatting sqref="B25:AM44">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1000"/>
  <sheetViews>
    <sheetView workbookViewId="0"/>
  </sheetViews>
  <sheetFormatPr defaultColWidth="17.26953125" defaultRowHeight="15" customHeight="1" x14ac:dyDescent="0.25"/>
  <cols>
    <col min="1" max="1" width="19" customWidth="1"/>
    <col min="2" max="4" width="8.7265625" customWidth="1"/>
    <col min="5" max="5" width="8.453125" customWidth="1"/>
    <col min="6" max="10" width="8.7265625" customWidth="1"/>
    <col min="11" max="11" width="9.81640625" customWidth="1"/>
    <col min="12" max="26" width="8.7265625" customWidth="1"/>
  </cols>
  <sheetData>
    <row r="1" spans="1:20" ht="13.5" customHeight="1" x14ac:dyDescent="0.3">
      <c r="A1" s="2" t="s">
        <v>102</v>
      </c>
      <c r="B1" s="3"/>
      <c r="C1" s="3"/>
      <c r="D1" s="3"/>
      <c r="E1" s="70">
        <v>1</v>
      </c>
      <c r="F1" s="70">
        <v>2</v>
      </c>
      <c r="G1" s="70">
        <v>3</v>
      </c>
      <c r="H1" s="70">
        <v>4</v>
      </c>
      <c r="I1" s="70">
        <v>5</v>
      </c>
      <c r="J1" s="70">
        <v>6</v>
      </c>
      <c r="K1" s="70">
        <v>7</v>
      </c>
      <c r="L1" s="70">
        <v>8</v>
      </c>
      <c r="M1" s="70">
        <v>9</v>
      </c>
      <c r="N1" s="70">
        <v>10</v>
      </c>
    </row>
    <row r="2" spans="1:20" ht="15.75" customHeight="1" x14ac:dyDescent="0.35">
      <c r="A2" s="13" t="s">
        <v>2</v>
      </c>
      <c r="B2" s="71" t="s">
        <v>103</v>
      </c>
      <c r="C2" s="71" t="s">
        <v>104</v>
      </c>
      <c r="D2" s="14" t="s">
        <v>4</v>
      </c>
      <c r="E2" s="13">
        <f>IF(E1&gt;Difficulties!$G$8,#N/A,E1)</f>
        <v>1</v>
      </c>
      <c r="F2" s="71">
        <f>IF(F1&gt;Difficulties!$G$8,#N/A,F1)</f>
        <v>2</v>
      </c>
      <c r="G2" s="71">
        <f>IF(G1&gt;Difficulties!$G$8,#N/A,G1)</f>
        <v>3</v>
      </c>
      <c r="H2" s="71">
        <f>IF(H1&gt;Difficulties!$G$8,#N/A,H1)</f>
        <v>4</v>
      </c>
      <c r="I2" s="71">
        <f>IF(I1&gt;Difficulties!$G$8,#N/A,I1)</f>
        <v>5</v>
      </c>
      <c r="J2" s="71" t="e">
        <f>IF(J1&gt;Difficulties!$G$8,#N/A,J1)</f>
        <v>#N/A</v>
      </c>
      <c r="K2" s="71" t="e">
        <f>IF(K1&gt;Difficulties!$G$8,#N/A,K1)</f>
        <v>#N/A</v>
      </c>
      <c r="L2" s="71" t="e">
        <f>IF(L1&gt;Difficulties!$G$8,#N/A,L1)</f>
        <v>#N/A</v>
      </c>
      <c r="M2" s="71" t="e">
        <f>IF(M1&gt;Difficulties!$G$8,#N/A,M1)</f>
        <v>#N/A</v>
      </c>
      <c r="N2" s="14" t="e">
        <f>IF(N1&gt;Difficulties!$G$8,#N/A,N1)</f>
        <v>#N/A</v>
      </c>
      <c r="R2" s="1"/>
      <c r="S2" s="1"/>
      <c r="T2" s="1"/>
    </row>
    <row r="3" spans="1:20" ht="12.75" customHeight="1" x14ac:dyDescent="0.35">
      <c r="A3" s="16" t="s">
        <v>6</v>
      </c>
      <c r="B3" s="72">
        <f>MATCH(D3,Calculation!$B70:$AM70,0)</f>
        <v>4</v>
      </c>
      <c r="C3" s="72">
        <f>B3+Difficulties!$G$8-1</f>
        <v>8</v>
      </c>
      <c r="D3" s="17">
        <f>MIN(Calculation!$B70:$AM70)</f>
        <v>217.2</v>
      </c>
      <c r="E3" s="19" t="str">
        <f t="array" ref="E3">IF(ISERROR(INDEX(Fixtures!$B2:$AM2,BestWorst!$B3+E$2-1)),"",INDEX(Fixtures!$B2:$AM2,BestWorst!$B3+E$2-1))</f>
        <v>CAR (A)</v>
      </c>
      <c r="F3" s="72" t="str">
        <f t="array" ref="F3">IF(ISERROR(INDEX(Fixtures!$B2:$AM2,BestWorst!$B3+F$2-1)),"",INDEX(Fixtures!$B2:$AM2,BestWorst!$B3+F$2-1))</f>
        <v>NEW (A)</v>
      </c>
      <c r="G3" s="72" t="str">
        <f t="array" ref="G3">IF(ISERROR(INDEX(Fixtures!$B2:$AM2,BestWorst!$B3+G$2-1)),"",INDEX(Fixtures!$B2:$AM2,BestWorst!$B3+G$2-1))</f>
        <v>EVE (H)</v>
      </c>
      <c r="H3" s="72" t="str">
        <f t="array" ref="H3">IF(ISERROR(INDEX(Fixtures!$B2:$AM2,BestWorst!$B3+H$2-1)),"",INDEX(Fixtures!$B2:$AM2,BestWorst!$B3+H$2-1))</f>
        <v>WAT (H)</v>
      </c>
      <c r="I3" s="72" t="str">
        <f t="array" ref="I3">IF(ISERROR(INDEX(Fixtures!$B2:$AM2,BestWorst!$B3+I$2-1)),"",INDEX(Fixtures!$B2:$AM2,BestWorst!$B3+I$2-1))</f>
        <v>FUL (A)</v>
      </c>
      <c r="J3" s="72" t="str">
        <f t="array" ref="J3">IF(ISERROR(INDEX(Fixtures!$B2:$AM2,BestWorst!$B3+J$2-1)),"",INDEX(Fixtures!$B2:$AM2,BestWorst!$B3+J$2-1))</f>
        <v/>
      </c>
      <c r="K3" s="72" t="str">
        <f t="array" ref="K3">IF(ISERROR(INDEX(Fixtures!$B2:$AM2,BestWorst!$B3+K$2-1)),"",INDEX(Fixtures!$B2:$AM2,BestWorst!$B3+K$2-1))</f>
        <v/>
      </c>
      <c r="L3" s="72" t="str">
        <f t="array" ref="L3">IF(ISERROR(INDEX(Fixtures!$B2:$AM2,BestWorst!$B3+L$2-1)),"",INDEX(Fixtures!$B2:$AM2,BestWorst!$B3+L$2-1))</f>
        <v/>
      </c>
      <c r="M3" s="72" t="str">
        <f t="array" ref="M3">IF(ISERROR(INDEX(Fixtures!$B2:$AM2,BestWorst!$B3+M$2-1)),"",INDEX(Fixtures!$B2:$AM2,BestWorst!$B3+M$2-1))</f>
        <v/>
      </c>
      <c r="N3" s="17" t="str">
        <f t="array" ref="N3">IF(ISERROR(INDEX(Fixtures!$B2:$AM2,BestWorst!$B3+N$2-1)),"",INDEX(Fixtures!$B2:$AM2,BestWorst!$B3+N$2-1))</f>
        <v/>
      </c>
      <c r="R3" s="1"/>
      <c r="S3" s="1"/>
      <c r="T3" s="1"/>
    </row>
    <row r="4" spans="1:20" ht="12.75" customHeight="1" x14ac:dyDescent="0.35">
      <c r="A4" s="16" t="s">
        <v>7</v>
      </c>
      <c r="B4" s="26">
        <f>MATCH(D4,Calculation!$B71:$AM71,0)</f>
        <v>6</v>
      </c>
      <c r="C4" s="26">
        <f>B4+Difficulties!$G$8-1</f>
        <v>10</v>
      </c>
      <c r="D4" s="73">
        <f>MIN(Calculation!$B71:$AM71)</f>
        <v>230</v>
      </c>
      <c r="E4" s="74" t="str">
        <f t="array" ref="E4">IF(ISERROR(INDEX(Fixtures!$B3:$AM3,BestWorst!$B4+E$2-1)),"",INDEX(Fixtures!$B3:$AM3,BestWorst!$B4+E$2-1))</f>
        <v>BUR (A)</v>
      </c>
      <c r="F4" s="26" t="str">
        <f t="array" ref="F4">IF(ISERROR(INDEX(Fixtures!$B3:$AM3,BestWorst!$B4+F$2-1)),"",INDEX(Fixtures!$B3:$AM3,BestWorst!$B4+F$2-1))</f>
        <v>CRY (H)</v>
      </c>
      <c r="G4" s="26" t="str">
        <f t="array" ref="G4">IF(ISERROR(INDEX(Fixtures!$B3:$AM3,BestWorst!$B4+G$2-1)),"",INDEX(Fixtures!$B3:$AM3,BestWorst!$B4+G$2-1))</f>
        <v>WAT (A)</v>
      </c>
      <c r="H4" s="26" t="str">
        <f t="array" ref="H4">IF(ISERROR(INDEX(Fixtures!$B3:$AM3,BestWorst!$B4+H$2-1)),"",INDEX(Fixtures!$B3:$AM3,BestWorst!$B4+H$2-1))</f>
        <v>SOU (H)</v>
      </c>
      <c r="I4" s="26" t="str">
        <f t="array" ref="I4">IF(ISERROR(INDEX(Fixtures!$B3:$AM3,BestWorst!$B4+I$2-1)),"",INDEX(Fixtures!$B3:$AM3,BestWorst!$B4+I$2-1))</f>
        <v>FUL (A)</v>
      </c>
      <c r="J4" s="26" t="str">
        <f t="array" ref="J4">IF(ISERROR(INDEX(Fixtures!$B3:$AM3,BestWorst!$B4+J$2-1)),"",INDEX(Fixtures!$B3:$AM3,BestWorst!$B4+J$2-1))</f>
        <v/>
      </c>
      <c r="K4" s="26" t="str">
        <f t="array" ref="K4">IF(ISERROR(INDEX(Fixtures!$B3:$AM3,BestWorst!$B4+K$2-1)),"",INDEX(Fixtures!$B3:$AM3,BestWorst!$B4+K$2-1))</f>
        <v/>
      </c>
      <c r="L4" s="26" t="str">
        <f t="array" ref="L4">IF(ISERROR(INDEX(Fixtures!$B3:$AM3,BestWorst!$B4+L$2-1)),"",INDEX(Fixtures!$B3:$AM3,BestWorst!$B4+L$2-1))</f>
        <v/>
      </c>
      <c r="M4" s="26" t="str">
        <f t="array" ref="M4">IF(ISERROR(INDEX(Fixtures!$B3:$AM3,BestWorst!$B4+M$2-1)),"",INDEX(Fixtures!$B3:$AM3,BestWorst!$B4+M$2-1))</f>
        <v/>
      </c>
      <c r="N4" s="73" t="str">
        <f t="array" ref="N4">IF(ISERROR(INDEX(Fixtures!$B3:$AM3,BestWorst!$B4+N$2-1)),"",INDEX(Fixtures!$B3:$AM3,BestWorst!$B4+N$2-1))</f>
        <v/>
      </c>
      <c r="R4" s="1"/>
      <c r="S4" s="1"/>
      <c r="T4" s="1"/>
    </row>
    <row r="5" spans="1:20" ht="12.75" customHeight="1" x14ac:dyDescent="0.35">
      <c r="A5" s="16" t="s">
        <v>8</v>
      </c>
      <c r="B5" s="26">
        <f>MATCH(D5,Calculation!$B72:$AM72,0)</f>
        <v>28</v>
      </c>
      <c r="C5" s="26">
        <f>B5+Difficulties!$G$8-1</f>
        <v>32</v>
      </c>
      <c r="D5" s="73">
        <f>MIN(Calculation!$B72:$AM72)</f>
        <v>214.2</v>
      </c>
      <c r="E5" s="74" t="str">
        <f t="array" ref="E5">IF(ISERROR(INDEX(Fixtures!$B4:$AM4,BestWorst!$B5+E$2-1)),"",INDEX(Fixtures!$B4:$AM4,BestWorst!$B5+E$2-1))</f>
        <v>LEI (A)</v>
      </c>
      <c r="F5" s="26" t="str">
        <f t="array" ref="F5">IF(ISERROR(INDEX(Fixtures!$B4:$AM4,BestWorst!$B5+F$2-1)),"",INDEX(Fixtures!$B4:$AM4,BestWorst!$B5+F$2-1))</f>
        <v>HUD (H)</v>
      </c>
      <c r="G5" s="26" t="str">
        <f t="array" ref="G5">IF(ISERROR(INDEX(Fixtures!$B4:$AM4,BestWorst!$B5+G$2-1)),"",INDEX(Fixtures!$B4:$AM4,BestWorst!$B5+G$2-1))</f>
        <v>CRY (A)</v>
      </c>
      <c r="H5" s="26" t="str">
        <f t="array" ref="H5">IF(ISERROR(INDEX(Fixtures!$B4:$AM4,BestWorst!$B5+H$2-1)),"",INDEX(Fixtures!$B4:$AM4,BestWorst!$B5+H$2-1))</f>
        <v>CAR (H)</v>
      </c>
      <c r="I5" s="26" t="str">
        <f t="array" ref="I5">IF(ISERROR(INDEX(Fixtures!$B4:$AM4,BestWorst!$B5+I$2-1)),"",INDEX(Fixtures!$B4:$AM4,BestWorst!$B5+I$2-1))</f>
        <v>SOU (H)</v>
      </c>
      <c r="J5" s="26" t="str">
        <f t="array" ref="J5">IF(ISERROR(INDEX(Fixtures!$B4:$AM4,BestWorst!$B5+J$2-1)),"",INDEX(Fixtures!$B4:$AM4,BestWorst!$B5+J$2-1))</f>
        <v/>
      </c>
      <c r="K5" s="26" t="str">
        <f t="array" ref="K5">IF(ISERROR(INDEX(Fixtures!$B4:$AM4,BestWorst!$B5+K$2-1)),"",INDEX(Fixtures!$B4:$AM4,BestWorst!$B5+K$2-1))</f>
        <v/>
      </c>
      <c r="L5" s="26" t="str">
        <f t="array" ref="L5">IF(ISERROR(INDEX(Fixtures!$B4:$AM4,BestWorst!$B5+L$2-1)),"",INDEX(Fixtures!$B4:$AM4,BestWorst!$B5+L$2-1))</f>
        <v/>
      </c>
      <c r="M5" s="26" t="str">
        <f t="array" ref="M5">IF(ISERROR(INDEX(Fixtures!$B4:$AM4,BestWorst!$B5+M$2-1)),"",INDEX(Fixtures!$B4:$AM4,BestWorst!$B5+M$2-1))</f>
        <v/>
      </c>
      <c r="N5" s="73" t="str">
        <f t="array" ref="N5">IF(ISERROR(INDEX(Fixtures!$B4:$AM4,BestWorst!$B5+N$2-1)),"",INDEX(Fixtures!$B4:$AM4,BestWorst!$B5+N$2-1))</f>
        <v/>
      </c>
      <c r="R5" s="1"/>
      <c r="S5" s="1"/>
      <c r="T5" s="1"/>
    </row>
    <row r="6" spans="1:20" ht="12.75" customHeight="1" x14ac:dyDescent="0.35">
      <c r="A6" s="16" t="s">
        <v>9</v>
      </c>
      <c r="B6" s="26">
        <f>MATCH(D6,Calculation!$B73:$AM73,0)</f>
        <v>19</v>
      </c>
      <c r="C6" s="26">
        <f>B6+Difficulties!$G$8-1</f>
        <v>23</v>
      </c>
      <c r="D6" s="73">
        <f>MIN(Calculation!$B73:$AM73)</f>
        <v>214.6</v>
      </c>
      <c r="E6" s="74" t="str">
        <f t="array" ref="E6">IF(ISERROR(INDEX(Fixtures!$B5:$AM5,BestWorst!$B6+E$2-1)),"",INDEX(Fixtures!$B5:$AM5,BestWorst!$B6+E$2-1))</f>
        <v>EVE (H)</v>
      </c>
      <c r="F6" s="26" t="str">
        <f t="array" ref="F6">IF(ISERROR(INDEX(Fixtures!$B5:$AM5,BestWorst!$B6+F$2-1)),"",INDEX(Fixtures!$B5:$AM5,BestWorst!$B6+F$2-1))</f>
        <v>WHU (H)</v>
      </c>
      <c r="G6" s="26" t="str">
        <f t="array" ref="G6">IF(ISERROR(INDEX(Fixtures!$B5:$AM5,BestWorst!$B6+G$2-1)),"",INDEX(Fixtures!$B5:$AM5,BestWorst!$B6+G$2-1))</f>
        <v>HUD (A)</v>
      </c>
      <c r="H6" s="26" t="str">
        <f t="array" ref="H6">IF(ISERROR(INDEX(Fixtures!$B5:$AM5,BestWorst!$B6+H$2-1)),"",INDEX(Fixtures!$B5:$AM5,BestWorst!$B6+H$2-1))</f>
        <v>FUL (H)</v>
      </c>
      <c r="I6" s="26" t="str">
        <f t="array" ref="I6">IF(ISERROR(INDEX(Fixtures!$B5:$AM5,BestWorst!$B6+I$2-1)),"",INDEX(Fixtures!$B5:$AM5,BestWorst!$B6+I$2-1))</f>
        <v>WAT (A)</v>
      </c>
      <c r="J6" s="26" t="str">
        <f t="array" ref="J6">IF(ISERROR(INDEX(Fixtures!$B5:$AM5,BestWorst!$B6+J$2-1)),"",INDEX(Fixtures!$B5:$AM5,BestWorst!$B6+J$2-1))</f>
        <v/>
      </c>
      <c r="K6" s="26" t="str">
        <f t="array" ref="K6">IF(ISERROR(INDEX(Fixtures!$B5:$AM5,BestWorst!$B6+K$2-1)),"",INDEX(Fixtures!$B5:$AM5,BestWorst!$B6+K$2-1))</f>
        <v/>
      </c>
      <c r="L6" s="26" t="str">
        <f t="array" ref="L6">IF(ISERROR(INDEX(Fixtures!$B5:$AM5,BestWorst!$B6+L$2-1)),"",INDEX(Fixtures!$B5:$AM5,BestWorst!$B6+L$2-1))</f>
        <v/>
      </c>
      <c r="M6" s="26" t="str">
        <f t="array" ref="M6">IF(ISERROR(INDEX(Fixtures!$B5:$AM5,BestWorst!$B6+M$2-1)),"",INDEX(Fixtures!$B5:$AM5,BestWorst!$B6+M$2-1))</f>
        <v/>
      </c>
      <c r="N6" s="73" t="str">
        <f t="array" ref="N6">IF(ISERROR(INDEX(Fixtures!$B5:$AM5,BestWorst!$B6+N$2-1)),"",INDEX(Fixtures!$B5:$AM5,BestWorst!$B6+N$2-1))</f>
        <v/>
      </c>
      <c r="R6" s="1"/>
      <c r="S6" s="1"/>
      <c r="T6" s="1"/>
    </row>
    <row r="7" spans="1:20" ht="12.75" customHeight="1" x14ac:dyDescent="0.35">
      <c r="A7" s="16" t="s">
        <v>49</v>
      </c>
      <c r="B7" s="26">
        <f>MATCH(D7,Calculation!$B74:$AM74,0)</f>
        <v>26</v>
      </c>
      <c r="C7" s="26">
        <f>B7+Difficulties!$G$8-1</f>
        <v>30</v>
      </c>
      <c r="D7" s="73">
        <f>MIN(Calculation!$B74:$AM74)</f>
        <v>223.2</v>
      </c>
      <c r="E7" s="74" t="str">
        <f t="array" ref="E7">IF(ISERROR(INDEX(Fixtures!$B6:$AM6,BestWorst!$B7+E$2-1)),"",INDEX(Fixtures!$B6:$AM6,BestWorst!$B7+E$2-1))</f>
        <v>SOU (A)</v>
      </c>
      <c r="F7" s="26" t="str">
        <f t="array" ref="F7">IF(ISERROR(INDEX(Fixtures!$B6:$AM6,BestWorst!$B7+F$2-1)),"",INDEX(Fixtures!$B6:$AM6,BestWorst!$B7+F$2-1))</f>
        <v>WAT (H)</v>
      </c>
      <c r="G7" s="26" t="str">
        <f t="array" ref="G7">IF(ISERROR(INDEX(Fixtures!$B6:$AM6,BestWorst!$B7+G$2-1)),"",INDEX(Fixtures!$B6:$AM6,BestWorst!$B7+G$2-1))</f>
        <v>EVE (H)</v>
      </c>
      <c r="H7" s="26" t="str">
        <f t="array" ref="H7">IF(ISERROR(INDEX(Fixtures!$B6:$AM6,BestWorst!$B7+H$2-1)),"",INDEX(Fixtures!$B6:$AM6,BestWorst!$B7+H$2-1))</f>
        <v>WOL (A)</v>
      </c>
      <c r="I7" s="26" t="str">
        <f t="array" ref="I7">IF(ISERROR(INDEX(Fixtures!$B6:$AM6,BestWorst!$B7+I$2-1)),"",INDEX(Fixtures!$B6:$AM6,BestWorst!$B7+I$2-1))</f>
        <v>WHU (H)</v>
      </c>
      <c r="J7" s="26" t="str">
        <f t="array" ref="J7">IF(ISERROR(INDEX(Fixtures!$B6:$AM6,BestWorst!$B7+J$2-1)),"",INDEX(Fixtures!$B6:$AM6,BestWorst!$B7+J$2-1))</f>
        <v/>
      </c>
      <c r="K7" s="26" t="str">
        <f t="array" ref="K7">IF(ISERROR(INDEX(Fixtures!$B6:$AM6,BestWorst!$B7+K$2-1)),"",INDEX(Fixtures!$B6:$AM6,BestWorst!$B7+K$2-1))</f>
        <v/>
      </c>
      <c r="L7" s="26" t="str">
        <f t="array" ref="L7">IF(ISERROR(INDEX(Fixtures!$B6:$AM6,BestWorst!$B7+L$2-1)),"",INDEX(Fixtures!$B6:$AM6,BestWorst!$B7+L$2-1))</f>
        <v/>
      </c>
      <c r="M7" s="26" t="str">
        <f t="array" ref="M7">IF(ISERROR(INDEX(Fixtures!$B6:$AM6,BestWorst!$B7+M$2-1)),"",INDEX(Fixtures!$B6:$AM6,BestWorst!$B7+M$2-1))</f>
        <v/>
      </c>
      <c r="N7" s="73" t="str">
        <f t="array" ref="N7">IF(ISERROR(INDEX(Fixtures!$B6:$AM6,BestWorst!$B7+N$2-1)),"",INDEX(Fixtures!$B6:$AM6,BestWorst!$B7+N$2-1))</f>
        <v/>
      </c>
      <c r="R7" s="1"/>
      <c r="S7" s="1"/>
      <c r="T7" s="1"/>
    </row>
    <row r="8" spans="1:20" ht="12.75" customHeight="1" x14ac:dyDescent="0.35">
      <c r="A8" s="16" t="s">
        <v>53</v>
      </c>
      <c r="B8" s="26">
        <f>MATCH(D8,Calculation!$B75:$AM75,0)</f>
        <v>29</v>
      </c>
      <c r="C8" s="26">
        <f>B8+Difficulties!$G$8-1</f>
        <v>33</v>
      </c>
      <c r="D8" s="73">
        <f>MIN(Calculation!$B75:$AM75)</f>
        <v>215.2</v>
      </c>
      <c r="E8" s="74" t="str">
        <f t="array" ref="E8">IF(ISERROR(INDEX(Fixtures!$B7:$AM7,BestWorst!$B8+E$2-1)),"",INDEX(Fixtures!$B7:$AM7,BestWorst!$B8+E$2-1))</f>
        <v>FUL (A)</v>
      </c>
      <c r="F8" s="26" t="str">
        <f t="array" ref="F8">IF(ISERROR(INDEX(Fixtures!$B7:$AM7,BestWorst!$B8+F$2-1)),"",INDEX(Fixtures!$B7:$AM7,BestWorst!$B8+F$2-1))</f>
        <v>WOL (H)</v>
      </c>
      <c r="G8" s="26" t="str">
        <f t="array" ref="G8">IF(ISERROR(INDEX(Fixtures!$B7:$AM7,BestWorst!$B8+G$2-1)),"",INDEX(Fixtures!$B7:$AM7,BestWorst!$B8+G$2-1))</f>
        <v>EVE (A)</v>
      </c>
      <c r="H8" s="26" t="str">
        <f t="array" ref="H8">IF(ISERROR(INDEX(Fixtures!$B7:$AM7,BestWorst!$B8+H$2-1)),"",INDEX(Fixtures!$B7:$AM7,BestWorst!$B8+H$2-1))</f>
        <v>CAR (A)</v>
      </c>
      <c r="I8" s="26" t="str">
        <f t="array" ref="I8">IF(ISERROR(INDEX(Fixtures!$B7:$AM7,BestWorst!$B8+I$2-1)),"",INDEX(Fixtures!$B7:$AM7,BestWorst!$B8+I$2-1))</f>
        <v>WHU (H)</v>
      </c>
      <c r="J8" s="26" t="str">
        <f t="array" ref="J8">IF(ISERROR(INDEX(Fixtures!$B7:$AM7,BestWorst!$B8+J$2-1)),"",INDEX(Fixtures!$B7:$AM7,BestWorst!$B8+J$2-1))</f>
        <v/>
      </c>
      <c r="K8" s="26" t="str">
        <f t="array" ref="K8">IF(ISERROR(INDEX(Fixtures!$B7:$AM7,BestWorst!$B8+K$2-1)),"",INDEX(Fixtures!$B7:$AM7,BestWorst!$B8+K$2-1))</f>
        <v/>
      </c>
      <c r="L8" s="26" t="str">
        <f t="array" ref="L8">IF(ISERROR(INDEX(Fixtures!$B7:$AM7,BestWorst!$B8+L$2-1)),"",INDEX(Fixtures!$B7:$AM7,BestWorst!$B8+L$2-1))</f>
        <v/>
      </c>
      <c r="M8" s="26" t="str">
        <f t="array" ref="M8">IF(ISERROR(INDEX(Fixtures!$B7:$AM7,BestWorst!$B8+M$2-1)),"",INDEX(Fixtures!$B7:$AM7,BestWorst!$B8+M$2-1))</f>
        <v/>
      </c>
      <c r="N8" s="73" t="str">
        <f t="array" ref="N8">IF(ISERROR(INDEX(Fixtures!$B7:$AM7,BestWorst!$B8+N$2-1)),"",INDEX(Fixtures!$B7:$AM7,BestWorst!$B8+N$2-1))</f>
        <v/>
      </c>
      <c r="R8" s="1"/>
      <c r="S8" s="1"/>
      <c r="T8" s="1"/>
    </row>
    <row r="9" spans="1:20" ht="12.75" customHeight="1" x14ac:dyDescent="0.35">
      <c r="A9" s="16" t="s">
        <v>59</v>
      </c>
      <c r="B9" s="26">
        <f>MATCH(D9,Calculation!$B76:$AM76,0)</f>
        <v>4</v>
      </c>
      <c r="C9" s="26">
        <f>B9+Difficulties!$G$8-1</f>
        <v>8</v>
      </c>
      <c r="D9" s="73">
        <f>MIN(Calculation!$B76:$AM76)</f>
        <v>217.2</v>
      </c>
      <c r="E9" s="74" t="str">
        <f t="array" ref="E9">IF(ISERROR(INDEX(Fixtures!$B8:$AM8,BestWorst!$B9+E$2-1)),"",INDEX(Fixtures!$B8:$AM8,BestWorst!$B9+E$2-1))</f>
        <v>SOU (H)</v>
      </c>
      <c r="F9" s="26" t="str">
        <f t="array" ref="F9">IF(ISERROR(INDEX(Fixtures!$B8:$AM8,BestWorst!$B9+F$2-1)),"",INDEX(Fixtures!$B8:$AM8,BestWorst!$B9+F$2-1))</f>
        <v>HUD (A)</v>
      </c>
      <c r="G9" s="26" t="str">
        <f t="array" ref="G9">IF(ISERROR(INDEX(Fixtures!$B8:$AM8,BestWorst!$B9+G$2-1)),"",INDEX(Fixtures!$B8:$AM8,BestWorst!$B9+G$2-1))</f>
        <v>NEW (H)</v>
      </c>
      <c r="H9" s="26" t="str">
        <f t="array" ref="H9">IF(ISERROR(INDEX(Fixtures!$B8:$AM8,BestWorst!$B9+H$2-1)),"",INDEX(Fixtures!$B8:$AM8,BestWorst!$B9+H$2-1))</f>
        <v>BOU (A)</v>
      </c>
      <c r="I9" s="26" t="str">
        <f t="array" ref="I9">IF(ISERROR(INDEX(Fixtures!$B8:$AM8,BestWorst!$B9+I$2-1)),"",INDEX(Fixtures!$B8:$AM8,BestWorst!$B9+I$2-1))</f>
        <v>WOL (H)</v>
      </c>
      <c r="J9" s="26" t="str">
        <f t="array" ref="J9">IF(ISERROR(INDEX(Fixtures!$B8:$AM8,BestWorst!$B9+J$2-1)),"",INDEX(Fixtures!$B8:$AM8,BestWorst!$B9+J$2-1))</f>
        <v/>
      </c>
      <c r="K9" s="26" t="str">
        <f t="array" ref="K9">IF(ISERROR(INDEX(Fixtures!$B8:$AM8,BestWorst!$B9+K$2-1)),"",INDEX(Fixtures!$B8:$AM8,BestWorst!$B9+K$2-1))</f>
        <v/>
      </c>
      <c r="L9" s="26" t="str">
        <f t="array" ref="L9">IF(ISERROR(INDEX(Fixtures!$B8:$AM8,BestWorst!$B9+L$2-1)),"",INDEX(Fixtures!$B8:$AM8,BestWorst!$B9+L$2-1))</f>
        <v/>
      </c>
      <c r="M9" s="26" t="str">
        <f t="array" ref="M9">IF(ISERROR(INDEX(Fixtures!$B8:$AM8,BestWorst!$B9+M$2-1)),"",INDEX(Fixtures!$B8:$AM8,BestWorst!$B9+M$2-1))</f>
        <v/>
      </c>
      <c r="N9" s="73" t="str">
        <f t="array" ref="N9">IF(ISERROR(INDEX(Fixtures!$B8:$AM8,BestWorst!$B9+N$2-1)),"",INDEX(Fixtures!$B8:$AM8,BestWorst!$B9+N$2-1))</f>
        <v/>
      </c>
      <c r="R9" s="1"/>
      <c r="S9" s="1"/>
      <c r="T9" s="1"/>
    </row>
    <row r="10" spans="1:20" ht="12.75" customHeight="1" x14ac:dyDescent="0.35">
      <c r="A10" s="16" t="s">
        <v>69</v>
      </c>
      <c r="B10" s="26">
        <f>MATCH(D10,Calculation!$B77:$AM77,0)</f>
        <v>1</v>
      </c>
      <c r="C10" s="26">
        <f>B10+Difficulties!$G$8-1</f>
        <v>5</v>
      </c>
      <c r="D10" s="73">
        <f>MIN(Calculation!$B77:$AM77)</f>
        <v>215.8</v>
      </c>
      <c r="E10" s="74" t="str">
        <f t="array" ref="E10">IF(ISERROR(INDEX(Fixtures!$B9:$AM9,BestWorst!$B10+E$2-1)),"",INDEX(Fixtures!$B9:$AM9,BestWorst!$B10+E$2-1))</f>
        <v>WOL (A)</v>
      </c>
      <c r="F10" s="26" t="str">
        <f t="array" ref="F10">IF(ISERROR(INDEX(Fixtures!$B9:$AM9,BestWorst!$B10+F$2-1)),"",INDEX(Fixtures!$B9:$AM9,BestWorst!$B10+F$2-1))</f>
        <v>SOU (H)</v>
      </c>
      <c r="G10" s="26" t="str">
        <f t="array" ref="G10">IF(ISERROR(INDEX(Fixtures!$B9:$AM9,BestWorst!$B10+G$2-1)),"",INDEX(Fixtures!$B9:$AM9,BestWorst!$B10+G$2-1))</f>
        <v>BOU (A)</v>
      </c>
      <c r="H10" s="26" t="str">
        <f t="array" ref="H10">IF(ISERROR(INDEX(Fixtures!$B9:$AM9,BestWorst!$B10+H$2-1)),"",INDEX(Fixtures!$B9:$AM9,BestWorst!$B10+H$2-1))</f>
        <v>HUD (H)</v>
      </c>
      <c r="I10" s="26" t="str">
        <f t="array" ref="I10">IF(ISERROR(INDEX(Fixtures!$B9:$AM9,BestWorst!$B10+I$2-1)),"",INDEX(Fixtures!$B9:$AM9,BestWorst!$B10+I$2-1))</f>
        <v>WHU (H)</v>
      </c>
      <c r="J10" s="26" t="str">
        <f t="array" ref="J10">IF(ISERROR(INDEX(Fixtures!$B9:$AM9,BestWorst!$B10+J$2-1)),"",INDEX(Fixtures!$B9:$AM9,BestWorst!$B10+J$2-1))</f>
        <v/>
      </c>
      <c r="K10" s="26" t="str">
        <f t="array" ref="K10">IF(ISERROR(INDEX(Fixtures!$B9:$AM9,BestWorst!$B10+K$2-1)),"",INDEX(Fixtures!$B9:$AM9,BestWorst!$B10+K$2-1))</f>
        <v/>
      </c>
      <c r="L10" s="26" t="str">
        <f t="array" ref="L10">IF(ISERROR(INDEX(Fixtures!$B9:$AM9,BestWorst!$B10+L$2-1)),"",INDEX(Fixtures!$B9:$AM9,BestWorst!$B10+L$2-1))</f>
        <v/>
      </c>
      <c r="M10" s="26" t="str">
        <f t="array" ref="M10">IF(ISERROR(INDEX(Fixtures!$B9:$AM9,BestWorst!$B10+M$2-1)),"",INDEX(Fixtures!$B9:$AM9,BestWorst!$B10+M$2-1))</f>
        <v/>
      </c>
      <c r="N10" s="73" t="str">
        <f t="array" ref="N10">IF(ISERROR(INDEX(Fixtures!$B9:$AM9,BestWorst!$B10+N$2-1)),"",INDEX(Fixtures!$B9:$AM9,BestWorst!$B10+N$2-1))</f>
        <v/>
      </c>
      <c r="R10" s="1"/>
      <c r="S10" s="1"/>
      <c r="T10" s="1"/>
    </row>
    <row r="11" spans="1:20" ht="12.75" customHeight="1" x14ac:dyDescent="0.35">
      <c r="A11" s="16" t="s">
        <v>79</v>
      </c>
      <c r="B11" s="26">
        <f>MATCH(D11,Calculation!$B78:$AM78,0)</f>
        <v>34</v>
      </c>
      <c r="C11" s="26">
        <f>B11+Difficulties!$G$8-1</f>
        <v>38</v>
      </c>
      <c r="D11" s="73">
        <f>MIN(Calculation!$B78:$AM78)</f>
        <v>225.8</v>
      </c>
      <c r="E11" s="74" t="str">
        <f t="array" ref="E11">IF(ISERROR(INDEX(Fixtures!$B10:$AM10,BestWorst!$B11+E$2-1)),"",INDEX(Fixtures!$B10:$AM10,BestWorst!$B11+E$2-1))</f>
        <v>EVE (H)</v>
      </c>
      <c r="F11" s="26" t="str">
        <f t="array" ref="F11">IF(ISERROR(INDEX(Fixtures!$B10:$AM10,BestWorst!$B11+F$2-1)),"",INDEX(Fixtures!$B10:$AM10,BestWorst!$B11+F$2-1))</f>
        <v>BOU (A)</v>
      </c>
      <c r="G11" s="26" t="str">
        <f t="array" ref="G11">IF(ISERROR(INDEX(Fixtures!$B10:$AM10,BestWorst!$B11+G$2-1)),"",INDEX(Fixtures!$B10:$AM10,BestWorst!$B11+G$2-1))</f>
        <v>CAR (H)</v>
      </c>
      <c r="H11" s="26" t="str">
        <f t="array" ref="H11">IF(ISERROR(INDEX(Fixtures!$B10:$AM10,BestWorst!$B11+H$2-1)),"",INDEX(Fixtures!$B10:$AM10,BestWorst!$B11+H$2-1))</f>
        <v>WOL (A)</v>
      </c>
      <c r="I11" s="26" t="str">
        <f t="array" ref="I11">IF(ISERROR(INDEX(Fixtures!$B10:$AM10,BestWorst!$B11+I$2-1)),"",INDEX(Fixtures!$B10:$AM10,BestWorst!$B11+I$2-1))</f>
        <v>NEW (H)</v>
      </c>
      <c r="J11" s="26" t="str">
        <f t="array" ref="J11">IF(ISERROR(INDEX(Fixtures!$B10:$AM10,BestWorst!$B11+J$2-1)),"",INDEX(Fixtures!$B10:$AM10,BestWorst!$B11+J$2-1))</f>
        <v/>
      </c>
      <c r="K11" s="26" t="str">
        <f t="array" ref="K11">IF(ISERROR(INDEX(Fixtures!$B10:$AM10,BestWorst!$B11+K$2-1)),"",INDEX(Fixtures!$B10:$AM10,BestWorst!$B11+K$2-1))</f>
        <v/>
      </c>
      <c r="L11" s="26" t="str">
        <f t="array" ref="L11">IF(ISERROR(INDEX(Fixtures!$B10:$AM10,BestWorst!$B11+L$2-1)),"",INDEX(Fixtures!$B10:$AM10,BestWorst!$B11+L$2-1))</f>
        <v/>
      </c>
      <c r="M11" s="26" t="str">
        <f t="array" ref="M11">IF(ISERROR(INDEX(Fixtures!$B10:$AM10,BestWorst!$B11+M$2-1)),"",INDEX(Fixtures!$B10:$AM10,BestWorst!$B11+M$2-1))</f>
        <v/>
      </c>
      <c r="N11" s="73" t="str">
        <f t="array" ref="N11">IF(ISERROR(INDEX(Fixtures!$B10:$AM10,BestWorst!$B11+N$2-1)),"",INDEX(Fixtures!$B10:$AM10,BestWorst!$B11+N$2-1))</f>
        <v/>
      </c>
      <c r="R11" s="1"/>
      <c r="S11" s="1"/>
      <c r="T11" s="1"/>
    </row>
    <row r="12" spans="1:20" ht="12.75" customHeight="1" x14ac:dyDescent="0.35">
      <c r="A12" s="16" t="s">
        <v>85</v>
      </c>
      <c r="B12" s="26">
        <f>MATCH(D12,Calculation!$B79:$AM79,0)</f>
        <v>10</v>
      </c>
      <c r="C12" s="26">
        <f>B12+Difficulties!$G$8-1</f>
        <v>14</v>
      </c>
      <c r="D12" s="73">
        <f>MIN(Calculation!$B79:$AM79)</f>
        <v>209.2</v>
      </c>
      <c r="E12" s="74" t="str">
        <f t="array" ref="E12">IF(ISERROR(INDEX(Fixtures!$B11:$AM11,BestWorst!$B12+E$2-1)),"",INDEX(Fixtures!$B11:$AM11,BestWorst!$B12+E$2-1))</f>
        <v>WAT (A)</v>
      </c>
      <c r="F12" s="26" t="str">
        <f t="array" ref="F12">IF(ISERROR(INDEX(Fixtures!$B11:$AM11,BestWorst!$B12+F$2-1)),"",INDEX(Fixtures!$B11:$AM11,BestWorst!$B12+F$2-1))</f>
        <v>FUL (H)</v>
      </c>
      <c r="G12" s="26" t="str">
        <f t="array" ref="G12">IF(ISERROR(INDEX(Fixtures!$B11:$AM11,BestWorst!$B12+G$2-1)),"",INDEX(Fixtures!$B11:$AM11,BestWorst!$B12+G$2-1))</f>
        <v>WHU (H)</v>
      </c>
      <c r="H12" s="26" t="str">
        <f t="array" ref="H12">IF(ISERROR(INDEX(Fixtures!$B11:$AM11,BestWorst!$B12+H$2-1)),"",INDEX(Fixtures!$B11:$AM11,BestWorst!$B12+H$2-1))</f>
        <v>WOL (A)</v>
      </c>
      <c r="I12" s="26" t="str">
        <f t="array" ref="I12">IF(ISERROR(INDEX(Fixtures!$B11:$AM11,BestWorst!$B12+I$2-1)),"",INDEX(Fixtures!$B11:$AM11,BestWorst!$B12+I$2-1))</f>
        <v>BHA (H)</v>
      </c>
      <c r="J12" s="26" t="str">
        <f t="array" ref="J12">IF(ISERROR(INDEX(Fixtures!$B11:$AM11,BestWorst!$B12+J$2-1)),"",INDEX(Fixtures!$B11:$AM11,BestWorst!$B12+J$2-1))</f>
        <v/>
      </c>
      <c r="K12" s="26" t="str">
        <f t="array" ref="K12">IF(ISERROR(INDEX(Fixtures!$B11:$AM11,BestWorst!$B12+K$2-1)),"",INDEX(Fixtures!$B11:$AM11,BestWorst!$B12+K$2-1))</f>
        <v/>
      </c>
      <c r="L12" s="26" t="str">
        <f t="array" ref="L12">IF(ISERROR(INDEX(Fixtures!$B11:$AM11,BestWorst!$B12+L$2-1)),"",INDEX(Fixtures!$B11:$AM11,BestWorst!$B12+L$2-1))</f>
        <v/>
      </c>
      <c r="M12" s="26" t="str">
        <f t="array" ref="M12">IF(ISERROR(INDEX(Fixtures!$B11:$AM11,BestWorst!$B12+M$2-1)),"",INDEX(Fixtures!$B11:$AM11,BestWorst!$B12+M$2-1))</f>
        <v/>
      </c>
      <c r="N12" s="73" t="str">
        <f t="array" ref="N12">IF(ISERROR(INDEX(Fixtures!$B11:$AM11,BestWorst!$B12+N$2-1)),"",INDEX(Fixtures!$B11:$AM11,BestWorst!$B12+N$2-1))</f>
        <v/>
      </c>
      <c r="R12" s="1"/>
      <c r="S12" s="1"/>
      <c r="T12" s="1"/>
    </row>
    <row r="13" spans="1:20" ht="12.75" customHeight="1" x14ac:dyDescent="0.35">
      <c r="A13" s="16" t="s">
        <v>86</v>
      </c>
      <c r="B13" s="26">
        <f>MATCH(D13,Calculation!$B80:$AM80,0)</f>
        <v>11</v>
      </c>
      <c r="C13" s="26">
        <f>B13+Difficulties!$G$8-1</f>
        <v>15</v>
      </c>
      <c r="D13" s="73">
        <f>MIN(Calculation!$B80:$AM80)</f>
        <v>217.4</v>
      </c>
      <c r="E13" s="74" t="str">
        <f t="array" ref="E13">IF(ISERROR(INDEX(Fixtures!$B12:$AM12,BestWorst!$B13+E$2-1)),"",INDEX(Fixtures!$B12:$AM12,BestWorst!$B13+E$2-1))</f>
        <v>CAR (A)</v>
      </c>
      <c r="F13" s="26" t="str">
        <f t="array" ref="F13">IF(ISERROR(INDEX(Fixtures!$B12:$AM12,BestWorst!$B13+F$2-1)),"",INDEX(Fixtures!$B12:$AM12,BestWorst!$B13+F$2-1))</f>
        <v>BUR (H)</v>
      </c>
      <c r="G13" s="26" t="str">
        <f t="array" ref="G13">IF(ISERROR(INDEX(Fixtures!$B12:$AM12,BestWorst!$B13+G$2-1)),"",INDEX(Fixtures!$B12:$AM12,BestWorst!$B13+G$2-1))</f>
        <v>BHA (A)</v>
      </c>
      <c r="H13" s="26" t="str">
        <f t="array" ref="H13">IF(ISERROR(INDEX(Fixtures!$B12:$AM12,BestWorst!$B13+H$2-1)),"",INDEX(Fixtures!$B12:$AM12,BestWorst!$B13+H$2-1))</f>
        <v>WAT (H)</v>
      </c>
      <c r="I13" s="26" t="str">
        <f t="array" ref="I13">IF(ISERROR(INDEX(Fixtures!$B12:$AM12,BestWorst!$B13+I$2-1)),"",INDEX(Fixtures!$B12:$AM12,BestWorst!$B13+I$2-1))</f>
        <v>FUL (A)</v>
      </c>
      <c r="J13" s="26" t="str">
        <f t="array" ref="J13">IF(ISERROR(INDEX(Fixtures!$B12:$AM12,BestWorst!$B13+J$2-1)),"",INDEX(Fixtures!$B12:$AM12,BestWorst!$B13+J$2-1))</f>
        <v/>
      </c>
      <c r="K13" s="26" t="str">
        <f t="array" ref="K13">IF(ISERROR(INDEX(Fixtures!$B12:$AM12,BestWorst!$B13+K$2-1)),"",INDEX(Fixtures!$B12:$AM12,BestWorst!$B13+K$2-1))</f>
        <v/>
      </c>
      <c r="L13" s="26" t="str">
        <f t="array" ref="L13">IF(ISERROR(INDEX(Fixtures!$B12:$AM12,BestWorst!$B13+L$2-1)),"",INDEX(Fixtures!$B12:$AM12,BestWorst!$B13+L$2-1))</f>
        <v/>
      </c>
      <c r="M13" s="26" t="str">
        <f t="array" ref="M13">IF(ISERROR(INDEX(Fixtures!$B12:$AM12,BestWorst!$B13+M$2-1)),"",INDEX(Fixtures!$B12:$AM12,BestWorst!$B13+M$2-1))</f>
        <v/>
      </c>
      <c r="N13" s="73" t="str">
        <f t="array" ref="N13">IF(ISERROR(INDEX(Fixtures!$B12:$AM12,BestWorst!$B13+N$2-1)),"",INDEX(Fixtures!$B12:$AM12,BestWorst!$B13+N$2-1))</f>
        <v/>
      </c>
      <c r="R13" s="1"/>
      <c r="S13" s="1"/>
      <c r="T13" s="1"/>
    </row>
    <row r="14" spans="1:20" ht="12.75" customHeight="1" x14ac:dyDescent="0.35">
      <c r="A14" s="16" t="s">
        <v>88</v>
      </c>
      <c r="B14" s="26">
        <f>MATCH(D14,Calculation!$B81:$AM81,0)</f>
        <v>9</v>
      </c>
      <c r="C14" s="26">
        <f>B14+Difficulties!$G$8-1</f>
        <v>13</v>
      </c>
      <c r="D14" s="73">
        <f>MIN(Calculation!$B81:$AM81)</f>
        <v>231.2</v>
      </c>
      <c r="E14" s="74" t="str">
        <f t="array" ref="E14">IF(ISERROR(INDEX(Fixtures!$B13:$AM13,BestWorst!$B14+E$2-1)),"",INDEX(Fixtures!$B13:$AM13,BestWorst!$B14+E$2-1))</f>
        <v>HUD (A)</v>
      </c>
      <c r="F14" s="26" t="str">
        <f t="array" ref="F14">IF(ISERROR(INDEX(Fixtures!$B13:$AM13,BestWorst!$B14+F$2-1)),"",INDEX(Fixtures!$B13:$AM13,BestWorst!$B14+F$2-1))</f>
        <v>CAR (H)</v>
      </c>
      <c r="G14" s="26" t="str">
        <f t="array" ref="G14">IF(ISERROR(INDEX(Fixtures!$B13:$AM13,BestWorst!$B14+G$2-1)),"",INDEX(Fixtures!$B13:$AM13,BestWorst!$B14+G$2-1))</f>
        <v>ARS (A)</v>
      </c>
      <c r="H14" s="26" t="str">
        <f t="array" ref="H14">IF(ISERROR(INDEX(Fixtures!$B13:$AM13,BestWorst!$B14+H$2-1)),"",INDEX(Fixtures!$B13:$AM13,BestWorst!$B14+H$2-1))</f>
        <v>FUL (H)</v>
      </c>
      <c r="I14" s="26" t="str">
        <f t="array" ref="I14">IF(ISERROR(INDEX(Fixtures!$B13:$AM13,BestWorst!$B14+I$2-1)),"",INDEX(Fixtures!$B13:$AM13,BestWorst!$B14+I$2-1))</f>
        <v>WAT (A)</v>
      </c>
      <c r="J14" s="26" t="str">
        <f t="array" ref="J14">IF(ISERROR(INDEX(Fixtures!$B13:$AM13,BestWorst!$B14+J$2-1)),"",INDEX(Fixtures!$B13:$AM13,BestWorst!$B14+J$2-1))</f>
        <v/>
      </c>
      <c r="K14" s="26" t="str">
        <f t="array" ref="K14">IF(ISERROR(INDEX(Fixtures!$B13:$AM13,BestWorst!$B14+K$2-1)),"",INDEX(Fixtures!$B13:$AM13,BestWorst!$B14+K$2-1))</f>
        <v/>
      </c>
      <c r="L14" s="26" t="str">
        <f t="array" ref="L14">IF(ISERROR(INDEX(Fixtures!$B13:$AM13,BestWorst!$B14+L$2-1)),"",INDEX(Fixtures!$B13:$AM13,BestWorst!$B14+L$2-1))</f>
        <v/>
      </c>
      <c r="M14" s="26" t="str">
        <f t="array" ref="M14">IF(ISERROR(INDEX(Fixtures!$B13:$AM13,BestWorst!$B14+M$2-1)),"",INDEX(Fixtures!$B13:$AM13,BestWorst!$B14+M$2-1))</f>
        <v/>
      </c>
      <c r="N14" s="73" t="str">
        <f t="array" ref="N14">IF(ISERROR(INDEX(Fixtures!$B13:$AM13,BestWorst!$B14+N$2-1)),"",INDEX(Fixtures!$B13:$AM13,BestWorst!$B14+N$2-1))</f>
        <v/>
      </c>
      <c r="R14" s="1"/>
      <c r="S14" s="1"/>
      <c r="T14" s="1"/>
    </row>
    <row r="15" spans="1:20" ht="12.75" customHeight="1" x14ac:dyDescent="0.35">
      <c r="A15" s="16" t="s">
        <v>89</v>
      </c>
      <c r="B15" s="26">
        <f>MATCH(D15,Calculation!$B82:$AM82,0)</f>
        <v>2</v>
      </c>
      <c r="C15" s="26">
        <f>B15+Difficulties!$G$8-1</f>
        <v>6</v>
      </c>
      <c r="D15" s="73">
        <f>MIN(Calculation!$B82:$AM82)</f>
        <v>197.4</v>
      </c>
      <c r="E15" s="74" t="str">
        <f t="array" ref="E15">IF(ISERROR(INDEX(Fixtures!$B14:$AM14,BestWorst!$B15+E$2-1)),"",INDEX(Fixtures!$B14:$AM14,BestWorst!$B15+E$2-1))</f>
        <v>HUD (H)</v>
      </c>
      <c r="F15" s="26" t="str">
        <f t="array" ref="F15">IF(ISERROR(INDEX(Fixtures!$B14:$AM14,BestWorst!$B15+F$2-1)),"",INDEX(Fixtures!$B14:$AM14,BestWorst!$B15+F$2-1))</f>
        <v>WOL (A)</v>
      </c>
      <c r="G15" s="26" t="str">
        <f t="array" ref="G15">IF(ISERROR(INDEX(Fixtures!$B14:$AM14,BestWorst!$B15+G$2-1)),"",INDEX(Fixtures!$B14:$AM14,BestWorst!$B15+G$2-1))</f>
        <v>NEW (H)</v>
      </c>
      <c r="H15" s="26" t="str">
        <f t="array" ref="H15">IF(ISERROR(INDEX(Fixtures!$B14:$AM14,BestWorst!$B15+H$2-1)),"",INDEX(Fixtures!$B14:$AM14,BestWorst!$B15+H$2-1))</f>
        <v>FUL (H)</v>
      </c>
      <c r="I15" s="26" t="str">
        <f t="array" ref="I15">IF(ISERROR(INDEX(Fixtures!$B14:$AM14,BestWorst!$B15+I$2-1)),"",INDEX(Fixtures!$B14:$AM14,BestWorst!$B15+I$2-1))</f>
        <v>CAR (A)</v>
      </c>
      <c r="J15" s="26" t="str">
        <f t="array" ref="J15">IF(ISERROR(INDEX(Fixtures!$B14:$AM14,BestWorst!$B15+J$2-1)),"",INDEX(Fixtures!$B14:$AM14,BestWorst!$B15+J$2-1))</f>
        <v/>
      </c>
      <c r="K15" s="26" t="str">
        <f t="array" ref="K15">IF(ISERROR(INDEX(Fixtures!$B14:$AM14,BestWorst!$B15+K$2-1)),"",INDEX(Fixtures!$B14:$AM14,BestWorst!$B15+K$2-1))</f>
        <v/>
      </c>
      <c r="L15" s="26" t="str">
        <f t="array" ref="L15">IF(ISERROR(INDEX(Fixtures!$B14:$AM14,BestWorst!$B15+L$2-1)),"",INDEX(Fixtures!$B14:$AM14,BestWorst!$B15+L$2-1))</f>
        <v/>
      </c>
      <c r="M15" s="26" t="str">
        <f t="array" ref="M15">IF(ISERROR(INDEX(Fixtures!$B14:$AM14,BestWorst!$B15+M$2-1)),"",INDEX(Fixtures!$B14:$AM14,BestWorst!$B15+M$2-1))</f>
        <v/>
      </c>
      <c r="N15" s="73" t="str">
        <f t="array" ref="N15">IF(ISERROR(INDEX(Fixtures!$B14:$AM14,BestWorst!$B15+N$2-1)),"",INDEX(Fixtures!$B14:$AM14,BestWorst!$B15+N$2-1))</f>
        <v/>
      </c>
      <c r="R15" s="1"/>
      <c r="S15" s="1"/>
      <c r="T15" s="1"/>
    </row>
    <row r="16" spans="1:20" ht="12.75" customHeight="1" x14ac:dyDescent="0.35">
      <c r="A16" s="16" t="s">
        <v>90</v>
      </c>
      <c r="B16" s="26">
        <f>MATCH(D16,Calculation!$B83:$AM83,0)</f>
        <v>16</v>
      </c>
      <c r="C16" s="26">
        <f>B16+Difficulties!$G$8-1</f>
        <v>20</v>
      </c>
      <c r="D16" s="73">
        <f>MIN(Calculation!$B83:$AM83)</f>
        <v>239.4</v>
      </c>
      <c r="E16" s="74" t="str">
        <f t="array" ref="E16">IF(ISERROR(INDEX(Fixtures!$B15:$AM15,BestWorst!$B16+E$2-1)),"",INDEX(Fixtures!$B15:$AM15,BestWorst!$B16+E$2-1))</f>
        <v>FUL (H)</v>
      </c>
      <c r="F16" s="26" t="str">
        <f t="array" ref="F16">IF(ISERROR(INDEX(Fixtures!$B15:$AM15,BestWorst!$B16+F$2-1)),"",INDEX(Fixtures!$B15:$AM15,BestWorst!$B16+F$2-1))</f>
        <v>LIV (A)</v>
      </c>
      <c r="G16" s="26" t="str">
        <f t="array" ref="G16">IF(ISERROR(INDEX(Fixtures!$B15:$AM15,BestWorst!$B16+G$2-1)),"",INDEX(Fixtures!$B15:$AM15,BestWorst!$B16+G$2-1))</f>
        <v>CAR (A)</v>
      </c>
      <c r="H16" s="26" t="str">
        <f t="array" ref="H16">IF(ISERROR(INDEX(Fixtures!$B15:$AM15,BestWorst!$B16+H$2-1)),"",INDEX(Fixtures!$B15:$AM15,BestWorst!$B16+H$2-1))</f>
        <v>HUD (H)</v>
      </c>
      <c r="I16" s="26" t="str">
        <f t="array" ref="I16">IF(ISERROR(INDEX(Fixtures!$B15:$AM15,BestWorst!$B16+I$2-1)),"",INDEX(Fixtures!$B15:$AM15,BestWorst!$B16+I$2-1))</f>
        <v>BOU (H)</v>
      </c>
      <c r="J16" s="26" t="str">
        <f t="array" ref="J16">IF(ISERROR(INDEX(Fixtures!$B15:$AM15,BestWorst!$B16+J$2-1)),"",INDEX(Fixtures!$B15:$AM15,BestWorst!$B16+J$2-1))</f>
        <v/>
      </c>
      <c r="K16" s="26" t="str">
        <f t="array" ref="K16">IF(ISERROR(INDEX(Fixtures!$B15:$AM15,BestWorst!$B16+K$2-1)),"",INDEX(Fixtures!$B15:$AM15,BestWorst!$B16+K$2-1))</f>
        <v/>
      </c>
      <c r="L16" s="26" t="str">
        <f t="array" ref="L16">IF(ISERROR(INDEX(Fixtures!$B15:$AM15,BestWorst!$B16+L$2-1)),"",INDEX(Fixtures!$B15:$AM15,BestWorst!$B16+L$2-1))</f>
        <v/>
      </c>
      <c r="M16" s="26" t="str">
        <f t="array" ref="M16">IF(ISERROR(INDEX(Fixtures!$B15:$AM15,BestWorst!$B16+M$2-1)),"",INDEX(Fixtures!$B15:$AM15,BestWorst!$B16+M$2-1))</f>
        <v/>
      </c>
      <c r="N16" s="73" t="str">
        <f t="array" ref="N16">IF(ISERROR(INDEX(Fixtures!$B15:$AM15,BestWorst!$B16+N$2-1)),"",INDEX(Fixtures!$B15:$AM15,BestWorst!$B16+N$2-1))</f>
        <v/>
      </c>
      <c r="R16" s="1"/>
      <c r="S16" s="1"/>
      <c r="T16" s="1"/>
    </row>
    <row r="17" spans="1:20" ht="12.75" customHeight="1" x14ac:dyDescent="0.35">
      <c r="A17" s="16" t="s">
        <v>91</v>
      </c>
      <c r="B17" s="26">
        <f>MATCH(D17,Calculation!$B84:$AM84,0)</f>
        <v>14</v>
      </c>
      <c r="C17" s="26">
        <f>B17+Difficulties!$G$8-1</f>
        <v>18</v>
      </c>
      <c r="D17" s="73">
        <f>MIN(Calculation!$B84:$AM84)</f>
        <v>215.2</v>
      </c>
      <c r="E17" s="74" t="str">
        <f t="array" ref="E17">IF(ISERROR(INDEX(Fixtures!$B16:$AM16,BestWorst!$B17+E$2-1)),"",INDEX(Fixtures!$B16:$AM16,BestWorst!$B17+E$2-1))</f>
        <v>WHU (H)</v>
      </c>
      <c r="F17" s="26" t="str">
        <f t="array" ref="F17">IF(ISERROR(INDEX(Fixtures!$B16:$AM16,BestWorst!$B17+F$2-1)),"",INDEX(Fixtures!$B16:$AM16,BestWorst!$B17+F$2-1))</f>
        <v>WOL (H)</v>
      </c>
      <c r="G17" s="26" t="str">
        <f t="array" ref="G17">IF(ISERROR(INDEX(Fixtures!$B16:$AM16,BestWorst!$B17+G$2-1)),"",INDEX(Fixtures!$B16:$AM16,BestWorst!$B17+G$2-1))</f>
        <v>EVE (A)</v>
      </c>
      <c r="H17" s="26" t="str">
        <f t="array" ref="H17">IF(ISERROR(INDEX(Fixtures!$B16:$AM16,BestWorst!$B17+H$2-1)),"",INDEX(Fixtures!$B16:$AM16,BestWorst!$B17+H$2-1))</f>
        <v>HUD (A)</v>
      </c>
      <c r="I17" s="26" t="str">
        <f t="array" ref="I17">IF(ISERROR(INDEX(Fixtures!$B16:$AM16,BestWorst!$B17+I$2-1)),"",INDEX(Fixtures!$B16:$AM16,BestWorst!$B17+I$2-1))</f>
        <v>FUL (H)</v>
      </c>
      <c r="J17" s="26" t="str">
        <f t="array" ref="J17">IF(ISERROR(INDEX(Fixtures!$B16:$AM16,BestWorst!$B17+J$2-1)),"",INDEX(Fixtures!$B16:$AM16,BestWorst!$B17+J$2-1))</f>
        <v/>
      </c>
      <c r="K17" s="26" t="str">
        <f t="array" ref="K17">IF(ISERROR(INDEX(Fixtures!$B16:$AM16,BestWorst!$B17+K$2-1)),"",INDEX(Fixtures!$B16:$AM16,BestWorst!$B17+K$2-1))</f>
        <v/>
      </c>
      <c r="L17" s="26" t="str">
        <f t="array" ref="L17">IF(ISERROR(INDEX(Fixtures!$B16:$AM16,BestWorst!$B17+L$2-1)),"",INDEX(Fixtures!$B16:$AM16,BestWorst!$B17+L$2-1))</f>
        <v/>
      </c>
      <c r="M17" s="26" t="str">
        <f t="array" ref="M17">IF(ISERROR(INDEX(Fixtures!$B16:$AM16,BestWorst!$B17+M$2-1)),"",INDEX(Fixtures!$B16:$AM16,BestWorst!$B17+M$2-1))</f>
        <v/>
      </c>
      <c r="N17" s="73" t="str">
        <f t="array" ref="N17">IF(ISERROR(INDEX(Fixtures!$B16:$AM16,BestWorst!$B17+N$2-1)),"",INDEX(Fixtures!$B16:$AM16,BestWorst!$B17+N$2-1))</f>
        <v/>
      </c>
      <c r="R17" s="1"/>
      <c r="S17" s="1"/>
      <c r="T17" s="1"/>
    </row>
    <row r="18" spans="1:20" ht="12.75" customHeight="1" x14ac:dyDescent="0.35">
      <c r="A18" s="16" t="s">
        <v>92</v>
      </c>
      <c r="B18" s="26">
        <f>MATCH(D18,Calculation!$B85:$AM85,0)</f>
        <v>34</v>
      </c>
      <c r="C18" s="26">
        <f>B18+Difficulties!$G$8-1</f>
        <v>38</v>
      </c>
      <c r="D18" s="73">
        <f>MIN(Calculation!$B85:$AM85)</f>
        <v>224.2</v>
      </c>
      <c r="E18" s="74" t="str">
        <f t="array" ref="E18">IF(ISERROR(INDEX(Fixtures!$B17:$AM17,BestWorst!$B18+E$2-1)),"",INDEX(Fixtures!$B17:$AM17,BestWorst!$B18+E$2-1))</f>
        <v>WOL (H)</v>
      </c>
      <c r="F18" s="26" t="str">
        <f t="array" ref="F18">IF(ISERROR(INDEX(Fixtures!$B17:$AM17,BestWorst!$B18+F$2-1)),"",INDEX(Fixtures!$B17:$AM17,BestWorst!$B18+F$2-1))</f>
        <v>NEW (A)</v>
      </c>
      <c r="G18" s="26" t="str">
        <f t="array" ref="G18">IF(ISERROR(INDEX(Fixtures!$B17:$AM17,BestWorst!$B18+G$2-1)),"",INDEX(Fixtures!$B17:$AM17,BestWorst!$B18+G$2-1))</f>
        <v>BOU (H)</v>
      </c>
      <c r="H18" s="26" t="str">
        <f t="array" ref="H18">IF(ISERROR(INDEX(Fixtures!$B17:$AM17,BestWorst!$B18+H$2-1)),"",INDEX(Fixtures!$B17:$AM17,BestWorst!$B18+H$2-1))</f>
        <v>WHU (A)</v>
      </c>
      <c r="I18" s="26" t="str">
        <f t="array" ref="I18">IF(ISERROR(INDEX(Fixtures!$B17:$AM17,BestWorst!$B18+I$2-1)),"",INDEX(Fixtures!$B17:$AM17,BestWorst!$B18+I$2-1))</f>
        <v>HUD (H)</v>
      </c>
      <c r="J18" s="26" t="str">
        <f t="array" ref="J18">IF(ISERROR(INDEX(Fixtures!$B17:$AM17,BestWorst!$B18+J$2-1)),"",INDEX(Fixtures!$B17:$AM17,BestWorst!$B18+J$2-1))</f>
        <v/>
      </c>
      <c r="K18" s="26" t="str">
        <f t="array" ref="K18">IF(ISERROR(INDEX(Fixtures!$B17:$AM17,BestWorst!$B18+K$2-1)),"",INDEX(Fixtures!$B17:$AM17,BestWorst!$B18+K$2-1))</f>
        <v/>
      </c>
      <c r="L18" s="26" t="str">
        <f t="array" ref="L18">IF(ISERROR(INDEX(Fixtures!$B17:$AM17,BestWorst!$B18+L$2-1)),"",INDEX(Fixtures!$B17:$AM17,BestWorst!$B18+L$2-1))</f>
        <v/>
      </c>
      <c r="M18" s="26" t="str">
        <f t="array" ref="M18">IF(ISERROR(INDEX(Fixtures!$B17:$AM17,BestWorst!$B18+M$2-1)),"",INDEX(Fixtures!$B17:$AM17,BestWorst!$B18+M$2-1))</f>
        <v/>
      </c>
      <c r="N18" s="73" t="str">
        <f t="array" ref="N18">IF(ISERROR(INDEX(Fixtures!$B17:$AM17,BestWorst!$B18+N$2-1)),"",INDEX(Fixtures!$B17:$AM17,BestWorst!$B18+N$2-1))</f>
        <v/>
      </c>
      <c r="R18" s="1"/>
      <c r="S18" s="1"/>
      <c r="T18" s="1"/>
    </row>
    <row r="19" spans="1:20" ht="12.75" customHeight="1" x14ac:dyDescent="0.35">
      <c r="A19" s="16" t="s">
        <v>93</v>
      </c>
      <c r="B19" s="26">
        <f>MATCH(D19,Calculation!$B86:$AM86,0)</f>
        <v>23</v>
      </c>
      <c r="C19" s="26">
        <f>B19+Difficulties!$G$8-1</f>
        <v>27</v>
      </c>
      <c r="D19" s="73">
        <f>MIN(Calculation!$B86:$AM86)</f>
        <v>232.8</v>
      </c>
      <c r="E19" s="74" t="str">
        <f t="array" ref="E19">IF(ISERROR(INDEX(Fixtures!$B18:$AM18,BestWorst!$B19+E$2-1)),"",INDEX(Fixtures!$B18:$AM18,BestWorst!$B19+E$2-1))</f>
        <v>FUL (A)</v>
      </c>
      <c r="F19" s="26" t="str">
        <f t="array" ref="F19">IF(ISERROR(INDEX(Fixtures!$B18:$AM18,BestWorst!$B19+F$2-1)),"",INDEX(Fixtures!$B18:$AM18,BestWorst!$B19+F$2-1))</f>
        <v>WAT (H)</v>
      </c>
      <c r="G19" s="26" t="str">
        <f t="array" ref="G19">IF(ISERROR(INDEX(Fixtures!$B18:$AM18,BestWorst!$B19+G$2-1)),"",INDEX(Fixtures!$B18:$AM18,BestWorst!$B19+G$2-1))</f>
        <v>NEW (H)</v>
      </c>
      <c r="H19" s="26" t="str">
        <f t="array" ref="H19">IF(ISERROR(INDEX(Fixtures!$B18:$AM18,BestWorst!$B19+H$2-1)),"",INDEX(Fixtures!$B18:$AM18,BestWorst!$B19+H$2-1))</f>
        <v>LEI (H)</v>
      </c>
      <c r="I19" s="26" t="str">
        <f t="array" ref="I19">IF(ISERROR(INDEX(Fixtures!$B18:$AM18,BestWorst!$B19+I$2-1)),"",INDEX(Fixtures!$B18:$AM18,BestWorst!$B19+I$2-1))</f>
        <v>BUR (A)</v>
      </c>
      <c r="J19" s="26" t="str">
        <f t="array" ref="J19">IF(ISERROR(INDEX(Fixtures!$B18:$AM18,BestWorst!$B19+J$2-1)),"",INDEX(Fixtures!$B18:$AM18,BestWorst!$B19+J$2-1))</f>
        <v/>
      </c>
      <c r="K19" s="26" t="str">
        <f t="array" ref="K19">IF(ISERROR(INDEX(Fixtures!$B18:$AM18,BestWorst!$B19+K$2-1)),"",INDEX(Fixtures!$B18:$AM18,BestWorst!$B19+K$2-1))</f>
        <v/>
      </c>
      <c r="L19" s="26" t="str">
        <f t="array" ref="L19">IF(ISERROR(INDEX(Fixtures!$B18:$AM18,BestWorst!$B19+L$2-1)),"",INDEX(Fixtures!$B18:$AM18,BestWorst!$B19+L$2-1))</f>
        <v/>
      </c>
      <c r="M19" s="26" t="str">
        <f t="array" ref="M19">IF(ISERROR(INDEX(Fixtures!$B18:$AM18,BestWorst!$B19+M$2-1)),"",INDEX(Fixtures!$B18:$AM18,BestWorst!$B19+M$2-1))</f>
        <v/>
      </c>
      <c r="N19" s="73" t="str">
        <f t="array" ref="N19">IF(ISERROR(INDEX(Fixtures!$B18:$AM18,BestWorst!$B19+N$2-1)),"",INDEX(Fixtures!$B18:$AM18,BestWorst!$B19+N$2-1))</f>
        <v/>
      </c>
      <c r="R19" s="1"/>
      <c r="S19" s="1"/>
      <c r="T19" s="1"/>
    </row>
    <row r="20" spans="1:20" ht="12.75" customHeight="1" x14ac:dyDescent="0.35">
      <c r="A20" s="16" t="s">
        <v>94</v>
      </c>
      <c r="B20" s="26">
        <f>MATCH(D20,Calculation!$B87:$AM87,0)</f>
        <v>8</v>
      </c>
      <c r="C20" s="26">
        <f>B20+Difficulties!$G$8-1</f>
        <v>12</v>
      </c>
      <c r="D20" s="73">
        <f>MIN(Calculation!$B87:$AM87)</f>
        <v>225</v>
      </c>
      <c r="E20" s="74" t="str">
        <f t="array" ref="E20">IF(ISERROR(INDEX(Fixtures!$B19:$AM19,BestWorst!$B20+E$2-1)),"",INDEX(Fixtures!$B19:$AM19,BestWorst!$B20+E$2-1))</f>
        <v>BOU (H)</v>
      </c>
      <c r="F20" s="26" t="str">
        <f t="array" ref="F20">IF(ISERROR(INDEX(Fixtures!$B19:$AM19,BestWorst!$B20+F$2-1)),"",INDEX(Fixtures!$B19:$AM19,BestWorst!$B20+F$2-1))</f>
        <v>WOL (A)</v>
      </c>
      <c r="G20" s="26" t="str">
        <f t="array" ref="G20">IF(ISERROR(INDEX(Fixtures!$B19:$AM19,BestWorst!$B20+G$2-1)),"",INDEX(Fixtures!$B19:$AM19,BestWorst!$B20+G$2-1))</f>
        <v>HUD (H)</v>
      </c>
      <c r="H20" s="26" t="str">
        <f t="array" ref="H20">IF(ISERROR(INDEX(Fixtures!$B19:$AM19,BestWorst!$B20+H$2-1)),"",INDEX(Fixtures!$B19:$AM19,BestWorst!$B20+H$2-1))</f>
        <v>NEW (A)</v>
      </c>
      <c r="I20" s="26" t="str">
        <f t="array" ref="I20">IF(ISERROR(INDEX(Fixtures!$B19:$AM19,BestWorst!$B20+I$2-1)),"",INDEX(Fixtures!$B19:$AM19,BestWorst!$B20+I$2-1))</f>
        <v>SOU (A)</v>
      </c>
      <c r="J20" s="26" t="str">
        <f t="array" ref="J20">IF(ISERROR(INDEX(Fixtures!$B19:$AM19,BestWorst!$B20+J$2-1)),"",INDEX(Fixtures!$B19:$AM19,BestWorst!$B20+J$2-1))</f>
        <v/>
      </c>
      <c r="K20" s="26" t="str">
        <f t="array" ref="K20">IF(ISERROR(INDEX(Fixtures!$B19:$AM19,BestWorst!$B20+K$2-1)),"",INDEX(Fixtures!$B19:$AM19,BestWorst!$B20+K$2-1))</f>
        <v/>
      </c>
      <c r="L20" s="26" t="str">
        <f t="array" ref="L20">IF(ISERROR(INDEX(Fixtures!$B19:$AM19,BestWorst!$B20+L$2-1)),"",INDEX(Fixtures!$B19:$AM19,BestWorst!$B20+L$2-1))</f>
        <v/>
      </c>
      <c r="M20" s="26" t="str">
        <f t="array" ref="M20">IF(ISERROR(INDEX(Fixtures!$B19:$AM19,BestWorst!$B20+M$2-1)),"",INDEX(Fixtures!$B19:$AM19,BestWorst!$B20+M$2-1))</f>
        <v/>
      </c>
      <c r="N20" s="73" t="str">
        <f t="array" ref="N20">IF(ISERROR(INDEX(Fixtures!$B19:$AM19,BestWorst!$B20+N$2-1)),"",INDEX(Fixtures!$B19:$AM19,BestWorst!$B20+N$2-1))</f>
        <v/>
      </c>
      <c r="R20" s="1"/>
      <c r="S20" s="1"/>
      <c r="T20" s="1"/>
    </row>
    <row r="21" spans="1:20" ht="12.75" customHeight="1" x14ac:dyDescent="0.35">
      <c r="A21" s="16" t="s">
        <v>95</v>
      </c>
      <c r="B21" s="26">
        <f>MATCH(D21,Calculation!$B88:$AM88,0)</f>
        <v>15</v>
      </c>
      <c r="C21" s="26">
        <f>B21+Difficulties!$G$8-1</f>
        <v>19</v>
      </c>
      <c r="D21" s="73">
        <f>MIN(Calculation!$B88:$AM88)</f>
        <v>196.2</v>
      </c>
      <c r="E21" s="74" t="str">
        <f t="array" ref="E21">IF(ISERROR(INDEX(Fixtures!$B20:$AM20,BestWorst!$B21+E$2-1)),"",INDEX(Fixtures!$B20:$AM20,BestWorst!$B21+E$2-1))</f>
        <v>CAR (H)</v>
      </c>
      <c r="F21" s="26" t="str">
        <f t="array" ref="F21">IF(ISERROR(INDEX(Fixtures!$B20:$AM20,BestWorst!$B21+F$2-1)),"",INDEX(Fixtures!$B20:$AM20,BestWorst!$B21+F$2-1))</f>
        <v>CRY (H)</v>
      </c>
      <c r="G21" s="26" t="str">
        <f t="array" ref="G21">IF(ISERROR(INDEX(Fixtures!$B20:$AM20,BestWorst!$B21+G$2-1)),"",INDEX(Fixtures!$B20:$AM20,BestWorst!$B21+G$2-1))</f>
        <v>FUL (A)</v>
      </c>
      <c r="H21" s="26" t="str">
        <f t="array" ref="H21">IF(ISERROR(INDEX(Fixtures!$B20:$AM20,BestWorst!$B21+H$2-1)),"",INDEX(Fixtures!$B20:$AM20,BestWorst!$B21+H$2-1))</f>
        <v>WAT (H)</v>
      </c>
      <c r="I21" s="26" t="str">
        <f t="array" ref="I21">IF(ISERROR(INDEX(Fixtures!$B20:$AM20,BestWorst!$B21+I$2-1)),"",INDEX(Fixtures!$B20:$AM20,BestWorst!$B21+I$2-1))</f>
        <v>SOU (A)</v>
      </c>
      <c r="J21" s="26" t="str">
        <f t="array" ref="J21">IF(ISERROR(INDEX(Fixtures!$B20:$AM20,BestWorst!$B21+J$2-1)),"",INDEX(Fixtures!$B20:$AM20,BestWorst!$B21+J$2-1))</f>
        <v/>
      </c>
      <c r="K21" s="26" t="str">
        <f t="array" ref="K21">IF(ISERROR(INDEX(Fixtures!$B20:$AM20,BestWorst!$B21+K$2-1)),"",INDEX(Fixtures!$B20:$AM20,BestWorst!$B21+K$2-1))</f>
        <v/>
      </c>
      <c r="L21" s="26" t="str">
        <f t="array" ref="L21">IF(ISERROR(INDEX(Fixtures!$B20:$AM20,BestWorst!$B21+L$2-1)),"",INDEX(Fixtures!$B20:$AM20,BestWorst!$B21+L$2-1))</f>
        <v/>
      </c>
      <c r="M21" s="26" t="str">
        <f t="array" ref="M21">IF(ISERROR(INDEX(Fixtures!$B20:$AM20,BestWorst!$B21+M$2-1)),"",INDEX(Fixtures!$B20:$AM20,BestWorst!$B21+M$2-1))</f>
        <v/>
      </c>
      <c r="N21" s="73" t="str">
        <f t="array" ref="N21">IF(ISERROR(INDEX(Fixtures!$B20:$AM20,BestWorst!$B21+N$2-1)),"",INDEX(Fixtures!$B20:$AM20,BestWorst!$B21+N$2-1))</f>
        <v/>
      </c>
      <c r="R21" s="1"/>
      <c r="S21" s="1"/>
      <c r="T21" s="1"/>
    </row>
    <row r="22" spans="1:20" ht="15.75" customHeight="1" x14ac:dyDescent="0.35">
      <c r="A22" s="16" t="s">
        <v>96</v>
      </c>
      <c r="B22" s="75">
        <f>MATCH(D22,Calculation!$B89:$AM89,0)</f>
        <v>25</v>
      </c>
      <c r="C22" s="75">
        <f>B22+Difficulties!$G$8-1</f>
        <v>29</v>
      </c>
      <c r="D22" s="76">
        <f>MIN(Calculation!$B89:$AM89)</f>
        <v>232</v>
      </c>
      <c r="E22" s="77" t="str">
        <f t="array" ref="E22">IF(ISERROR(INDEX(Fixtures!$B21:$AM21,BestWorst!$B22+E$2-1)),"",INDEX(Fixtures!$B21:$AM21,BestWorst!$B22+E$2-1))</f>
        <v>EVE (A)</v>
      </c>
      <c r="F22" s="75" t="str">
        <f t="array" ref="F22">IF(ISERROR(INDEX(Fixtures!$B21:$AM21,BestWorst!$B22+F$2-1)),"",INDEX(Fixtures!$B21:$AM21,BestWorst!$B22+F$2-1))</f>
        <v>NEW (H)</v>
      </c>
      <c r="G22" s="75" t="str">
        <f t="array" ref="G22">IF(ISERROR(INDEX(Fixtures!$B21:$AM21,BestWorst!$B22+G$2-1)),"",INDEX(Fixtures!$B21:$AM21,BestWorst!$B22+G$2-1))</f>
        <v>BOU (A)</v>
      </c>
      <c r="H22" s="75" t="str">
        <f t="array" ref="H22">IF(ISERROR(INDEX(Fixtures!$B21:$AM21,BestWorst!$B22+H$2-1)),"",INDEX(Fixtures!$B21:$AM21,BestWorst!$B22+H$2-1))</f>
        <v>HUD (A)</v>
      </c>
      <c r="I22" s="75" t="str">
        <f t="array" ref="I22">IF(ISERROR(INDEX(Fixtures!$B21:$AM21,BestWorst!$B22+I$2-1)),"",INDEX(Fixtures!$B21:$AM21,BestWorst!$B22+I$2-1))</f>
        <v>CAR (H)</v>
      </c>
      <c r="J22" s="75" t="str">
        <f t="array" ref="J22">IF(ISERROR(INDEX(Fixtures!$B21:$AM21,BestWorst!$B22+J$2-1)),"",INDEX(Fixtures!$B21:$AM21,BestWorst!$B22+J$2-1))</f>
        <v/>
      </c>
      <c r="K22" s="75" t="str">
        <f t="array" ref="K22">IF(ISERROR(INDEX(Fixtures!$B21:$AM21,BestWorst!$B22+K$2-1)),"",INDEX(Fixtures!$B21:$AM21,BestWorst!$B22+K$2-1))</f>
        <v/>
      </c>
      <c r="L22" s="75" t="str">
        <f t="array" ref="L22">IF(ISERROR(INDEX(Fixtures!$B21:$AM21,BestWorst!$B22+L$2-1)),"",INDEX(Fixtures!$B21:$AM21,BestWorst!$B22+L$2-1))</f>
        <v/>
      </c>
      <c r="M22" s="75" t="str">
        <f t="array" ref="M22">IF(ISERROR(INDEX(Fixtures!$B21:$AM21,BestWorst!$B22+M$2-1)),"",INDEX(Fixtures!$B21:$AM21,BestWorst!$B22+M$2-1))</f>
        <v/>
      </c>
      <c r="N22" s="76" t="str">
        <f t="array" ref="N22">IF(ISERROR(INDEX(Fixtures!$B21:$AM21,BestWorst!$B22+N$2-1)),"",INDEX(Fixtures!$B21:$AM21,BestWorst!$B22+N$2-1))</f>
        <v/>
      </c>
      <c r="R22" s="1"/>
      <c r="S22" s="1"/>
      <c r="T22" s="1"/>
    </row>
    <row r="23" spans="1:20" ht="13.5" customHeight="1" x14ac:dyDescent="0.3">
      <c r="A23" s="2" t="s">
        <v>106</v>
      </c>
      <c r="B23" s="3"/>
      <c r="C23" s="3"/>
      <c r="D23" s="3"/>
      <c r="E23" s="70">
        <v>1</v>
      </c>
      <c r="F23" s="70">
        <v>2</v>
      </c>
      <c r="G23" s="70">
        <v>3</v>
      </c>
      <c r="H23" s="70">
        <v>4</v>
      </c>
      <c r="I23" s="70">
        <v>5</v>
      </c>
      <c r="J23" s="70">
        <v>6</v>
      </c>
      <c r="K23" s="70">
        <v>7</v>
      </c>
      <c r="L23" s="70">
        <v>8</v>
      </c>
      <c r="M23" s="70">
        <v>9</v>
      </c>
      <c r="N23" s="70">
        <v>10</v>
      </c>
      <c r="R23" s="1"/>
      <c r="S23" s="1"/>
      <c r="T23" s="1"/>
    </row>
    <row r="24" spans="1:20" ht="15.75" customHeight="1" x14ac:dyDescent="0.35">
      <c r="A24" s="78" t="s">
        <v>2</v>
      </c>
      <c r="B24" s="71" t="s">
        <v>103</v>
      </c>
      <c r="C24" s="71" t="s">
        <v>104</v>
      </c>
      <c r="D24" s="14" t="s">
        <v>4</v>
      </c>
      <c r="E24" s="13">
        <f>IF(E23&gt;Difficulties!$G$8,#N/A,E23)</f>
        <v>1</v>
      </c>
      <c r="F24" s="71">
        <f>IF(F23&gt;Difficulties!$G$8,#N/A,F23)</f>
        <v>2</v>
      </c>
      <c r="G24" s="71">
        <f>IF(G23&gt;Difficulties!$G$8,#N/A,G23)</f>
        <v>3</v>
      </c>
      <c r="H24" s="71">
        <f>IF(H23&gt;Difficulties!$G$8,#N/A,H23)</f>
        <v>4</v>
      </c>
      <c r="I24" s="71">
        <f>IF(I23&gt;Difficulties!$G$8,#N/A,I23)</f>
        <v>5</v>
      </c>
      <c r="J24" s="71" t="e">
        <f>IF(J23&gt;Difficulties!$G$8,#N/A,J23)</f>
        <v>#N/A</v>
      </c>
      <c r="K24" s="71" t="e">
        <f>IF(K23&gt;Difficulties!$G$8,#N/A,K23)</f>
        <v>#N/A</v>
      </c>
      <c r="L24" s="71" t="e">
        <f>IF(L23&gt;Difficulties!$G$8,#N/A,L23)</f>
        <v>#N/A</v>
      </c>
      <c r="M24" s="71" t="e">
        <f>IF(M23&gt;Difficulties!$G$8,#N/A,M23)</f>
        <v>#N/A</v>
      </c>
      <c r="N24" s="14" t="e">
        <f>IF(N23&gt;Difficulties!$G$8,#N/A,N23)</f>
        <v>#N/A</v>
      </c>
      <c r="R24" s="1"/>
      <c r="S24" s="79"/>
      <c r="T24" s="1"/>
    </row>
    <row r="25" spans="1:20" ht="12.75" customHeight="1" x14ac:dyDescent="0.35">
      <c r="A25" s="16" t="s">
        <v>6</v>
      </c>
      <c r="B25" s="72">
        <f>MATCH(D25,Calculation!$B70:$AM70,0)</f>
        <v>11</v>
      </c>
      <c r="C25" s="72">
        <f>B25+Difficulties!$G$8-1</f>
        <v>15</v>
      </c>
      <c r="D25" s="17">
        <f>MAX(Calculation!$B70:$AM70)</f>
        <v>342</v>
      </c>
      <c r="E25" s="19" t="str">
        <f t="array" ref="E25">IF(ISERROR(INDEX(Fixtures!$B2:$AM2,BestWorst!$B25+E$2-1)),"",INDEX(Fixtures!$B2:$AM2,BestWorst!$B25+E$2-1))</f>
        <v>LIV (H)</v>
      </c>
      <c r="F25" s="72" t="str">
        <f t="array" ref="F25">IF(ISERROR(INDEX(Fixtures!$B2:$AM2,BestWorst!$B25+F$2-1)),"",INDEX(Fixtures!$B2:$AM2,BestWorst!$B25+F$2-1))</f>
        <v>WOL (H)</v>
      </c>
      <c r="G25" s="72" t="str">
        <f t="array" ref="G25">IF(ISERROR(INDEX(Fixtures!$B2:$AM2,BestWorst!$B25+G$2-1)),"",INDEX(Fixtures!$B2:$AM2,BestWorst!$B25+G$2-1))</f>
        <v>BOU (A)</v>
      </c>
      <c r="H25" s="72" t="str">
        <f t="array" ref="H25">IF(ISERROR(INDEX(Fixtures!$B2:$AM2,BestWorst!$B25+H$2-1)),"",INDEX(Fixtures!$B2:$AM2,BestWorst!$B25+H$2-1))</f>
        <v>TOT (H)</v>
      </c>
      <c r="I25" s="72" t="str">
        <f t="array" ref="I25">IF(ISERROR(INDEX(Fixtures!$B2:$AM2,BestWorst!$B25+I$2-1)),"",INDEX(Fixtures!$B2:$AM2,BestWorst!$B25+I$2-1))</f>
        <v>MNU (A)</v>
      </c>
      <c r="J25" s="72" t="str">
        <f t="array" ref="J25">IF(ISERROR(INDEX(Fixtures!$B2:$AM2,BestWorst!$B25+J$2-1)),"",INDEX(Fixtures!$B2:$AM2,BestWorst!$B25+J$2-1))</f>
        <v/>
      </c>
      <c r="K25" s="72" t="str">
        <f t="array" ref="K25">IF(ISERROR(INDEX(Fixtures!$B2:$AM2,BestWorst!$B25+K$2-1)),"",INDEX(Fixtures!$B2:$AM2,BestWorst!$B25+K$2-1))</f>
        <v/>
      </c>
      <c r="L25" s="72" t="str">
        <f t="array" ref="L25">IF(ISERROR(INDEX(Fixtures!$B2:$AM2,BestWorst!$B25+L$2-1)),"",INDEX(Fixtures!$B2:$AM2,BestWorst!$B25+L$2-1))</f>
        <v/>
      </c>
      <c r="M25" s="72" t="str">
        <f t="array" ref="M25">IF(ISERROR(INDEX(Fixtures!$B2:$AM2,BestWorst!$B25+M$2-1)),"",INDEX(Fixtures!$B2:$AM2,BestWorst!$B25+M$2-1))</f>
        <v/>
      </c>
      <c r="N25" s="17" t="str">
        <f t="array" ref="N25">IF(ISERROR(INDEX(Fixtures!$B2:$AM2,BestWorst!$B25+N$2-1)),"",INDEX(Fixtures!$B2:$AM2,BestWorst!$B25+N$2-1))</f>
        <v/>
      </c>
      <c r="R25" s="1"/>
      <c r="S25" s="1"/>
      <c r="T25" s="1"/>
    </row>
    <row r="26" spans="1:20" ht="12.75" customHeight="1" x14ac:dyDescent="0.35">
      <c r="A26" s="16" t="s">
        <v>7</v>
      </c>
      <c r="B26" s="26">
        <f>MATCH(D26,Calculation!$B71:$AM71,0)</f>
        <v>11</v>
      </c>
      <c r="C26" s="26">
        <f>B26+Difficulties!$G$8-1</f>
        <v>15</v>
      </c>
      <c r="D26" s="73">
        <f>MAX(Calculation!$B71:$AM71)</f>
        <v>353.8</v>
      </c>
      <c r="E26" s="74" t="str">
        <f t="array" ref="E26">IF(ISERROR(INDEX(Fixtures!$B3:$AM3,BestWorst!$B26+E$2-1)),"",INDEX(Fixtures!$B3:$AM3,BestWorst!$B26+E$2-1))</f>
        <v>MNU (H)</v>
      </c>
      <c r="F26" s="26" t="str">
        <f t="array" ref="F26">IF(ISERROR(INDEX(Fixtures!$B3:$AM3,BestWorst!$B26+F$2-1)),"",INDEX(Fixtures!$B3:$AM3,BestWorst!$B26+F$2-1))</f>
        <v>NEW (A)</v>
      </c>
      <c r="G26" s="26" t="str">
        <f t="array" ref="G26">IF(ISERROR(INDEX(Fixtures!$B3:$AM3,BestWorst!$B26+G$2-1)),"",INDEX(Fixtures!$B3:$AM3,BestWorst!$B26+G$2-1))</f>
        <v>ARS (H)</v>
      </c>
      <c r="H26" s="26" t="str">
        <f t="array" ref="H26">IF(ISERROR(INDEX(Fixtures!$B3:$AM3,BestWorst!$B26+H$2-1)),"",INDEX(Fixtures!$B3:$AM3,BestWorst!$B26+H$2-1))</f>
        <v>MCI (A)</v>
      </c>
      <c r="I26" s="26" t="str">
        <f t="array" ref="I26">IF(ISERROR(INDEX(Fixtures!$B3:$AM3,BestWorst!$B26+I$2-1)),"",INDEX(Fixtures!$B3:$AM3,BestWorst!$B26+I$2-1))</f>
        <v>HUD (H)</v>
      </c>
      <c r="J26" s="26" t="str">
        <f t="array" ref="J26">IF(ISERROR(INDEX(Fixtures!$B3:$AM3,BestWorst!$B26+J$2-1)),"",INDEX(Fixtures!$B3:$AM3,BestWorst!$B26+J$2-1))</f>
        <v/>
      </c>
      <c r="K26" s="26" t="str">
        <f t="array" ref="K26">IF(ISERROR(INDEX(Fixtures!$B3:$AM3,BestWorst!$B26+K$2-1)),"",INDEX(Fixtures!$B3:$AM3,BestWorst!$B26+K$2-1))</f>
        <v/>
      </c>
      <c r="L26" s="26" t="str">
        <f t="array" ref="L26">IF(ISERROR(INDEX(Fixtures!$B3:$AM3,BestWorst!$B26+L$2-1)),"",INDEX(Fixtures!$B3:$AM3,BestWorst!$B26+L$2-1))</f>
        <v/>
      </c>
      <c r="M26" s="26" t="str">
        <f t="array" ref="M26">IF(ISERROR(INDEX(Fixtures!$B3:$AM3,BestWorst!$B26+M$2-1)),"",INDEX(Fixtures!$B3:$AM3,BestWorst!$B26+M$2-1))</f>
        <v/>
      </c>
      <c r="N26" s="73" t="str">
        <f t="array" ref="N26">IF(ISERROR(INDEX(Fixtures!$B3:$AM3,BestWorst!$B26+N$2-1)),"",INDEX(Fixtures!$B3:$AM3,BestWorst!$B26+N$2-1))</f>
        <v/>
      </c>
      <c r="R26" s="1"/>
      <c r="S26" s="1"/>
      <c r="T26" s="1"/>
    </row>
    <row r="27" spans="1:20" ht="12.75" customHeight="1" x14ac:dyDescent="0.35">
      <c r="A27" s="16" t="s">
        <v>8</v>
      </c>
      <c r="B27" s="26">
        <f>MATCH(D27,Calculation!$B72:$AM72,0)</f>
        <v>3</v>
      </c>
      <c r="C27" s="26">
        <f>B27+Difficulties!$G$8-1</f>
        <v>7</v>
      </c>
      <c r="D27" s="73">
        <f>MAX(Calculation!$B72:$AM72)</f>
        <v>360.2</v>
      </c>
      <c r="E27" s="74" t="str">
        <f t="array" ref="E27">IF(ISERROR(INDEX(Fixtures!$B4:$AM4,BestWorst!$B27+E$2-1)),"",INDEX(Fixtures!$B4:$AM4,BestWorst!$B27+E$2-1))</f>
        <v>LIV (A)</v>
      </c>
      <c r="F27" s="26" t="str">
        <f t="array" ref="F27">IF(ISERROR(INDEX(Fixtures!$B4:$AM4,BestWorst!$B27+F$2-1)),"",INDEX(Fixtures!$B4:$AM4,BestWorst!$B27+F$2-1))</f>
        <v>FUL (H)</v>
      </c>
      <c r="G27" s="26" t="str">
        <f t="array" ref="G27">IF(ISERROR(INDEX(Fixtures!$B4:$AM4,BestWorst!$B27+G$2-1)),"",INDEX(Fixtures!$B4:$AM4,BestWorst!$B27+G$2-1))</f>
        <v>SOU (A)</v>
      </c>
      <c r="H27" s="26" t="str">
        <f t="array" ref="H27">IF(ISERROR(INDEX(Fixtures!$B4:$AM4,BestWorst!$B27+H$2-1)),"",INDEX(Fixtures!$B4:$AM4,BestWorst!$B27+H$2-1))</f>
        <v>TOT (H)</v>
      </c>
      <c r="I27" s="26" t="str">
        <f t="array" ref="I27">IF(ISERROR(INDEX(Fixtures!$B4:$AM4,BestWorst!$B27+I$2-1)),"",INDEX(Fixtures!$B4:$AM4,BestWorst!$B27+I$2-1))</f>
        <v>MCI (A)</v>
      </c>
      <c r="J27" s="26" t="str">
        <f t="array" ref="J27">IF(ISERROR(INDEX(Fixtures!$B4:$AM4,BestWorst!$B27+J$2-1)),"",INDEX(Fixtures!$B4:$AM4,BestWorst!$B27+J$2-1))</f>
        <v/>
      </c>
      <c r="K27" s="26" t="str">
        <f t="array" ref="K27">IF(ISERROR(INDEX(Fixtures!$B4:$AM4,BestWorst!$B27+K$2-1)),"",INDEX(Fixtures!$B4:$AM4,BestWorst!$B27+K$2-1))</f>
        <v/>
      </c>
      <c r="L27" s="26" t="str">
        <f t="array" ref="L27">IF(ISERROR(INDEX(Fixtures!$B4:$AM4,BestWorst!$B27+L$2-1)),"",INDEX(Fixtures!$B4:$AM4,BestWorst!$B27+L$2-1))</f>
        <v/>
      </c>
      <c r="M27" s="26" t="str">
        <f t="array" ref="M27">IF(ISERROR(INDEX(Fixtures!$B4:$AM4,BestWorst!$B27+M$2-1)),"",INDEX(Fixtures!$B4:$AM4,BestWorst!$B27+M$2-1))</f>
        <v/>
      </c>
      <c r="N27" s="73" t="str">
        <f t="array" ref="N27">IF(ISERROR(INDEX(Fixtures!$B4:$AM4,BestWorst!$B27+N$2-1)),"",INDEX(Fixtures!$B4:$AM4,BestWorst!$B27+N$2-1))</f>
        <v/>
      </c>
      <c r="R27" s="1"/>
      <c r="S27" s="1"/>
      <c r="T27" s="1"/>
    </row>
    <row r="28" spans="1:20" ht="12.75" customHeight="1" x14ac:dyDescent="0.35">
      <c r="A28" s="16" t="s">
        <v>9</v>
      </c>
      <c r="B28" s="26">
        <f>MATCH(D28,Calculation!$B73:$AM73,0)</f>
        <v>9</v>
      </c>
      <c r="C28" s="26">
        <f>B28+Difficulties!$G$8-1</f>
        <v>13</v>
      </c>
      <c r="D28" s="73">
        <f>MAX(Calculation!$B73:$AM73)</f>
        <v>340.8</v>
      </c>
      <c r="E28" s="74" t="str">
        <f t="array" ref="E28">IF(ISERROR(INDEX(Fixtures!$B5:$AM5,BestWorst!$B28+E$2-1)),"",INDEX(Fixtures!$B5:$AM5,BestWorst!$B28+E$2-1))</f>
        <v>MCI (A)</v>
      </c>
      <c r="F28" s="26" t="str">
        <f t="array" ref="F28">IF(ISERROR(INDEX(Fixtures!$B5:$AM5,BestWorst!$B28+F$2-1)),"",INDEX(Fixtures!$B5:$AM5,BestWorst!$B28+F$2-1))</f>
        <v>CHE (H)</v>
      </c>
      <c r="G28" s="26" t="str">
        <f t="array" ref="G28">IF(ISERROR(INDEX(Fixtures!$B5:$AM5,BestWorst!$B28+G$2-1)),"",INDEX(Fixtures!$B5:$AM5,BestWorst!$B28+G$2-1))</f>
        <v>WHU (A)</v>
      </c>
      <c r="H28" s="26" t="str">
        <f t="array" ref="H28">IF(ISERROR(INDEX(Fixtures!$B5:$AM5,BestWorst!$B28+H$2-1)),"",INDEX(Fixtures!$B5:$AM5,BestWorst!$B28+H$2-1))</f>
        <v>LEI (A)</v>
      </c>
      <c r="I28" s="26" t="str">
        <f t="array" ref="I28">IF(ISERROR(INDEX(Fixtures!$B5:$AM5,BestWorst!$B28+I$2-1)),"",INDEX(Fixtures!$B5:$AM5,BestWorst!$B28+I$2-1))</f>
        <v>NEW (H)</v>
      </c>
      <c r="J28" s="26" t="str">
        <f t="array" ref="J28">IF(ISERROR(INDEX(Fixtures!$B5:$AM5,BestWorst!$B28+J$2-1)),"",INDEX(Fixtures!$B5:$AM5,BestWorst!$B28+J$2-1))</f>
        <v/>
      </c>
      <c r="K28" s="26" t="str">
        <f t="array" ref="K28">IF(ISERROR(INDEX(Fixtures!$B5:$AM5,BestWorst!$B28+K$2-1)),"",INDEX(Fixtures!$B5:$AM5,BestWorst!$B28+K$2-1))</f>
        <v/>
      </c>
      <c r="L28" s="26" t="str">
        <f t="array" ref="L28">IF(ISERROR(INDEX(Fixtures!$B5:$AM5,BestWorst!$B28+L$2-1)),"",INDEX(Fixtures!$B5:$AM5,BestWorst!$B28+L$2-1))</f>
        <v/>
      </c>
      <c r="M28" s="26" t="str">
        <f t="array" ref="M28">IF(ISERROR(INDEX(Fixtures!$B5:$AM5,BestWorst!$B28+M$2-1)),"",INDEX(Fixtures!$B5:$AM5,BestWorst!$B28+M$2-1))</f>
        <v/>
      </c>
      <c r="N28" s="73" t="str">
        <f t="array" ref="N28">IF(ISERROR(INDEX(Fixtures!$B5:$AM5,BestWorst!$B28+N$2-1)),"",INDEX(Fixtures!$B5:$AM5,BestWorst!$B28+N$2-1))</f>
        <v/>
      </c>
      <c r="R28" s="1"/>
      <c r="S28" s="1"/>
      <c r="T28" s="1"/>
    </row>
    <row r="29" spans="1:20" ht="12.75" customHeight="1" x14ac:dyDescent="0.35">
      <c r="A29" s="16" t="s">
        <v>49</v>
      </c>
      <c r="B29" s="26">
        <f>MATCH(D29,Calculation!$B74:$AM74,0)</f>
        <v>4</v>
      </c>
      <c r="C29" s="26">
        <f>B29+Difficulties!$G$8-1</f>
        <v>8</v>
      </c>
      <c r="D29" s="73">
        <f>MAX(Calculation!$B74:$AM74)</f>
        <v>393.4</v>
      </c>
      <c r="E29" s="74" t="str">
        <f t="array" ref="E29">IF(ISERROR(INDEX(Fixtures!$B6:$AM6,BestWorst!$B29+E$2-1)),"",INDEX(Fixtures!$B6:$AM6,BestWorst!$B29+E$2-1))</f>
        <v>ARS (H)</v>
      </c>
      <c r="F29" s="26" t="str">
        <f t="array" ref="F29">IF(ISERROR(INDEX(Fixtures!$B6:$AM6,BestWorst!$B29+F$2-1)),"",INDEX(Fixtures!$B6:$AM6,BestWorst!$B29+F$2-1))</f>
        <v>CHE (A)</v>
      </c>
      <c r="G29" s="26" t="str">
        <f t="array" ref="G29">IF(ISERROR(INDEX(Fixtures!$B6:$AM6,BestWorst!$B29+G$2-1)),"",INDEX(Fixtures!$B6:$AM6,BestWorst!$B29+G$2-1))</f>
        <v>MCI (H)</v>
      </c>
      <c r="H29" s="26" t="str">
        <f t="array" ref="H29">IF(ISERROR(INDEX(Fixtures!$B6:$AM6,BestWorst!$B29+H$2-1)),"",INDEX(Fixtures!$B6:$AM6,BestWorst!$B29+H$2-1))</f>
        <v>BUR (H)</v>
      </c>
      <c r="I29" s="26" t="str">
        <f t="array" ref="I29">IF(ISERROR(INDEX(Fixtures!$B6:$AM6,BestWorst!$B29+I$2-1)),"",INDEX(Fixtures!$B6:$AM6,BestWorst!$B29+I$2-1))</f>
        <v>TOT (A)</v>
      </c>
      <c r="J29" s="26" t="str">
        <f t="array" ref="J29">IF(ISERROR(INDEX(Fixtures!$B6:$AM6,BestWorst!$B29+J$2-1)),"",INDEX(Fixtures!$B6:$AM6,BestWorst!$B29+J$2-1))</f>
        <v/>
      </c>
      <c r="K29" s="26" t="str">
        <f t="array" ref="K29">IF(ISERROR(INDEX(Fixtures!$B6:$AM6,BestWorst!$B29+K$2-1)),"",INDEX(Fixtures!$B6:$AM6,BestWorst!$B29+K$2-1))</f>
        <v/>
      </c>
      <c r="L29" s="26" t="str">
        <f t="array" ref="L29">IF(ISERROR(INDEX(Fixtures!$B6:$AM6,BestWorst!$B29+L$2-1)),"",INDEX(Fixtures!$B6:$AM6,BestWorst!$B29+L$2-1))</f>
        <v/>
      </c>
      <c r="M29" s="26" t="str">
        <f t="array" ref="M29">IF(ISERROR(INDEX(Fixtures!$B6:$AM6,BestWorst!$B29+M$2-1)),"",INDEX(Fixtures!$B6:$AM6,BestWorst!$B29+M$2-1))</f>
        <v/>
      </c>
      <c r="N29" s="73" t="str">
        <f t="array" ref="N29">IF(ISERROR(INDEX(Fixtures!$B6:$AM6,BestWorst!$B29+N$2-1)),"",INDEX(Fixtures!$B6:$AM6,BestWorst!$B29+N$2-1))</f>
        <v/>
      </c>
      <c r="R29" s="1"/>
      <c r="S29" s="1"/>
      <c r="T29" s="1"/>
    </row>
    <row r="30" spans="1:20" ht="12.75" customHeight="1" x14ac:dyDescent="0.35">
      <c r="A30" s="16" t="s">
        <v>53</v>
      </c>
      <c r="B30" s="26">
        <f>MATCH(D30,Calculation!$B75:$AM75,0)</f>
        <v>34</v>
      </c>
      <c r="C30" s="26">
        <f>B30+Difficulties!$G$8-1</f>
        <v>38</v>
      </c>
      <c r="D30" s="73">
        <f>MAX(Calculation!$B75:$AM75)</f>
        <v>338.6</v>
      </c>
      <c r="E30" s="74" t="str">
        <f t="array" ref="E30">IF(ISERROR(INDEX(Fixtures!$B7:$AM7,BestWorst!$B30+E$2-1)),"",INDEX(Fixtures!$B7:$AM7,BestWorst!$B30+E$2-1))</f>
        <v>LIV (A)</v>
      </c>
      <c r="F30" s="26" t="str">
        <f t="array" ref="F30">IF(ISERROR(INDEX(Fixtures!$B7:$AM7,BestWorst!$B30+F$2-1)),"",INDEX(Fixtures!$B7:$AM7,BestWorst!$B30+F$2-1))</f>
        <v>BUR (H)</v>
      </c>
      <c r="G30" s="26" t="str">
        <f t="array" ref="G30">IF(ISERROR(INDEX(Fixtures!$B7:$AM7,BestWorst!$B30+G$2-1)),"",INDEX(Fixtures!$B7:$AM7,BestWorst!$B30+G$2-1))</f>
        <v>MNU (A)</v>
      </c>
      <c r="H30" s="26" t="str">
        <f t="array" ref="H30">IF(ISERROR(INDEX(Fixtures!$B7:$AM7,BestWorst!$B30+H$2-1)),"",INDEX(Fixtures!$B7:$AM7,BestWorst!$B30+H$2-1))</f>
        <v>WAT (H)</v>
      </c>
      <c r="I30" s="26" t="str">
        <f t="array" ref="I30">IF(ISERROR(INDEX(Fixtures!$B7:$AM7,BestWorst!$B30+I$2-1)),"",INDEX(Fixtures!$B7:$AM7,BestWorst!$B30+I$2-1))</f>
        <v>LEI (A)</v>
      </c>
      <c r="J30" s="26" t="str">
        <f t="array" ref="J30">IF(ISERROR(INDEX(Fixtures!$B7:$AM7,BestWorst!$B30+J$2-1)),"",INDEX(Fixtures!$B7:$AM7,BestWorst!$B30+J$2-1))</f>
        <v/>
      </c>
      <c r="K30" s="26" t="str">
        <f t="array" ref="K30">IF(ISERROR(INDEX(Fixtures!$B7:$AM7,BestWorst!$B30+K$2-1)),"",INDEX(Fixtures!$B7:$AM7,BestWorst!$B30+K$2-1))</f>
        <v/>
      </c>
      <c r="L30" s="26" t="str">
        <f t="array" ref="L30">IF(ISERROR(INDEX(Fixtures!$B7:$AM7,BestWorst!$B30+L$2-1)),"",INDEX(Fixtures!$B7:$AM7,BestWorst!$B30+L$2-1))</f>
        <v/>
      </c>
      <c r="M30" s="26" t="str">
        <f t="array" ref="M30">IF(ISERROR(INDEX(Fixtures!$B7:$AM7,BestWorst!$B30+M$2-1)),"",INDEX(Fixtures!$B7:$AM7,BestWorst!$B30+M$2-1))</f>
        <v/>
      </c>
      <c r="N30" s="73" t="str">
        <f t="array" ref="N30">IF(ISERROR(INDEX(Fixtures!$B7:$AM7,BestWorst!$B30+N$2-1)),"",INDEX(Fixtures!$B7:$AM7,BestWorst!$B30+N$2-1))</f>
        <v/>
      </c>
      <c r="R30" s="1"/>
      <c r="S30" s="1"/>
      <c r="T30" s="1"/>
    </row>
    <row r="31" spans="1:20" ht="12.75" customHeight="1" x14ac:dyDescent="0.35">
      <c r="A31" s="16" t="s">
        <v>59</v>
      </c>
      <c r="B31" s="26">
        <f>MATCH(D31,Calculation!$B76:$AM76,0)</f>
        <v>9</v>
      </c>
      <c r="C31" s="26">
        <f>B31+Difficulties!$G$8-1</f>
        <v>13</v>
      </c>
      <c r="D31" s="73">
        <f>MAX(Calculation!$B76:$AM76)</f>
        <v>380</v>
      </c>
      <c r="E31" s="74" t="str">
        <f t="array" ref="E31">IF(ISERROR(INDEX(Fixtures!$B8:$AM8,BestWorst!$B31+E$2-1)),"",INDEX(Fixtures!$B8:$AM8,BestWorst!$B31+E$2-1))</f>
        <v>EVE (A)</v>
      </c>
      <c r="F31" s="26" t="str">
        <f t="array" ref="F31">IF(ISERROR(INDEX(Fixtures!$B8:$AM8,BestWorst!$B31+F$2-1)),"",INDEX(Fixtures!$B8:$AM8,BestWorst!$B31+F$2-1))</f>
        <v>ARS (H)</v>
      </c>
      <c r="G31" s="26" t="str">
        <f t="array" ref="G31">IF(ISERROR(INDEX(Fixtures!$B8:$AM8,BestWorst!$B31+G$2-1)),"",INDEX(Fixtures!$B8:$AM8,BestWorst!$B31+G$2-1))</f>
        <v>CHE (A)</v>
      </c>
      <c r="H31" s="26" t="str">
        <f t="array" ref="H31">IF(ISERROR(INDEX(Fixtures!$B8:$AM8,BestWorst!$B31+H$2-1)),"",INDEX(Fixtures!$B8:$AM8,BestWorst!$B31+H$2-1))</f>
        <v>TOT (H)</v>
      </c>
      <c r="I31" s="26" t="str">
        <f t="array" ref="I31">IF(ISERROR(INDEX(Fixtures!$B8:$AM8,BestWorst!$B31+I$2-1)),"",INDEX(Fixtures!$B8:$AM8,BestWorst!$B31+I$2-1))</f>
        <v>MNU (A)</v>
      </c>
      <c r="J31" s="26" t="str">
        <f t="array" ref="J31">IF(ISERROR(INDEX(Fixtures!$B8:$AM8,BestWorst!$B31+J$2-1)),"",INDEX(Fixtures!$B8:$AM8,BestWorst!$B31+J$2-1))</f>
        <v/>
      </c>
      <c r="K31" s="26" t="str">
        <f t="array" ref="K31">IF(ISERROR(INDEX(Fixtures!$B8:$AM8,BestWorst!$B31+K$2-1)),"",INDEX(Fixtures!$B8:$AM8,BestWorst!$B31+K$2-1))</f>
        <v/>
      </c>
      <c r="L31" s="26" t="str">
        <f t="array" ref="L31">IF(ISERROR(INDEX(Fixtures!$B8:$AM8,BestWorst!$B31+L$2-1)),"",INDEX(Fixtures!$B8:$AM8,BestWorst!$B31+L$2-1))</f>
        <v/>
      </c>
      <c r="M31" s="26" t="str">
        <f t="array" ref="M31">IF(ISERROR(INDEX(Fixtures!$B8:$AM8,BestWorst!$B31+M$2-1)),"",INDEX(Fixtures!$B8:$AM8,BestWorst!$B31+M$2-1))</f>
        <v/>
      </c>
      <c r="N31" s="73" t="str">
        <f t="array" ref="N31">IF(ISERROR(INDEX(Fixtures!$B8:$AM8,BestWorst!$B31+N$2-1)),"",INDEX(Fixtures!$B8:$AM8,BestWorst!$B31+N$2-1))</f>
        <v/>
      </c>
    </row>
    <row r="32" spans="1:20" ht="12.75" customHeight="1" x14ac:dyDescent="0.35">
      <c r="A32" s="16" t="s">
        <v>69</v>
      </c>
      <c r="B32" s="26">
        <f>MATCH(D32,Calculation!$B77:$AM77,0)</f>
        <v>14</v>
      </c>
      <c r="C32" s="26">
        <f>B32+Difficulties!$G$8-1</f>
        <v>18</v>
      </c>
      <c r="D32" s="73">
        <f>MAX(Calculation!$B77:$AM77)</f>
        <v>372</v>
      </c>
      <c r="E32" s="74" t="str">
        <f t="array" ref="E32">IF(ISERROR(INDEX(Fixtures!$B9:$AM9,BestWorst!$B32+E$2-1)),"",INDEX(Fixtures!$B9:$AM9,BestWorst!$B32+E$2-1))</f>
        <v>LIV (A)</v>
      </c>
      <c r="F32" s="26" t="str">
        <f t="array" ref="F32">IF(ISERROR(INDEX(Fixtures!$B9:$AM9,BestWorst!$B32+F$2-1)),"",INDEX(Fixtures!$B9:$AM9,BestWorst!$B32+F$2-1))</f>
        <v>NEW (H)</v>
      </c>
      <c r="G32" s="26" t="str">
        <f t="array" ref="G32">IF(ISERROR(INDEX(Fixtures!$B9:$AM9,BestWorst!$B32+G$2-1)),"",INDEX(Fixtures!$B9:$AM9,BestWorst!$B32+G$2-1))</f>
        <v>WAT (H)</v>
      </c>
      <c r="H32" s="26" t="str">
        <f t="array" ref="H32">IF(ISERROR(INDEX(Fixtures!$B9:$AM9,BestWorst!$B32+H$2-1)),"",INDEX(Fixtures!$B9:$AM9,BestWorst!$B32+H$2-1))</f>
        <v>MCI (A)</v>
      </c>
      <c r="I32" s="26" t="str">
        <f t="array" ref="I32">IF(ISERROR(INDEX(Fixtures!$B9:$AM9,BestWorst!$B32+I$2-1)),"",INDEX(Fixtures!$B9:$AM9,BestWorst!$B32+I$2-1))</f>
        <v>TOT (H)</v>
      </c>
      <c r="J32" s="26" t="str">
        <f t="array" ref="J32">IF(ISERROR(INDEX(Fixtures!$B9:$AM9,BestWorst!$B32+J$2-1)),"",INDEX(Fixtures!$B9:$AM9,BestWorst!$B32+J$2-1))</f>
        <v/>
      </c>
      <c r="K32" s="26" t="str">
        <f t="array" ref="K32">IF(ISERROR(INDEX(Fixtures!$B9:$AM9,BestWorst!$B32+K$2-1)),"",INDEX(Fixtures!$B9:$AM9,BestWorst!$B32+K$2-1))</f>
        <v/>
      </c>
      <c r="L32" s="26" t="str">
        <f t="array" ref="L32">IF(ISERROR(INDEX(Fixtures!$B9:$AM9,BestWorst!$B32+L$2-1)),"",INDEX(Fixtures!$B9:$AM9,BestWorst!$B32+L$2-1))</f>
        <v/>
      </c>
      <c r="M32" s="26" t="str">
        <f t="array" ref="M32">IF(ISERROR(INDEX(Fixtures!$B9:$AM9,BestWorst!$B32+M$2-1)),"",INDEX(Fixtures!$B9:$AM9,BestWorst!$B32+M$2-1))</f>
        <v/>
      </c>
      <c r="N32" s="73" t="str">
        <f t="array" ref="N32">IF(ISERROR(INDEX(Fixtures!$B9:$AM9,BestWorst!$B32+N$2-1)),"",INDEX(Fixtures!$B9:$AM9,BestWorst!$B32+N$2-1))</f>
        <v/>
      </c>
    </row>
    <row r="33" spans="1:14" ht="12.75" customHeight="1" x14ac:dyDescent="0.35">
      <c r="A33" s="16" t="s">
        <v>79</v>
      </c>
      <c r="B33" s="26">
        <f>MATCH(D33,Calculation!$B78:$AM78,0)</f>
        <v>1</v>
      </c>
      <c r="C33" s="26">
        <f>B33+Difficulties!$G$8-1</f>
        <v>5</v>
      </c>
      <c r="D33" s="73">
        <f>MAX(Calculation!$B78:$AM78)</f>
        <v>358.4</v>
      </c>
      <c r="E33" s="74" t="str">
        <f t="array" ref="E33">IF(ISERROR(INDEX(Fixtures!$B10:$AM10,BestWorst!$B33+E$2-1)),"",INDEX(Fixtures!$B10:$AM10,BestWorst!$B33+E$2-1))</f>
        <v>CRY (H)</v>
      </c>
      <c r="F33" s="26" t="str">
        <f t="array" ref="F33">IF(ISERROR(INDEX(Fixtures!$B10:$AM10,BestWorst!$B33+F$2-1)),"",INDEX(Fixtures!$B10:$AM10,BestWorst!$B33+F$2-1))</f>
        <v>TOT (A)</v>
      </c>
      <c r="G33" s="26" t="str">
        <f t="array" ref="G33">IF(ISERROR(INDEX(Fixtures!$B10:$AM10,BestWorst!$B33+G$2-1)),"",INDEX(Fixtures!$B10:$AM10,BestWorst!$B33+G$2-1))</f>
        <v>BUR (H)</v>
      </c>
      <c r="H33" s="26" t="str">
        <f t="array" ref="H33">IF(ISERROR(INDEX(Fixtures!$B10:$AM10,BestWorst!$B33+H$2-1)),"",INDEX(Fixtures!$B10:$AM10,BestWorst!$B33+H$2-1))</f>
        <v>BHA (A)</v>
      </c>
      <c r="I33" s="26" t="str">
        <f t="array" ref="I33">IF(ISERROR(INDEX(Fixtures!$B10:$AM10,BestWorst!$B33+I$2-1)),"",INDEX(Fixtures!$B10:$AM10,BestWorst!$B33+I$2-1))</f>
        <v>MCI (A)</v>
      </c>
      <c r="J33" s="26" t="str">
        <f t="array" ref="J33">IF(ISERROR(INDEX(Fixtures!$B10:$AM10,BestWorst!$B33+J$2-1)),"",INDEX(Fixtures!$B10:$AM10,BestWorst!$B33+J$2-1))</f>
        <v/>
      </c>
      <c r="K33" s="26" t="str">
        <f t="array" ref="K33">IF(ISERROR(INDEX(Fixtures!$B10:$AM10,BestWorst!$B33+K$2-1)),"",INDEX(Fixtures!$B10:$AM10,BestWorst!$B33+K$2-1))</f>
        <v/>
      </c>
      <c r="L33" s="26" t="str">
        <f t="array" ref="L33">IF(ISERROR(INDEX(Fixtures!$B10:$AM10,BestWorst!$B33+L$2-1)),"",INDEX(Fixtures!$B10:$AM10,BestWorst!$B33+L$2-1))</f>
        <v/>
      </c>
      <c r="M33" s="26" t="str">
        <f t="array" ref="M33">IF(ISERROR(INDEX(Fixtures!$B10:$AM10,BestWorst!$B33+M$2-1)),"",INDEX(Fixtures!$B10:$AM10,BestWorst!$B33+M$2-1))</f>
        <v/>
      </c>
      <c r="N33" s="73" t="str">
        <f t="array" ref="N33">IF(ISERROR(INDEX(Fixtures!$B10:$AM10,BestWorst!$B33+N$2-1)),"",INDEX(Fixtures!$B10:$AM10,BestWorst!$B33+N$2-1))</f>
        <v/>
      </c>
    </row>
    <row r="34" spans="1:14" ht="12.75" customHeight="1" x14ac:dyDescent="0.35">
      <c r="A34" s="16" t="s">
        <v>85</v>
      </c>
      <c r="B34" s="26">
        <f>MATCH(D34,Calculation!$B79:$AM79,0)</f>
        <v>33</v>
      </c>
      <c r="C34" s="26">
        <f>B34+Difficulties!$G$8-1</f>
        <v>37</v>
      </c>
      <c r="D34" s="73">
        <f>MAX(Calculation!$B79:$AM79)</f>
        <v>351.4</v>
      </c>
      <c r="E34" s="74" t="str">
        <f t="array" ref="E34">IF(ISERROR(INDEX(Fixtures!$B11:$AM11,BestWorst!$B34+E$2-1)),"",INDEX(Fixtures!$B11:$AM11,BestWorst!$B34+E$2-1))</f>
        <v>LEI (H)</v>
      </c>
      <c r="F34" s="26" t="str">
        <f t="array" ref="F34">IF(ISERROR(INDEX(Fixtures!$B11:$AM11,BestWorst!$B34+F$2-1)),"",INDEX(Fixtures!$B11:$AM11,BestWorst!$B34+F$2-1))</f>
        <v>TOT (A)</v>
      </c>
      <c r="G34" s="26" t="str">
        <f t="array" ref="G34">IF(ISERROR(INDEX(Fixtures!$B11:$AM11,BestWorst!$B34+G$2-1)),"",INDEX(Fixtures!$B11:$AM11,BestWorst!$B34+G$2-1))</f>
        <v>WAT (H)</v>
      </c>
      <c r="H34" s="26" t="str">
        <f t="array" ref="H34">IF(ISERROR(INDEX(Fixtures!$B11:$AM11,BestWorst!$B34+H$2-1)),"",INDEX(Fixtures!$B11:$AM11,BestWorst!$B34+H$2-1))</f>
        <v>LIV (A)</v>
      </c>
      <c r="I34" s="26" t="str">
        <f t="array" ref="I34">IF(ISERROR(INDEX(Fixtures!$B11:$AM11,BestWorst!$B34+I$2-1)),"",INDEX(Fixtures!$B11:$AM11,BestWorst!$B34+I$2-1))</f>
        <v>MNU (H)</v>
      </c>
      <c r="J34" s="26" t="str">
        <f t="array" ref="J34">IF(ISERROR(INDEX(Fixtures!$B11:$AM11,BestWorst!$B34+J$2-1)),"",INDEX(Fixtures!$B11:$AM11,BestWorst!$B34+J$2-1))</f>
        <v/>
      </c>
      <c r="K34" s="26" t="str">
        <f t="array" ref="K34">IF(ISERROR(INDEX(Fixtures!$B11:$AM11,BestWorst!$B34+K$2-1)),"",INDEX(Fixtures!$B11:$AM11,BestWorst!$B34+K$2-1))</f>
        <v/>
      </c>
      <c r="L34" s="26" t="str">
        <f t="array" ref="L34">IF(ISERROR(INDEX(Fixtures!$B11:$AM11,BestWorst!$B34+L$2-1)),"",INDEX(Fixtures!$B11:$AM11,BestWorst!$B34+L$2-1))</f>
        <v/>
      </c>
      <c r="M34" s="26" t="str">
        <f t="array" ref="M34">IF(ISERROR(INDEX(Fixtures!$B11:$AM11,BestWorst!$B34+M$2-1)),"",INDEX(Fixtures!$B11:$AM11,BestWorst!$B34+M$2-1))</f>
        <v/>
      </c>
      <c r="N34" s="73" t="str">
        <f t="array" ref="N34">IF(ISERROR(INDEX(Fixtures!$B11:$AM11,BestWorst!$B34+N$2-1)),"",INDEX(Fixtures!$B11:$AM11,BestWorst!$B34+N$2-1))</f>
        <v/>
      </c>
    </row>
    <row r="35" spans="1:14" ht="12.75" customHeight="1" x14ac:dyDescent="0.35">
      <c r="A35" s="16" t="s">
        <v>86</v>
      </c>
      <c r="B35" s="26">
        <f>MATCH(D35,Calculation!$B80:$AM80,0)</f>
        <v>23</v>
      </c>
      <c r="C35" s="26">
        <f>B35+Difficulties!$G$8-1</f>
        <v>27</v>
      </c>
      <c r="D35" s="73">
        <f>MAX(Calculation!$B80:$AM80)</f>
        <v>355.4</v>
      </c>
      <c r="E35" s="74" t="str">
        <f t="array" ref="E35">IF(ISERROR(INDEX(Fixtures!$B12:$AM12,BestWorst!$B35+E$2-1)),"",INDEX(Fixtures!$B12:$AM12,BestWorst!$B35+E$2-1))</f>
        <v>WOL (A)</v>
      </c>
      <c r="F35" s="26" t="str">
        <f t="array" ref="F35">IF(ISERROR(INDEX(Fixtures!$B12:$AM12,BestWorst!$B35+F$2-1)),"",INDEX(Fixtures!$B12:$AM12,BestWorst!$B35+F$2-1))</f>
        <v>LIV (A)</v>
      </c>
      <c r="G35" s="26" t="str">
        <f t="array" ref="G35">IF(ISERROR(INDEX(Fixtures!$B12:$AM12,BestWorst!$B35+G$2-1)),"",INDEX(Fixtures!$B12:$AM12,BestWorst!$B35+G$2-1))</f>
        <v>MNU (H)</v>
      </c>
      <c r="H35" s="26" t="str">
        <f t="array" ref="H35">IF(ISERROR(INDEX(Fixtures!$B12:$AM12,BestWorst!$B35+H$2-1)),"",INDEX(Fixtures!$B12:$AM12,BestWorst!$B35+H$2-1))</f>
        <v>TOT (A)</v>
      </c>
      <c r="I35" s="26" t="str">
        <f t="array" ref="I35">IF(ISERROR(INDEX(Fixtures!$B12:$AM12,BestWorst!$B35+I$2-1)),"",INDEX(Fixtures!$B12:$AM12,BestWorst!$B35+I$2-1))</f>
        <v>CRY (H)</v>
      </c>
      <c r="J35" s="26" t="str">
        <f t="array" ref="J35">IF(ISERROR(INDEX(Fixtures!$B12:$AM12,BestWorst!$B35+J$2-1)),"",INDEX(Fixtures!$B12:$AM12,BestWorst!$B35+J$2-1))</f>
        <v/>
      </c>
      <c r="K35" s="26" t="str">
        <f t="array" ref="K35">IF(ISERROR(INDEX(Fixtures!$B12:$AM12,BestWorst!$B35+K$2-1)),"",INDEX(Fixtures!$B12:$AM12,BestWorst!$B35+K$2-1))</f>
        <v/>
      </c>
      <c r="L35" s="26" t="str">
        <f t="array" ref="L35">IF(ISERROR(INDEX(Fixtures!$B12:$AM12,BestWorst!$B35+L$2-1)),"",INDEX(Fixtures!$B12:$AM12,BestWorst!$B35+L$2-1))</f>
        <v/>
      </c>
      <c r="M35" s="26" t="str">
        <f t="array" ref="M35">IF(ISERROR(INDEX(Fixtures!$B12:$AM12,BestWorst!$B35+M$2-1)),"",INDEX(Fixtures!$B12:$AM12,BestWorst!$B35+M$2-1))</f>
        <v/>
      </c>
      <c r="N35" s="73" t="str">
        <f t="array" ref="N35">IF(ISERROR(INDEX(Fixtures!$B12:$AM12,BestWorst!$B35+N$2-1)),"",INDEX(Fixtures!$B12:$AM12,BestWorst!$B35+N$2-1))</f>
        <v/>
      </c>
    </row>
    <row r="36" spans="1:14" ht="12.75" customHeight="1" x14ac:dyDescent="0.35">
      <c r="A36" s="16" t="s">
        <v>88</v>
      </c>
      <c r="B36" s="26">
        <f>MATCH(D36,Calculation!$B81:$AM81,0)</f>
        <v>4</v>
      </c>
      <c r="C36" s="26">
        <f>B36+Difficulties!$G$8-1</f>
        <v>8</v>
      </c>
      <c r="D36" s="73">
        <f>MAX(Calculation!$B81:$AM81)</f>
        <v>368.8</v>
      </c>
      <c r="E36" s="74" t="str">
        <f t="array" ref="E36">IF(ISERROR(INDEX(Fixtures!$B13:$AM13,BestWorst!$B36+E$2-1)),"",INDEX(Fixtures!$B13:$AM13,BestWorst!$B36+E$2-1))</f>
        <v>LEI (A)</v>
      </c>
      <c r="F36" s="26" t="str">
        <f t="array" ref="F36">IF(ISERROR(INDEX(Fixtures!$B13:$AM13,BestWorst!$B36+F$2-1)),"",INDEX(Fixtures!$B13:$AM13,BestWorst!$B36+F$2-1))</f>
        <v>TOT (A)</v>
      </c>
      <c r="G36" s="26" t="str">
        <f t="array" ref="G36">IF(ISERROR(INDEX(Fixtures!$B13:$AM13,BestWorst!$B36+G$2-1)),"",INDEX(Fixtures!$B13:$AM13,BestWorst!$B36+G$2-1))</f>
        <v>SOU (H)</v>
      </c>
      <c r="H36" s="26" t="str">
        <f t="array" ref="H36">IF(ISERROR(INDEX(Fixtures!$B13:$AM13,BestWorst!$B36+H$2-1)),"",INDEX(Fixtures!$B13:$AM13,BestWorst!$B36+H$2-1))</f>
        <v>CHE (A)</v>
      </c>
      <c r="I36" s="26" t="str">
        <f t="array" ref="I36">IF(ISERROR(INDEX(Fixtures!$B13:$AM13,BestWorst!$B36+I$2-1)),"",INDEX(Fixtures!$B13:$AM13,BestWorst!$B36+I$2-1))</f>
        <v>MCI (H)</v>
      </c>
      <c r="J36" s="26" t="str">
        <f t="array" ref="J36">IF(ISERROR(INDEX(Fixtures!$B13:$AM13,BestWorst!$B36+J$2-1)),"",INDEX(Fixtures!$B13:$AM13,BestWorst!$B36+J$2-1))</f>
        <v/>
      </c>
      <c r="K36" s="26" t="str">
        <f t="array" ref="K36">IF(ISERROR(INDEX(Fixtures!$B13:$AM13,BestWorst!$B36+K$2-1)),"",INDEX(Fixtures!$B13:$AM13,BestWorst!$B36+K$2-1))</f>
        <v/>
      </c>
      <c r="L36" s="26" t="str">
        <f t="array" ref="L36">IF(ISERROR(INDEX(Fixtures!$B13:$AM13,BestWorst!$B36+L$2-1)),"",INDEX(Fixtures!$B13:$AM13,BestWorst!$B36+L$2-1))</f>
        <v/>
      </c>
      <c r="M36" s="26" t="str">
        <f t="array" ref="M36">IF(ISERROR(INDEX(Fixtures!$B13:$AM13,BestWorst!$B36+M$2-1)),"",INDEX(Fixtures!$B13:$AM13,BestWorst!$B36+M$2-1))</f>
        <v/>
      </c>
      <c r="N36" s="73" t="str">
        <f t="array" ref="N36">IF(ISERROR(INDEX(Fixtures!$B13:$AM13,BestWorst!$B36+N$2-1)),"",INDEX(Fixtures!$B13:$AM13,BestWorst!$B36+N$2-1))</f>
        <v/>
      </c>
    </row>
    <row r="37" spans="1:14" ht="12.75" customHeight="1" x14ac:dyDescent="0.35">
      <c r="A37" s="16" t="s">
        <v>89</v>
      </c>
      <c r="B37" s="26">
        <f>MATCH(D37,Calculation!$B82:$AM82,0)</f>
        <v>8</v>
      </c>
      <c r="C37" s="26">
        <f>B37+Difficulties!$G$8-1</f>
        <v>12</v>
      </c>
      <c r="D37" s="73">
        <f>MAX(Calculation!$B82:$AM82)</f>
        <v>353.4</v>
      </c>
      <c r="E37" s="74" t="str">
        <f t="array" ref="E37">IF(ISERROR(INDEX(Fixtures!$B14:$AM14,BestWorst!$B37+E$2-1)),"",INDEX(Fixtures!$B14:$AM14,BestWorst!$B37+E$2-1))</f>
        <v>LIV (A)</v>
      </c>
      <c r="F37" s="26" t="str">
        <f t="array" ref="F37">IF(ISERROR(INDEX(Fixtures!$B14:$AM14,BestWorst!$B37+F$2-1)),"",INDEX(Fixtures!$B14:$AM14,BestWorst!$B37+F$2-1))</f>
        <v>BUR (H)</v>
      </c>
      <c r="G37" s="26" t="str">
        <f t="array" ref="G37">IF(ISERROR(INDEX(Fixtures!$B14:$AM14,BestWorst!$B37+G$2-1)),"",INDEX(Fixtures!$B14:$AM14,BestWorst!$B37+G$2-1))</f>
        <v>TOT (A)</v>
      </c>
      <c r="H37" s="26" t="str">
        <f t="array" ref="H37">IF(ISERROR(INDEX(Fixtures!$B14:$AM14,BestWorst!$B37+H$2-1)),"",INDEX(Fixtures!$B14:$AM14,BestWorst!$B37+H$2-1))</f>
        <v>SOU (H)</v>
      </c>
      <c r="I37" s="26" t="str">
        <f t="array" ref="I37">IF(ISERROR(INDEX(Fixtures!$B14:$AM14,BestWorst!$B37+I$2-1)),"",INDEX(Fixtures!$B14:$AM14,BestWorst!$B37+I$2-1))</f>
        <v>MNU (H)</v>
      </c>
      <c r="J37" s="26" t="str">
        <f t="array" ref="J37">IF(ISERROR(INDEX(Fixtures!$B14:$AM14,BestWorst!$B37+J$2-1)),"",INDEX(Fixtures!$B14:$AM14,BestWorst!$B37+J$2-1))</f>
        <v/>
      </c>
      <c r="K37" s="26" t="str">
        <f t="array" ref="K37">IF(ISERROR(INDEX(Fixtures!$B14:$AM14,BestWorst!$B37+K$2-1)),"",INDEX(Fixtures!$B14:$AM14,BestWorst!$B37+K$2-1))</f>
        <v/>
      </c>
      <c r="L37" s="26" t="str">
        <f t="array" ref="L37">IF(ISERROR(INDEX(Fixtures!$B14:$AM14,BestWorst!$B37+L$2-1)),"",INDEX(Fixtures!$B14:$AM14,BestWorst!$B37+L$2-1))</f>
        <v/>
      </c>
      <c r="M37" s="26" t="str">
        <f t="array" ref="M37">IF(ISERROR(INDEX(Fixtures!$B14:$AM14,BestWorst!$B37+M$2-1)),"",INDEX(Fixtures!$B14:$AM14,BestWorst!$B37+M$2-1))</f>
        <v/>
      </c>
      <c r="N37" s="73" t="str">
        <f t="array" ref="N37">IF(ISERROR(INDEX(Fixtures!$B14:$AM14,BestWorst!$B37+N$2-1)),"",INDEX(Fixtures!$B14:$AM14,BestWorst!$B37+N$2-1))</f>
        <v/>
      </c>
    </row>
    <row r="38" spans="1:14" ht="12.75" customHeight="1" x14ac:dyDescent="0.35">
      <c r="A38" s="16" t="s">
        <v>90</v>
      </c>
      <c r="B38" s="26">
        <f>MATCH(D38,Calculation!$B83:$AM83,0)</f>
        <v>8</v>
      </c>
      <c r="C38" s="26">
        <f>B38+Difficulties!$G$8-1</f>
        <v>12</v>
      </c>
      <c r="D38" s="73">
        <f>MAX(Calculation!$B83:$AM83)</f>
        <v>349.8</v>
      </c>
      <c r="E38" s="74" t="str">
        <f t="array" ref="E38">IF(ISERROR(INDEX(Fixtures!$B15:$AM15,BestWorst!$B38+E$2-1)),"",INDEX(Fixtures!$B15:$AM15,BestWorst!$B38+E$2-1))</f>
        <v>NEW (H)</v>
      </c>
      <c r="F38" s="26" t="str">
        <f t="array" ref="F38">IF(ISERROR(INDEX(Fixtures!$B15:$AM15,BestWorst!$B38+F$2-1)),"",INDEX(Fixtures!$B15:$AM15,BestWorst!$B38+F$2-1))</f>
        <v>CHE (A)</v>
      </c>
      <c r="G38" s="26" t="str">
        <f t="array" ref="G38">IF(ISERROR(INDEX(Fixtures!$B15:$AM15,BestWorst!$B38+G$2-1)),"",INDEX(Fixtures!$B15:$AM15,BestWorst!$B38+G$2-1))</f>
        <v>EVE (H)</v>
      </c>
      <c r="H38" s="26" t="str">
        <f t="array" ref="H38">IF(ISERROR(INDEX(Fixtures!$B15:$AM15,BestWorst!$B38+H$2-1)),"",INDEX(Fixtures!$B15:$AM15,BestWorst!$B38+H$2-1))</f>
        <v>BOU (A)</v>
      </c>
      <c r="I38" s="26" t="str">
        <f t="array" ref="I38">IF(ISERROR(INDEX(Fixtures!$B15:$AM15,BestWorst!$B38+I$2-1)),"",INDEX(Fixtures!$B15:$AM15,BestWorst!$B38+I$2-1))</f>
        <v>MCI (A)</v>
      </c>
      <c r="J38" s="26" t="str">
        <f t="array" ref="J38">IF(ISERROR(INDEX(Fixtures!$B15:$AM15,BestWorst!$B38+J$2-1)),"",INDEX(Fixtures!$B15:$AM15,BestWorst!$B38+J$2-1))</f>
        <v/>
      </c>
      <c r="K38" s="26" t="str">
        <f t="array" ref="K38">IF(ISERROR(INDEX(Fixtures!$B15:$AM15,BestWorst!$B38+K$2-1)),"",INDEX(Fixtures!$B15:$AM15,BestWorst!$B38+K$2-1))</f>
        <v/>
      </c>
      <c r="L38" s="26" t="str">
        <f t="array" ref="L38">IF(ISERROR(INDEX(Fixtures!$B15:$AM15,BestWorst!$B38+L$2-1)),"",INDEX(Fixtures!$B15:$AM15,BestWorst!$B38+L$2-1))</f>
        <v/>
      </c>
      <c r="M38" s="26" t="str">
        <f t="array" ref="M38">IF(ISERROR(INDEX(Fixtures!$B15:$AM15,BestWorst!$B38+M$2-1)),"",INDEX(Fixtures!$B15:$AM15,BestWorst!$B38+M$2-1))</f>
        <v/>
      </c>
      <c r="N38" s="73" t="str">
        <f t="array" ref="N38">IF(ISERROR(INDEX(Fixtures!$B15:$AM15,BestWorst!$B38+N$2-1)),"",INDEX(Fixtures!$B15:$AM15,BestWorst!$B38+N$2-1))</f>
        <v/>
      </c>
    </row>
    <row r="39" spans="1:14" ht="12.75" customHeight="1" x14ac:dyDescent="0.35">
      <c r="A39" s="16" t="s">
        <v>91</v>
      </c>
      <c r="B39" s="26">
        <f>MATCH(D39,Calculation!$B84:$AM84,0)</f>
        <v>21</v>
      </c>
      <c r="C39" s="26">
        <f>B39+Difficulties!$G$8-1</f>
        <v>25</v>
      </c>
      <c r="D39" s="73">
        <f>MAX(Calculation!$B84:$AM84)</f>
        <v>389.4</v>
      </c>
      <c r="E39" s="74" t="str">
        <f t="array" ref="E39">IF(ISERROR(INDEX(Fixtures!$B16:$AM16,BestWorst!$B39+E$2-1)),"",INDEX(Fixtures!$B16:$AM16,BestWorst!$B39+E$2-1))</f>
        <v>MNU (H)</v>
      </c>
      <c r="F39" s="26" t="str">
        <f t="array" ref="F39">IF(ISERROR(INDEX(Fixtures!$B16:$AM16,BestWorst!$B39+F$2-1)),"",INDEX(Fixtures!$B16:$AM16,BestWorst!$B39+F$2-1))</f>
        <v>CHE (A)</v>
      </c>
      <c r="G39" s="26" t="str">
        <f t="array" ref="G39">IF(ISERROR(INDEX(Fixtures!$B16:$AM16,BestWorst!$B39+G$2-1)),"",INDEX(Fixtures!$B16:$AM16,BestWorst!$B39+G$2-1))</f>
        <v>CAR (H)</v>
      </c>
      <c r="H39" s="26" t="str">
        <f t="array" ref="H39">IF(ISERROR(INDEX(Fixtures!$B16:$AM16,BestWorst!$B39+H$2-1)),"",INDEX(Fixtures!$B16:$AM16,BestWorst!$B39+H$2-1))</f>
        <v>MCI (H)</v>
      </c>
      <c r="I39" s="26" t="str">
        <f t="array" ref="I39">IF(ISERROR(INDEX(Fixtures!$B16:$AM16,BestWorst!$B39+I$2-1)),"",INDEX(Fixtures!$B16:$AM16,BestWorst!$B39+I$2-1))</f>
        <v>TOT (A)</v>
      </c>
      <c r="J39" s="26" t="str">
        <f t="array" ref="J39">IF(ISERROR(INDEX(Fixtures!$B16:$AM16,BestWorst!$B39+J$2-1)),"",INDEX(Fixtures!$B16:$AM16,BestWorst!$B39+J$2-1))</f>
        <v/>
      </c>
      <c r="K39" s="26" t="str">
        <f t="array" ref="K39">IF(ISERROR(INDEX(Fixtures!$B16:$AM16,BestWorst!$B39+K$2-1)),"",INDEX(Fixtures!$B16:$AM16,BestWorst!$B39+K$2-1))</f>
        <v/>
      </c>
      <c r="L39" s="26" t="str">
        <f t="array" ref="L39">IF(ISERROR(INDEX(Fixtures!$B16:$AM16,BestWorst!$B39+L$2-1)),"",INDEX(Fixtures!$B16:$AM16,BestWorst!$B39+L$2-1))</f>
        <v/>
      </c>
      <c r="M39" s="26" t="str">
        <f t="array" ref="M39">IF(ISERROR(INDEX(Fixtures!$B16:$AM16,BestWorst!$B39+M$2-1)),"",INDEX(Fixtures!$B16:$AM16,BestWorst!$B39+M$2-1))</f>
        <v/>
      </c>
      <c r="N39" s="73" t="str">
        <f t="array" ref="N39">IF(ISERROR(INDEX(Fixtures!$B16:$AM16,BestWorst!$B39+N$2-1)),"",INDEX(Fixtures!$B16:$AM16,BestWorst!$B39+N$2-1))</f>
        <v/>
      </c>
    </row>
    <row r="40" spans="1:14" ht="12.75" customHeight="1" x14ac:dyDescent="0.35">
      <c r="A40" s="16" t="s">
        <v>92</v>
      </c>
      <c r="B40" s="26">
        <f>MATCH(D40,Calculation!$B85:$AM85,0)</f>
        <v>11</v>
      </c>
      <c r="C40" s="26">
        <f>B40+Difficulties!$G$8-1</f>
        <v>15</v>
      </c>
      <c r="D40" s="73">
        <f>MAX(Calculation!$B85:$AM85)</f>
        <v>370.4</v>
      </c>
      <c r="E40" s="74" t="str">
        <f t="array" ref="E40">IF(ISERROR(INDEX(Fixtures!$B17:$AM17,BestWorst!$B40+E$2-1)),"",INDEX(Fixtures!$B17:$AM17,BestWorst!$B40+E$2-1))</f>
        <v>MCI (A)</v>
      </c>
      <c r="F40" s="26" t="str">
        <f t="array" ref="F40">IF(ISERROR(INDEX(Fixtures!$B17:$AM17,BestWorst!$B40+F$2-1)),"",INDEX(Fixtures!$B17:$AM17,BestWorst!$B40+F$2-1))</f>
        <v>WAT (H)</v>
      </c>
      <c r="G40" s="26" t="str">
        <f t="array" ref="G40">IF(ISERROR(INDEX(Fixtures!$B17:$AM17,BestWorst!$B40+G$2-1)),"",INDEX(Fixtures!$B17:$AM17,BestWorst!$B40+G$2-1))</f>
        <v>FUL (A)</v>
      </c>
      <c r="H40" s="26" t="str">
        <f t="array" ref="H40">IF(ISERROR(INDEX(Fixtures!$B17:$AM17,BestWorst!$B40+H$2-1)),"",INDEX(Fixtures!$B17:$AM17,BestWorst!$B40+H$2-1))</f>
        <v>MNU (H)</v>
      </c>
      <c r="I40" s="26" t="str">
        <f t="array" ref="I40">IF(ISERROR(INDEX(Fixtures!$B17:$AM17,BestWorst!$B40+I$2-1)),"",INDEX(Fixtures!$B17:$AM17,BestWorst!$B40+I$2-1))</f>
        <v>TOT (A)</v>
      </c>
      <c r="J40" s="26" t="str">
        <f t="array" ref="J40">IF(ISERROR(INDEX(Fixtures!$B17:$AM17,BestWorst!$B40+J$2-1)),"",INDEX(Fixtures!$B17:$AM17,BestWorst!$B40+J$2-1))</f>
        <v/>
      </c>
      <c r="K40" s="26" t="str">
        <f t="array" ref="K40">IF(ISERROR(INDEX(Fixtures!$B17:$AM17,BestWorst!$B40+K$2-1)),"",INDEX(Fixtures!$B17:$AM17,BestWorst!$B40+K$2-1))</f>
        <v/>
      </c>
      <c r="L40" s="26" t="str">
        <f t="array" ref="L40">IF(ISERROR(INDEX(Fixtures!$B17:$AM17,BestWorst!$B40+L$2-1)),"",INDEX(Fixtures!$B17:$AM17,BestWorst!$B40+L$2-1))</f>
        <v/>
      </c>
      <c r="M40" s="26" t="str">
        <f t="array" ref="M40">IF(ISERROR(INDEX(Fixtures!$B17:$AM17,BestWorst!$B40+M$2-1)),"",INDEX(Fixtures!$B17:$AM17,BestWorst!$B40+M$2-1))</f>
        <v/>
      </c>
      <c r="N40" s="73" t="str">
        <f t="array" ref="N40">IF(ISERROR(INDEX(Fixtures!$B17:$AM17,BestWorst!$B40+N$2-1)),"",INDEX(Fixtures!$B17:$AM17,BestWorst!$B40+N$2-1))</f>
        <v/>
      </c>
    </row>
    <row r="41" spans="1:14" ht="12.75" customHeight="1" x14ac:dyDescent="0.35">
      <c r="A41" s="16" t="s">
        <v>93</v>
      </c>
      <c r="B41" s="26">
        <f>MATCH(D41,Calculation!$B86:$AM86,0)</f>
        <v>10</v>
      </c>
      <c r="C41" s="26">
        <f>B41+Difficulties!$G$8-1</f>
        <v>14</v>
      </c>
      <c r="D41" s="73">
        <f>MAX(Calculation!$B86:$AM86)</f>
        <v>346.4</v>
      </c>
      <c r="E41" s="74" t="str">
        <f t="array" ref="E41">IF(ISERROR(INDEX(Fixtures!$B18:$AM18,BestWorst!$B41+E$2-1)),"",INDEX(Fixtures!$B18:$AM18,BestWorst!$B41+E$2-1))</f>
        <v>MCI (H)</v>
      </c>
      <c r="F41" s="26" t="str">
        <f t="array" ref="F41">IF(ISERROR(INDEX(Fixtures!$B18:$AM18,BestWorst!$B41+F$2-1)),"",INDEX(Fixtures!$B18:$AM18,BestWorst!$B41+F$2-1))</f>
        <v>WOL (A)</v>
      </c>
      <c r="G41" s="26" t="str">
        <f t="array" ref="G41">IF(ISERROR(INDEX(Fixtures!$B18:$AM18,BestWorst!$B41+G$2-1)),"",INDEX(Fixtures!$B18:$AM18,BestWorst!$B41+G$2-1))</f>
        <v>CRY (A)</v>
      </c>
      <c r="H41" s="26" t="str">
        <f t="array" ref="H41">IF(ISERROR(INDEX(Fixtures!$B18:$AM18,BestWorst!$B41+H$2-1)),"",INDEX(Fixtures!$B18:$AM18,BestWorst!$B41+H$2-1))</f>
        <v>CHE (H)</v>
      </c>
      <c r="I41" s="26" t="str">
        <f t="array" ref="I41">IF(ISERROR(INDEX(Fixtures!$B18:$AM18,BestWorst!$B41+I$2-1)),"",INDEX(Fixtures!$B18:$AM18,BestWorst!$B41+I$2-1))</f>
        <v>ARS (A)</v>
      </c>
      <c r="J41" s="26" t="str">
        <f t="array" ref="J41">IF(ISERROR(INDEX(Fixtures!$B18:$AM18,BestWorst!$B41+J$2-1)),"",INDEX(Fixtures!$B18:$AM18,BestWorst!$B41+J$2-1))</f>
        <v/>
      </c>
      <c r="K41" s="26" t="str">
        <f t="array" ref="K41">IF(ISERROR(INDEX(Fixtures!$B18:$AM18,BestWorst!$B41+K$2-1)),"",INDEX(Fixtures!$B18:$AM18,BestWorst!$B41+K$2-1))</f>
        <v/>
      </c>
      <c r="L41" s="26" t="str">
        <f t="array" ref="L41">IF(ISERROR(INDEX(Fixtures!$B18:$AM18,BestWorst!$B41+L$2-1)),"",INDEX(Fixtures!$B18:$AM18,BestWorst!$B41+L$2-1))</f>
        <v/>
      </c>
      <c r="M41" s="26" t="str">
        <f t="array" ref="M41">IF(ISERROR(INDEX(Fixtures!$B18:$AM18,BestWorst!$B41+M$2-1)),"",INDEX(Fixtures!$B18:$AM18,BestWorst!$B41+M$2-1))</f>
        <v/>
      </c>
      <c r="N41" s="73" t="str">
        <f t="array" ref="N41">IF(ISERROR(INDEX(Fixtures!$B18:$AM18,BestWorst!$B41+N$2-1)),"",INDEX(Fixtures!$B18:$AM18,BestWorst!$B41+N$2-1))</f>
        <v/>
      </c>
    </row>
    <row r="42" spans="1:14" ht="12.75" customHeight="1" x14ac:dyDescent="0.35">
      <c r="A42" s="16" t="s">
        <v>94</v>
      </c>
      <c r="B42" s="26">
        <f>MATCH(D42,Calculation!$B87:$AM87,0)</f>
        <v>28</v>
      </c>
      <c r="C42" s="26">
        <f>B42+Difficulties!$G$8-1</f>
        <v>32</v>
      </c>
      <c r="D42" s="73">
        <f>MAX(Calculation!$B87:$AM87)</f>
        <v>390.2</v>
      </c>
      <c r="E42" s="74" t="str">
        <f t="array" ref="E42">IF(ISERROR(INDEX(Fixtures!$B19:$AM19,BestWorst!$B42+E$2-1)),"",INDEX(Fixtures!$B19:$AM19,BestWorst!$B42+E$2-1))</f>
        <v>LIV (A)</v>
      </c>
      <c r="F42" s="26" t="str">
        <f t="array" ref="F42">IF(ISERROR(INDEX(Fixtures!$B19:$AM19,BestWorst!$B42+F$2-1)),"",INDEX(Fixtures!$B19:$AM19,BestWorst!$B42+F$2-1))</f>
        <v>LEI (H)</v>
      </c>
      <c r="G42" s="26" t="str">
        <f t="array" ref="G42">IF(ISERROR(INDEX(Fixtures!$B19:$AM19,BestWorst!$B42+G$2-1)),"",INDEX(Fixtures!$B19:$AM19,BestWorst!$B42+G$2-1))</f>
        <v>MCI (A)</v>
      </c>
      <c r="H42" s="26" t="str">
        <f t="array" ref="H42">IF(ISERROR(INDEX(Fixtures!$B19:$AM19,BestWorst!$B42+H$2-1)),"",INDEX(Fixtures!$B19:$AM19,BestWorst!$B42+H$2-1))</f>
        <v>SOU (H)</v>
      </c>
      <c r="I42" s="26" t="str">
        <f t="array" ref="I42">IF(ISERROR(INDEX(Fixtures!$B19:$AM19,BestWorst!$B42+I$2-1)),"",INDEX(Fixtures!$B19:$AM19,BestWorst!$B42+I$2-1))</f>
        <v>MNU (A)</v>
      </c>
      <c r="J42" s="26" t="str">
        <f t="array" ref="J42">IF(ISERROR(INDEX(Fixtures!$B19:$AM19,BestWorst!$B42+J$2-1)),"",INDEX(Fixtures!$B19:$AM19,BestWorst!$B42+J$2-1))</f>
        <v/>
      </c>
      <c r="K42" s="26" t="str">
        <f t="array" ref="K42">IF(ISERROR(INDEX(Fixtures!$B19:$AM19,BestWorst!$B42+K$2-1)),"",INDEX(Fixtures!$B19:$AM19,BestWorst!$B42+K$2-1))</f>
        <v/>
      </c>
      <c r="L42" s="26" t="str">
        <f t="array" ref="L42">IF(ISERROR(INDEX(Fixtures!$B19:$AM19,BestWorst!$B42+L$2-1)),"",INDEX(Fixtures!$B19:$AM19,BestWorst!$B42+L$2-1))</f>
        <v/>
      </c>
      <c r="M42" s="26" t="str">
        <f t="array" ref="M42">IF(ISERROR(INDEX(Fixtures!$B19:$AM19,BestWorst!$B42+M$2-1)),"",INDEX(Fixtures!$B19:$AM19,BestWorst!$B42+M$2-1))</f>
        <v/>
      </c>
      <c r="N42" s="73" t="str">
        <f t="array" ref="N42">IF(ISERROR(INDEX(Fixtures!$B19:$AM19,BestWorst!$B42+N$2-1)),"",INDEX(Fixtures!$B19:$AM19,BestWorst!$B42+N$2-1))</f>
        <v/>
      </c>
    </row>
    <row r="43" spans="1:14" ht="12.75" customHeight="1" x14ac:dyDescent="0.35">
      <c r="A43" s="16" t="s">
        <v>95</v>
      </c>
      <c r="B43" s="26">
        <f>MATCH(D43,Calculation!$B88:$AM88,0)</f>
        <v>32</v>
      </c>
      <c r="C43" s="26">
        <f>B43+Difficulties!$G$8-1</f>
        <v>36</v>
      </c>
      <c r="D43" s="73">
        <f>MAX(Calculation!$B88:$AM88)</f>
        <v>369.6</v>
      </c>
      <c r="E43" s="74" t="str">
        <f t="array" ref="E43">IF(ISERROR(INDEX(Fixtures!$B20:$AM20,BestWorst!$B43+E$2-1)),"",INDEX(Fixtures!$B20:$AM20,BestWorst!$B43+E$2-1))</f>
        <v>EVE (H)</v>
      </c>
      <c r="F43" s="26" t="str">
        <f t="array" ref="F43">IF(ISERROR(INDEX(Fixtures!$B20:$AM20,BestWorst!$B43+F$2-1)),"",INDEX(Fixtures!$B20:$AM20,BestWorst!$B43+F$2-1))</f>
        <v>CHE (A)</v>
      </c>
      <c r="G43" s="26" t="str">
        <f t="array" ref="G43">IF(ISERROR(INDEX(Fixtures!$B20:$AM20,BestWorst!$B43+G$2-1)),"",INDEX(Fixtures!$B20:$AM20,BestWorst!$B43+G$2-1))</f>
        <v>MNU (A)</v>
      </c>
      <c r="H43" s="26" t="str">
        <f t="array" ref="H43">IF(ISERROR(INDEX(Fixtures!$B20:$AM20,BestWorst!$B43+H$2-1)),"",INDEX(Fixtures!$B20:$AM20,BestWorst!$B43+H$2-1))</f>
        <v>LEI (H)</v>
      </c>
      <c r="I43" s="26" t="str">
        <f t="array" ref="I43">IF(ISERROR(INDEX(Fixtures!$B20:$AM20,BestWorst!$B43+I$2-1)),"",INDEX(Fixtures!$B20:$AM20,BestWorst!$B43+I$2-1))</f>
        <v>TOT (A)</v>
      </c>
      <c r="J43" s="26" t="str">
        <f t="array" ref="J43">IF(ISERROR(INDEX(Fixtures!$B20:$AM20,BestWorst!$B43+J$2-1)),"",INDEX(Fixtures!$B20:$AM20,BestWorst!$B43+J$2-1))</f>
        <v/>
      </c>
      <c r="K43" s="26" t="str">
        <f t="array" ref="K43">IF(ISERROR(INDEX(Fixtures!$B20:$AM20,BestWorst!$B43+K$2-1)),"",INDEX(Fixtures!$B20:$AM20,BestWorst!$B43+K$2-1))</f>
        <v/>
      </c>
      <c r="L43" s="26" t="str">
        <f t="array" ref="L43">IF(ISERROR(INDEX(Fixtures!$B20:$AM20,BestWorst!$B43+L$2-1)),"",INDEX(Fixtures!$B20:$AM20,BestWorst!$B43+L$2-1))</f>
        <v/>
      </c>
      <c r="M43" s="26" t="str">
        <f t="array" ref="M43">IF(ISERROR(INDEX(Fixtures!$B20:$AM20,BestWorst!$B43+M$2-1)),"",INDEX(Fixtures!$B20:$AM20,BestWorst!$B43+M$2-1))</f>
        <v/>
      </c>
      <c r="N43" s="73" t="str">
        <f t="array" ref="N43">IF(ISERROR(INDEX(Fixtures!$B20:$AM20,BestWorst!$B43+N$2-1)),"",INDEX(Fixtures!$B20:$AM20,BestWorst!$B43+N$2-1))</f>
        <v/>
      </c>
    </row>
    <row r="44" spans="1:14" ht="15.75" customHeight="1" x14ac:dyDescent="0.35">
      <c r="A44" s="16" t="s">
        <v>96</v>
      </c>
      <c r="B44" s="75">
        <f>MATCH(D44,Calculation!$B89:$AM89,0)</f>
        <v>18</v>
      </c>
      <c r="C44" s="75">
        <f>B44+Difficulties!$G$8-1</f>
        <v>22</v>
      </c>
      <c r="D44" s="76">
        <f>MAX(Calculation!$B89:$AM89)</f>
        <v>367.4</v>
      </c>
      <c r="E44" s="77" t="str">
        <f t="array" ref="E44">IF(ISERROR(INDEX(Fixtures!$B21:$AM21,BestWorst!$B44+E$2-1)),"",INDEX(Fixtures!$B21:$AM21,BestWorst!$B44+E$2-1))</f>
        <v>LIV (H)</v>
      </c>
      <c r="F44" s="75" t="str">
        <f t="array" ref="F44">IF(ISERROR(INDEX(Fixtures!$B21:$AM21,BestWorst!$B44+F$2-1)),"",INDEX(Fixtures!$B21:$AM21,BestWorst!$B44+F$2-1))</f>
        <v>FUL (A)</v>
      </c>
      <c r="G44" s="75" t="str">
        <f t="array" ref="G44">IF(ISERROR(INDEX(Fixtures!$B21:$AM21,BestWorst!$B44+G$2-1)),"",INDEX(Fixtures!$B21:$AM21,BestWorst!$B44+G$2-1))</f>
        <v>TOT (A)</v>
      </c>
      <c r="H44" s="75" t="str">
        <f t="array" ref="H44">IF(ISERROR(INDEX(Fixtures!$B21:$AM21,BestWorst!$B44+H$2-1)),"",INDEX(Fixtures!$B21:$AM21,BestWorst!$B44+H$2-1))</f>
        <v>CRY (H)</v>
      </c>
      <c r="I44" s="75" t="str">
        <f t="array" ref="I44">IF(ISERROR(INDEX(Fixtures!$B21:$AM21,BestWorst!$B44+I$2-1)),"",INDEX(Fixtures!$B21:$AM21,BestWorst!$B44+I$2-1))</f>
        <v>MCI (A)</v>
      </c>
      <c r="J44" s="75" t="str">
        <f t="array" ref="J44">IF(ISERROR(INDEX(Fixtures!$B21:$AM21,BestWorst!$B44+J$2-1)),"",INDEX(Fixtures!$B21:$AM21,BestWorst!$B44+J$2-1))</f>
        <v/>
      </c>
      <c r="K44" s="75" t="str">
        <f t="array" ref="K44">IF(ISERROR(INDEX(Fixtures!$B21:$AM21,BestWorst!$B44+K$2-1)),"",INDEX(Fixtures!$B21:$AM21,BestWorst!$B44+K$2-1))</f>
        <v/>
      </c>
      <c r="L44" s="75" t="str">
        <f t="array" ref="L44">IF(ISERROR(INDEX(Fixtures!$B21:$AM21,BestWorst!$B44+L$2-1)),"",INDEX(Fixtures!$B21:$AM21,BestWorst!$B44+L$2-1))</f>
        <v/>
      </c>
      <c r="M44" s="75" t="str">
        <f t="array" ref="M44">IF(ISERROR(INDEX(Fixtures!$B21:$AM21,BestWorst!$B44+M$2-1)),"",INDEX(Fixtures!$B21:$AM21,BestWorst!$B44+M$2-1))</f>
        <v/>
      </c>
      <c r="N44" s="76" t="str">
        <f t="array" ref="N44">IF(ISERROR(INDEX(Fixtures!$B21:$AM21,BestWorst!$B44+N$2-1)),"",INDEX(Fixtures!$B21:$AM21,BestWorst!$B44+N$2-1))</f>
        <v/>
      </c>
    </row>
    <row r="45" spans="1:14" ht="12.75" customHeight="1" x14ac:dyDescent="0.25">
      <c r="A45" s="12"/>
      <c r="E45" s="12"/>
      <c r="K45" s="12"/>
    </row>
    <row r="46" spans="1:14" ht="12.75" customHeight="1" x14ac:dyDescent="0.25">
      <c r="A46" s="12"/>
      <c r="E46" s="12"/>
      <c r="K46" s="12"/>
    </row>
    <row r="47" spans="1:14" ht="12.75" customHeight="1" x14ac:dyDescent="0.25">
      <c r="A47" s="12"/>
      <c r="E47" s="12"/>
      <c r="K47" s="12"/>
    </row>
    <row r="48" spans="1:14" ht="12.75" customHeight="1" x14ac:dyDescent="0.25">
      <c r="A48" s="12"/>
      <c r="E48" s="12"/>
      <c r="K48" s="12"/>
    </row>
    <row r="49" spans="1:11" ht="12.75" customHeight="1" x14ac:dyDescent="0.25">
      <c r="A49" s="12"/>
      <c r="E49" s="12"/>
      <c r="K49" s="12"/>
    </row>
    <row r="50" spans="1:11" ht="12.75" customHeight="1" x14ac:dyDescent="0.25">
      <c r="A50" s="12"/>
      <c r="E50" s="12"/>
      <c r="K50" s="12"/>
    </row>
    <row r="51" spans="1:11" ht="12.75" customHeight="1" x14ac:dyDescent="0.25">
      <c r="A51" s="12"/>
      <c r="E51" s="12"/>
      <c r="K51" s="12"/>
    </row>
    <row r="52" spans="1:11" ht="12.75" customHeight="1" x14ac:dyDescent="0.25">
      <c r="A52" s="12"/>
      <c r="E52" s="12"/>
      <c r="K52" s="12"/>
    </row>
    <row r="53" spans="1:11" ht="12.75" customHeight="1" x14ac:dyDescent="0.25">
      <c r="A53" s="12"/>
      <c r="E53" s="12"/>
      <c r="K53" s="12"/>
    </row>
    <row r="54" spans="1:11" ht="12.75" customHeight="1" x14ac:dyDescent="0.25">
      <c r="A54" s="12"/>
      <c r="E54" s="12"/>
      <c r="K54" s="12"/>
    </row>
    <row r="55" spans="1:11" ht="12.75" customHeight="1" x14ac:dyDescent="0.25">
      <c r="A55" s="12"/>
      <c r="E55" s="12"/>
      <c r="K55" s="12"/>
    </row>
    <row r="56" spans="1:11" ht="12.75" customHeight="1" x14ac:dyDescent="0.25">
      <c r="A56" s="12"/>
      <c r="E56" s="12"/>
      <c r="K56" s="12"/>
    </row>
    <row r="57" spans="1:11" ht="12.75" customHeight="1" x14ac:dyDescent="0.25">
      <c r="A57" s="12"/>
      <c r="E57" s="12"/>
      <c r="K57" s="12"/>
    </row>
    <row r="58" spans="1:11" ht="12.75" customHeight="1" x14ac:dyDescent="0.25">
      <c r="A58" s="12"/>
      <c r="E58" s="12"/>
      <c r="K58" s="12"/>
    </row>
    <row r="59" spans="1:11" ht="12.75" customHeight="1" x14ac:dyDescent="0.25">
      <c r="A59" s="12"/>
      <c r="E59" s="12"/>
      <c r="K59" s="12"/>
    </row>
    <row r="60" spans="1:11" ht="12.75" customHeight="1" x14ac:dyDescent="0.25">
      <c r="A60" s="12"/>
      <c r="E60" s="12"/>
      <c r="K60" s="12"/>
    </row>
    <row r="61" spans="1:11" ht="12.75" customHeight="1" x14ac:dyDescent="0.25">
      <c r="A61" s="12"/>
      <c r="E61" s="12"/>
      <c r="K61" s="12"/>
    </row>
    <row r="62" spans="1:11" ht="12.75" customHeight="1" x14ac:dyDescent="0.25">
      <c r="A62" s="12"/>
      <c r="E62" s="12"/>
      <c r="K62" s="12"/>
    </row>
    <row r="63" spans="1:11" ht="12.75" customHeight="1" x14ac:dyDescent="0.25">
      <c r="A63" s="12"/>
      <c r="E63" s="12"/>
      <c r="K63" s="12"/>
    </row>
    <row r="64" spans="1:11" ht="12.75" customHeight="1" x14ac:dyDescent="0.25">
      <c r="A64" s="12"/>
      <c r="E64" s="12"/>
      <c r="K64" s="12"/>
    </row>
    <row r="65" spans="1:11" ht="12.75" customHeight="1" x14ac:dyDescent="0.25">
      <c r="A65" s="12"/>
      <c r="E65" s="12"/>
      <c r="K65" s="12"/>
    </row>
    <row r="66" spans="1:11" ht="12.75" customHeight="1" x14ac:dyDescent="0.25">
      <c r="A66" s="12"/>
      <c r="E66" s="12"/>
      <c r="K66" s="12"/>
    </row>
    <row r="67" spans="1:11" ht="12.75" customHeight="1" x14ac:dyDescent="0.25">
      <c r="A67" s="12"/>
      <c r="E67" s="12"/>
      <c r="K67" s="12"/>
    </row>
    <row r="68" spans="1:11" ht="12.75" customHeight="1" x14ac:dyDescent="0.25">
      <c r="A68" s="12"/>
      <c r="E68" s="12"/>
      <c r="K68" s="12"/>
    </row>
    <row r="69" spans="1:11" ht="12.75" customHeight="1" x14ac:dyDescent="0.25">
      <c r="A69" s="12"/>
      <c r="E69" s="12"/>
      <c r="K69" s="12"/>
    </row>
    <row r="70" spans="1:11" ht="12.75" customHeight="1" x14ac:dyDescent="0.25">
      <c r="A70" s="12"/>
      <c r="E70" s="12"/>
      <c r="K70" s="12"/>
    </row>
    <row r="71" spans="1:11" ht="12.75" customHeight="1" x14ac:dyDescent="0.25">
      <c r="A71" s="12"/>
      <c r="E71" s="12"/>
      <c r="K71" s="12"/>
    </row>
    <row r="72" spans="1:11" ht="12.75" customHeight="1" x14ac:dyDescent="0.25">
      <c r="A72" s="12"/>
      <c r="E72" s="12"/>
      <c r="K72" s="12"/>
    </row>
    <row r="73" spans="1:11" ht="12.75" customHeight="1" x14ac:dyDescent="0.25">
      <c r="A73" s="12"/>
      <c r="E73" s="12"/>
      <c r="K73" s="12"/>
    </row>
    <row r="74" spans="1:11" ht="12.75" customHeight="1" x14ac:dyDescent="0.25">
      <c r="A74" s="12"/>
      <c r="E74" s="12"/>
      <c r="K74" s="12"/>
    </row>
    <row r="75" spans="1:11" ht="12.75" customHeight="1" x14ac:dyDescent="0.25">
      <c r="A75" s="12"/>
      <c r="E75" s="12"/>
      <c r="K75" s="12"/>
    </row>
    <row r="76" spans="1:11" ht="12.75" customHeight="1" x14ac:dyDescent="0.25">
      <c r="A76" s="12"/>
      <c r="E76" s="12"/>
      <c r="K76" s="12"/>
    </row>
    <row r="77" spans="1:11" ht="12.75" customHeight="1" x14ac:dyDescent="0.25">
      <c r="A77" s="12"/>
      <c r="E77" s="12"/>
      <c r="K77" s="12"/>
    </row>
    <row r="78" spans="1:11" ht="12.75" customHeight="1" x14ac:dyDescent="0.25">
      <c r="A78" s="12"/>
      <c r="E78" s="12"/>
      <c r="K78" s="12"/>
    </row>
    <row r="79" spans="1:11" ht="12.75" customHeight="1" x14ac:dyDescent="0.25">
      <c r="A79" s="12"/>
      <c r="E79" s="12"/>
      <c r="K79" s="12"/>
    </row>
    <row r="80" spans="1:11" ht="12.75" customHeight="1" x14ac:dyDescent="0.25">
      <c r="A80" s="12"/>
      <c r="E80" s="12"/>
      <c r="K80" s="12"/>
    </row>
    <row r="81" spans="1:11" ht="12.75" customHeight="1" x14ac:dyDescent="0.25">
      <c r="A81" s="12"/>
      <c r="E81" s="12"/>
      <c r="K81" s="12"/>
    </row>
    <row r="82" spans="1:11" ht="12.75" customHeight="1" x14ac:dyDescent="0.25">
      <c r="A82" s="12"/>
      <c r="E82" s="12"/>
      <c r="K82" s="12"/>
    </row>
    <row r="83" spans="1:11" ht="12.75" customHeight="1" x14ac:dyDescent="0.25">
      <c r="A83" s="12"/>
      <c r="E83" s="12"/>
      <c r="K83" s="12"/>
    </row>
    <row r="84" spans="1:11" ht="12.75" customHeight="1" x14ac:dyDescent="0.25">
      <c r="A84" s="12"/>
      <c r="E84" s="12"/>
      <c r="K84" s="12"/>
    </row>
    <row r="85" spans="1:11" ht="12.75" customHeight="1" x14ac:dyDescent="0.25">
      <c r="A85" s="12"/>
      <c r="E85" s="12"/>
      <c r="K85" s="12"/>
    </row>
    <row r="86" spans="1:11" ht="12.75" customHeight="1" x14ac:dyDescent="0.25">
      <c r="A86" s="12"/>
      <c r="E86" s="12"/>
      <c r="K86" s="12"/>
    </row>
    <row r="87" spans="1:11" ht="12.75" customHeight="1" x14ac:dyDescent="0.25">
      <c r="A87" s="12"/>
      <c r="E87" s="12"/>
      <c r="K87" s="12"/>
    </row>
    <row r="88" spans="1:11" ht="12.75" customHeight="1" x14ac:dyDescent="0.25">
      <c r="A88" s="12"/>
      <c r="E88" s="12"/>
      <c r="K88" s="12"/>
    </row>
    <row r="89" spans="1:11" ht="12.75" customHeight="1" x14ac:dyDescent="0.25">
      <c r="A89" s="12"/>
      <c r="E89" s="12"/>
      <c r="K89" s="12"/>
    </row>
    <row r="90" spans="1:11" ht="12.75" customHeight="1" x14ac:dyDescent="0.25">
      <c r="A90" s="12"/>
      <c r="E90" s="12"/>
      <c r="K90" s="12"/>
    </row>
    <row r="91" spans="1:11" ht="12.75" customHeight="1" x14ac:dyDescent="0.25">
      <c r="A91" s="12"/>
      <c r="E91" s="12"/>
      <c r="K91" s="12"/>
    </row>
    <row r="92" spans="1:11" ht="12.75" customHeight="1" x14ac:dyDescent="0.25">
      <c r="A92" s="12"/>
      <c r="E92" s="12"/>
      <c r="K92" s="12"/>
    </row>
    <row r="93" spans="1:11" ht="12.75" customHeight="1" x14ac:dyDescent="0.25">
      <c r="A93" s="12"/>
      <c r="E93" s="12"/>
      <c r="K93" s="12"/>
    </row>
    <row r="94" spans="1:11" ht="12.75" customHeight="1" x14ac:dyDescent="0.25">
      <c r="A94" s="12"/>
      <c r="E94" s="12"/>
      <c r="K94" s="12"/>
    </row>
    <row r="95" spans="1:11" ht="12.75" customHeight="1" x14ac:dyDescent="0.25">
      <c r="A95" s="12"/>
      <c r="E95" s="12"/>
      <c r="K95" s="12"/>
    </row>
    <row r="96" spans="1:11" ht="12.75" customHeight="1" x14ac:dyDescent="0.25">
      <c r="A96" s="12"/>
      <c r="E96" s="12"/>
      <c r="K96" s="12"/>
    </row>
    <row r="97" spans="1:11" ht="12.75" customHeight="1" x14ac:dyDescent="0.25">
      <c r="A97" s="12"/>
      <c r="E97" s="12"/>
      <c r="K97" s="12"/>
    </row>
    <row r="98" spans="1:11" ht="12.75" customHeight="1" x14ac:dyDescent="0.25">
      <c r="A98" s="12"/>
      <c r="E98" s="12"/>
      <c r="K98" s="12"/>
    </row>
    <row r="99" spans="1:11" ht="12.75" customHeight="1" x14ac:dyDescent="0.25">
      <c r="A99" s="12"/>
      <c r="E99" s="12"/>
      <c r="K99" s="12"/>
    </row>
    <row r="100" spans="1:11" ht="12.75" customHeight="1" x14ac:dyDescent="0.25">
      <c r="A100" s="12"/>
      <c r="E100" s="12"/>
      <c r="K100" s="12"/>
    </row>
    <row r="101" spans="1:11" ht="12.75" customHeight="1" x14ac:dyDescent="0.25">
      <c r="A101" s="12"/>
      <c r="E101" s="12"/>
      <c r="K101" s="12"/>
    </row>
    <row r="102" spans="1:11" ht="12.75" customHeight="1" x14ac:dyDescent="0.25">
      <c r="A102" s="12"/>
      <c r="E102" s="12"/>
      <c r="K102" s="12"/>
    </row>
    <row r="103" spans="1:11" ht="12.75" customHeight="1" x14ac:dyDescent="0.25">
      <c r="A103" s="12"/>
      <c r="E103" s="12"/>
      <c r="K103" s="12"/>
    </row>
    <row r="104" spans="1:11" ht="12.75" customHeight="1" x14ac:dyDescent="0.25">
      <c r="A104" s="12"/>
      <c r="E104" s="12"/>
      <c r="K104" s="12"/>
    </row>
    <row r="105" spans="1:11" ht="12.75" customHeight="1" x14ac:dyDescent="0.25">
      <c r="A105" s="12"/>
      <c r="E105" s="12"/>
      <c r="K105" s="12"/>
    </row>
    <row r="106" spans="1:11" ht="12.75" customHeight="1" x14ac:dyDescent="0.25">
      <c r="A106" s="12"/>
      <c r="E106" s="12"/>
      <c r="K106" s="12"/>
    </row>
    <row r="107" spans="1:11" ht="12.75" customHeight="1" x14ac:dyDescent="0.25">
      <c r="A107" s="12"/>
      <c r="E107" s="12"/>
      <c r="K107" s="12"/>
    </row>
    <row r="108" spans="1:11" ht="12.75" customHeight="1" x14ac:dyDescent="0.25">
      <c r="A108" s="12"/>
      <c r="E108" s="12"/>
      <c r="K108" s="12"/>
    </row>
    <row r="109" spans="1:11" ht="12.75" customHeight="1" x14ac:dyDescent="0.25">
      <c r="A109" s="12"/>
      <c r="E109" s="12"/>
      <c r="K109" s="12"/>
    </row>
    <row r="110" spans="1:11" ht="12.75" customHeight="1" x14ac:dyDescent="0.25">
      <c r="A110" s="12"/>
      <c r="E110" s="12"/>
      <c r="K110" s="12"/>
    </row>
    <row r="111" spans="1:11" ht="12.75" customHeight="1" x14ac:dyDescent="0.25">
      <c r="A111" s="12"/>
      <c r="E111" s="12"/>
      <c r="K111" s="12"/>
    </row>
    <row r="112" spans="1:11" ht="12.75" customHeight="1" x14ac:dyDescent="0.25">
      <c r="A112" s="12"/>
      <c r="E112" s="12"/>
      <c r="K112" s="12"/>
    </row>
    <row r="113" spans="1:11" ht="12.75" customHeight="1" x14ac:dyDescent="0.25">
      <c r="A113" s="12"/>
      <c r="E113" s="12"/>
      <c r="K113" s="12"/>
    </row>
    <row r="114" spans="1:11" ht="12.75" customHeight="1" x14ac:dyDescent="0.25">
      <c r="A114" s="12"/>
      <c r="E114" s="12"/>
      <c r="K114" s="12"/>
    </row>
    <row r="115" spans="1:11" ht="12.75" customHeight="1" x14ac:dyDescent="0.25">
      <c r="A115" s="12"/>
      <c r="E115" s="12"/>
      <c r="K115" s="12"/>
    </row>
    <row r="116" spans="1:11" ht="12.75" customHeight="1" x14ac:dyDescent="0.25">
      <c r="A116" s="12"/>
      <c r="E116" s="12"/>
      <c r="K116" s="12"/>
    </row>
    <row r="117" spans="1:11" ht="12.75" customHeight="1" x14ac:dyDescent="0.25">
      <c r="A117" s="12"/>
      <c r="E117" s="12"/>
      <c r="K117" s="12"/>
    </row>
    <row r="118" spans="1:11" ht="12.75" customHeight="1" x14ac:dyDescent="0.25">
      <c r="A118" s="12"/>
      <c r="E118" s="12"/>
      <c r="K118" s="12"/>
    </row>
    <row r="119" spans="1:11" ht="12.75" customHeight="1" x14ac:dyDescent="0.25">
      <c r="A119" s="12"/>
      <c r="E119" s="12"/>
      <c r="K119" s="12"/>
    </row>
    <row r="120" spans="1:11" ht="12.75" customHeight="1" x14ac:dyDescent="0.25">
      <c r="A120" s="12"/>
      <c r="E120" s="12"/>
      <c r="K120" s="12"/>
    </row>
    <row r="121" spans="1:11" ht="12.75" customHeight="1" x14ac:dyDescent="0.25">
      <c r="A121" s="12"/>
      <c r="E121" s="12"/>
      <c r="K121" s="12"/>
    </row>
    <row r="122" spans="1:11" ht="12.75" customHeight="1" x14ac:dyDescent="0.25">
      <c r="A122" s="12"/>
      <c r="E122" s="12"/>
      <c r="K122" s="12"/>
    </row>
    <row r="123" spans="1:11" ht="12.75" customHeight="1" x14ac:dyDescent="0.25">
      <c r="A123" s="12"/>
      <c r="E123" s="12"/>
      <c r="K123" s="12"/>
    </row>
    <row r="124" spans="1:11" ht="12.75" customHeight="1" x14ac:dyDescent="0.25">
      <c r="A124" s="12"/>
      <c r="E124" s="12"/>
      <c r="K124" s="12"/>
    </row>
    <row r="125" spans="1:11" ht="12.75" customHeight="1" x14ac:dyDescent="0.25">
      <c r="A125" s="12"/>
      <c r="E125" s="12"/>
      <c r="K125" s="12"/>
    </row>
    <row r="126" spans="1:11" ht="12.75" customHeight="1" x14ac:dyDescent="0.25">
      <c r="A126" s="12"/>
      <c r="E126" s="12"/>
      <c r="K126" s="12"/>
    </row>
    <row r="127" spans="1:11" ht="12.75" customHeight="1" x14ac:dyDescent="0.25">
      <c r="A127" s="12"/>
      <c r="E127" s="12"/>
      <c r="K127" s="12"/>
    </row>
    <row r="128" spans="1:11" ht="12.75" customHeight="1" x14ac:dyDescent="0.25">
      <c r="A128" s="12"/>
      <c r="E128" s="12"/>
      <c r="K128" s="12"/>
    </row>
    <row r="129" spans="1:11" ht="12.75" customHeight="1" x14ac:dyDescent="0.25">
      <c r="A129" s="12"/>
      <c r="E129" s="12"/>
      <c r="K129" s="12"/>
    </row>
    <row r="130" spans="1:11" ht="12.75" customHeight="1" x14ac:dyDescent="0.25">
      <c r="A130" s="12"/>
      <c r="E130" s="12"/>
      <c r="K130" s="12"/>
    </row>
    <row r="131" spans="1:11" ht="12.75" customHeight="1" x14ac:dyDescent="0.25">
      <c r="A131" s="12"/>
      <c r="E131" s="12"/>
      <c r="K131" s="12"/>
    </row>
    <row r="132" spans="1:11" ht="12.75" customHeight="1" x14ac:dyDescent="0.25">
      <c r="A132" s="12"/>
      <c r="E132" s="12"/>
      <c r="K132" s="12"/>
    </row>
    <row r="133" spans="1:11" ht="12.75" customHeight="1" x14ac:dyDescent="0.25">
      <c r="A133" s="12"/>
      <c r="E133" s="12"/>
      <c r="K133" s="12"/>
    </row>
    <row r="134" spans="1:11" ht="12.75" customHeight="1" x14ac:dyDescent="0.25">
      <c r="A134" s="12"/>
      <c r="E134" s="12"/>
      <c r="K134" s="12"/>
    </row>
    <row r="135" spans="1:11" ht="12.75" customHeight="1" x14ac:dyDescent="0.25">
      <c r="A135" s="12"/>
      <c r="E135" s="12"/>
      <c r="K135" s="12"/>
    </row>
    <row r="136" spans="1:11" ht="12.75" customHeight="1" x14ac:dyDescent="0.25">
      <c r="A136" s="12"/>
      <c r="E136" s="12"/>
      <c r="K136" s="12"/>
    </row>
    <row r="137" spans="1:11" ht="12.75" customHeight="1" x14ac:dyDescent="0.25">
      <c r="A137" s="12"/>
      <c r="E137" s="12"/>
      <c r="K137" s="12"/>
    </row>
    <row r="138" spans="1:11" ht="12.75" customHeight="1" x14ac:dyDescent="0.25">
      <c r="A138" s="12"/>
      <c r="E138" s="12"/>
      <c r="K138" s="12"/>
    </row>
    <row r="139" spans="1:11" ht="12.75" customHeight="1" x14ac:dyDescent="0.25">
      <c r="A139" s="12"/>
      <c r="E139" s="12"/>
      <c r="K139" s="12"/>
    </row>
    <row r="140" spans="1:11" ht="12.75" customHeight="1" x14ac:dyDescent="0.25">
      <c r="A140" s="12"/>
      <c r="E140" s="12"/>
      <c r="K140" s="12"/>
    </row>
    <row r="141" spans="1:11" ht="12.75" customHeight="1" x14ac:dyDescent="0.25">
      <c r="A141" s="12"/>
      <c r="E141" s="12"/>
      <c r="K141" s="12"/>
    </row>
    <row r="142" spans="1:11" ht="12.75" customHeight="1" x14ac:dyDescent="0.25">
      <c r="A142" s="12"/>
      <c r="E142" s="12"/>
      <c r="K142" s="12"/>
    </row>
    <row r="143" spans="1:11" ht="12.75" customHeight="1" x14ac:dyDescent="0.25">
      <c r="A143" s="12"/>
      <c r="E143" s="12"/>
      <c r="K143" s="12"/>
    </row>
    <row r="144" spans="1:11" ht="12.75" customHeight="1" x14ac:dyDescent="0.25">
      <c r="A144" s="12"/>
      <c r="E144" s="12"/>
      <c r="K144" s="12"/>
    </row>
    <row r="145" spans="1:11" ht="12.75" customHeight="1" x14ac:dyDescent="0.25">
      <c r="A145" s="12"/>
      <c r="E145" s="12"/>
      <c r="K145" s="12"/>
    </row>
    <row r="146" spans="1:11" ht="12.75" customHeight="1" x14ac:dyDescent="0.25">
      <c r="A146" s="12"/>
      <c r="E146" s="12"/>
      <c r="K146" s="12"/>
    </row>
    <row r="147" spans="1:11" ht="12.75" customHeight="1" x14ac:dyDescent="0.25">
      <c r="A147" s="12"/>
      <c r="E147" s="12"/>
      <c r="K147" s="12"/>
    </row>
    <row r="148" spans="1:11" ht="12.75" customHeight="1" x14ac:dyDescent="0.25">
      <c r="A148" s="12"/>
      <c r="E148" s="12"/>
      <c r="K148" s="12"/>
    </row>
    <row r="149" spans="1:11" ht="12.75" customHeight="1" x14ac:dyDescent="0.25">
      <c r="A149" s="12"/>
      <c r="E149" s="12"/>
      <c r="K149" s="12"/>
    </row>
    <row r="150" spans="1:11" ht="12.75" customHeight="1" x14ac:dyDescent="0.25">
      <c r="A150" s="12"/>
      <c r="E150" s="12"/>
      <c r="K150" s="12"/>
    </row>
    <row r="151" spans="1:11" ht="12.75" customHeight="1" x14ac:dyDescent="0.25">
      <c r="A151" s="12"/>
      <c r="E151" s="12"/>
      <c r="K151" s="12"/>
    </row>
    <row r="152" spans="1:11" ht="12.75" customHeight="1" x14ac:dyDescent="0.25">
      <c r="A152" s="12"/>
      <c r="E152" s="12"/>
      <c r="K152" s="12"/>
    </row>
    <row r="153" spans="1:11" ht="12.75" customHeight="1" x14ac:dyDescent="0.25">
      <c r="A153" s="12"/>
      <c r="E153" s="12"/>
      <c r="K153" s="12"/>
    </row>
    <row r="154" spans="1:11" ht="12.75" customHeight="1" x14ac:dyDescent="0.25">
      <c r="A154" s="12"/>
      <c r="E154" s="12"/>
      <c r="K154" s="12"/>
    </row>
    <row r="155" spans="1:11" ht="12.75" customHeight="1" x14ac:dyDescent="0.25">
      <c r="A155" s="12"/>
      <c r="E155" s="12"/>
      <c r="K155" s="12"/>
    </row>
    <row r="156" spans="1:11" ht="12.75" customHeight="1" x14ac:dyDescent="0.25">
      <c r="A156" s="12"/>
      <c r="E156" s="12"/>
      <c r="K156" s="12"/>
    </row>
    <row r="157" spans="1:11" ht="12.75" customHeight="1" x14ac:dyDescent="0.25">
      <c r="A157" s="12"/>
      <c r="E157" s="12"/>
      <c r="K157" s="12"/>
    </row>
    <row r="158" spans="1:11" ht="12.75" customHeight="1" x14ac:dyDescent="0.25">
      <c r="A158" s="12"/>
      <c r="E158" s="12"/>
      <c r="K158" s="12"/>
    </row>
    <row r="159" spans="1:11" ht="12.75" customHeight="1" x14ac:dyDescent="0.25">
      <c r="A159" s="12"/>
      <c r="E159" s="12"/>
      <c r="K159" s="12"/>
    </row>
    <row r="160" spans="1:11" ht="12.75" customHeight="1" x14ac:dyDescent="0.25">
      <c r="A160" s="12"/>
      <c r="E160" s="12"/>
      <c r="K160" s="12"/>
    </row>
    <row r="161" spans="1:11" ht="12.75" customHeight="1" x14ac:dyDescent="0.25">
      <c r="A161" s="12"/>
      <c r="E161" s="12"/>
      <c r="K161" s="12"/>
    </row>
    <row r="162" spans="1:11" ht="12.75" customHeight="1" x14ac:dyDescent="0.25">
      <c r="A162" s="12"/>
      <c r="E162" s="12"/>
      <c r="K162" s="12"/>
    </row>
    <row r="163" spans="1:11" ht="12.75" customHeight="1" x14ac:dyDescent="0.25">
      <c r="A163" s="12"/>
      <c r="E163" s="12"/>
      <c r="K163" s="12"/>
    </row>
    <row r="164" spans="1:11" ht="12.75" customHeight="1" x14ac:dyDescent="0.25">
      <c r="A164" s="12"/>
      <c r="E164" s="12"/>
      <c r="K164" s="12"/>
    </row>
    <row r="165" spans="1:11" ht="12.75" customHeight="1" x14ac:dyDescent="0.25">
      <c r="A165" s="12"/>
      <c r="E165" s="12"/>
      <c r="K165" s="12"/>
    </row>
    <row r="166" spans="1:11" ht="12.75" customHeight="1" x14ac:dyDescent="0.25">
      <c r="A166" s="12"/>
      <c r="E166" s="12"/>
      <c r="K166" s="12"/>
    </row>
    <row r="167" spans="1:11" ht="12.75" customHeight="1" x14ac:dyDescent="0.25">
      <c r="A167" s="12"/>
      <c r="E167" s="12"/>
      <c r="K167" s="12"/>
    </row>
    <row r="168" spans="1:11" ht="12.75" customHeight="1" x14ac:dyDescent="0.25">
      <c r="A168" s="12"/>
      <c r="E168" s="12"/>
      <c r="K168" s="12"/>
    </row>
    <row r="169" spans="1:11" ht="12.75" customHeight="1" x14ac:dyDescent="0.25">
      <c r="A169" s="12"/>
      <c r="E169" s="12"/>
      <c r="K169" s="12"/>
    </row>
    <row r="170" spans="1:11" ht="12.75" customHeight="1" x14ac:dyDescent="0.25">
      <c r="A170" s="12"/>
      <c r="E170" s="12"/>
      <c r="K170" s="12"/>
    </row>
    <row r="171" spans="1:11" ht="12.75" customHeight="1" x14ac:dyDescent="0.25">
      <c r="A171" s="12"/>
      <c r="E171" s="12"/>
      <c r="K171" s="12"/>
    </row>
    <row r="172" spans="1:11" ht="12.75" customHeight="1" x14ac:dyDescent="0.25">
      <c r="A172" s="12"/>
      <c r="E172" s="12"/>
      <c r="K172" s="12"/>
    </row>
    <row r="173" spans="1:11" ht="12.75" customHeight="1" x14ac:dyDescent="0.25">
      <c r="A173" s="12"/>
      <c r="E173" s="12"/>
      <c r="K173" s="12"/>
    </row>
    <row r="174" spans="1:11" ht="12.75" customHeight="1" x14ac:dyDescent="0.25">
      <c r="A174" s="12"/>
      <c r="E174" s="12"/>
      <c r="K174" s="12"/>
    </row>
    <row r="175" spans="1:11" ht="12.75" customHeight="1" x14ac:dyDescent="0.25">
      <c r="A175" s="12"/>
      <c r="E175" s="12"/>
      <c r="K175" s="12"/>
    </row>
    <row r="176" spans="1:11" ht="12.75" customHeight="1" x14ac:dyDescent="0.25">
      <c r="A176" s="12"/>
      <c r="E176" s="12"/>
      <c r="K176" s="12"/>
    </row>
    <row r="177" spans="1:11" ht="12.75" customHeight="1" x14ac:dyDescent="0.25">
      <c r="A177" s="12"/>
      <c r="E177" s="12"/>
      <c r="K177" s="12"/>
    </row>
    <row r="178" spans="1:11" ht="12.75" customHeight="1" x14ac:dyDescent="0.25">
      <c r="A178" s="12"/>
      <c r="E178" s="12"/>
      <c r="K178" s="12"/>
    </row>
    <row r="179" spans="1:11" ht="12.75" customHeight="1" x14ac:dyDescent="0.25">
      <c r="A179" s="12"/>
      <c r="E179" s="12"/>
      <c r="K179" s="12"/>
    </row>
    <row r="180" spans="1:11" ht="12.75" customHeight="1" x14ac:dyDescent="0.25">
      <c r="A180" s="12"/>
      <c r="E180" s="12"/>
      <c r="K180" s="12"/>
    </row>
    <row r="181" spans="1:11" ht="12.75" customHeight="1" x14ac:dyDescent="0.25">
      <c r="A181" s="12"/>
      <c r="E181" s="12"/>
      <c r="K181" s="12"/>
    </row>
    <row r="182" spans="1:11" ht="12.75" customHeight="1" x14ac:dyDescent="0.25">
      <c r="A182" s="12"/>
      <c r="E182" s="12"/>
      <c r="K182" s="12"/>
    </row>
    <row r="183" spans="1:11" ht="12.75" customHeight="1" x14ac:dyDescent="0.25">
      <c r="A183" s="12"/>
      <c r="E183" s="12"/>
      <c r="K183" s="12"/>
    </row>
    <row r="184" spans="1:11" ht="12.75" customHeight="1" x14ac:dyDescent="0.25">
      <c r="A184" s="12"/>
      <c r="E184" s="12"/>
      <c r="K184" s="12"/>
    </row>
    <row r="185" spans="1:11" ht="12.75" customHeight="1" x14ac:dyDescent="0.25">
      <c r="A185" s="12"/>
      <c r="E185" s="12"/>
      <c r="K185" s="12"/>
    </row>
    <row r="186" spans="1:11" ht="12.75" customHeight="1" x14ac:dyDescent="0.25">
      <c r="A186" s="12"/>
      <c r="E186" s="12"/>
      <c r="K186" s="12"/>
    </row>
    <row r="187" spans="1:11" ht="12.75" customHeight="1" x14ac:dyDescent="0.25">
      <c r="A187" s="12"/>
      <c r="E187" s="12"/>
      <c r="K187" s="12"/>
    </row>
    <row r="188" spans="1:11" ht="12.75" customHeight="1" x14ac:dyDescent="0.25">
      <c r="A188" s="12"/>
      <c r="E188" s="12"/>
      <c r="K188" s="12"/>
    </row>
    <row r="189" spans="1:11" ht="12.75" customHeight="1" x14ac:dyDescent="0.25">
      <c r="A189" s="12"/>
      <c r="E189" s="12"/>
      <c r="K189" s="12"/>
    </row>
    <row r="190" spans="1:11" ht="12.75" customHeight="1" x14ac:dyDescent="0.25">
      <c r="A190" s="12"/>
      <c r="E190" s="12"/>
      <c r="K190" s="12"/>
    </row>
    <row r="191" spans="1:11" ht="12.75" customHeight="1" x14ac:dyDescent="0.25">
      <c r="A191" s="12"/>
      <c r="E191" s="12"/>
      <c r="K191" s="12"/>
    </row>
    <row r="192" spans="1:11" ht="12.75" customHeight="1" x14ac:dyDescent="0.25">
      <c r="A192" s="12"/>
      <c r="E192" s="12"/>
      <c r="K192" s="12"/>
    </row>
    <row r="193" spans="1:11" ht="12.75" customHeight="1" x14ac:dyDescent="0.25">
      <c r="A193" s="12"/>
      <c r="E193" s="12"/>
      <c r="K193" s="12"/>
    </row>
    <row r="194" spans="1:11" ht="12.75" customHeight="1" x14ac:dyDescent="0.25">
      <c r="A194" s="12"/>
      <c r="E194" s="12"/>
      <c r="K194" s="12"/>
    </row>
    <row r="195" spans="1:11" ht="12.75" customHeight="1" x14ac:dyDescent="0.25">
      <c r="A195" s="12"/>
      <c r="E195" s="12"/>
      <c r="K195" s="12"/>
    </row>
    <row r="196" spans="1:11" ht="12.75" customHeight="1" x14ac:dyDescent="0.25">
      <c r="A196" s="12"/>
      <c r="E196" s="12"/>
      <c r="K196" s="12"/>
    </row>
    <row r="197" spans="1:11" ht="12.75" customHeight="1" x14ac:dyDescent="0.25">
      <c r="A197" s="12"/>
      <c r="E197" s="12"/>
      <c r="K197" s="12"/>
    </row>
    <row r="198" spans="1:11" ht="12.75" customHeight="1" x14ac:dyDescent="0.25">
      <c r="A198" s="12"/>
      <c r="E198" s="12"/>
      <c r="K198" s="12"/>
    </row>
    <row r="199" spans="1:11" ht="12.75" customHeight="1" x14ac:dyDescent="0.25">
      <c r="A199" s="12"/>
      <c r="E199" s="12"/>
      <c r="K199" s="12"/>
    </row>
    <row r="200" spans="1:11" ht="12.75" customHeight="1" x14ac:dyDescent="0.25">
      <c r="A200" s="12"/>
      <c r="E200" s="12"/>
      <c r="K200" s="12"/>
    </row>
    <row r="201" spans="1:11" ht="12.75" customHeight="1" x14ac:dyDescent="0.25">
      <c r="A201" s="12"/>
      <c r="E201" s="12"/>
      <c r="K201" s="12"/>
    </row>
    <row r="202" spans="1:11" ht="12.75" customHeight="1" x14ac:dyDescent="0.25">
      <c r="A202" s="12"/>
      <c r="E202" s="12"/>
      <c r="K202" s="12"/>
    </row>
    <row r="203" spans="1:11" ht="12.75" customHeight="1" x14ac:dyDescent="0.25">
      <c r="A203" s="12"/>
      <c r="E203" s="12"/>
      <c r="K203" s="12"/>
    </row>
    <row r="204" spans="1:11" ht="12.75" customHeight="1" x14ac:dyDescent="0.25">
      <c r="A204" s="12"/>
      <c r="E204" s="12"/>
      <c r="K204" s="12"/>
    </row>
    <row r="205" spans="1:11" ht="12.75" customHeight="1" x14ac:dyDescent="0.25">
      <c r="A205" s="12"/>
      <c r="E205" s="12"/>
      <c r="K205" s="12"/>
    </row>
    <row r="206" spans="1:11" ht="12.75" customHeight="1" x14ac:dyDescent="0.25">
      <c r="A206" s="12"/>
      <c r="E206" s="12"/>
      <c r="K206" s="12"/>
    </row>
    <row r="207" spans="1:11" ht="12.75" customHeight="1" x14ac:dyDescent="0.25">
      <c r="A207" s="12"/>
      <c r="E207" s="12"/>
      <c r="K207" s="12"/>
    </row>
    <row r="208" spans="1:11" ht="12.75" customHeight="1" x14ac:dyDescent="0.25">
      <c r="A208" s="12"/>
      <c r="E208" s="12"/>
      <c r="K208" s="12"/>
    </row>
    <row r="209" spans="1:11" ht="12.75" customHeight="1" x14ac:dyDescent="0.25">
      <c r="A209" s="12"/>
      <c r="E209" s="12"/>
      <c r="K209" s="12"/>
    </row>
    <row r="210" spans="1:11" ht="12.75" customHeight="1" x14ac:dyDescent="0.25">
      <c r="A210" s="12"/>
      <c r="E210" s="12"/>
      <c r="K210" s="12"/>
    </row>
    <row r="211" spans="1:11" ht="12.75" customHeight="1" x14ac:dyDescent="0.25">
      <c r="A211" s="12"/>
      <c r="E211" s="12"/>
      <c r="K211" s="12"/>
    </row>
    <row r="212" spans="1:11" ht="12.75" customHeight="1" x14ac:dyDescent="0.25">
      <c r="A212" s="12"/>
      <c r="E212" s="12"/>
      <c r="K212" s="12"/>
    </row>
    <row r="213" spans="1:11" ht="12.75" customHeight="1" x14ac:dyDescent="0.25">
      <c r="A213" s="12"/>
      <c r="E213" s="12"/>
      <c r="K213" s="12"/>
    </row>
    <row r="214" spans="1:11" ht="12.75" customHeight="1" x14ac:dyDescent="0.25">
      <c r="A214" s="12"/>
      <c r="E214" s="12"/>
      <c r="K214" s="12"/>
    </row>
    <row r="215" spans="1:11" ht="12.75" customHeight="1" x14ac:dyDescent="0.25">
      <c r="A215" s="12"/>
      <c r="E215" s="12"/>
      <c r="K215" s="12"/>
    </row>
    <row r="216" spans="1:11" ht="12.75" customHeight="1" x14ac:dyDescent="0.25">
      <c r="A216" s="12"/>
      <c r="E216" s="12"/>
      <c r="K216" s="12"/>
    </row>
    <row r="217" spans="1:11" ht="12.75" customHeight="1" x14ac:dyDescent="0.25">
      <c r="A217" s="12"/>
      <c r="E217" s="12"/>
      <c r="K217" s="12"/>
    </row>
    <row r="218" spans="1:11" ht="12.75" customHeight="1" x14ac:dyDescent="0.25">
      <c r="A218" s="12"/>
      <c r="E218" s="12"/>
      <c r="K218" s="12"/>
    </row>
    <row r="219" spans="1:11" ht="12.75" customHeight="1" x14ac:dyDescent="0.25">
      <c r="A219" s="12"/>
      <c r="E219" s="12"/>
      <c r="K219" s="12"/>
    </row>
    <row r="220" spans="1:11" ht="12.75" customHeight="1" x14ac:dyDescent="0.25">
      <c r="A220" s="12"/>
      <c r="E220" s="12"/>
      <c r="K220" s="12"/>
    </row>
    <row r="221" spans="1:11" ht="12.75" customHeight="1" x14ac:dyDescent="0.25">
      <c r="A221" s="12"/>
      <c r="E221" s="12"/>
      <c r="K221" s="12"/>
    </row>
    <row r="222" spans="1:11" ht="12.75" customHeight="1" x14ac:dyDescent="0.25">
      <c r="A222" s="12"/>
      <c r="E222" s="12"/>
      <c r="K222" s="12"/>
    </row>
    <row r="223" spans="1:11" ht="12.75" customHeight="1" x14ac:dyDescent="0.25">
      <c r="A223" s="12"/>
      <c r="E223" s="12"/>
      <c r="K223" s="12"/>
    </row>
    <row r="224" spans="1:11" ht="12.75" customHeight="1" x14ac:dyDescent="0.25">
      <c r="A224" s="12"/>
      <c r="E224" s="12"/>
      <c r="K224" s="12"/>
    </row>
    <row r="225" spans="1:11" ht="12.75" customHeight="1" x14ac:dyDescent="0.25">
      <c r="A225" s="12"/>
      <c r="E225" s="12"/>
      <c r="K225" s="12"/>
    </row>
    <row r="226" spans="1:11" ht="12.75" customHeight="1" x14ac:dyDescent="0.25">
      <c r="A226" s="12"/>
      <c r="E226" s="12"/>
      <c r="K226" s="12"/>
    </row>
    <row r="227" spans="1:11" ht="12.75" customHeight="1" x14ac:dyDescent="0.25">
      <c r="A227" s="12"/>
      <c r="E227" s="12"/>
      <c r="K227" s="12"/>
    </row>
    <row r="228" spans="1:11" ht="12.75" customHeight="1" x14ac:dyDescent="0.25">
      <c r="A228" s="12"/>
      <c r="E228" s="12"/>
      <c r="K228" s="12"/>
    </row>
    <row r="229" spans="1:11" ht="12.75" customHeight="1" x14ac:dyDescent="0.25">
      <c r="A229" s="12"/>
      <c r="E229" s="12"/>
      <c r="K229" s="12"/>
    </row>
    <row r="230" spans="1:11" ht="12.75" customHeight="1" x14ac:dyDescent="0.25">
      <c r="A230" s="12"/>
      <c r="E230" s="12"/>
      <c r="K230" s="12"/>
    </row>
    <row r="231" spans="1:11" ht="12.75" customHeight="1" x14ac:dyDescent="0.25">
      <c r="A231" s="12"/>
      <c r="E231" s="12"/>
      <c r="K231" s="12"/>
    </row>
    <row r="232" spans="1:11" ht="12.75" customHeight="1" x14ac:dyDescent="0.25">
      <c r="A232" s="12"/>
      <c r="E232" s="12"/>
      <c r="K232" s="12"/>
    </row>
    <row r="233" spans="1:11" ht="12.75" customHeight="1" x14ac:dyDescent="0.25">
      <c r="A233" s="12"/>
      <c r="E233" s="12"/>
      <c r="K233" s="12"/>
    </row>
    <row r="234" spans="1:11" ht="12.75" customHeight="1" x14ac:dyDescent="0.25">
      <c r="A234" s="12"/>
      <c r="E234" s="12"/>
      <c r="K234" s="12"/>
    </row>
    <row r="235" spans="1:11" ht="12.75" customHeight="1" x14ac:dyDescent="0.25">
      <c r="A235" s="12"/>
      <c r="E235" s="12"/>
      <c r="K235" s="12"/>
    </row>
    <row r="236" spans="1:11" ht="12.75" customHeight="1" x14ac:dyDescent="0.25">
      <c r="A236" s="12"/>
      <c r="E236" s="12"/>
      <c r="K236" s="12"/>
    </row>
    <row r="237" spans="1:11" ht="12.75" customHeight="1" x14ac:dyDescent="0.25">
      <c r="A237" s="12"/>
      <c r="E237" s="12"/>
      <c r="K237" s="12"/>
    </row>
    <row r="238" spans="1:11" ht="12.75" customHeight="1" x14ac:dyDescent="0.25">
      <c r="A238" s="12"/>
      <c r="E238" s="12"/>
      <c r="K238" s="12"/>
    </row>
    <row r="239" spans="1:11" ht="12.75" customHeight="1" x14ac:dyDescent="0.25">
      <c r="A239" s="12"/>
      <c r="E239" s="12"/>
      <c r="K239" s="12"/>
    </row>
    <row r="240" spans="1:11" ht="12.75" customHeight="1" x14ac:dyDescent="0.25">
      <c r="A240" s="12"/>
      <c r="E240" s="12"/>
      <c r="K240" s="12"/>
    </row>
    <row r="241" spans="1:11" ht="12.75" customHeight="1" x14ac:dyDescent="0.25">
      <c r="A241" s="12"/>
      <c r="E241" s="12"/>
      <c r="K241" s="12"/>
    </row>
    <row r="242" spans="1:11" ht="12.75" customHeight="1" x14ac:dyDescent="0.25">
      <c r="A242" s="12"/>
      <c r="E242" s="12"/>
      <c r="K242" s="12"/>
    </row>
    <row r="243" spans="1:11" ht="12.75" customHeight="1" x14ac:dyDescent="0.25">
      <c r="A243" s="12"/>
      <c r="E243" s="12"/>
      <c r="K243" s="12"/>
    </row>
    <row r="244" spans="1:11" ht="12.75" customHeight="1" x14ac:dyDescent="0.25">
      <c r="A244" s="12"/>
      <c r="E244" s="12"/>
      <c r="K244" s="12"/>
    </row>
    <row r="245" spans="1:11" ht="12.75" customHeight="1" x14ac:dyDescent="0.25">
      <c r="A245" s="12"/>
      <c r="E245" s="12"/>
      <c r="K245" s="12"/>
    </row>
    <row r="246" spans="1:11" ht="12.75" customHeight="1" x14ac:dyDescent="0.25">
      <c r="A246" s="12"/>
      <c r="E246" s="12"/>
      <c r="K246" s="12"/>
    </row>
    <row r="247" spans="1:11" ht="12.75" customHeight="1" x14ac:dyDescent="0.25">
      <c r="A247" s="12"/>
      <c r="E247" s="12"/>
      <c r="K247" s="12"/>
    </row>
    <row r="248" spans="1:11" ht="12.75" customHeight="1" x14ac:dyDescent="0.25">
      <c r="A248" s="12"/>
      <c r="E248" s="12"/>
      <c r="K248" s="12"/>
    </row>
    <row r="249" spans="1:11" ht="12.75" customHeight="1" x14ac:dyDescent="0.25">
      <c r="A249" s="12"/>
      <c r="E249" s="12"/>
      <c r="K249" s="12"/>
    </row>
    <row r="250" spans="1:11" ht="12.75" customHeight="1" x14ac:dyDescent="0.25">
      <c r="A250" s="12"/>
      <c r="E250" s="12"/>
      <c r="K250" s="12"/>
    </row>
    <row r="251" spans="1:11" ht="12.75" customHeight="1" x14ac:dyDescent="0.25">
      <c r="A251" s="12"/>
      <c r="E251" s="12"/>
      <c r="K251" s="12"/>
    </row>
    <row r="252" spans="1:11" ht="12.75" customHeight="1" x14ac:dyDescent="0.25">
      <c r="A252" s="12"/>
      <c r="E252" s="12"/>
      <c r="K252" s="12"/>
    </row>
    <row r="253" spans="1:11" ht="12.75" customHeight="1" x14ac:dyDescent="0.25">
      <c r="A253" s="12"/>
      <c r="E253" s="12"/>
      <c r="K253" s="12"/>
    </row>
    <row r="254" spans="1:11" ht="12.75" customHeight="1" x14ac:dyDescent="0.25">
      <c r="A254" s="12"/>
      <c r="E254" s="12"/>
      <c r="K254" s="12"/>
    </row>
    <row r="255" spans="1:11" ht="12.75" customHeight="1" x14ac:dyDescent="0.25">
      <c r="A255" s="12"/>
      <c r="E255" s="12"/>
      <c r="K255" s="12"/>
    </row>
    <row r="256" spans="1:11" ht="12.75" customHeight="1" x14ac:dyDescent="0.25">
      <c r="A256" s="12"/>
      <c r="E256" s="12"/>
      <c r="K256" s="12"/>
    </row>
    <row r="257" spans="1:11" ht="12.75" customHeight="1" x14ac:dyDescent="0.25">
      <c r="A257" s="12"/>
      <c r="E257" s="12"/>
      <c r="K257" s="12"/>
    </row>
    <row r="258" spans="1:11" ht="12.75" customHeight="1" x14ac:dyDescent="0.25">
      <c r="A258" s="12"/>
      <c r="E258" s="12"/>
      <c r="K258" s="12"/>
    </row>
    <row r="259" spans="1:11" ht="12.75" customHeight="1" x14ac:dyDescent="0.25">
      <c r="A259" s="12"/>
      <c r="E259" s="12"/>
      <c r="K259" s="12"/>
    </row>
    <row r="260" spans="1:11" ht="12.75" customHeight="1" x14ac:dyDescent="0.25">
      <c r="A260" s="12"/>
      <c r="E260" s="12"/>
      <c r="K260" s="12"/>
    </row>
    <row r="261" spans="1:11" ht="12.75" customHeight="1" x14ac:dyDescent="0.25">
      <c r="A261" s="12"/>
      <c r="E261" s="12"/>
      <c r="K261" s="12"/>
    </row>
    <row r="262" spans="1:11" ht="12.75" customHeight="1" x14ac:dyDescent="0.25">
      <c r="A262" s="12"/>
      <c r="E262" s="12"/>
      <c r="K262" s="12"/>
    </row>
    <row r="263" spans="1:11" ht="12.75" customHeight="1" x14ac:dyDescent="0.25">
      <c r="A263" s="12"/>
      <c r="E263" s="12"/>
      <c r="K263" s="12"/>
    </row>
    <row r="264" spans="1:11" ht="12.75" customHeight="1" x14ac:dyDescent="0.25">
      <c r="A264" s="12"/>
      <c r="E264" s="12"/>
      <c r="K264" s="12"/>
    </row>
    <row r="265" spans="1:11" ht="12.75" customHeight="1" x14ac:dyDescent="0.25">
      <c r="A265" s="12"/>
      <c r="E265" s="12"/>
      <c r="K265" s="12"/>
    </row>
    <row r="266" spans="1:11" ht="12.75" customHeight="1" x14ac:dyDescent="0.25">
      <c r="A266" s="12"/>
      <c r="E266" s="12"/>
      <c r="K266" s="12"/>
    </row>
    <row r="267" spans="1:11" ht="12.75" customHeight="1" x14ac:dyDescent="0.25">
      <c r="A267" s="12"/>
      <c r="E267" s="12"/>
      <c r="K267" s="12"/>
    </row>
    <row r="268" spans="1:11" ht="12.75" customHeight="1" x14ac:dyDescent="0.25">
      <c r="A268" s="12"/>
      <c r="E268" s="12"/>
      <c r="K268" s="12"/>
    </row>
    <row r="269" spans="1:11" ht="12.75" customHeight="1" x14ac:dyDescent="0.25">
      <c r="A269" s="12"/>
      <c r="E269" s="12"/>
      <c r="K269" s="12"/>
    </row>
    <row r="270" spans="1:11" ht="12.75" customHeight="1" x14ac:dyDescent="0.25">
      <c r="A270" s="12"/>
      <c r="E270" s="12"/>
      <c r="K270" s="12"/>
    </row>
    <row r="271" spans="1:11" ht="12.75" customHeight="1" x14ac:dyDescent="0.25">
      <c r="A271" s="12"/>
      <c r="E271" s="12"/>
      <c r="K271" s="12"/>
    </row>
    <row r="272" spans="1:11" ht="12.75" customHeight="1" x14ac:dyDescent="0.25">
      <c r="A272" s="12"/>
      <c r="E272" s="12"/>
      <c r="K272" s="12"/>
    </row>
    <row r="273" spans="1:11" ht="12.75" customHeight="1" x14ac:dyDescent="0.25">
      <c r="A273" s="12"/>
      <c r="E273" s="12"/>
      <c r="K273" s="12"/>
    </row>
    <row r="274" spans="1:11" ht="12.75" customHeight="1" x14ac:dyDescent="0.25">
      <c r="A274" s="12"/>
      <c r="E274" s="12"/>
      <c r="K274" s="12"/>
    </row>
    <row r="275" spans="1:11" ht="12.75" customHeight="1" x14ac:dyDescent="0.25">
      <c r="A275" s="12"/>
      <c r="E275" s="12"/>
      <c r="K275" s="12"/>
    </row>
    <row r="276" spans="1:11" ht="12.75" customHeight="1" x14ac:dyDescent="0.25">
      <c r="A276" s="12"/>
      <c r="E276" s="12"/>
      <c r="K276" s="12"/>
    </row>
    <row r="277" spans="1:11" ht="12.75" customHeight="1" x14ac:dyDescent="0.25">
      <c r="A277" s="12"/>
      <c r="E277" s="12"/>
      <c r="K277" s="12"/>
    </row>
    <row r="278" spans="1:11" ht="12.75" customHeight="1" x14ac:dyDescent="0.25">
      <c r="A278" s="12"/>
      <c r="E278" s="12"/>
      <c r="K278" s="12"/>
    </row>
    <row r="279" spans="1:11" ht="12.75" customHeight="1" x14ac:dyDescent="0.25">
      <c r="A279" s="12"/>
      <c r="E279" s="12"/>
      <c r="K279" s="12"/>
    </row>
    <row r="280" spans="1:11" ht="12.75" customHeight="1" x14ac:dyDescent="0.25">
      <c r="A280" s="12"/>
      <c r="E280" s="12"/>
      <c r="K280" s="12"/>
    </row>
    <row r="281" spans="1:11" ht="12.75" customHeight="1" x14ac:dyDescent="0.25">
      <c r="A281" s="12"/>
      <c r="E281" s="12"/>
      <c r="K281" s="12"/>
    </row>
    <row r="282" spans="1:11" ht="12.75" customHeight="1" x14ac:dyDescent="0.25">
      <c r="A282" s="12"/>
      <c r="E282" s="12"/>
      <c r="K282" s="12"/>
    </row>
    <row r="283" spans="1:11" ht="12.75" customHeight="1" x14ac:dyDescent="0.25">
      <c r="A283" s="12"/>
      <c r="E283" s="12"/>
      <c r="K283" s="12"/>
    </row>
    <row r="284" spans="1:11" ht="12.75" customHeight="1" x14ac:dyDescent="0.25">
      <c r="A284" s="12"/>
      <c r="E284" s="12"/>
      <c r="K284" s="12"/>
    </row>
    <row r="285" spans="1:11" ht="12.75" customHeight="1" x14ac:dyDescent="0.25">
      <c r="A285" s="12"/>
      <c r="E285" s="12"/>
      <c r="K285" s="12"/>
    </row>
    <row r="286" spans="1:11" ht="12.75" customHeight="1" x14ac:dyDescent="0.25">
      <c r="A286" s="12"/>
      <c r="E286" s="12"/>
      <c r="K286" s="12"/>
    </row>
    <row r="287" spans="1:11" ht="12.75" customHeight="1" x14ac:dyDescent="0.25">
      <c r="A287" s="12"/>
      <c r="E287" s="12"/>
      <c r="K287" s="12"/>
    </row>
    <row r="288" spans="1:11" ht="12.75" customHeight="1" x14ac:dyDescent="0.25">
      <c r="A288" s="12"/>
      <c r="E288" s="12"/>
      <c r="K288" s="12"/>
    </row>
    <row r="289" spans="1:11" ht="12.75" customHeight="1" x14ac:dyDescent="0.25">
      <c r="A289" s="12"/>
      <c r="E289" s="12"/>
      <c r="K289" s="12"/>
    </row>
    <row r="290" spans="1:11" ht="12.75" customHeight="1" x14ac:dyDescent="0.25">
      <c r="A290" s="12"/>
      <c r="E290" s="12"/>
      <c r="K290" s="12"/>
    </row>
    <row r="291" spans="1:11" ht="12.75" customHeight="1" x14ac:dyDescent="0.25">
      <c r="A291" s="12"/>
      <c r="E291" s="12"/>
      <c r="K291" s="12"/>
    </row>
    <row r="292" spans="1:11" ht="12.75" customHeight="1" x14ac:dyDescent="0.25">
      <c r="A292" s="12"/>
      <c r="E292" s="12"/>
      <c r="K292" s="12"/>
    </row>
    <row r="293" spans="1:11" ht="12.75" customHeight="1" x14ac:dyDescent="0.25">
      <c r="A293" s="12"/>
      <c r="E293" s="12"/>
      <c r="K293" s="12"/>
    </row>
    <row r="294" spans="1:11" ht="12.75" customHeight="1" x14ac:dyDescent="0.25">
      <c r="A294" s="12"/>
      <c r="E294" s="12"/>
      <c r="K294" s="12"/>
    </row>
    <row r="295" spans="1:11" ht="12.75" customHeight="1" x14ac:dyDescent="0.25">
      <c r="A295" s="12"/>
      <c r="E295" s="12"/>
      <c r="K295" s="12"/>
    </row>
    <row r="296" spans="1:11" ht="12.75" customHeight="1" x14ac:dyDescent="0.25">
      <c r="A296" s="12"/>
      <c r="E296" s="12"/>
      <c r="K296" s="12"/>
    </row>
    <row r="297" spans="1:11" ht="12.75" customHeight="1" x14ac:dyDescent="0.25">
      <c r="A297" s="12"/>
      <c r="E297" s="12"/>
      <c r="K297" s="12"/>
    </row>
    <row r="298" spans="1:11" ht="12.75" customHeight="1" x14ac:dyDescent="0.25">
      <c r="A298" s="12"/>
      <c r="E298" s="12"/>
      <c r="K298" s="12"/>
    </row>
    <row r="299" spans="1:11" ht="12.75" customHeight="1" x14ac:dyDescent="0.25">
      <c r="A299" s="12"/>
      <c r="E299" s="12"/>
      <c r="K299" s="12"/>
    </row>
    <row r="300" spans="1:11" ht="12.75" customHeight="1" x14ac:dyDescent="0.25">
      <c r="A300" s="12"/>
      <c r="E300" s="12"/>
      <c r="K300" s="12"/>
    </row>
    <row r="301" spans="1:11" ht="12.75" customHeight="1" x14ac:dyDescent="0.25">
      <c r="A301" s="12"/>
      <c r="E301" s="12"/>
      <c r="K301" s="12"/>
    </row>
    <row r="302" spans="1:11" ht="12.75" customHeight="1" x14ac:dyDescent="0.25">
      <c r="A302" s="12"/>
      <c r="E302" s="12"/>
      <c r="K302" s="12"/>
    </row>
    <row r="303" spans="1:11" ht="12.75" customHeight="1" x14ac:dyDescent="0.25">
      <c r="A303" s="12"/>
      <c r="E303" s="12"/>
      <c r="K303" s="12"/>
    </row>
    <row r="304" spans="1:11" ht="12.75" customHeight="1" x14ac:dyDescent="0.25">
      <c r="A304" s="12"/>
      <c r="E304" s="12"/>
      <c r="K304" s="12"/>
    </row>
    <row r="305" spans="1:11" ht="12.75" customHeight="1" x14ac:dyDescent="0.25">
      <c r="A305" s="12"/>
      <c r="E305" s="12"/>
      <c r="K305" s="12"/>
    </row>
    <row r="306" spans="1:11" ht="12.75" customHeight="1" x14ac:dyDescent="0.25">
      <c r="A306" s="12"/>
      <c r="E306" s="12"/>
      <c r="K306" s="12"/>
    </row>
    <row r="307" spans="1:11" ht="12.75" customHeight="1" x14ac:dyDescent="0.25">
      <c r="A307" s="12"/>
      <c r="E307" s="12"/>
      <c r="K307" s="12"/>
    </row>
    <row r="308" spans="1:11" ht="12.75" customHeight="1" x14ac:dyDescent="0.25">
      <c r="A308" s="12"/>
      <c r="E308" s="12"/>
      <c r="K308" s="12"/>
    </row>
    <row r="309" spans="1:11" ht="12.75" customHeight="1" x14ac:dyDescent="0.25">
      <c r="A309" s="12"/>
      <c r="E309" s="12"/>
      <c r="K309" s="12"/>
    </row>
    <row r="310" spans="1:11" ht="12.75" customHeight="1" x14ac:dyDescent="0.25">
      <c r="A310" s="12"/>
      <c r="E310" s="12"/>
      <c r="K310" s="12"/>
    </row>
    <row r="311" spans="1:11" ht="12.75" customHeight="1" x14ac:dyDescent="0.25">
      <c r="A311" s="12"/>
      <c r="E311" s="12"/>
      <c r="K311" s="12"/>
    </row>
    <row r="312" spans="1:11" ht="12.75" customHeight="1" x14ac:dyDescent="0.25">
      <c r="A312" s="12"/>
      <c r="E312" s="12"/>
      <c r="K312" s="12"/>
    </row>
    <row r="313" spans="1:11" ht="12.75" customHeight="1" x14ac:dyDescent="0.25">
      <c r="A313" s="12"/>
      <c r="E313" s="12"/>
      <c r="K313" s="12"/>
    </row>
    <row r="314" spans="1:11" ht="12.75" customHeight="1" x14ac:dyDescent="0.25">
      <c r="A314" s="12"/>
      <c r="E314" s="12"/>
      <c r="K314" s="12"/>
    </row>
    <row r="315" spans="1:11" ht="12.75" customHeight="1" x14ac:dyDescent="0.25">
      <c r="A315" s="12"/>
      <c r="E315" s="12"/>
      <c r="K315" s="12"/>
    </row>
    <row r="316" spans="1:11" ht="12.75" customHeight="1" x14ac:dyDescent="0.25">
      <c r="A316" s="12"/>
      <c r="E316" s="12"/>
      <c r="K316" s="12"/>
    </row>
    <row r="317" spans="1:11" ht="12.75" customHeight="1" x14ac:dyDescent="0.25">
      <c r="A317" s="12"/>
      <c r="E317" s="12"/>
      <c r="K317" s="12"/>
    </row>
    <row r="318" spans="1:11" ht="12.75" customHeight="1" x14ac:dyDescent="0.25">
      <c r="A318" s="12"/>
      <c r="E318" s="12"/>
      <c r="K318" s="12"/>
    </row>
    <row r="319" spans="1:11" ht="12.75" customHeight="1" x14ac:dyDescent="0.25">
      <c r="A319" s="12"/>
      <c r="E319" s="12"/>
      <c r="K319" s="12"/>
    </row>
    <row r="320" spans="1:11" ht="12.75" customHeight="1" x14ac:dyDescent="0.25">
      <c r="A320" s="12"/>
      <c r="E320" s="12"/>
      <c r="K320" s="12"/>
    </row>
    <row r="321" spans="1:11" ht="12.75" customHeight="1" x14ac:dyDescent="0.25">
      <c r="A321" s="12"/>
      <c r="E321" s="12"/>
      <c r="K321" s="12"/>
    </row>
    <row r="322" spans="1:11" ht="12.75" customHeight="1" x14ac:dyDescent="0.25">
      <c r="A322" s="12"/>
      <c r="E322" s="12"/>
      <c r="K322" s="12"/>
    </row>
    <row r="323" spans="1:11" ht="12.75" customHeight="1" x14ac:dyDescent="0.25">
      <c r="A323" s="12"/>
      <c r="E323" s="12"/>
      <c r="K323" s="12"/>
    </row>
    <row r="324" spans="1:11" ht="12.75" customHeight="1" x14ac:dyDescent="0.25">
      <c r="A324" s="12"/>
      <c r="E324" s="12"/>
      <c r="K324" s="12"/>
    </row>
    <row r="325" spans="1:11" ht="12.75" customHeight="1" x14ac:dyDescent="0.25">
      <c r="A325" s="12"/>
      <c r="E325" s="12"/>
      <c r="K325" s="12"/>
    </row>
    <row r="326" spans="1:11" ht="12.75" customHeight="1" x14ac:dyDescent="0.25">
      <c r="A326" s="12"/>
      <c r="E326" s="12"/>
      <c r="K326" s="12"/>
    </row>
    <row r="327" spans="1:11" ht="12.75" customHeight="1" x14ac:dyDescent="0.25">
      <c r="A327" s="12"/>
      <c r="E327" s="12"/>
      <c r="K327" s="12"/>
    </row>
    <row r="328" spans="1:11" ht="12.75" customHeight="1" x14ac:dyDescent="0.25">
      <c r="A328" s="12"/>
      <c r="E328" s="12"/>
      <c r="K328" s="12"/>
    </row>
    <row r="329" spans="1:11" ht="12.75" customHeight="1" x14ac:dyDescent="0.25">
      <c r="A329" s="12"/>
      <c r="E329" s="12"/>
      <c r="K329" s="12"/>
    </row>
    <row r="330" spans="1:11" ht="12.75" customHeight="1" x14ac:dyDescent="0.25">
      <c r="A330" s="12"/>
      <c r="E330" s="12"/>
      <c r="K330" s="12"/>
    </row>
    <row r="331" spans="1:11" ht="12.75" customHeight="1" x14ac:dyDescent="0.25">
      <c r="A331" s="12"/>
      <c r="E331" s="12"/>
      <c r="K331" s="12"/>
    </row>
    <row r="332" spans="1:11" ht="12.75" customHeight="1" x14ac:dyDescent="0.25">
      <c r="A332" s="12"/>
      <c r="E332" s="12"/>
      <c r="K332" s="12"/>
    </row>
    <row r="333" spans="1:11" ht="12.75" customHeight="1" x14ac:dyDescent="0.25">
      <c r="A333" s="12"/>
      <c r="E333" s="12"/>
      <c r="K333" s="12"/>
    </row>
    <row r="334" spans="1:11" ht="12.75" customHeight="1" x14ac:dyDescent="0.25">
      <c r="A334" s="12"/>
      <c r="E334" s="12"/>
      <c r="K334" s="12"/>
    </row>
    <row r="335" spans="1:11" ht="12.75" customHeight="1" x14ac:dyDescent="0.25">
      <c r="A335" s="12"/>
      <c r="E335" s="12"/>
      <c r="K335" s="12"/>
    </row>
    <row r="336" spans="1:11" ht="12.75" customHeight="1" x14ac:dyDescent="0.25">
      <c r="A336" s="12"/>
      <c r="E336" s="12"/>
      <c r="K336" s="12"/>
    </row>
    <row r="337" spans="1:11" ht="12.75" customHeight="1" x14ac:dyDescent="0.25">
      <c r="A337" s="12"/>
      <c r="E337" s="12"/>
      <c r="K337" s="12"/>
    </row>
    <row r="338" spans="1:11" ht="12.75" customHeight="1" x14ac:dyDescent="0.25">
      <c r="A338" s="12"/>
      <c r="E338" s="12"/>
      <c r="K338" s="12"/>
    </row>
    <row r="339" spans="1:11" ht="12.75" customHeight="1" x14ac:dyDescent="0.25">
      <c r="A339" s="12"/>
      <c r="E339" s="12"/>
      <c r="K339" s="12"/>
    </row>
    <row r="340" spans="1:11" ht="12.75" customHeight="1" x14ac:dyDescent="0.25">
      <c r="A340" s="12"/>
      <c r="E340" s="12"/>
      <c r="K340" s="12"/>
    </row>
    <row r="341" spans="1:11" ht="12.75" customHeight="1" x14ac:dyDescent="0.25">
      <c r="A341" s="12"/>
      <c r="E341" s="12"/>
      <c r="K341" s="12"/>
    </row>
    <row r="342" spans="1:11" ht="12.75" customHeight="1" x14ac:dyDescent="0.25">
      <c r="A342" s="12"/>
      <c r="E342" s="12"/>
      <c r="K342" s="12"/>
    </row>
    <row r="343" spans="1:11" ht="12.75" customHeight="1" x14ac:dyDescent="0.25">
      <c r="A343" s="12"/>
      <c r="E343" s="12"/>
      <c r="K343" s="12"/>
    </row>
    <row r="344" spans="1:11" ht="12.75" customHeight="1" x14ac:dyDescent="0.25">
      <c r="A344" s="12"/>
      <c r="E344" s="12"/>
      <c r="K344" s="12"/>
    </row>
    <row r="345" spans="1:11" ht="12.75" customHeight="1" x14ac:dyDescent="0.25">
      <c r="A345" s="12"/>
      <c r="E345" s="12"/>
      <c r="K345" s="12"/>
    </row>
    <row r="346" spans="1:11" ht="12.75" customHeight="1" x14ac:dyDescent="0.25">
      <c r="A346" s="12"/>
      <c r="E346" s="12"/>
      <c r="K346" s="12"/>
    </row>
    <row r="347" spans="1:11" ht="12.75" customHeight="1" x14ac:dyDescent="0.25">
      <c r="A347" s="12"/>
      <c r="E347" s="12"/>
      <c r="K347" s="12"/>
    </row>
    <row r="348" spans="1:11" ht="12.75" customHeight="1" x14ac:dyDescent="0.25">
      <c r="A348" s="12"/>
      <c r="E348" s="12"/>
      <c r="K348" s="12"/>
    </row>
    <row r="349" spans="1:11" ht="12.75" customHeight="1" x14ac:dyDescent="0.25">
      <c r="A349" s="12"/>
      <c r="E349" s="12"/>
      <c r="K349" s="12"/>
    </row>
    <row r="350" spans="1:11" ht="12.75" customHeight="1" x14ac:dyDescent="0.25">
      <c r="A350" s="12"/>
      <c r="E350" s="12"/>
      <c r="K350" s="12"/>
    </row>
    <row r="351" spans="1:11" ht="12.75" customHeight="1" x14ac:dyDescent="0.25">
      <c r="A351" s="12"/>
      <c r="E351" s="12"/>
      <c r="K351" s="12"/>
    </row>
    <row r="352" spans="1:11" ht="12.75" customHeight="1" x14ac:dyDescent="0.25">
      <c r="A352" s="12"/>
      <c r="E352" s="12"/>
      <c r="K352" s="12"/>
    </row>
    <row r="353" spans="1:11" ht="12.75" customHeight="1" x14ac:dyDescent="0.25">
      <c r="A353" s="12"/>
      <c r="E353" s="12"/>
      <c r="K353" s="12"/>
    </row>
    <row r="354" spans="1:11" ht="12.75" customHeight="1" x14ac:dyDescent="0.25">
      <c r="A354" s="12"/>
      <c r="E354" s="12"/>
      <c r="K354" s="12"/>
    </row>
    <row r="355" spans="1:11" ht="12.75" customHeight="1" x14ac:dyDescent="0.25">
      <c r="A355" s="12"/>
      <c r="E355" s="12"/>
      <c r="K355" s="12"/>
    </row>
    <row r="356" spans="1:11" ht="12.75" customHeight="1" x14ac:dyDescent="0.25">
      <c r="A356" s="12"/>
      <c r="E356" s="12"/>
      <c r="K356" s="12"/>
    </row>
    <row r="357" spans="1:11" ht="12.75" customHeight="1" x14ac:dyDescent="0.25">
      <c r="A357" s="12"/>
      <c r="E357" s="12"/>
      <c r="K357" s="12"/>
    </row>
    <row r="358" spans="1:11" ht="12.75" customHeight="1" x14ac:dyDescent="0.25">
      <c r="A358" s="12"/>
      <c r="E358" s="12"/>
      <c r="K358" s="12"/>
    </row>
    <row r="359" spans="1:11" ht="12.75" customHeight="1" x14ac:dyDescent="0.25">
      <c r="A359" s="12"/>
      <c r="E359" s="12"/>
      <c r="K359" s="12"/>
    </row>
    <row r="360" spans="1:11" ht="12.75" customHeight="1" x14ac:dyDescent="0.25">
      <c r="A360" s="12"/>
      <c r="E360" s="12"/>
      <c r="K360" s="12"/>
    </row>
    <row r="361" spans="1:11" ht="12.75" customHeight="1" x14ac:dyDescent="0.25">
      <c r="A361" s="12"/>
      <c r="E361" s="12"/>
      <c r="K361" s="12"/>
    </row>
    <row r="362" spans="1:11" ht="12.75" customHeight="1" x14ac:dyDescent="0.25">
      <c r="A362" s="12"/>
      <c r="E362" s="12"/>
      <c r="K362" s="12"/>
    </row>
    <row r="363" spans="1:11" ht="12.75" customHeight="1" x14ac:dyDescent="0.25">
      <c r="A363" s="12"/>
      <c r="E363" s="12"/>
      <c r="K363" s="12"/>
    </row>
    <row r="364" spans="1:11" ht="12.75" customHeight="1" x14ac:dyDescent="0.25">
      <c r="A364" s="12"/>
      <c r="E364" s="12"/>
      <c r="K364" s="12"/>
    </row>
    <row r="365" spans="1:11" ht="12.75" customHeight="1" x14ac:dyDescent="0.25">
      <c r="A365" s="12"/>
      <c r="E365" s="12"/>
      <c r="K365" s="12"/>
    </row>
    <row r="366" spans="1:11" ht="12.75" customHeight="1" x14ac:dyDescent="0.25">
      <c r="A366" s="12"/>
      <c r="E366" s="12"/>
      <c r="K366" s="12"/>
    </row>
    <row r="367" spans="1:11" ht="12.75" customHeight="1" x14ac:dyDescent="0.25">
      <c r="A367" s="12"/>
      <c r="E367" s="12"/>
      <c r="K367" s="12"/>
    </row>
    <row r="368" spans="1:11" ht="12.75" customHeight="1" x14ac:dyDescent="0.25">
      <c r="A368" s="12"/>
      <c r="E368" s="12"/>
      <c r="K368" s="12"/>
    </row>
    <row r="369" spans="1:11" ht="12.75" customHeight="1" x14ac:dyDescent="0.25">
      <c r="A369" s="12"/>
      <c r="E369" s="12"/>
      <c r="K369" s="12"/>
    </row>
    <row r="370" spans="1:11" ht="12.75" customHeight="1" x14ac:dyDescent="0.25">
      <c r="A370" s="12"/>
      <c r="E370" s="12"/>
      <c r="K370" s="12"/>
    </row>
    <row r="371" spans="1:11" ht="12.75" customHeight="1" x14ac:dyDescent="0.25">
      <c r="A371" s="12"/>
      <c r="E371" s="12"/>
      <c r="K371" s="12"/>
    </row>
    <row r="372" spans="1:11" ht="12.75" customHeight="1" x14ac:dyDescent="0.25">
      <c r="A372" s="12"/>
      <c r="E372" s="12"/>
      <c r="K372" s="12"/>
    </row>
    <row r="373" spans="1:11" ht="12.75" customHeight="1" x14ac:dyDescent="0.25">
      <c r="A373" s="12"/>
      <c r="E373" s="12"/>
      <c r="K373" s="12"/>
    </row>
    <row r="374" spans="1:11" ht="12.75" customHeight="1" x14ac:dyDescent="0.25">
      <c r="A374" s="12"/>
      <c r="E374" s="12"/>
      <c r="K374" s="12"/>
    </row>
    <row r="375" spans="1:11" ht="12.75" customHeight="1" x14ac:dyDescent="0.25">
      <c r="A375" s="12"/>
      <c r="E375" s="12"/>
      <c r="K375" s="12"/>
    </row>
    <row r="376" spans="1:11" ht="12.75" customHeight="1" x14ac:dyDescent="0.25">
      <c r="A376" s="12"/>
      <c r="E376" s="12"/>
      <c r="K376" s="12"/>
    </row>
    <row r="377" spans="1:11" ht="12.75" customHeight="1" x14ac:dyDescent="0.25">
      <c r="A377" s="12"/>
      <c r="E377" s="12"/>
      <c r="K377" s="12"/>
    </row>
    <row r="378" spans="1:11" ht="12.75" customHeight="1" x14ac:dyDescent="0.25">
      <c r="A378" s="12"/>
      <c r="E378" s="12"/>
      <c r="K378" s="12"/>
    </row>
    <row r="379" spans="1:11" ht="12.75" customHeight="1" x14ac:dyDescent="0.25">
      <c r="A379" s="12"/>
      <c r="E379" s="12"/>
      <c r="K379" s="12"/>
    </row>
    <row r="380" spans="1:11" ht="12.75" customHeight="1" x14ac:dyDescent="0.25">
      <c r="A380" s="12"/>
      <c r="E380" s="12"/>
      <c r="K380" s="12"/>
    </row>
    <row r="381" spans="1:11" ht="12.75" customHeight="1" x14ac:dyDescent="0.25">
      <c r="A381" s="12"/>
      <c r="E381" s="12"/>
      <c r="K381" s="12"/>
    </row>
    <row r="382" spans="1:11" ht="12.75" customHeight="1" x14ac:dyDescent="0.25">
      <c r="A382" s="12"/>
      <c r="E382" s="12"/>
      <c r="K382" s="12"/>
    </row>
    <row r="383" spans="1:11" ht="12.75" customHeight="1" x14ac:dyDescent="0.25">
      <c r="A383" s="12"/>
      <c r="E383" s="12"/>
      <c r="K383" s="12"/>
    </row>
    <row r="384" spans="1:11" ht="12.75" customHeight="1" x14ac:dyDescent="0.25">
      <c r="A384" s="12"/>
      <c r="E384" s="12"/>
      <c r="K384" s="12"/>
    </row>
    <row r="385" spans="1:11" ht="12.75" customHeight="1" x14ac:dyDescent="0.25">
      <c r="A385" s="12"/>
      <c r="E385" s="12"/>
      <c r="K385" s="12"/>
    </row>
    <row r="386" spans="1:11" ht="12.75" customHeight="1" x14ac:dyDescent="0.25">
      <c r="A386" s="12"/>
      <c r="E386" s="12"/>
      <c r="K386" s="12"/>
    </row>
    <row r="387" spans="1:11" ht="12.75" customHeight="1" x14ac:dyDescent="0.25">
      <c r="A387" s="12"/>
      <c r="E387" s="12"/>
      <c r="K387" s="12"/>
    </row>
    <row r="388" spans="1:11" ht="12.75" customHeight="1" x14ac:dyDescent="0.25">
      <c r="A388" s="12"/>
      <c r="E388" s="12"/>
      <c r="K388" s="12"/>
    </row>
    <row r="389" spans="1:11" ht="12.75" customHeight="1" x14ac:dyDescent="0.25">
      <c r="A389" s="12"/>
      <c r="E389" s="12"/>
      <c r="K389" s="12"/>
    </row>
    <row r="390" spans="1:11" ht="12.75" customHeight="1" x14ac:dyDescent="0.25">
      <c r="A390" s="12"/>
      <c r="E390" s="12"/>
      <c r="K390" s="12"/>
    </row>
    <row r="391" spans="1:11" ht="12.75" customHeight="1" x14ac:dyDescent="0.25">
      <c r="A391" s="12"/>
      <c r="E391" s="12"/>
      <c r="K391" s="12"/>
    </row>
    <row r="392" spans="1:11" ht="12.75" customHeight="1" x14ac:dyDescent="0.25">
      <c r="A392" s="12"/>
      <c r="E392" s="12"/>
      <c r="K392" s="12"/>
    </row>
    <row r="393" spans="1:11" ht="12.75" customHeight="1" x14ac:dyDescent="0.25">
      <c r="A393" s="12"/>
      <c r="E393" s="12"/>
      <c r="K393" s="12"/>
    </row>
    <row r="394" spans="1:11" ht="12.75" customHeight="1" x14ac:dyDescent="0.25">
      <c r="A394" s="12"/>
      <c r="E394" s="12"/>
      <c r="K394" s="12"/>
    </row>
    <row r="395" spans="1:11" ht="12.75" customHeight="1" x14ac:dyDescent="0.25">
      <c r="A395" s="12"/>
      <c r="E395" s="12"/>
      <c r="K395" s="12"/>
    </row>
    <row r="396" spans="1:11" ht="12.75" customHeight="1" x14ac:dyDescent="0.25">
      <c r="A396" s="12"/>
      <c r="E396" s="12"/>
      <c r="K396" s="12"/>
    </row>
    <row r="397" spans="1:11" ht="12.75" customHeight="1" x14ac:dyDescent="0.25">
      <c r="A397" s="12"/>
      <c r="E397" s="12"/>
      <c r="K397" s="12"/>
    </row>
    <row r="398" spans="1:11" ht="12.75" customHeight="1" x14ac:dyDescent="0.25">
      <c r="A398" s="12"/>
      <c r="E398" s="12"/>
      <c r="K398" s="12"/>
    </row>
    <row r="399" spans="1:11" ht="12.75" customHeight="1" x14ac:dyDescent="0.25">
      <c r="A399" s="12"/>
      <c r="E399" s="12"/>
      <c r="K399" s="12"/>
    </row>
    <row r="400" spans="1:11" ht="12.75" customHeight="1" x14ac:dyDescent="0.25">
      <c r="A400" s="12"/>
      <c r="E400" s="12"/>
      <c r="K400" s="12"/>
    </row>
    <row r="401" spans="1:11" ht="12.75" customHeight="1" x14ac:dyDescent="0.25">
      <c r="A401" s="12"/>
      <c r="E401" s="12"/>
      <c r="K401" s="12"/>
    </row>
    <row r="402" spans="1:11" ht="12.75" customHeight="1" x14ac:dyDescent="0.25">
      <c r="A402" s="12"/>
      <c r="E402" s="12"/>
      <c r="K402" s="12"/>
    </row>
    <row r="403" spans="1:11" ht="12.75" customHeight="1" x14ac:dyDescent="0.25">
      <c r="A403" s="12"/>
      <c r="E403" s="12"/>
      <c r="K403" s="12"/>
    </row>
    <row r="404" spans="1:11" ht="12.75" customHeight="1" x14ac:dyDescent="0.25">
      <c r="A404" s="12"/>
      <c r="E404" s="12"/>
      <c r="K404" s="12"/>
    </row>
    <row r="405" spans="1:11" ht="12.75" customHeight="1" x14ac:dyDescent="0.25">
      <c r="A405" s="12"/>
      <c r="E405" s="12"/>
      <c r="K405" s="12"/>
    </row>
    <row r="406" spans="1:11" ht="12.75" customHeight="1" x14ac:dyDescent="0.25">
      <c r="A406" s="12"/>
      <c r="E406" s="12"/>
      <c r="K406" s="12"/>
    </row>
    <row r="407" spans="1:11" ht="12.75" customHeight="1" x14ac:dyDescent="0.25">
      <c r="A407" s="12"/>
      <c r="E407" s="12"/>
      <c r="K407" s="12"/>
    </row>
    <row r="408" spans="1:11" ht="12.75" customHeight="1" x14ac:dyDescent="0.25">
      <c r="A408" s="12"/>
      <c r="E408" s="12"/>
      <c r="K408" s="12"/>
    </row>
    <row r="409" spans="1:11" ht="12.75" customHeight="1" x14ac:dyDescent="0.25">
      <c r="A409" s="12"/>
      <c r="E409" s="12"/>
      <c r="K409" s="12"/>
    </row>
    <row r="410" spans="1:11" ht="12.75" customHeight="1" x14ac:dyDescent="0.25">
      <c r="A410" s="12"/>
      <c r="E410" s="12"/>
      <c r="K410" s="12"/>
    </row>
    <row r="411" spans="1:11" ht="12.75" customHeight="1" x14ac:dyDescent="0.25">
      <c r="A411" s="12"/>
      <c r="E411" s="12"/>
      <c r="K411" s="12"/>
    </row>
    <row r="412" spans="1:11" ht="12.75" customHeight="1" x14ac:dyDescent="0.25">
      <c r="A412" s="12"/>
      <c r="E412" s="12"/>
      <c r="K412" s="12"/>
    </row>
    <row r="413" spans="1:11" ht="12.75" customHeight="1" x14ac:dyDescent="0.25">
      <c r="A413" s="12"/>
      <c r="E413" s="12"/>
      <c r="K413" s="12"/>
    </row>
    <row r="414" spans="1:11" ht="12.75" customHeight="1" x14ac:dyDescent="0.25">
      <c r="A414" s="12"/>
      <c r="E414" s="12"/>
      <c r="K414" s="12"/>
    </row>
    <row r="415" spans="1:11" ht="12.75" customHeight="1" x14ac:dyDescent="0.25">
      <c r="A415" s="12"/>
      <c r="E415" s="12"/>
      <c r="K415" s="12"/>
    </row>
    <row r="416" spans="1:11" ht="12.75" customHeight="1" x14ac:dyDescent="0.25">
      <c r="A416" s="12"/>
      <c r="E416" s="12"/>
      <c r="K416" s="12"/>
    </row>
    <row r="417" spans="1:11" ht="12.75" customHeight="1" x14ac:dyDescent="0.25">
      <c r="A417" s="12"/>
      <c r="E417" s="12"/>
      <c r="K417" s="12"/>
    </row>
    <row r="418" spans="1:11" ht="12.75" customHeight="1" x14ac:dyDescent="0.25">
      <c r="A418" s="12"/>
      <c r="E418" s="12"/>
      <c r="K418" s="12"/>
    </row>
    <row r="419" spans="1:11" ht="12.75" customHeight="1" x14ac:dyDescent="0.25">
      <c r="A419" s="12"/>
      <c r="E419" s="12"/>
      <c r="K419" s="12"/>
    </row>
    <row r="420" spans="1:11" ht="12.75" customHeight="1" x14ac:dyDescent="0.25">
      <c r="A420" s="12"/>
      <c r="E420" s="12"/>
      <c r="K420" s="12"/>
    </row>
    <row r="421" spans="1:11" ht="12.75" customHeight="1" x14ac:dyDescent="0.25">
      <c r="A421" s="12"/>
      <c r="E421" s="12"/>
      <c r="K421" s="12"/>
    </row>
    <row r="422" spans="1:11" ht="12.75" customHeight="1" x14ac:dyDescent="0.25">
      <c r="A422" s="12"/>
      <c r="E422" s="12"/>
      <c r="K422" s="12"/>
    </row>
    <row r="423" spans="1:11" ht="12.75" customHeight="1" x14ac:dyDescent="0.25">
      <c r="A423" s="12"/>
      <c r="E423" s="12"/>
      <c r="K423" s="12"/>
    </row>
    <row r="424" spans="1:11" ht="12.75" customHeight="1" x14ac:dyDescent="0.25">
      <c r="A424" s="12"/>
      <c r="E424" s="12"/>
      <c r="K424" s="12"/>
    </row>
    <row r="425" spans="1:11" ht="12.75" customHeight="1" x14ac:dyDescent="0.25">
      <c r="A425" s="12"/>
      <c r="E425" s="12"/>
      <c r="K425" s="12"/>
    </row>
    <row r="426" spans="1:11" ht="12.75" customHeight="1" x14ac:dyDescent="0.25">
      <c r="A426" s="12"/>
      <c r="E426" s="12"/>
      <c r="K426" s="12"/>
    </row>
    <row r="427" spans="1:11" ht="12.75" customHeight="1" x14ac:dyDescent="0.25">
      <c r="A427" s="12"/>
      <c r="E427" s="12"/>
      <c r="K427" s="12"/>
    </row>
    <row r="428" spans="1:11" ht="12.75" customHeight="1" x14ac:dyDescent="0.25">
      <c r="A428" s="12"/>
      <c r="E428" s="12"/>
      <c r="K428" s="12"/>
    </row>
    <row r="429" spans="1:11" ht="12.75" customHeight="1" x14ac:dyDescent="0.25">
      <c r="A429" s="12"/>
      <c r="E429" s="12"/>
      <c r="K429" s="12"/>
    </row>
    <row r="430" spans="1:11" ht="12.75" customHeight="1" x14ac:dyDescent="0.25">
      <c r="A430" s="12"/>
      <c r="E430" s="12"/>
      <c r="K430" s="12"/>
    </row>
    <row r="431" spans="1:11" ht="12.75" customHeight="1" x14ac:dyDescent="0.25">
      <c r="A431" s="12"/>
      <c r="E431" s="12"/>
      <c r="K431" s="12"/>
    </row>
    <row r="432" spans="1:11" ht="12.75" customHeight="1" x14ac:dyDescent="0.25">
      <c r="A432" s="12"/>
      <c r="E432" s="12"/>
      <c r="K432" s="12"/>
    </row>
    <row r="433" spans="1:11" ht="12.75" customHeight="1" x14ac:dyDescent="0.25">
      <c r="A433" s="12"/>
      <c r="E433" s="12"/>
      <c r="K433" s="12"/>
    </row>
    <row r="434" spans="1:11" ht="12.75" customHeight="1" x14ac:dyDescent="0.25">
      <c r="A434" s="12"/>
      <c r="E434" s="12"/>
      <c r="K434" s="12"/>
    </row>
    <row r="435" spans="1:11" ht="12.75" customHeight="1" x14ac:dyDescent="0.25">
      <c r="A435" s="12"/>
      <c r="E435" s="12"/>
      <c r="K435" s="12"/>
    </row>
    <row r="436" spans="1:11" ht="12.75" customHeight="1" x14ac:dyDescent="0.25">
      <c r="A436" s="12"/>
      <c r="E436" s="12"/>
      <c r="K436" s="12"/>
    </row>
    <row r="437" spans="1:11" ht="12.75" customHeight="1" x14ac:dyDescent="0.25">
      <c r="A437" s="12"/>
      <c r="E437" s="12"/>
      <c r="K437" s="12"/>
    </row>
    <row r="438" spans="1:11" ht="12.75" customHeight="1" x14ac:dyDescent="0.25">
      <c r="A438" s="12"/>
      <c r="E438" s="12"/>
      <c r="K438" s="12"/>
    </row>
    <row r="439" spans="1:11" ht="12.75" customHeight="1" x14ac:dyDescent="0.25">
      <c r="A439" s="12"/>
      <c r="E439" s="12"/>
      <c r="K439" s="12"/>
    </row>
    <row r="440" spans="1:11" ht="12.75" customHeight="1" x14ac:dyDescent="0.25">
      <c r="A440" s="12"/>
      <c r="E440" s="12"/>
      <c r="K440" s="12"/>
    </row>
    <row r="441" spans="1:11" ht="12.75" customHeight="1" x14ac:dyDescent="0.25">
      <c r="A441" s="12"/>
      <c r="E441" s="12"/>
      <c r="K441" s="12"/>
    </row>
    <row r="442" spans="1:11" ht="12.75" customHeight="1" x14ac:dyDescent="0.25">
      <c r="A442" s="12"/>
      <c r="E442" s="12"/>
      <c r="K442" s="12"/>
    </row>
    <row r="443" spans="1:11" ht="12.75" customHeight="1" x14ac:dyDescent="0.25">
      <c r="A443" s="12"/>
      <c r="E443" s="12"/>
      <c r="K443" s="12"/>
    </row>
    <row r="444" spans="1:11" ht="12.75" customHeight="1" x14ac:dyDescent="0.25">
      <c r="A444" s="12"/>
      <c r="E444" s="12"/>
      <c r="K444" s="12"/>
    </row>
    <row r="445" spans="1:11" ht="12.75" customHeight="1" x14ac:dyDescent="0.25">
      <c r="A445" s="12"/>
      <c r="E445" s="12"/>
      <c r="K445" s="12"/>
    </row>
    <row r="446" spans="1:11" ht="12.75" customHeight="1" x14ac:dyDescent="0.25">
      <c r="A446" s="12"/>
      <c r="E446" s="12"/>
      <c r="K446" s="12"/>
    </row>
    <row r="447" spans="1:11" ht="12.75" customHeight="1" x14ac:dyDescent="0.25">
      <c r="A447" s="12"/>
      <c r="E447" s="12"/>
      <c r="K447" s="12"/>
    </row>
    <row r="448" spans="1:11" ht="12.75" customHeight="1" x14ac:dyDescent="0.25">
      <c r="A448" s="12"/>
      <c r="E448" s="12"/>
      <c r="K448" s="12"/>
    </row>
    <row r="449" spans="1:11" ht="12.75" customHeight="1" x14ac:dyDescent="0.25">
      <c r="A449" s="12"/>
      <c r="E449" s="12"/>
      <c r="K449" s="12"/>
    </row>
    <row r="450" spans="1:11" ht="12.75" customHeight="1" x14ac:dyDescent="0.25">
      <c r="A450" s="12"/>
      <c r="E450" s="12"/>
      <c r="K450" s="12"/>
    </row>
    <row r="451" spans="1:11" ht="12.75" customHeight="1" x14ac:dyDescent="0.25">
      <c r="A451" s="12"/>
      <c r="E451" s="12"/>
      <c r="K451" s="12"/>
    </row>
    <row r="452" spans="1:11" ht="12.75" customHeight="1" x14ac:dyDescent="0.25">
      <c r="A452" s="12"/>
      <c r="E452" s="12"/>
      <c r="K452" s="12"/>
    </row>
    <row r="453" spans="1:11" ht="12.75" customHeight="1" x14ac:dyDescent="0.25">
      <c r="A453" s="12"/>
      <c r="E453" s="12"/>
      <c r="K453" s="12"/>
    </row>
    <row r="454" spans="1:11" ht="12.75" customHeight="1" x14ac:dyDescent="0.25">
      <c r="A454" s="12"/>
      <c r="E454" s="12"/>
      <c r="K454" s="12"/>
    </row>
    <row r="455" spans="1:11" ht="12.75" customHeight="1" x14ac:dyDescent="0.25">
      <c r="A455" s="12"/>
      <c r="E455" s="12"/>
      <c r="K455" s="12"/>
    </row>
    <row r="456" spans="1:11" ht="12.75" customHeight="1" x14ac:dyDescent="0.25">
      <c r="A456" s="12"/>
      <c r="E456" s="12"/>
      <c r="K456" s="12"/>
    </row>
    <row r="457" spans="1:11" ht="12.75" customHeight="1" x14ac:dyDescent="0.25">
      <c r="A457" s="12"/>
      <c r="E457" s="12"/>
      <c r="K457" s="12"/>
    </row>
    <row r="458" spans="1:11" ht="12.75" customHeight="1" x14ac:dyDescent="0.25">
      <c r="A458" s="12"/>
      <c r="E458" s="12"/>
      <c r="K458" s="12"/>
    </row>
    <row r="459" spans="1:11" ht="12.75" customHeight="1" x14ac:dyDescent="0.25">
      <c r="A459" s="12"/>
      <c r="E459" s="12"/>
      <c r="K459" s="12"/>
    </row>
    <row r="460" spans="1:11" ht="12.75" customHeight="1" x14ac:dyDescent="0.25">
      <c r="A460" s="12"/>
      <c r="E460" s="12"/>
      <c r="K460" s="12"/>
    </row>
    <row r="461" spans="1:11" ht="12.75" customHeight="1" x14ac:dyDescent="0.25">
      <c r="A461" s="12"/>
      <c r="E461" s="12"/>
      <c r="K461" s="12"/>
    </row>
    <row r="462" spans="1:11" ht="12.75" customHeight="1" x14ac:dyDescent="0.25">
      <c r="A462" s="12"/>
      <c r="E462" s="12"/>
      <c r="K462" s="12"/>
    </row>
    <row r="463" spans="1:11" ht="12.75" customHeight="1" x14ac:dyDescent="0.25">
      <c r="A463" s="12"/>
      <c r="E463" s="12"/>
      <c r="K463" s="12"/>
    </row>
    <row r="464" spans="1:11" ht="12.75" customHeight="1" x14ac:dyDescent="0.25">
      <c r="A464" s="12"/>
      <c r="E464" s="12"/>
      <c r="K464" s="12"/>
    </row>
    <row r="465" spans="1:11" ht="12.75" customHeight="1" x14ac:dyDescent="0.25">
      <c r="A465" s="12"/>
      <c r="E465" s="12"/>
      <c r="K465" s="12"/>
    </row>
    <row r="466" spans="1:11" ht="12.75" customHeight="1" x14ac:dyDescent="0.25">
      <c r="A466" s="12"/>
      <c r="E466" s="12"/>
      <c r="K466" s="12"/>
    </row>
    <row r="467" spans="1:11" ht="12.75" customHeight="1" x14ac:dyDescent="0.25">
      <c r="A467" s="12"/>
      <c r="E467" s="12"/>
      <c r="K467" s="12"/>
    </row>
    <row r="468" spans="1:11" ht="12.75" customHeight="1" x14ac:dyDescent="0.25">
      <c r="A468" s="12"/>
      <c r="E468" s="12"/>
      <c r="K468" s="12"/>
    </row>
    <row r="469" spans="1:11" ht="12.75" customHeight="1" x14ac:dyDescent="0.25">
      <c r="A469" s="12"/>
      <c r="E469" s="12"/>
      <c r="K469" s="12"/>
    </row>
    <row r="470" spans="1:11" ht="12.75" customHeight="1" x14ac:dyDescent="0.25">
      <c r="A470" s="12"/>
      <c r="E470" s="12"/>
      <c r="K470" s="12"/>
    </row>
    <row r="471" spans="1:11" ht="12.75" customHeight="1" x14ac:dyDescent="0.25">
      <c r="A471" s="12"/>
      <c r="E471" s="12"/>
      <c r="K471" s="12"/>
    </row>
    <row r="472" spans="1:11" ht="12.75" customHeight="1" x14ac:dyDescent="0.25">
      <c r="A472" s="12"/>
      <c r="E472" s="12"/>
      <c r="K472" s="12"/>
    </row>
    <row r="473" spans="1:11" ht="12.75" customHeight="1" x14ac:dyDescent="0.25">
      <c r="A473" s="12"/>
      <c r="E473" s="12"/>
      <c r="K473" s="12"/>
    </row>
    <row r="474" spans="1:11" ht="12.75" customHeight="1" x14ac:dyDescent="0.25">
      <c r="A474" s="12"/>
      <c r="E474" s="12"/>
      <c r="K474" s="12"/>
    </row>
    <row r="475" spans="1:11" ht="12.75" customHeight="1" x14ac:dyDescent="0.25">
      <c r="A475" s="12"/>
      <c r="E475" s="12"/>
      <c r="K475" s="12"/>
    </row>
    <row r="476" spans="1:11" ht="12.75" customHeight="1" x14ac:dyDescent="0.25">
      <c r="A476" s="12"/>
      <c r="E476" s="12"/>
      <c r="K476" s="12"/>
    </row>
    <row r="477" spans="1:11" ht="12.75" customHeight="1" x14ac:dyDescent="0.25">
      <c r="A477" s="12"/>
      <c r="E477" s="12"/>
      <c r="K477" s="12"/>
    </row>
    <row r="478" spans="1:11" ht="12.75" customHeight="1" x14ac:dyDescent="0.25">
      <c r="A478" s="12"/>
      <c r="E478" s="12"/>
      <c r="K478" s="12"/>
    </row>
    <row r="479" spans="1:11" ht="12.75" customHeight="1" x14ac:dyDescent="0.25">
      <c r="A479" s="12"/>
      <c r="E479" s="12"/>
      <c r="K479" s="12"/>
    </row>
    <row r="480" spans="1:11" ht="12.75" customHeight="1" x14ac:dyDescent="0.25">
      <c r="A480" s="12"/>
      <c r="E480" s="12"/>
      <c r="K480" s="12"/>
    </row>
    <row r="481" spans="1:11" ht="12.75" customHeight="1" x14ac:dyDescent="0.25">
      <c r="A481" s="12"/>
      <c r="E481" s="12"/>
      <c r="K481" s="12"/>
    </row>
    <row r="482" spans="1:11" ht="12.75" customHeight="1" x14ac:dyDescent="0.25">
      <c r="A482" s="12"/>
      <c r="E482" s="12"/>
      <c r="K482" s="12"/>
    </row>
    <row r="483" spans="1:11" ht="12.75" customHeight="1" x14ac:dyDescent="0.25">
      <c r="A483" s="12"/>
      <c r="E483" s="12"/>
      <c r="K483" s="12"/>
    </row>
    <row r="484" spans="1:11" ht="12.75" customHeight="1" x14ac:dyDescent="0.25">
      <c r="A484" s="12"/>
      <c r="E484" s="12"/>
      <c r="K484" s="12"/>
    </row>
    <row r="485" spans="1:11" ht="12.75" customHeight="1" x14ac:dyDescent="0.25">
      <c r="A485" s="12"/>
      <c r="E485" s="12"/>
      <c r="K485" s="12"/>
    </row>
    <row r="486" spans="1:11" ht="12.75" customHeight="1" x14ac:dyDescent="0.25">
      <c r="A486" s="12"/>
      <c r="E486" s="12"/>
      <c r="K486" s="12"/>
    </row>
    <row r="487" spans="1:11" ht="12.75" customHeight="1" x14ac:dyDescent="0.25">
      <c r="A487" s="12"/>
      <c r="E487" s="12"/>
      <c r="K487" s="12"/>
    </row>
    <row r="488" spans="1:11" ht="12.75" customHeight="1" x14ac:dyDescent="0.25">
      <c r="A488" s="12"/>
      <c r="E488" s="12"/>
      <c r="K488" s="12"/>
    </row>
    <row r="489" spans="1:11" ht="12.75" customHeight="1" x14ac:dyDescent="0.25">
      <c r="A489" s="12"/>
      <c r="E489" s="12"/>
      <c r="K489" s="12"/>
    </row>
    <row r="490" spans="1:11" ht="12.75" customHeight="1" x14ac:dyDescent="0.25">
      <c r="A490" s="12"/>
      <c r="E490" s="12"/>
      <c r="K490" s="12"/>
    </row>
    <row r="491" spans="1:11" ht="12.75" customHeight="1" x14ac:dyDescent="0.25">
      <c r="A491" s="12"/>
      <c r="E491" s="12"/>
      <c r="K491" s="12"/>
    </row>
    <row r="492" spans="1:11" ht="12.75" customHeight="1" x14ac:dyDescent="0.25">
      <c r="A492" s="12"/>
      <c r="E492" s="12"/>
      <c r="K492" s="12"/>
    </row>
    <row r="493" spans="1:11" ht="12.75" customHeight="1" x14ac:dyDescent="0.25">
      <c r="A493" s="12"/>
      <c r="E493" s="12"/>
      <c r="K493" s="12"/>
    </row>
    <row r="494" spans="1:11" ht="12.75" customHeight="1" x14ac:dyDescent="0.25">
      <c r="A494" s="12"/>
      <c r="E494" s="12"/>
      <c r="K494" s="12"/>
    </row>
    <row r="495" spans="1:11" ht="12.75" customHeight="1" x14ac:dyDescent="0.25">
      <c r="A495" s="12"/>
      <c r="E495" s="12"/>
      <c r="K495" s="12"/>
    </row>
    <row r="496" spans="1:11" ht="12.75" customHeight="1" x14ac:dyDescent="0.25">
      <c r="A496" s="12"/>
      <c r="E496" s="12"/>
      <c r="K496" s="12"/>
    </row>
    <row r="497" spans="1:11" ht="12.75" customHeight="1" x14ac:dyDescent="0.25">
      <c r="A497" s="12"/>
      <c r="E497" s="12"/>
      <c r="K497" s="12"/>
    </row>
    <row r="498" spans="1:11" ht="12.75" customHeight="1" x14ac:dyDescent="0.25">
      <c r="A498" s="12"/>
      <c r="E498" s="12"/>
      <c r="K498" s="12"/>
    </row>
    <row r="499" spans="1:11" ht="12.75" customHeight="1" x14ac:dyDescent="0.25">
      <c r="A499" s="12"/>
      <c r="E499" s="12"/>
      <c r="K499" s="12"/>
    </row>
    <row r="500" spans="1:11" ht="12.75" customHeight="1" x14ac:dyDescent="0.25">
      <c r="A500" s="12"/>
      <c r="E500" s="12"/>
      <c r="K500" s="12"/>
    </row>
    <row r="501" spans="1:11" ht="12.75" customHeight="1" x14ac:dyDescent="0.25">
      <c r="A501" s="12"/>
      <c r="E501" s="12"/>
      <c r="K501" s="12"/>
    </row>
    <row r="502" spans="1:11" ht="12.75" customHeight="1" x14ac:dyDescent="0.25">
      <c r="A502" s="12"/>
      <c r="E502" s="12"/>
      <c r="K502" s="12"/>
    </row>
    <row r="503" spans="1:11" ht="12.75" customHeight="1" x14ac:dyDescent="0.25">
      <c r="A503" s="12"/>
      <c r="E503" s="12"/>
      <c r="K503" s="12"/>
    </row>
    <row r="504" spans="1:11" ht="12.75" customHeight="1" x14ac:dyDescent="0.25">
      <c r="A504" s="12"/>
      <c r="E504" s="12"/>
      <c r="K504" s="12"/>
    </row>
    <row r="505" spans="1:11" ht="12.75" customHeight="1" x14ac:dyDescent="0.25">
      <c r="A505" s="12"/>
      <c r="E505" s="12"/>
      <c r="K505" s="12"/>
    </row>
    <row r="506" spans="1:11" ht="12.75" customHeight="1" x14ac:dyDescent="0.25">
      <c r="A506" s="12"/>
      <c r="E506" s="12"/>
      <c r="K506" s="12"/>
    </row>
    <row r="507" spans="1:11" ht="12.75" customHeight="1" x14ac:dyDescent="0.25">
      <c r="A507" s="12"/>
      <c r="E507" s="12"/>
      <c r="K507" s="12"/>
    </row>
    <row r="508" spans="1:11" ht="12.75" customHeight="1" x14ac:dyDescent="0.25">
      <c r="A508" s="12"/>
      <c r="E508" s="12"/>
      <c r="K508" s="12"/>
    </row>
    <row r="509" spans="1:11" ht="12.75" customHeight="1" x14ac:dyDescent="0.25">
      <c r="A509" s="12"/>
      <c r="E509" s="12"/>
      <c r="K509" s="12"/>
    </row>
    <row r="510" spans="1:11" ht="12.75" customHeight="1" x14ac:dyDescent="0.25">
      <c r="A510" s="12"/>
      <c r="E510" s="12"/>
      <c r="K510" s="12"/>
    </row>
    <row r="511" spans="1:11" ht="12.75" customHeight="1" x14ac:dyDescent="0.25">
      <c r="A511" s="12"/>
      <c r="E511" s="12"/>
      <c r="K511" s="12"/>
    </row>
    <row r="512" spans="1:11" ht="12.75" customHeight="1" x14ac:dyDescent="0.25">
      <c r="A512" s="12"/>
      <c r="E512" s="12"/>
      <c r="K512" s="12"/>
    </row>
    <row r="513" spans="1:11" ht="12.75" customHeight="1" x14ac:dyDescent="0.25">
      <c r="A513" s="12"/>
      <c r="E513" s="12"/>
      <c r="K513" s="12"/>
    </row>
    <row r="514" spans="1:11" ht="12.75" customHeight="1" x14ac:dyDescent="0.25">
      <c r="A514" s="12"/>
      <c r="E514" s="12"/>
      <c r="K514" s="12"/>
    </row>
    <row r="515" spans="1:11" ht="12.75" customHeight="1" x14ac:dyDescent="0.25">
      <c r="A515" s="12"/>
      <c r="E515" s="12"/>
      <c r="K515" s="12"/>
    </row>
    <row r="516" spans="1:11" ht="12.75" customHeight="1" x14ac:dyDescent="0.25">
      <c r="A516" s="12"/>
      <c r="E516" s="12"/>
      <c r="K516" s="12"/>
    </row>
    <row r="517" spans="1:11" ht="12.75" customHeight="1" x14ac:dyDescent="0.25">
      <c r="A517" s="12"/>
      <c r="E517" s="12"/>
      <c r="K517" s="12"/>
    </row>
    <row r="518" spans="1:11" ht="12.75" customHeight="1" x14ac:dyDescent="0.25">
      <c r="A518" s="12"/>
      <c r="E518" s="12"/>
      <c r="K518" s="12"/>
    </row>
    <row r="519" spans="1:11" ht="12.75" customHeight="1" x14ac:dyDescent="0.25">
      <c r="A519" s="12"/>
      <c r="E519" s="12"/>
      <c r="K519" s="12"/>
    </row>
    <row r="520" spans="1:11" ht="12.75" customHeight="1" x14ac:dyDescent="0.25">
      <c r="A520" s="12"/>
      <c r="E520" s="12"/>
      <c r="K520" s="12"/>
    </row>
    <row r="521" spans="1:11" ht="12.75" customHeight="1" x14ac:dyDescent="0.25">
      <c r="A521" s="12"/>
      <c r="E521" s="12"/>
      <c r="K521" s="12"/>
    </row>
    <row r="522" spans="1:11" ht="12.75" customHeight="1" x14ac:dyDescent="0.25">
      <c r="A522" s="12"/>
      <c r="E522" s="12"/>
      <c r="K522" s="12"/>
    </row>
    <row r="523" spans="1:11" ht="12.75" customHeight="1" x14ac:dyDescent="0.25">
      <c r="A523" s="12"/>
      <c r="E523" s="12"/>
      <c r="K523" s="12"/>
    </row>
    <row r="524" spans="1:11" ht="12.75" customHeight="1" x14ac:dyDescent="0.25">
      <c r="A524" s="12"/>
      <c r="E524" s="12"/>
      <c r="K524" s="12"/>
    </row>
    <row r="525" spans="1:11" ht="12.75" customHeight="1" x14ac:dyDescent="0.25">
      <c r="A525" s="12"/>
      <c r="E525" s="12"/>
      <c r="K525" s="12"/>
    </row>
    <row r="526" spans="1:11" ht="12.75" customHeight="1" x14ac:dyDescent="0.25">
      <c r="A526" s="12"/>
      <c r="E526" s="12"/>
      <c r="K526" s="12"/>
    </row>
    <row r="527" spans="1:11" ht="12.75" customHeight="1" x14ac:dyDescent="0.25">
      <c r="A527" s="12"/>
      <c r="E527" s="12"/>
      <c r="K527" s="12"/>
    </row>
    <row r="528" spans="1:11" ht="12.75" customHeight="1" x14ac:dyDescent="0.25">
      <c r="A528" s="12"/>
      <c r="E528" s="12"/>
      <c r="K528" s="12"/>
    </row>
    <row r="529" spans="1:11" ht="12.75" customHeight="1" x14ac:dyDescent="0.25">
      <c r="A529" s="12"/>
      <c r="E529" s="12"/>
      <c r="K529" s="12"/>
    </row>
    <row r="530" spans="1:11" ht="12.75" customHeight="1" x14ac:dyDescent="0.25">
      <c r="A530" s="12"/>
      <c r="E530" s="12"/>
      <c r="K530" s="12"/>
    </row>
    <row r="531" spans="1:11" ht="12.75" customHeight="1" x14ac:dyDescent="0.25">
      <c r="A531" s="12"/>
      <c r="E531" s="12"/>
      <c r="K531" s="12"/>
    </row>
    <row r="532" spans="1:11" ht="12.75" customHeight="1" x14ac:dyDescent="0.25">
      <c r="A532" s="12"/>
      <c r="E532" s="12"/>
      <c r="K532" s="12"/>
    </row>
    <row r="533" spans="1:11" ht="12.75" customHeight="1" x14ac:dyDescent="0.25">
      <c r="A533" s="12"/>
      <c r="E533" s="12"/>
      <c r="K533" s="12"/>
    </row>
    <row r="534" spans="1:11" ht="12.75" customHeight="1" x14ac:dyDescent="0.25">
      <c r="A534" s="12"/>
      <c r="E534" s="12"/>
      <c r="K534" s="12"/>
    </row>
    <row r="535" spans="1:11" ht="12.75" customHeight="1" x14ac:dyDescent="0.25">
      <c r="A535" s="12"/>
      <c r="E535" s="12"/>
      <c r="K535" s="12"/>
    </row>
    <row r="536" spans="1:11" ht="12.75" customHeight="1" x14ac:dyDescent="0.25">
      <c r="A536" s="12"/>
      <c r="E536" s="12"/>
      <c r="K536" s="12"/>
    </row>
    <row r="537" spans="1:11" ht="12.75" customHeight="1" x14ac:dyDescent="0.25">
      <c r="A537" s="12"/>
      <c r="E537" s="12"/>
      <c r="K537" s="12"/>
    </row>
    <row r="538" spans="1:11" ht="12.75" customHeight="1" x14ac:dyDescent="0.25">
      <c r="A538" s="12"/>
      <c r="E538" s="12"/>
      <c r="K538" s="12"/>
    </row>
    <row r="539" spans="1:11" ht="12.75" customHeight="1" x14ac:dyDescent="0.25">
      <c r="A539" s="12"/>
      <c r="E539" s="12"/>
      <c r="K539" s="12"/>
    </row>
    <row r="540" spans="1:11" ht="12.75" customHeight="1" x14ac:dyDescent="0.25">
      <c r="A540" s="12"/>
      <c r="E540" s="12"/>
      <c r="K540" s="12"/>
    </row>
    <row r="541" spans="1:11" ht="12.75" customHeight="1" x14ac:dyDescent="0.25">
      <c r="A541" s="12"/>
      <c r="E541" s="12"/>
      <c r="K541" s="12"/>
    </row>
    <row r="542" spans="1:11" ht="12.75" customHeight="1" x14ac:dyDescent="0.25">
      <c r="A542" s="12"/>
      <c r="E542" s="12"/>
      <c r="K542" s="12"/>
    </row>
    <row r="543" spans="1:11" ht="12.75" customHeight="1" x14ac:dyDescent="0.25">
      <c r="A543" s="12"/>
      <c r="E543" s="12"/>
      <c r="K543" s="12"/>
    </row>
    <row r="544" spans="1:11" ht="12.75" customHeight="1" x14ac:dyDescent="0.25">
      <c r="A544" s="12"/>
      <c r="E544" s="12"/>
      <c r="K544" s="12"/>
    </row>
    <row r="545" spans="1:11" ht="12.75" customHeight="1" x14ac:dyDescent="0.25">
      <c r="A545" s="12"/>
      <c r="E545" s="12"/>
      <c r="K545" s="12"/>
    </row>
    <row r="546" spans="1:11" ht="12.75" customHeight="1" x14ac:dyDescent="0.25">
      <c r="A546" s="12"/>
      <c r="E546" s="12"/>
      <c r="K546" s="12"/>
    </row>
    <row r="547" spans="1:11" ht="12.75" customHeight="1" x14ac:dyDescent="0.25">
      <c r="A547" s="12"/>
      <c r="E547" s="12"/>
      <c r="K547" s="12"/>
    </row>
    <row r="548" spans="1:11" ht="12.75" customHeight="1" x14ac:dyDescent="0.25">
      <c r="A548" s="12"/>
      <c r="E548" s="12"/>
      <c r="K548" s="12"/>
    </row>
    <row r="549" spans="1:11" ht="12.75" customHeight="1" x14ac:dyDescent="0.25">
      <c r="A549" s="12"/>
      <c r="E549" s="12"/>
      <c r="K549" s="12"/>
    </row>
    <row r="550" spans="1:11" ht="12.75" customHeight="1" x14ac:dyDescent="0.25">
      <c r="A550" s="12"/>
      <c r="E550" s="12"/>
      <c r="K550" s="12"/>
    </row>
    <row r="551" spans="1:11" ht="12.75" customHeight="1" x14ac:dyDescent="0.25">
      <c r="A551" s="12"/>
      <c r="E551" s="12"/>
      <c r="K551" s="12"/>
    </row>
    <row r="552" spans="1:11" ht="12.75" customHeight="1" x14ac:dyDescent="0.25">
      <c r="A552" s="12"/>
      <c r="E552" s="12"/>
      <c r="K552" s="12"/>
    </row>
    <row r="553" spans="1:11" ht="12.75" customHeight="1" x14ac:dyDescent="0.25">
      <c r="A553" s="12"/>
      <c r="E553" s="12"/>
      <c r="K553" s="12"/>
    </row>
    <row r="554" spans="1:11" ht="12.75" customHeight="1" x14ac:dyDescent="0.25">
      <c r="A554" s="12"/>
      <c r="E554" s="12"/>
      <c r="K554" s="12"/>
    </row>
    <row r="555" spans="1:11" ht="12.75" customHeight="1" x14ac:dyDescent="0.25">
      <c r="A555" s="12"/>
      <c r="E555" s="12"/>
      <c r="K555" s="12"/>
    </row>
    <row r="556" spans="1:11" ht="12.75" customHeight="1" x14ac:dyDescent="0.25">
      <c r="A556" s="12"/>
      <c r="E556" s="12"/>
      <c r="K556" s="12"/>
    </row>
    <row r="557" spans="1:11" ht="12.75" customHeight="1" x14ac:dyDescent="0.25">
      <c r="A557" s="12"/>
      <c r="E557" s="12"/>
      <c r="K557" s="12"/>
    </row>
    <row r="558" spans="1:11" ht="12.75" customHeight="1" x14ac:dyDescent="0.25">
      <c r="A558" s="12"/>
      <c r="E558" s="12"/>
      <c r="K558" s="12"/>
    </row>
    <row r="559" spans="1:11" ht="12.75" customHeight="1" x14ac:dyDescent="0.25">
      <c r="A559" s="12"/>
      <c r="E559" s="12"/>
      <c r="K559" s="12"/>
    </row>
    <row r="560" spans="1:11" ht="12.75" customHeight="1" x14ac:dyDescent="0.25">
      <c r="A560" s="12"/>
      <c r="E560" s="12"/>
      <c r="K560" s="12"/>
    </row>
    <row r="561" spans="1:11" ht="12.75" customHeight="1" x14ac:dyDescent="0.25">
      <c r="A561" s="12"/>
      <c r="E561" s="12"/>
      <c r="K561" s="12"/>
    </row>
    <row r="562" spans="1:11" ht="12.75" customHeight="1" x14ac:dyDescent="0.25">
      <c r="A562" s="12"/>
      <c r="E562" s="12"/>
      <c r="K562" s="12"/>
    </row>
    <row r="563" spans="1:11" ht="12.75" customHeight="1" x14ac:dyDescent="0.25">
      <c r="A563" s="12"/>
      <c r="E563" s="12"/>
      <c r="K563" s="12"/>
    </row>
    <row r="564" spans="1:11" ht="12.75" customHeight="1" x14ac:dyDescent="0.25">
      <c r="A564" s="12"/>
      <c r="E564" s="12"/>
      <c r="K564" s="12"/>
    </row>
    <row r="565" spans="1:11" ht="12.75" customHeight="1" x14ac:dyDescent="0.25">
      <c r="A565" s="12"/>
      <c r="E565" s="12"/>
      <c r="K565" s="12"/>
    </row>
    <row r="566" spans="1:11" ht="12.75" customHeight="1" x14ac:dyDescent="0.25">
      <c r="A566" s="12"/>
      <c r="E566" s="12"/>
      <c r="K566" s="12"/>
    </row>
    <row r="567" spans="1:11" ht="12.75" customHeight="1" x14ac:dyDescent="0.25">
      <c r="A567" s="12"/>
      <c r="E567" s="12"/>
      <c r="K567" s="12"/>
    </row>
    <row r="568" spans="1:11" ht="12.75" customHeight="1" x14ac:dyDescent="0.25">
      <c r="A568" s="12"/>
      <c r="E568" s="12"/>
      <c r="K568" s="12"/>
    </row>
    <row r="569" spans="1:11" ht="12.75" customHeight="1" x14ac:dyDescent="0.25">
      <c r="A569" s="12"/>
      <c r="E569" s="12"/>
      <c r="K569" s="12"/>
    </row>
    <row r="570" spans="1:11" ht="12.75" customHeight="1" x14ac:dyDescent="0.25">
      <c r="A570" s="12"/>
      <c r="E570" s="12"/>
      <c r="K570" s="12"/>
    </row>
    <row r="571" spans="1:11" ht="12.75" customHeight="1" x14ac:dyDescent="0.25">
      <c r="A571" s="12"/>
      <c r="E571" s="12"/>
      <c r="K571" s="12"/>
    </row>
    <row r="572" spans="1:11" ht="12.75" customHeight="1" x14ac:dyDescent="0.25">
      <c r="A572" s="12"/>
      <c r="E572" s="12"/>
      <c r="K572" s="12"/>
    </row>
    <row r="573" spans="1:11" ht="12.75" customHeight="1" x14ac:dyDescent="0.25">
      <c r="A573" s="12"/>
      <c r="E573" s="12"/>
      <c r="K573" s="12"/>
    </row>
    <row r="574" spans="1:11" ht="12.75" customHeight="1" x14ac:dyDescent="0.25">
      <c r="A574" s="12"/>
      <c r="E574" s="12"/>
      <c r="K574" s="12"/>
    </row>
    <row r="575" spans="1:11" ht="12.75" customHeight="1" x14ac:dyDescent="0.25">
      <c r="A575" s="12"/>
      <c r="E575" s="12"/>
      <c r="K575" s="12"/>
    </row>
    <row r="576" spans="1:11" ht="12.75" customHeight="1" x14ac:dyDescent="0.25">
      <c r="A576" s="12"/>
      <c r="E576" s="12"/>
      <c r="K576" s="12"/>
    </row>
    <row r="577" spans="1:11" ht="12.75" customHeight="1" x14ac:dyDescent="0.25">
      <c r="A577" s="12"/>
      <c r="E577" s="12"/>
      <c r="K577" s="12"/>
    </row>
    <row r="578" spans="1:11" ht="12.75" customHeight="1" x14ac:dyDescent="0.25">
      <c r="A578" s="12"/>
      <c r="E578" s="12"/>
      <c r="K578" s="12"/>
    </row>
    <row r="579" spans="1:11" ht="12.75" customHeight="1" x14ac:dyDescent="0.25">
      <c r="A579" s="12"/>
      <c r="E579" s="12"/>
      <c r="K579" s="12"/>
    </row>
    <row r="580" spans="1:11" ht="12.75" customHeight="1" x14ac:dyDescent="0.25">
      <c r="A580" s="12"/>
      <c r="E580" s="12"/>
      <c r="K580" s="12"/>
    </row>
    <row r="581" spans="1:11" ht="12.75" customHeight="1" x14ac:dyDescent="0.25">
      <c r="A581" s="12"/>
      <c r="E581" s="12"/>
      <c r="K581" s="12"/>
    </row>
    <row r="582" spans="1:11" ht="12.75" customHeight="1" x14ac:dyDescent="0.25">
      <c r="A582" s="12"/>
      <c r="E582" s="12"/>
      <c r="K582" s="12"/>
    </row>
    <row r="583" spans="1:11" ht="12.75" customHeight="1" x14ac:dyDescent="0.25">
      <c r="A583" s="12"/>
      <c r="E583" s="12"/>
      <c r="K583" s="12"/>
    </row>
    <row r="584" spans="1:11" ht="12.75" customHeight="1" x14ac:dyDescent="0.25">
      <c r="A584" s="12"/>
      <c r="E584" s="12"/>
      <c r="K584" s="12"/>
    </row>
    <row r="585" spans="1:11" ht="12.75" customHeight="1" x14ac:dyDescent="0.25">
      <c r="A585" s="12"/>
      <c r="E585" s="12"/>
      <c r="K585" s="12"/>
    </row>
    <row r="586" spans="1:11" ht="12.75" customHeight="1" x14ac:dyDescent="0.25">
      <c r="A586" s="12"/>
      <c r="E586" s="12"/>
      <c r="K586" s="12"/>
    </row>
    <row r="587" spans="1:11" ht="12.75" customHeight="1" x14ac:dyDescent="0.25">
      <c r="A587" s="12"/>
      <c r="E587" s="12"/>
      <c r="K587" s="12"/>
    </row>
    <row r="588" spans="1:11" ht="12.75" customHeight="1" x14ac:dyDescent="0.25">
      <c r="A588" s="12"/>
      <c r="E588" s="12"/>
      <c r="K588" s="12"/>
    </row>
    <row r="589" spans="1:11" ht="12.75" customHeight="1" x14ac:dyDescent="0.25">
      <c r="A589" s="12"/>
      <c r="E589" s="12"/>
      <c r="K589" s="12"/>
    </row>
    <row r="590" spans="1:11" ht="12.75" customHeight="1" x14ac:dyDescent="0.25">
      <c r="A590" s="12"/>
      <c r="E590" s="12"/>
      <c r="K590" s="12"/>
    </row>
    <row r="591" spans="1:11" ht="12.75" customHeight="1" x14ac:dyDescent="0.25">
      <c r="A591" s="12"/>
      <c r="E591" s="12"/>
      <c r="K591" s="12"/>
    </row>
    <row r="592" spans="1:11" ht="12.75" customHeight="1" x14ac:dyDescent="0.25">
      <c r="A592" s="12"/>
      <c r="E592" s="12"/>
      <c r="K592" s="12"/>
    </row>
    <row r="593" spans="1:11" ht="12.75" customHeight="1" x14ac:dyDescent="0.25">
      <c r="A593" s="12"/>
      <c r="E593" s="12"/>
      <c r="K593" s="12"/>
    </row>
    <row r="594" spans="1:11" ht="12.75" customHeight="1" x14ac:dyDescent="0.25">
      <c r="A594" s="12"/>
      <c r="E594" s="12"/>
      <c r="K594" s="12"/>
    </row>
    <row r="595" spans="1:11" ht="12.75" customHeight="1" x14ac:dyDescent="0.25">
      <c r="A595" s="12"/>
      <c r="E595" s="12"/>
      <c r="K595" s="12"/>
    </row>
    <row r="596" spans="1:11" ht="12.75" customHeight="1" x14ac:dyDescent="0.25">
      <c r="A596" s="12"/>
      <c r="E596" s="12"/>
      <c r="K596" s="12"/>
    </row>
    <row r="597" spans="1:11" ht="12.75" customHeight="1" x14ac:dyDescent="0.25">
      <c r="A597" s="12"/>
      <c r="E597" s="12"/>
      <c r="K597" s="12"/>
    </row>
    <row r="598" spans="1:11" ht="12.75" customHeight="1" x14ac:dyDescent="0.25">
      <c r="A598" s="12"/>
      <c r="E598" s="12"/>
      <c r="K598" s="12"/>
    </row>
    <row r="599" spans="1:11" ht="12.75" customHeight="1" x14ac:dyDescent="0.25">
      <c r="A599" s="12"/>
      <c r="E599" s="12"/>
      <c r="K599" s="12"/>
    </row>
    <row r="600" spans="1:11" ht="12.75" customHeight="1" x14ac:dyDescent="0.25">
      <c r="A600" s="12"/>
      <c r="E600" s="12"/>
      <c r="K600" s="12"/>
    </row>
    <row r="601" spans="1:11" ht="12.75" customHeight="1" x14ac:dyDescent="0.25">
      <c r="A601" s="12"/>
      <c r="E601" s="12"/>
      <c r="K601" s="12"/>
    </row>
    <row r="602" spans="1:11" ht="12.75" customHeight="1" x14ac:dyDescent="0.25">
      <c r="A602" s="12"/>
      <c r="E602" s="12"/>
      <c r="K602" s="12"/>
    </row>
    <row r="603" spans="1:11" ht="12.75" customHeight="1" x14ac:dyDescent="0.25">
      <c r="A603" s="12"/>
      <c r="E603" s="12"/>
      <c r="K603" s="12"/>
    </row>
    <row r="604" spans="1:11" ht="12.75" customHeight="1" x14ac:dyDescent="0.25">
      <c r="A604" s="12"/>
      <c r="E604" s="12"/>
      <c r="K604" s="12"/>
    </row>
    <row r="605" spans="1:11" ht="12.75" customHeight="1" x14ac:dyDescent="0.25">
      <c r="A605" s="12"/>
      <c r="E605" s="12"/>
      <c r="K605" s="12"/>
    </row>
    <row r="606" spans="1:11" ht="12.75" customHeight="1" x14ac:dyDescent="0.25">
      <c r="A606" s="12"/>
      <c r="E606" s="12"/>
      <c r="K606" s="12"/>
    </row>
    <row r="607" spans="1:11" ht="12.75" customHeight="1" x14ac:dyDescent="0.25">
      <c r="A607" s="12"/>
      <c r="E607" s="12"/>
      <c r="K607" s="12"/>
    </row>
    <row r="608" spans="1:11" ht="12.75" customHeight="1" x14ac:dyDescent="0.25">
      <c r="A608" s="12"/>
      <c r="E608" s="12"/>
      <c r="K608" s="12"/>
    </row>
    <row r="609" spans="1:11" ht="12.75" customHeight="1" x14ac:dyDescent="0.25">
      <c r="A609" s="12"/>
      <c r="E609" s="12"/>
      <c r="K609" s="12"/>
    </row>
    <row r="610" spans="1:11" ht="12.75" customHeight="1" x14ac:dyDescent="0.25">
      <c r="A610" s="12"/>
      <c r="E610" s="12"/>
      <c r="K610" s="12"/>
    </row>
    <row r="611" spans="1:11" ht="12.75" customHeight="1" x14ac:dyDescent="0.25">
      <c r="A611" s="12"/>
      <c r="E611" s="12"/>
      <c r="K611" s="12"/>
    </row>
    <row r="612" spans="1:11" ht="12.75" customHeight="1" x14ac:dyDescent="0.25">
      <c r="A612" s="12"/>
      <c r="E612" s="12"/>
      <c r="K612" s="12"/>
    </row>
    <row r="613" spans="1:11" ht="12.75" customHeight="1" x14ac:dyDescent="0.25">
      <c r="A613" s="12"/>
      <c r="E613" s="12"/>
      <c r="K613" s="12"/>
    </row>
    <row r="614" spans="1:11" ht="12.75" customHeight="1" x14ac:dyDescent="0.25">
      <c r="A614" s="12"/>
      <c r="E614" s="12"/>
      <c r="K614" s="12"/>
    </row>
    <row r="615" spans="1:11" ht="12.75" customHeight="1" x14ac:dyDescent="0.25">
      <c r="A615" s="12"/>
      <c r="E615" s="12"/>
      <c r="K615" s="12"/>
    </row>
    <row r="616" spans="1:11" ht="12.75" customHeight="1" x14ac:dyDescent="0.25">
      <c r="A616" s="12"/>
      <c r="E616" s="12"/>
      <c r="K616" s="12"/>
    </row>
    <row r="617" spans="1:11" ht="12.75" customHeight="1" x14ac:dyDescent="0.25">
      <c r="A617" s="12"/>
      <c r="E617" s="12"/>
      <c r="K617" s="12"/>
    </row>
    <row r="618" spans="1:11" ht="12.75" customHeight="1" x14ac:dyDescent="0.25">
      <c r="A618" s="12"/>
      <c r="E618" s="12"/>
      <c r="K618" s="12"/>
    </row>
    <row r="619" spans="1:11" ht="12.75" customHeight="1" x14ac:dyDescent="0.25">
      <c r="A619" s="12"/>
      <c r="E619" s="12"/>
      <c r="K619" s="12"/>
    </row>
    <row r="620" spans="1:11" ht="12.75" customHeight="1" x14ac:dyDescent="0.25">
      <c r="A620" s="12"/>
      <c r="E620" s="12"/>
      <c r="K620" s="12"/>
    </row>
    <row r="621" spans="1:11" ht="12.75" customHeight="1" x14ac:dyDescent="0.25">
      <c r="A621" s="12"/>
      <c r="E621" s="12"/>
      <c r="K621" s="12"/>
    </row>
    <row r="622" spans="1:11" ht="12.75" customHeight="1" x14ac:dyDescent="0.25">
      <c r="A622" s="12"/>
      <c r="E622" s="12"/>
      <c r="K622" s="12"/>
    </row>
    <row r="623" spans="1:11" ht="12.75" customHeight="1" x14ac:dyDescent="0.25">
      <c r="A623" s="12"/>
      <c r="E623" s="12"/>
      <c r="K623" s="12"/>
    </row>
    <row r="624" spans="1:11" ht="12.75" customHeight="1" x14ac:dyDescent="0.25">
      <c r="A624" s="12"/>
      <c r="E624" s="12"/>
      <c r="K624" s="12"/>
    </row>
    <row r="625" spans="1:11" ht="12.75" customHeight="1" x14ac:dyDescent="0.25">
      <c r="A625" s="12"/>
      <c r="E625" s="12"/>
      <c r="K625" s="12"/>
    </row>
    <row r="626" spans="1:11" ht="12.75" customHeight="1" x14ac:dyDescent="0.25">
      <c r="A626" s="12"/>
      <c r="E626" s="12"/>
      <c r="K626" s="12"/>
    </row>
    <row r="627" spans="1:11" ht="12.75" customHeight="1" x14ac:dyDescent="0.25">
      <c r="A627" s="12"/>
      <c r="E627" s="12"/>
      <c r="K627" s="12"/>
    </row>
    <row r="628" spans="1:11" ht="12.75" customHeight="1" x14ac:dyDescent="0.25">
      <c r="A628" s="12"/>
      <c r="E628" s="12"/>
      <c r="K628" s="12"/>
    </row>
    <row r="629" spans="1:11" ht="12.75" customHeight="1" x14ac:dyDescent="0.25">
      <c r="A629" s="12"/>
      <c r="E629" s="12"/>
      <c r="K629" s="12"/>
    </row>
    <row r="630" spans="1:11" ht="12.75" customHeight="1" x14ac:dyDescent="0.25">
      <c r="A630" s="12"/>
      <c r="E630" s="12"/>
      <c r="K630" s="12"/>
    </row>
    <row r="631" spans="1:11" ht="12.75" customHeight="1" x14ac:dyDescent="0.25">
      <c r="A631" s="12"/>
      <c r="E631" s="12"/>
      <c r="K631" s="12"/>
    </row>
    <row r="632" spans="1:11" ht="12.75" customHeight="1" x14ac:dyDescent="0.25">
      <c r="A632" s="12"/>
      <c r="E632" s="12"/>
      <c r="K632" s="12"/>
    </row>
    <row r="633" spans="1:11" ht="12.75" customHeight="1" x14ac:dyDescent="0.25">
      <c r="A633" s="12"/>
      <c r="E633" s="12"/>
      <c r="K633" s="12"/>
    </row>
    <row r="634" spans="1:11" ht="12.75" customHeight="1" x14ac:dyDescent="0.25">
      <c r="A634" s="12"/>
      <c r="E634" s="12"/>
      <c r="K634" s="12"/>
    </row>
    <row r="635" spans="1:11" ht="12.75" customHeight="1" x14ac:dyDescent="0.25">
      <c r="A635" s="12"/>
      <c r="E635" s="12"/>
      <c r="K635" s="12"/>
    </row>
    <row r="636" spans="1:11" ht="12.75" customHeight="1" x14ac:dyDescent="0.25">
      <c r="A636" s="12"/>
      <c r="E636" s="12"/>
      <c r="K636" s="12"/>
    </row>
    <row r="637" spans="1:11" ht="12.75" customHeight="1" x14ac:dyDescent="0.25">
      <c r="A637" s="12"/>
      <c r="E637" s="12"/>
      <c r="K637" s="12"/>
    </row>
    <row r="638" spans="1:11" ht="12.75" customHeight="1" x14ac:dyDescent="0.25">
      <c r="A638" s="12"/>
      <c r="E638" s="12"/>
      <c r="K638" s="12"/>
    </row>
    <row r="639" spans="1:11" ht="12.75" customHeight="1" x14ac:dyDescent="0.25">
      <c r="A639" s="12"/>
      <c r="E639" s="12"/>
      <c r="K639" s="12"/>
    </row>
    <row r="640" spans="1:11" ht="12.75" customHeight="1" x14ac:dyDescent="0.25">
      <c r="A640" s="12"/>
      <c r="E640" s="12"/>
      <c r="K640" s="12"/>
    </row>
    <row r="641" spans="1:11" ht="12.75" customHeight="1" x14ac:dyDescent="0.25">
      <c r="A641" s="12"/>
      <c r="E641" s="12"/>
      <c r="K641" s="12"/>
    </row>
    <row r="642" spans="1:11" ht="12.75" customHeight="1" x14ac:dyDescent="0.25">
      <c r="A642" s="12"/>
      <c r="E642" s="12"/>
      <c r="K642" s="12"/>
    </row>
    <row r="643" spans="1:11" ht="12.75" customHeight="1" x14ac:dyDescent="0.25">
      <c r="A643" s="12"/>
      <c r="E643" s="12"/>
      <c r="K643" s="12"/>
    </row>
    <row r="644" spans="1:11" ht="12.75" customHeight="1" x14ac:dyDescent="0.25">
      <c r="A644" s="12"/>
      <c r="E644" s="12"/>
      <c r="K644" s="12"/>
    </row>
    <row r="645" spans="1:11" ht="12.75" customHeight="1" x14ac:dyDescent="0.25">
      <c r="A645" s="12"/>
      <c r="E645" s="12"/>
      <c r="K645" s="12"/>
    </row>
    <row r="646" spans="1:11" ht="12.75" customHeight="1" x14ac:dyDescent="0.25">
      <c r="A646" s="12"/>
      <c r="E646" s="12"/>
      <c r="K646" s="12"/>
    </row>
    <row r="647" spans="1:11" ht="12.75" customHeight="1" x14ac:dyDescent="0.25">
      <c r="A647" s="12"/>
      <c r="E647" s="12"/>
      <c r="K647" s="12"/>
    </row>
    <row r="648" spans="1:11" ht="12.75" customHeight="1" x14ac:dyDescent="0.25">
      <c r="A648" s="12"/>
      <c r="E648" s="12"/>
      <c r="K648" s="12"/>
    </row>
    <row r="649" spans="1:11" ht="12.75" customHeight="1" x14ac:dyDescent="0.25">
      <c r="A649" s="12"/>
      <c r="E649" s="12"/>
      <c r="K649" s="12"/>
    </row>
    <row r="650" spans="1:11" ht="12.75" customHeight="1" x14ac:dyDescent="0.25">
      <c r="A650" s="12"/>
      <c r="E650" s="12"/>
      <c r="K650" s="12"/>
    </row>
    <row r="651" spans="1:11" ht="12.75" customHeight="1" x14ac:dyDescent="0.25">
      <c r="A651" s="12"/>
      <c r="E651" s="12"/>
      <c r="K651" s="12"/>
    </row>
    <row r="652" spans="1:11" ht="12.75" customHeight="1" x14ac:dyDescent="0.25">
      <c r="A652" s="12"/>
      <c r="E652" s="12"/>
      <c r="K652" s="12"/>
    </row>
    <row r="653" spans="1:11" ht="12.75" customHeight="1" x14ac:dyDescent="0.25">
      <c r="A653" s="12"/>
      <c r="E653" s="12"/>
      <c r="K653" s="12"/>
    </row>
    <row r="654" spans="1:11" ht="12.75" customHeight="1" x14ac:dyDescent="0.25">
      <c r="A654" s="12"/>
      <c r="E654" s="12"/>
      <c r="K654" s="12"/>
    </row>
    <row r="655" spans="1:11" ht="12.75" customHeight="1" x14ac:dyDescent="0.25">
      <c r="A655" s="12"/>
      <c r="E655" s="12"/>
      <c r="K655" s="12"/>
    </row>
    <row r="656" spans="1:11" ht="12.75" customHeight="1" x14ac:dyDescent="0.25">
      <c r="A656" s="12"/>
      <c r="E656" s="12"/>
      <c r="K656" s="12"/>
    </row>
    <row r="657" spans="1:11" ht="12.75" customHeight="1" x14ac:dyDescent="0.25">
      <c r="A657" s="12"/>
      <c r="E657" s="12"/>
      <c r="K657" s="12"/>
    </row>
    <row r="658" spans="1:11" ht="12.75" customHeight="1" x14ac:dyDescent="0.25">
      <c r="A658" s="12"/>
      <c r="E658" s="12"/>
      <c r="K658" s="12"/>
    </row>
    <row r="659" spans="1:11" ht="12.75" customHeight="1" x14ac:dyDescent="0.25">
      <c r="A659" s="12"/>
      <c r="E659" s="12"/>
      <c r="K659" s="12"/>
    </row>
    <row r="660" spans="1:11" ht="12.75" customHeight="1" x14ac:dyDescent="0.25">
      <c r="A660" s="12"/>
      <c r="E660" s="12"/>
      <c r="K660" s="12"/>
    </row>
    <row r="661" spans="1:11" ht="12.75" customHeight="1" x14ac:dyDescent="0.25">
      <c r="A661" s="12"/>
      <c r="E661" s="12"/>
      <c r="K661" s="12"/>
    </row>
    <row r="662" spans="1:11" ht="12.75" customHeight="1" x14ac:dyDescent="0.25">
      <c r="A662" s="12"/>
      <c r="E662" s="12"/>
      <c r="K662" s="12"/>
    </row>
    <row r="663" spans="1:11" ht="12.75" customHeight="1" x14ac:dyDescent="0.25">
      <c r="A663" s="12"/>
      <c r="E663" s="12"/>
      <c r="K663" s="12"/>
    </row>
    <row r="664" spans="1:11" ht="12.75" customHeight="1" x14ac:dyDescent="0.25">
      <c r="A664" s="12"/>
      <c r="E664" s="12"/>
      <c r="K664" s="12"/>
    </row>
    <row r="665" spans="1:11" ht="12.75" customHeight="1" x14ac:dyDescent="0.25">
      <c r="A665" s="12"/>
      <c r="E665" s="12"/>
      <c r="K665" s="12"/>
    </row>
    <row r="666" spans="1:11" ht="12.75" customHeight="1" x14ac:dyDescent="0.25">
      <c r="A666" s="12"/>
      <c r="E666" s="12"/>
      <c r="K666" s="12"/>
    </row>
    <row r="667" spans="1:11" ht="12.75" customHeight="1" x14ac:dyDescent="0.25">
      <c r="A667" s="12"/>
      <c r="E667" s="12"/>
      <c r="K667" s="12"/>
    </row>
    <row r="668" spans="1:11" ht="12.75" customHeight="1" x14ac:dyDescent="0.25">
      <c r="A668" s="12"/>
      <c r="E668" s="12"/>
      <c r="K668" s="12"/>
    </row>
    <row r="669" spans="1:11" ht="12.75" customHeight="1" x14ac:dyDescent="0.25">
      <c r="A669" s="12"/>
      <c r="E669" s="12"/>
      <c r="K669" s="12"/>
    </row>
    <row r="670" spans="1:11" ht="12.75" customHeight="1" x14ac:dyDescent="0.25">
      <c r="A670" s="12"/>
      <c r="E670" s="12"/>
      <c r="K670" s="12"/>
    </row>
    <row r="671" spans="1:11" ht="12.75" customHeight="1" x14ac:dyDescent="0.25">
      <c r="A671" s="12"/>
      <c r="E671" s="12"/>
      <c r="K671" s="12"/>
    </row>
    <row r="672" spans="1:11" ht="12.75" customHeight="1" x14ac:dyDescent="0.25">
      <c r="A672" s="12"/>
      <c r="E672" s="12"/>
      <c r="K672" s="12"/>
    </row>
    <row r="673" spans="1:11" ht="12.75" customHeight="1" x14ac:dyDescent="0.25">
      <c r="A673" s="12"/>
      <c r="E673" s="12"/>
      <c r="K673" s="12"/>
    </row>
    <row r="674" spans="1:11" ht="12.75" customHeight="1" x14ac:dyDescent="0.25">
      <c r="A674" s="12"/>
      <c r="E674" s="12"/>
      <c r="K674" s="12"/>
    </row>
    <row r="675" spans="1:11" ht="12.75" customHeight="1" x14ac:dyDescent="0.25">
      <c r="A675" s="12"/>
      <c r="E675" s="12"/>
      <c r="K675" s="12"/>
    </row>
    <row r="676" spans="1:11" ht="12.75" customHeight="1" x14ac:dyDescent="0.25">
      <c r="A676" s="12"/>
      <c r="E676" s="12"/>
      <c r="K676" s="12"/>
    </row>
    <row r="677" spans="1:11" ht="12.75" customHeight="1" x14ac:dyDescent="0.25">
      <c r="A677" s="12"/>
      <c r="E677" s="12"/>
      <c r="K677" s="12"/>
    </row>
    <row r="678" spans="1:11" ht="12.75" customHeight="1" x14ac:dyDescent="0.25">
      <c r="A678" s="12"/>
      <c r="E678" s="12"/>
      <c r="K678" s="12"/>
    </row>
    <row r="679" spans="1:11" ht="12.75" customHeight="1" x14ac:dyDescent="0.25">
      <c r="A679" s="12"/>
      <c r="E679" s="12"/>
      <c r="K679" s="12"/>
    </row>
    <row r="680" spans="1:11" ht="12.75" customHeight="1" x14ac:dyDescent="0.25">
      <c r="A680" s="12"/>
      <c r="E680" s="12"/>
      <c r="K680" s="12"/>
    </row>
    <row r="681" spans="1:11" ht="12.75" customHeight="1" x14ac:dyDescent="0.25">
      <c r="A681" s="12"/>
      <c r="E681" s="12"/>
      <c r="K681" s="12"/>
    </row>
    <row r="682" spans="1:11" ht="12.75" customHeight="1" x14ac:dyDescent="0.25">
      <c r="A682" s="12"/>
      <c r="E682" s="12"/>
      <c r="K682" s="12"/>
    </row>
    <row r="683" spans="1:11" ht="12.75" customHeight="1" x14ac:dyDescent="0.25">
      <c r="A683" s="12"/>
      <c r="E683" s="12"/>
      <c r="K683" s="12"/>
    </row>
    <row r="684" spans="1:11" ht="12.75" customHeight="1" x14ac:dyDescent="0.25">
      <c r="A684" s="12"/>
      <c r="E684" s="12"/>
      <c r="K684" s="12"/>
    </row>
    <row r="685" spans="1:11" ht="12.75" customHeight="1" x14ac:dyDescent="0.25">
      <c r="A685" s="12"/>
      <c r="E685" s="12"/>
      <c r="K685" s="12"/>
    </row>
    <row r="686" spans="1:11" ht="12.75" customHeight="1" x14ac:dyDescent="0.25">
      <c r="A686" s="12"/>
      <c r="E686" s="12"/>
      <c r="K686" s="12"/>
    </row>
    <row r="687" spans="1:11" ht="12.75" customHeight="1" x14ac:dyDescent="0.25">
      <c r="A687" s="12"/>
      <c r="E687" s="12"/>
      <c r="K687" s="12"/>
    </row>
    <row r="688" spans="1:11" ht="12.75" customHeight="1" x14ac:dyDescent="0.25">
      <c r="A688" s="12"/>
      <c r="E688" s="12"/>
      <c r="K688" s="12"/>
    </row>
    <row r="689" spans="1:11" ht="12.75" customHeight="1" x14ac:dyDescent="0.25">
      <c r="A689" s="12"/>
      <c r="E689" s="12"/>
      <c r="K689" s="12"/>
    </row>
    <row r="690" spans="1:11" ht="12.75" customHeight="1" x14ac:dyDescent="0.25">
      <c r="A690" s="12"/>
      <c r="E690" s="12"/>
      <c r="K690" s="12"/>
    </row>
    <row r="691" spans="1:11" ht="12.75" customHeight="1" x14ac:dyDescent="0.25">
      <c r="A691" s="12"/>
      <c r="E691" s="12"/>
      <c r="K691" s="12"/>
    </row>
    <row r="692" spans="1:11" ht="12.75" customHeight="1" x14ac:dyDescent="0.25">
      <c r="A692" s="12"/>
      <c r="E692" s="12"/>
      <c r="K692" s="12"/>
    </row>
    <row r="693" spans="1:11" ht="12.75" customHeight="1" x14ac:dyDescent="0.25">
      <c r="A693" s="12"/>
      <c r="E693" s="12"/>
      <c r="K693" s="12"/>
    </row>
    <row r="694" spans="1:11" ht="12.75" customHeight="1" x14ac:dyDescent="0.25">
      <c r="A694" s="12"/>
      <c r="E694" s="12"/>
      <c r="K694" s="12"/>
    </row>
    <row r="695" spans="1:11" ht="12.75" customHeight="1" x14ac:dyDescent="0.25">
      <c r="A695" s="12"/>
      <c r="E695" s="12"/>
      <c r="K695" s="12"/>
    </row>
    <row r="696" spans="1:11" ht="12.75" customHeight="1" x14ac:dyDescent="0.25">
      <c r="A696" s="12"/>
      <c r="E696" s="12"/>
      <c r="K696" s="12"/>
    </row>
    <row r="697" spans="1:11" ht="12.75" customHeight="1" x14ac:dyDescent="0.25">
      <c r="A697" s="12"/>
      <c r="E697" s="12"/>
      <c r="K697" s="12"/>
    </row>
    <row r="698" spans="1:11" ht="12.75" customHeight="1" x14ac:dyDescent="0.25">
      <c r="A698" s="12"/>
      <c r="E698" s="12"/>
      <c r="K698" s="12"/>
    </row>
    <row r="699" spans="1:11" ht="12.75" customHeight="1" x14ac:dyDescent="0.25">
      <c r="A699" s="12"/>
      <c r="E699" s="12"/>
      <c r="K699" s="12"/>
    </row>
    <row r="700" spans="1:11" ht="12.75" customHeight="1" x14ac:dyDescent="0.25">
      <c r="A700" s="12"/>
      <c r="E700" s="12"/>
      <c r="K700" s="12"/>
    </row>
    <row r="701" spans="1:11" ht="12.75" customHeight="1" x14ac:dyDescent="0.25">
      <c r="A701" s="12"/>
      <c r="E701" s="12"/>
      <c r="K701" s="12"/>
    </row>
    <row r="702" spans="1:11" ht="12.75" customHeight="1" x14ac:dyDescent="0.25">
      <c r="A702" s="12"/>
      <c r="E702" s="12"/>
      <c r="K702" s="12"/>
    </row>
    <row r="703" spans="1:11" ht="12.75" customHeight="1" x14ac:dyDescent="0.25">
      <c r="A703" s="12"/>
      <c r="E703" s="12"/>
      <c r="K703" s="12"/>
    </row>
    <row r="704" spans="1:11" ht="12.75" customHeight="1" x14ac:dyDescent="0.25">
      <c r="A704" s="12"/>
      <c r="E704" s="12"/>
      <c r="K704" s="12"/>
    </row>
    <row r="705" spans="1:11" ht="12.75" customHeight="1" x14ac:dyDescent="0.25">
      <c r="A705" s="12"/>
      <c r="E705" s="12"/>
      <c r="K705" s="12"/>
    </row>
    <row r="706" spans="1:11" ht="12.75" customHeight="1" x14ac:dyDescent="0.25">
      <c r="A706" s="12"/>
      <c r="E706" s="12"/>
      <c r="K706" s="12"/>
    </row>
    <row r="707" spans="1:11" ht="12.75" customHeight="1" x14ac:dyDescent="0.25">
      <c r="A707" s="12"/>
      <c r="E707" s="12"/>
      <c r="K707" s="12"/>
    </row>
    <row r="708" spans="1:11" ht="12.75" customHeight="1" x14ac:dyDescent="0.25">
      <c r="A708" s="12"/>
      <c r="E708" s="12"/>
      <c r="K708" s="12"/>
    </row>
    <row r="709" spans="1:11" ht="12.75" customHeight="1" x14ac:dyDescent="0.25">
      <c r="A709" s="12"/>
      <c r="E709" s="12"/>
      <c r="K709" s="12"/>
    </row>
    <row r="710" spans="1:11" ht="12.75" customHeight="1" x14ac:dyDescent="0.25">
      <c r="A710" s="12"/>
      <c r="E710" s="12"/>
      <c r="K710" s="12"/>
    </row>
    <row r="711" spans="1:11" ht="12.75" customHeight="1" x14ac:dyDescent="0.25">
      <c r="A711" s="12"/>
      <c r="E711" s="12"/>
      <c r="K711" s="12"/>
    </row>
    <row r="712" spans="1:11" ht="12.75" customHeight="1" x14ac:dyDescent="0.25">
      <c r="A712" s="12"/>
      <c r="E712" s="12"/>
      <c r="K712" s="12"/>
    </row>
    <row r="713" spans="1:11" ht="12.75" customHeight="1" x14ac:dyDescent="0.25">
      <c r="A713" s="12"/>
      <c r="E713" s="12"/>
      <c r="K713" s="12"/>
    </row>
    <row r="714" spans="1:11" ht="12.75" customHeight="1" x14ac:dyDescent="0.25">
      <c r="A714" s="12"/>
      <c r="E714" s="12"/>
      <c r="K714" s="12"/>
    </row>
    <row r="715" spans="1:11" ht="12.75" customHeight="1" x14ac:dyDescent="0.25">
      <c r="A715" s="12"/>
      <c r="E715" s="12"/>
      <c r="K715" s="12"/>
    </row>
    <row r="716" spans="1:11" ht="12.75" customHeight="1" x14ac:dyDescent="0.25">
      <c r="A716" s="12"/>
      <c r="E716" s="12"/>
      <c r="K716" s="12"/>
    </row>
    <row r="717" spans="1:11" ht="12.75" customHeight="1" x14ac:dyDescent="0.25">
      <c r="A717" s="12"/>
      <c r="E717" s="12"/>
      <c r="K717" s="12"/>
    </row>
    <row r="718" spans="1:11" ht="12.75" customHeight="1" x14ac:dyDescent="0.25">
      <c r="A718" s="12"/>
      <c r="E718" s="12"/>
      <c r="K718" s="12"/>
    </row>
    <row r="719" spans="1:11" ht="12.75" customHeight="1" x14ac:dyDescent="0.25">
      <c r="A719" s="12"/>
      <c r="E719" s="12"/>
      <c r="K719" s="12"/>
    </row>
    <row r="720" spans="1:11" ht="12.75" customHeight="1" x14ac:dyDescent="0.25">
      <c r="A720" s="12"/>
      <c r="E720" s="12"/>
      <c r="K720" s="12"/>
    </row>
    <row r="721" spans="1:11" ht="12.75" customHeight="1" x14ac:dyDescent="0.25">
      <c r="A721" s="12"/>
      <c r="E721" s="12"/>
      <c r="K721" s="12"/>
    </row>
    <row r="722" spans="1:11" ht="12.75" customHeight="1" x14ac:dyDescent="0.25">
      <c r="A722" s="12"/>
      <c r="E722" s="12"/>
      <c r="K722" s="12"/>
    </row>
    <row r="723" spans="1:11" ht="12.75" customHeight="1" x14ac:dyDescent="0.25">
      <c r="A723" s="12"/>
      <c r="E723" s="12"/>
      <c r="K723" s="12"/>
    </row>
    <row r="724" spans="1:11" ht="12.75" customHeight="1" x14ac:dyDescent="0.25">
      <c r="A724" s="12"/>
      <c r="E724" s="12"/>
      <c r="K724" s="12"/>
    </row>
    <row r="725" spans="1:11" ht="12.75" customHeight="1" x14ac:dyDescent="0.25">
      <c r="A725" s="12"/>
      <c r="E725" s="12"/>
      <c r="K725" s="12"/>
    </row>
    <row r="726" spans="1:11" ht="12.75" customHeight="1" x14ac:dyDescent="0.25">
      <c r="A726" s="12"/>
      <c r="E726" s="12"/>
      <c r="K726" s="12"/>
    </row>
    <row r="727" spans="1:11" ht="12.75" customHeight="1" x14ac:dyDescent="0.25">
      <c r="A727" s="12"/>
      <c r="E727" s="12"/>
      <c r="K727" s="12"/>
    </row>
    <row r="728" spans="1:11" ht="12.75" customHeight="1" x14ac:dyDescent="0.25">
      <c r="A728" s="12"/>
      <c r="E728" s="12"/>
      <c r="K728" s="12"/>
    </row>
    <row r="729" spans="1:11" ht="12.75" customHeight="1" x14ac:dyDescent="0.25">
      <c r="A729" s="12"/>
      <c r="E729" s="12"/>
      <c r="K729" s="12"/>
    </row>
    <row r="730" spans="1:11" ht="12.75" customHeight="1" x14ac:dyDescent="0.25">
      <c r="A730" s="12"/>
      <c r="E730" s="12"/>
      <c r="K730" s="12"/>
    </row>
    <row r="731" spans="1:11" ht="12.75" customHeight="1" x14ac:dyDescent="0.25">
      <c r="A731" s="12"/>
      <c r="E731" s="12"/>
      <c r="K731" s="12"/>
    </row>
    <row r="732" spans="1:11" ht="12.75" customHeight="1" x14ac:dyDescent="0.25">
      <c r="A732" s="12"/>
      <c r="E732" s="12"/>
      <c r="K732" s="12"/>
    </row>
    <row r="733" spans="1:11" ht="12.75" customHeight="1" x14ac:dyDescent="0.25">
      <c r="A733" s="12"/>
      <c r="E733" s="12"/>
      <c r="K733" s="12"/>
    </row>
    <row r="734" spans="1:11" ht="12.75" customHeight="1" x14ac:dyDescent="0.25">
      <c r="A734" s="12"/>
      <c r="E734" s="12"/>
      <c r="K734" s="12"/>
    </row>
    <row r="735" spans="1:11" ht="12.75" customHeight="1" x14ac:dyDescent="0.25">
      <c r="A735" s="12"/>
      <c r="E735" s="12"/>
      <c r="K735" s="12"/>
    </row>
    <row r="736" spans="1:11" ht="12.75" customHeight="1" x14ac:dyDescent="0.25">
      <c r="A736" s="12"/>
      <c r="E736" s="12"/>
      <c r="K736" s="12"/>
    </row>
    <row r="737" spans="1:11" ht="12.75" customHeight="1" x14ac:dyDescent="0.25">
      <c r="A737" s="12"/>
      <c r="E737" s="12"/>
      <c r="K737" s="12"/>
    </row>
    <row r="738" spans="1:11" ht="12.75" customHeight="1" x14ac:dyDescent="0.25">
      <c r="A738" s="12"/>
      <c r="E738" s="12"/>
      <c r="K738" s="12"/>
    </row>
    <row r="739" spans="1:11" ht="12.75" customHeight="1" x14ac:dyDescent="0.25">
      <c r="A739" s="12"/>
      <c r="E739" s="12"/>
      <c r="K739" s="12"/>
    </row>
    <row r="740" spans="1:11" ht="12.75" customHeight="1" x14ac:dyDescent="0.25">
      <c r="A740" s="12"/>
      <c r="E740" s="12"/>
      <c r="K740" s="12"/>
    </row>
    <row r="741" spans="1:11" ht="12.75" customHeight="1" x14ac:dyDescent="0.25">
      <c r="A741" s="12"/>
      <c r="E741" s="12"/>
      <c r="K741" s="12"/>
    </row>
    <row r="742" spans="1:11" ht="12.75" customHeight="1" x14ac:dyDescent="0.25">
      <c r="A742" s="12"/>
      <c r="E742" s="12"/>
      <c r="K742" s="12"/>
    </row>
    <row r="743" spans="1:11" ht="12.75" customHeight="1" x14ac:dyDescent="0.25">
      <c r="A743" s="12"/>
      <c r="E743" s="12"/>
      <c r="K743" s="12"/>
    </row>
    <row r="744" spans="1:11" ht="12.75" customHeight="1" x14ac:dyDescent="0.25">
      <c r="A744" s="12"/>
      <c r="E744" s="12"/>
      <c r="K744" s="12"/>
    </row>
    <row r="745" spans="1:11" ht="12.75" customHeight="1" x14ac:dyDescent="0.25">
      <c r="A745" s="12"/>
      <c r="E745" s="12"/>
      <c r="K745" s="12"/>
    </row>
    <row r="746" spans="1:11" ht="12.75" customHeight="1" x14ac:dyDescent="0.25">
      <c r="A746" s="12"/>
      <c r="E746" s="12"/>
      <c r="K746" s="12"/>
    </row>
    <row r="747" spans="1:11" ht="12.75" customHeight="1" x14ac:dyDescent="0.25">
      <c r="A747" s="12"/>
      <c r="E747" s="12"/>
      <c r="K747" s="12"/>
    </row>
    <row r="748" spans="1:11" ht="12.75" customHeight="1" x14ac:dyDescent="0.25">
      <c r="A748" s="12"/>
      <c r="E748" s="12"/>
      <c r="K748" s="12"/>
    </row>
    <row r="749" spans="1:11" ht="12.75" customHeight="1" x14ac:dyDescent="0.25">
      <c r="A749" s="12"/>
      <c r="E749" s="12"/>
      <c r="K749" s="12"/>
    </row>
    <row r="750" spans="1:11" ht="12.75" customHeight="1" x14ac:dyDescent="0.25">
      <c r="A750" s="12"/>
      <c r="E750" s="12"/>
      <c r="K750" s="12"/>
    </row>
    <row r="751" spans="1:11" ht="12.75" customHeight="1" x14ac:dyDescent="0.25">
      <c r="A751" s="12"/>
      <c r="E751" s="12"/>
      <c r="K751" s="12"/>
    </row>
    <row r="752" spans="1:11" ht="12.75" customHeight="1" x14ac:dyDescent="0.25">
      <c r="A752" s="12"/>
      <c r="E752" s="12"/>
      <c r="K752" s="12"/>
    </row>
    <row r="753" spans="1:11" ht="12.75" customHeight="1" x14ac:dyDescent="0.25">
      <c r="A753" s="12"/>
      <c r="E753" s="12"/>
      <c r="K753" s="12"/>
    </row>
    <row r="754" spans="1:11" ht="12.75" customHeight="1" x14ac:dyDescent="0.25">
      <c r="A754" s="12"/>
      <c r="E754" s="12"/>
      <c r="K754" s="12"/>
    </row>
    <row r="755" spans="1:11" ht="12.75" customHeight="1" x14ac:dyDescent="0.25">
      <c r="A755" s="12"/>
      <c r="E755" s="12"/>
      <c r="K755" s="12"/>
    </row>
    <row r="756" spans="1:11" ht="12.75" customHeight="1" x14ac:dyDescent="0.25">
      <c r="A756" s="12"/>
      <c r="E756" s="12"/>
      <c r="K756" s="12"/>
    </row>
    <row r="757" spans="1:11" ht="12.75" customHeight="1" x14ac:dyDescent="0.25">
      <c r="A757" s="12"/>
      <c r="E757" s="12"/>
      <c r="K757" s="12"/>
    </row>
    <row r="758" spans="1:11" ht="12.75" customHeight="1" x14ac:dyDescent="0.25">
      <c r="A758" s="12"/>
      <c r="E758" s="12"/>
      <c r="K758" s="12"/>
    </row>
    <row r="759" spans="1:11" ht="12.75" customHeight="1" x14ac:dyDescent="0.25">
      <c r="A759" s="12"/>
      <c r="E759" s="12"/>
      <c r="K759" s="12"/>
    </row>
    <row r="760" spans="1:11" ht="12.75" customHeight="1" x14ac:dyDescent="0.25">
      <c r="A760" s="12"/>
      <c r="E760" s="12"/>
      <c r="K760" s="12"/>
    </row>
    <row r="761" spans="1:11" ht="12.75" customHeight="1" x14ac:dyDescent="0.25">
      <c r="A761" s="12"/>
      <c r="E761" s="12"/>
      <c r="K761" s="12"/>
    </row>
    <row r="762" spans="1:11" ht="12.75" customHeight="1" x14ac:dyDescent="0.25">
      <c r="A762" s="12"/>
      <c r="E762" s="12"/>
      <c r="K762" s="12"/>
    </row>
    <row r="763" spans="1:11" ht="12.75" customHeight="1" x14ac:dyDescent="0.25">
      <c r="A763" s="12"/>
      <c r="E763" s="12"/>
      <c r="K763" s="12"/>
    </row>
    <row r="764" spans="1:11" ht="12.75" customHeight="1" x14ac:dyDescent="0.25">
      <c r="A764" s="12"/>
      <c r="E764" s="12"/>
      <c r="K764" s="12"/>
    </row>
    <row r="765" spans="1:11" ht="12.75" customHeight="1" x14ac:dyDescent="0.25">
      <c r="A765" s="12"/>
      <c r="E765" s="12"/>
      <c r="K765" s="12"/>
    </row>
    <row r="766" spans="1:11" ht="12.75" customHeight="1" x14ac:dyDescent="0.25">
      <c r="A766" s="12"/>
      <c r="E766" s="12"/>
      <c r="K766" s="12"/>
    </row>
    <row r="767" spans="1:11" ht="12.75" customHeight="1" x14ac:dyDescent="0.25">
      <c r="A767" s="12"/>
      <c r="E767" s="12"/>
      <c r="K767" s="12"/>
    </row>
    <row r="768" spans="1:11" ht="12.75" customHeight="1" x14ac:dyDescent="0.25">
      <c r="A768" s="12"/>
      <c r="E768" s="12"/>
      <c r="K768" s="12"/>
    </row>
    <row r="769" spans="1:11" ht="12.75" customHeight="1" x14ac:dyDescent="0.25">
      <c r="A769" s="12"/>
      <c r="E769" s="12"/>
      <c r="K769" s="12"/>
    </row>
    <row r="770" spans="1:11" ht="12.75" customHeight="1" x14ac:dyDescent="0.25">
      <c r="A770" s="12"/>
      <c r="E770" s="12"/>
      <c r="K770" s="12"/>
    </row>
    <row r="771" spans="1:11" ht="12.75" customHeight="1" x14ac:dyDescent="0.25">
      <c r="A771" s="12"/>
      <c r="E771" s="12"/>
      <c r="K771" s="12"/>
    </row>
    <row r="772" spans="1:11" ht="12.75" customHeight="1" x14ac:dyDescent="0.25">
      <c r="A772" s="12"/>
      <c r="E772" s="12"/>
      <c r="K772" s="12"/>
    </row>
    <row r="773" spans="1:11" ht="12.75" customHeight="1" x14ac:dyDescent="0.25">
      <c r="A773" s="12"/>
      <c r="E773" s="12"/>
      <c r="K773" s="12"/>
    </row>
    <row r="774" spans="1:11" ht="12.75" customHeight="1" x14ac:dyDescent="0.25">
      <c r="A774" s="12"/>
      <c r="E774" s="12"/>
      <c r="K774" s="12"/>
    </row>
    <row r="775" spans="1:11" ht="12.75" customHeight="1" x14ac:dyDescent="0.25">
      <c r="A775" s="12"/>
      <c r="E775" s="12"/>
      <c r="K775" s="12"/>
    </row>
    <row r="776" spans="1:11" ht="12.75" customHeight="1" x14ac:dyDescent="0.25">
      <c r="A776" s="12"/>
      <c r="E776" s="12"/>
      <c r="K776" s="12"/>
    </row>
    <row r="777" spans="1:11" ht="12.75" customHeight="1" x14ac:dyDescent="0.25">
      <c r="A777" s="12"/>
      <c r="E777" s="12"/>
      <c r="K777" s="12"/>
    </row>
    <row r="778" spans="1:11" ht="12.75" customHeight="1" x14ac:dyDescent="0.25">
      <c r="A778" s="12"/>
      <c r="E778" s="12"/>
      <c r="K778" s="12"/>
    </row>
    <row r="779" spans="1:11" ht="12.75" customHeight="1" x14ac:dyDescent="0.25">
      <c r="A779" s="12"/>
      <c r="E779" s="12"/>
      <c r="K779" s="12"/>
    </row>
    <row r="780" spans="1:11" ht="12.75" customHeight="1" x14ac:dyDescent="0.25">
      <c r="A780" s="12"/>
      <c r="E780" s="12"/>
      <c r="K780" s="12"/>
    </row>
    <row r="781" spans="1:11" ht="12.75" customHeight="1" x14ac:dyDescent="0.25">
      <c r="A781" s="12"/>
      <c r="E781" s="12"/>
      <c r="K781" s="12"/>
    </row>
    <row r="782" spans="1:11" ht="12.75" customHeight="1" x14ac:dyDescent="0.25">
      <c r="A782" s="12"/>
      <c r="E782" s="12"/>
      <c r="K782" s="12"/>
    </row>
    <row r="783" spans="1:11" ht="12.75" customHeight="1" x14ac:dyDescent="0.25">
      <c r="A783" s="12"/>
      <c r="E783" s="12"/>
      <c r="K783" s="12"/>
    </row>
    <row r="784" spans="1:11" ht="12.75" customHeight="1" x14ac:dyDescent="0.25">
      <c r="A784" s="12"/>
      <c r="E784" s="12"/>
      <c r="K784" s="12"/>
    </row>
    <row r="785" spans="1:11" ht="12.75" customHeight="1" x14ac:dyDescent="0.25">
      <c r="A785" s="12"/>
      <c r="E785" s="12"/>
      <c r="K785" s="12"/>
    </row>
    <row r="786" spans="1:11" ht="12.75" customHeight="1" x14ac:dyDescent="0.25">
      <c r="A786" s="12"/>
      <c r="E786" s="12"/>
      <c r="K786" s="12"/>
    </row>
    <row r="787" spans="1:11" ht="12.75" customHeight="1" x14ac:dyDescent="0.25">
      <c r="A787" s="12"/>
      <c r="E787" s="12"/>
      <c r="K787" s="12"/>
    </row>
    <row r="788" spans="1:11" ht="12.75" customHeight="1" x14ac:dyDescent="0.25">
      <c r="A788" s="12"/>
      <c r="E788" s="12"/>
      <c r="K788" s="12"/>
    </row>
    <row r="789" spans="1:11" ht="12.75" customHeight="1" x14ac:dyDescent="0.25">
      <c r="A789" s="12"/>
      <c r="E789" s="12"/>
      <c r="K789" s="12"/>
    </row>
    <row r="790" spans="1:11" ht="12.75" customHeight="1" x14ac:dyDescent="0.25">
      <c r="A790" s="12"/>
      <c r="E790" s="12"/>
      <c r="K790" s="12"/>
    </row>
    <row r="791" spans="1:11" ht="12.75" customHeight="1" x14ac:dyDescent="0.25">
      <c r="A791" s="12"/>
      <c r="E791" s="12"/>
      <c r="K791" s="12"/>
    </row>
    <row r="792" spans="1:11" ht="12.75" customHeight="1" x14ac:dyDescent="0.25">
      <c r="A792" s="12"/>
      <c r="E792" s="12"/>
      <c r="K792" s="12"/>
    </row>
    <row r="793" spans="1:11" ht="12.75" customHeight="1" x14ac:dyDescent="0.25">
      <c r="A793" s="12"/>
      <c r="E793" s="12"/>
      <c r="K793" s="12"/>
    </row>
    <row r="794" spans="1:11" ht="12.75" customHeight="1" x14ac:dyDescent="0.25">
      <c r="A794" s="12"/>
      <c r="E794" s="12"/>
      <c r="K794" s="12"/>
    </row>
    <row r="795" spans="1:11" ht="12.75" customHeight="1" x14ac:dyDescent="0.25">
      <c r="A795" s="12"/>
      <c r="E795" s="12"/>
      <c r="K795" s="12"/>
    </row>
    <row r="796" spans="1:11" ht="12.75" customHeight="1" x14ac:dyDescent="0.25">
      <c r="A796" s="12"/>
      <c r="E796" s="12"/>
      <c r="K796" s="12"/>
    </row>
    <row r="797" spans="1:11" ht="12.75" customHeight="1" x14ac:dyDescent="0.25">
      <c r="A797" s="12"/>
      <c r="E797" s="12"/>
      <c r="K797" s="12"/>
    </row>
    <row r="798" spans="1:11" ht="12.75" customHeight="1" x14ac:dyDescent="0.25">
      <c r="A798" s="12"/>
      <c r="E798" s="12"/>
      <c r="K798" s="12"/>
    </row>
    <row r="799" spans="1:11" ht="12.75" customHeight="1" x14ac:dyDescent="0.25">
      <c r="A799" s="12"/>
      <c r="E799" s="12"/>
      <c r="K799" s="12"/>
    </row>
    <row r="800" spans="1:11" ht="12.75" customHeight="1" x14ac:dyDescent="0.25">
      <c r="A800" s="12"/>
      <c r="E800" s="12"/>
      <c r="K800" s="12"/>
    </row>
    <row r="801" spans="1:11" ht="12.75" customHeight="1" x14ac:dyDescent="0.25">
      <c r="A801" s="12"/>
      <c r="E801" s="12"/>
      <c r="K801" s="12"/>
    </row>
    <row r="802" spans="1:11" ht="12.75" customHeight="1" x14ac:dyDescent="0.25">
      <c r="A802" s="12"/>
      <c r="E802" s="12"/>
      <c r="K802" s="12"/>
    </row>
    <row r="803" spans="1:11" ht="12.75" customHeight="1" x14ac:dyDescent="0.25">
      <c r="A803" s="12"/>
      <c r="E803" s="12"/>
      <c r="K803" s="12"/>
    </row>
    <row r="804" spans="1:11" ht="12.75" customHeight="1" x14ac:dyDescent="0.25">
      <c r="A804" s="12"/>
      <c r="E804" s="12"/>
      <c r="K804" s="12"/>
    </row>
    <row r="805" spans="1:11" ht="12.75" customHeight="1" x14ac:dyDescent="0.25">
      <c r="A805" s="12"/>
      <c r="E805" s="12"/>
      <c r="K805" s="12"/>
    </row>
    <row r="806" spans="1:11" ht="12.75" customHeight="1" x14ac:dyDescent="0.25">
      <c r="A806" s="12"/>
      <c r="E806" s="12"/>
      <c r="K806" s="12"/>
    </row>
    <row r="807" spans="1:11" ht="12.75" customHeight="1" x14ac:dyDescent="0.25">
      <c r="A807" s="12"/>
      <c r="E807" s="12"/>
      <c r="K807" s="12"/>
    </row>
    <row r="808" spans="1:11" ht="12.75" customHeight="1" x14ac:dyDescent="0.25">
      <c r="A808" s="12"/>
      <c r="E808" s="12"/>
      <c r="K808" s="12"/>
    </row>
    <row r="809" spans="1:11" ht="12.75" customHeight="1" x14ac:dyDescent="0.25">
      <c r="A809" s="12"/>
      <c r="E809" s="12"/>
      <c r="K809" s="12"/>
    </row>
    <row r="810" spans="1:11" ht="12.75" customHeight="1" x14ac:dyDescent="0.25">
      <c r="A810" s="12"/>
      <c r="E810" s="12"/>
      <c r="K810" s="12"/>
    </row>
    <row r="811" spans="1:11" ht="12.75" customHeight="1" x14ac:dyDescent="0.25">
      <c r="A811" s="12"/>
      <c r="E811" s="12"/>
      <c r="K811" s="12"/>
    </row>
    <row r="812" spans="1:11" ht="12.75" customHeight="1" x14ac:dyDescent="0.25">
      <c r="A812" s="12"/>
      <c r="E812" s="12"/>
      <c r="K812" s="12"/>
    </row>
    <row r="813" spans="1:11" ht="12.75" customHeight="1" x14ac:dyDescent="0.25">
      <c r="A813" s="12"/>
      <c r="E813" s="12"/>
      <c r="K813" s="12"/>
    </row>
    <row r="814" spans="1:11" ht="12.75" customHeight="1" x14ac:dyDescent="0.25">
      <c r="A814" s="12"/>
      <c r="E814" s="12"/>
      <c r="K814" s="12"/>
    </row>
    <row r="815" spans="1:11" ht="12.75" customHeight="1" x14ac:dyDescent="0.25">
      <c r="A815" s="12"/>
      <c r="E815" s="12"/>
      <c r="K815" s="12"/>
    </row>
    <row r="816" spans="1:11" ht="12.75" customHeight="1" x14ac:dyDescent="0.25">
      <c r="A816" s="12"/>
      <c r="E816" s="12"/>
      <c r="K816" s="12"/>
    </row>
    <row r="817" spans="1:11" ht="12.75" customHeight="1" x14ac:dyDescent="0.25">
      <c r="A817" s="12"/>
      <c r="E817" s="12"/>
      <c r="K817" s="12"/>
    </row>
    <row r="818" spans="1:11" ht="12.75" customHeight="1" x14ac:dyDescent="0.25">
      <c r="A818" s="12"/>
      <c r="E818" s="12"/>
      <c r="K818" s="12"/>
    </row>
    <row r="819" spans="1:11" ht="12.75" customHeight="1" x14ac:dyDescent="0.25">
      <c r="A819" s="12"/>
      <c r="E819" s="12"/>
      <c r="K819" s="12"/>
    </row>
    <row r="820" spans="1:11" ht="12.75" customHeight="1" x14ac:dyDescent="0.25">
      <c r="A820" s="12"/>
      <c r="E820" s="12"/>
      <c r="K820" s="12"/>
    </row>
    <row r="821" spans="1:11" ht="12.75" customHeight="1" x14ac:dyDescent="0.25">
      <c r="A821" s="12"/>
      <c r="E821" s="12"/>
      <c r="K821" s="12"/>
    </row>
    <row r="822" spans="1:11" ht="12.75" customHeight="1" x14ac:dyDescent="0.25">
      <c r="A822" s="12"/>
      <c r="E822" s="12"/>
      <c r="K822" s="12"/>
    </row>
    <row r="823" spans="1:11" ht="12.75" customHeight="1" x14ac:dyDescent="0.25">
      <c r="A823" s="12"/>
      <c r="E823" s="12"/>
      <c r="K823" s="12"/>
    </row>
    <row r="824" spans="1:11" ht="12.75" customHeight="1" x14ac:dyDescent="0.25">
      <c r="A824" s="12"/>
      <c r="E824" s="12"/>
      <c r="K824" s="12"/>
    </row>
    <row r="825" spans="1:11" ht="12.75" customHeight="1" x14ac:dyDescent="0.25">
      <c r="A825" s="12"/>
      <c r="E825" s="12"/>
      <c r="K825" s="12"/>
    </row>
    <row r="826" spans="1:11" ht="12.75" customHeight="1" x14ac:dyDescent="0.25">
      <c r="A826" s="12"/>
      <c r="E826" s="12"/>
      <c r="K826" s="12"/>
    </row>
    <row r="827" spans="1:11" ht="12.75" customHeight="1" x14ac:dyDescent="0.25">
      <c r="A827" s="12"/>
      <c r="E827" s="12"/>
      <c r="K827" s="12"/>
    </row>
    <row r="828" spans="1:11" ht="12.75" customHeight="1" x14ac:dyDescent="0.25">
      <c r="A828" s="12"/>
      <c r="E828" s="12"/>
      <c r="K828" s="12"/>
    </row>
    <row r="829" spans="1:11" ht="12.75" customHeight="1" x14ac:dyDescent="0.25">
      <c r="A829" s="12"/>
      <c r="E829" s="12"/>
      <c r="K829" s="12"/>
    </row>
    <row r="830" spans="1:11" ht="12.75" customHeight="1" x14ac:dyDescent="0.25">
      <c r="A830" s="12"/>
      <c r="E830" s="12"/>
      <c r="K830" s="12"/>
    </row>
    <row r="831" spans="1:11" ht="12.75" customHeight="1" x14ac:dyDescent="0.25">
      <c r="A831" s="12"/>
      <c r="E831" s="12"/>
      <c r="K831" s="12"/>
    </row>
    <row r="832" spans="1:11" ht="12.75" customHeight="1" x14ac:dyDescent="0.25">
      <c r="A832" s="12"/>
      <c r="E832" s="12"/>
      <c r="K832" s="12"/>
    </row>
    <row r="833" spans="1:11" ht="12.75" customHeight="1" x14ac:dyDescent="0.25">
      <c r="A833" s="12"/>
      <c r="E833" s="12"/>
      <c r="K833" s="12"/>
    </row>
    <row r="834" spans="1:11" ht="12.75" customHeight="1" x14ac:dyDescent="0.25">
      <c r="A834" s="12"/>
      <c r="E834" s="12"/>
      <c r="K834" s="12"/>
    </row>
    <row r="835" spans="1:11" ht="12.75" customHeight="1" x14ac:dyDescent="0.25">
      <c r="A835" s="12"/>
      <c r="E835" s="12"/>
      <c r="K835" s="12"/>
    </row>
    <row r="836" spans="1:11" ht="12.75" customHeight="1" x14ac:dyDescent="0.25">
      <c r="A836" s="12"/>
      <c r="E836" s="12"/>
      <c r="K836" s="12"/>
    </row>
    <row r="837" spans="1:11" ht="12.75" customHeight="1" x14ac:dyDescent="0.25">
      <c r="A837" s="12"/>
      <c r="E837" s="12"/>
      <c r="K837" s="12"/>
    </row>
    <row r="838" spans="1:11" ht="12.75" customHeight="1" x14ac:dyDescent="0.25">
      <c r="A838" s="12"/>
      <c r="E838" s="12"/>
      <c r="K838" s="12"/>
    </row>
    <row r="839" spans="1:11" ht="12.75" customHeight="1" x14ac:dyDescent="0.25">
      <c r="A839" s="12"/>
      <c r="E839" s="12"/>
      <c r="K839" s="12"/>
    </row>
    <row r="840" spans="1:11" ht="12.75" customHeight="1" x14ac:dyDescent="0.25">
      <c r="A840" s="12"/>
      <c r="E840" s="12"/>
      <c r="K840" s="12"/>
    </row>
    <row r="841" spans="1:11" ht="12.75" customHeight="1" x14ac:dyDescent="0.25">
      <c r="A841" s="12"/>
      <c r="E841" s="12"/>
      <c r="K841" s="12"/>
    </row>
    <row r="842" spans="1:11" ht="12.75" customHeight="1" x14ac:dyDescent="0.25">
      <c r="A842" s="12"/>
      <c r="E842" s="12"/>
      <c r="K842" s="12"/>
    </row>
    <row r="843" spans="1:11" ht="12.75" customHeight="1" x14ac:dyDescent="0.25">
      <c r="A843" s="12"/>
      <c r="E843" s="12"/>
      <c r="K843" s="12"/>
    </row>
    <row r="844" spans="1:11" ht="12.75" customHeight="1" x14ac:dyDescent="0.25">
      <c r="A844" s="12"/>
      <c r="E844" s="12"/>
      <c r="K844" s="12"/>
    </row>
    <row r="845" spans="1:11" ht="12.75" customHeight="1" x14ac:dyDescent="0.25">
      <c r="A845" s="12"/>
      <c r="E845" s="12"/>
      <c r="K845" s="12"/>
    </row>
    <row r="846" spans="1:11" ht="12.75" customHeight="1" x14ac:dyDescent="0.25">
      <c r="A846" s="12"/>
      <c r="E846" s="12"/>
      <c r="K846" s="12"/>
    </row>
    <row r="847" spans="1:11" ht="12.75" customHeight="1" x14ac:dyDescent="0.25">
      <c r="A847" s="12"/>
      <c r="E847" s="12"/>
      <c r="K847" s="12"/>
    </row>
    <row r="848" spans="1:11" ht="12.75" customHeight="1" x14ac:dyDescent="0.25">
      <c r="A848" s="12"/>
      <c r="E848" s="12"/>
      <c r="K848" s="12"/>
    </row>
    <row r="849" spans="1:11" ht="12.75" customHeight="1" x14ac:dyDescent="0.25">
      <c r="A849" s="12"/>
      <c r="E849" s="12"/>
      <c r="K849" s="12"/>
    </row>
    <row r="850" spans="1:11" ht="12.75" customHeight="1" x14ac:dyDescent="0.25">
      <c r="A850" s="12"/>
      <c r="E850" s="12"/>
      <c r="K850" s="12"/>
    </row>
    <row r="851" spans="1:11" ht="12.75" customHeight="1" x14ac:dyDescent="0.25">
      <c r="A851" s="12"/>
      <c r="E851" s="12"/>
      <c r="K851" s="12"/>
    </row>
    <row r="852" spans="1:11" ht="12.75" customHeight="1" x14ac:dyDescent="0.25">
      <c r="A852" s="12"/>
      <c r="E852" s="12"/>
      <c r="K852" s="12"/>
    </row>
    <row r="853" spans="1:11" ht="12.75" customHeight="1" x14ac:dyDescent="0.25">
      <c r="A853" s="12"/>
      <c r="E853" s="12"/>
      <c r="K853" s="12"/>
    </row>
    <row r="854" spans="1:11" ht="12.75" customHeight="1" x14ac:dyDescent="0.25">
      <c r="A854" s="12"/>
      <c r="E854" s="12"/>
      <c r="K854" s="12"/>
    </row>
    <row r="855" spans="1:11" ht="12.75" customHeight="1" x14ac:dyDescent="0.25">
      <c r="A855" s="12"/>
      <c r="E855" s="12"/>
      <c r="K855" s="12"/>
    </row>
    <row r="856" spans="1:11" ht="12.75" customHeight="1" x14ac:dyDescent="0.25">
      <c r="A856" s="12"/>
      <c r="E856" s="12"/>
      <c r="K856" s="12"/>
    </row>
    <row r="857" spans="1:11" ht="12.75" customHeight="1" x14ac:dyDescent="0.25">
      <c r="A857" s="12"/>
      <c r="E857" s="12"/>
      <c r="K857" s="12"/>
    </row>
    <row r="858" spans="1:11" ht="12.75" customHeight="1" x14ac:dyDescent="0.25">
      <c r="A858" s="12"/>
      <c r="E858" s="12"/>
      <c r="K858" s="12"/>
    </row>
    <row r="859" spans="1:11" ht="12.75" customHeight="1" x14ac:dyDescent="0.25">
      <c r="A859" s="12"/>
      <c r="E859" s="12"/>
      <c r="K859" s="12"/>
    </row>
    <row r="860" spans="1:11" ht="12.75" customHeight="1" x14ac:dyDescent="0.25">
      <c r="A860" s="12"/>
      <c r="E860" s="12"/>
      <c r="K860" s="12"/>
    </row>
    <row r="861" spans="1:11" ht="12.75" customHeight="1" x14ac:dyDescent="0.25">
      <c r="A861" s="12"/>
      <c r="E861" s="12"/>
      <c r="K861" s="12"/>
    </row>
    <row r="862" spans="1:11" ht="12.75" customHeight="1" x14ac:dyDescent="0.25">
      <c r="A862" s="12"/>
      <c r="E862" s="12"/>
      <c r="K862" s="12"/>
    </row>
    <row r="863" spans="1:11" ht="12.75" customHeight="1" x14ac:dyDescent="0.25">
      <c r="A863" s="12"/>
      <c r="E863" s="12"/>
      <c r="K863" s="12"/>
    </row>
    <row r="864" spans="1:11" ht="12.75" customHeight="1" x14ac:dyDescent="0.25">
      <c r="A864" s="12"/>
      <c r="E864" s="12"/>
      <c r="K864" s="12"/>
    </row>
    <row r="865" spans="1:11" ht="12.75" customHeight="1" x14ac:dyDescent="0.25">
      <c r="A865" s="12"/>
      <c r="E865" s="12"/>
      <c r="K865" s="12"/>
    </row>
    <row r="866" spans="1:11" ht="12.75" customHeight="1" x14ac:dyDescent="0.25">
      <c r="A866" s="12"/>
      <c r="E866" s="12"/>
      <c r="K866" s="12"/>
    </row>
    <row r="867" spans="1:11" ht="12.75" customHeight="1" x14ac:dyDescent="0.25">
      <c r="A867" s="12"/>
      <c r="E867" s="12"/>
      <c r="K867" s="12"/>
    </row>
    <row r="868" spans="1:11" ht="12.75" customHeight="1" x14ac:dyDescent="0.25">
      <c r="A868" s="12"/>
      <c r="E868" s="12"/>
      <c r="K868" s="12"/>
    </row>
    <row r="869" spans="1:11" ht="12.75" customHeight="1" x14ac:dyDescent="0.25">
      <c r="A869" s="12"/>
      <c r="E869" s="12"/>
      <c r="K869" s="12"/>
    </row>
    <row r="870" spans="1:11" ht="12.75" customHeight="1" x14ac:dyDescent="0.25">
      <c r="A870" s="12"/>
      <c r="E870" s="12"/>
      <c r="K870" s="12"/>
    </row>
    <row r="871" spans="1:11" ht="12.75" customHeight="1" x14ac:dyDescent="0.25">
      <c r="A871" s="12"/>
      <c r="E871" s="12"/>
      <c r="K871" s="12"/>
    </row>
    <row r="872" spans="1:11" ht="12.75" customHeight="1" x14ac:dyDescent="0.25">
      <c r="A872" s="12"/>
      <c r="E872" s="12"/>
      <c r="K872" s="12"/>
    </row>
    <row r="873" spans="1:11" ht="12.75" customHeight="1" x14ac:dyDescent="0.25">
      <c r="A873" s="12"/>
      <c r="E873" s="12"/>
      <c r="K873" s="12"/>
    </row>
    <row r="874" spans="1:11" ht="12.75" customHeight="1" x14ac:dyDescent="0.25">
      <c r="A874" s="12"/>
      <c r="E874" s="12"/>
      <c r="K874" s="12"/>
    </row>
    <row r="875" spans="1:11" ht="12.75" customHeight="1" x14ac:dyDescent="0.25">
      <c r="A875" s="12"/>
      <c r="E875" s="12"/>
      <c r="K875" s="12"/>
    </row>
    <row r="876" spans="1:11" ht="12.75" customHeight="1" x14ac:dyDescent="0.25">
      <c r="A876" s="12"/>
      <c r="E876" s="12"/>
      <c r="K876" s="12"/>
    </row>
    <row r="877" spans="1:11" ht="12.75" customHeight="1" x14ac:dyDescent="0.25">
      <c r="A877" s="12"/>
      <c r="E877" s="12"/>
      <c r="K877" s="12"/>
    </row>
    <row r="878" spans="1:11" ht="12.75" customHeight="1" x14ac:dyDescent="0.25">
      <c r="A878" s="12"/>
      <c r="E878" s="12"/>
      <c r="K878" s="12"/>
    </row>
    <row r="879" spans="1:11" ht="12.75" customHeight="1" x14ac:dyDescent="0.25">
      <c r="A879" s="12"/>
      <c r="E879" s="12"/>
      <c r="K879" s="12"/>
    </row>
    <row r="880" spans="1:11" ht="12.75" customHeight="1" x14ac:dyDescent="0.25">
      <c r="A880" s="12"/>
      <c r="E880" s="12"/>
      <c r="K880" s="12"/>
    </row>
    <row r="881" spans="1:11" ht="12.75" customHeight="1" x14ac:dyDescent="0.25">
      <c r="A881" s="12"/>
      <c r="E881" s="12"/>
      <c r="K881" s="12"/>
    </row>
    <row r="882" spans="1:11" ht="12.75" customHeight="1" x14ac:dyDescent="0.25">
      <c r="A882" s="12"/>
      <c r="E882" s="12"/>
      <c r="K882" s="12"/>
    </row>
    <row r="883" spans="1:11" ht="12.75" customHeight="1" x14ac:dyDescent="0.25">
      <c r="A883" s="12"/>
      <c r="E883" s="12"/>
      <c r="K883" s="12"/>
    </row>
    <row r="884" spans="1:11" ht="12.75" customHeight="1" x14ac:dyDescent="0.25">
      <c r="A884" s="12"/>
      <c r="E884" s="12"/>
      <c r="K884" s="12"/>
    </row>
    <row r="885" spans="1:11" ht="12.75" customHeight="1" x14ac:dyDescent="0.25">
      <c r="A885" s="12"/>
      <c r="E885" s="12"/>
      <c r="K885" s="12"/>
    </row>
    <row r="886" spans="1:11" ht="12.75" customHeight="1" x14ac:dyDescent="0.25">
      <c r="A886" s="12"/>
      <c r="E886" s="12"/>
      <c r="K886" s="12"/>
    </row>
    <row r="887" spans="1:11" ht="12.75" customHeight="1" x14ac:dyDescent="0.25">
      <c r="A887" s="12"/>
      <c r="E887" s="12"/>
      <c r="K887" s="12"/>
    </row>
    <row r="888" spans="1:11" ht="12.75" customHeight="1" x14ac:dyDescent="0.25">
      <c r="A888" s="12"/>
      <c r="E888" s="12"/>
      <c r="K888" s="12"/>
    </row>
    <row r="889" spans="1:11" ht="12.75" customHeight="1" x14ac:dyDescent="0.25">
      <c r="A889" s="12"/>
      <c r="E889" s="12"/>
      <c r="K889" s="12"/>
    </row>
    <row r="890" spans="1:11" ht="12.75" customHeight="1" x14ac:dyDescent="0.25">
      <c r="A890" s="12"/>
      <c r="E890" s="12"/>
      <c r="K890" s="12"/>
    </row>
    <row r="891" spans="1:11" ht="12.75" customHeight="1" x14ac:dyDescent="0.25">
      <c r="A891" s="12"/>
      <c r="E891" s="12"/>
      <c r="K891" s="12"/>
    </row>
    <row r="892" spans="1:11" ht="12.75" customHeight="1" x14ac:dyDescent="0.25">
      <c r="A892" s="12"/>
      <c r="E892" s="12"/>
      <c r="K892" s="12"/>
    </row>
    <row r="893" spans="1:11" ht="12.75" customHeight="1" x14ac:dyDescent="0.25">
      <c r="A893" s="12"/>
      <c r="E893" s="12"/>
      <c r="K893" s="12"/>
    </row>
    <row r="894" spans="1:11" ht="12.75" customHeight="1" x14ac:dyDescent="0.25">
      <c r="A894" s="12"/>
      <c r="E894" s="12"/>
      <c r="K894" s="12"/>
    </row>
    <row r="895" spans="1:11" ht="12.75" customHeight="1" x14ac:dyDescent="0.25">
      <c r="A895" s="12"/>
      <c r="E895" s="12"/>
      <c r="K895" s="12"/>
    </row>
    <row r="896" spans="1:11" ht="12.75" customHeight="1" x14ac:dyDescent="0.25">
      <c r="A896" s="12"/>
      <c r="E896" s="12"/>
      <c r="K896" s="12"/>
    </row>
    <row r="897" spans="1:11" ht="12.75" customHeight="1" x14ac:dyDescent="0.25">
      <c r="A897" s="12"/>
      <c r="E897" s="12"/>
      <c r="K897" s="12"/>
    </row>
    <row r="898" spans="1:11" ht="12.75" customHeight="1" x14ac:dyDescent="0.25">
      <c r="A898" s="12"/>
      <c r="E898" s="12"/>
      <c r="K898" s="12"/>
    </row>
    <row r="899" spans="1:11" ht="12.75" customHeight="1" x14ac:dyDescent="0.25">
      <c r="A899" s="12"/>
      <c r="E899" s="12"/>
      <c r="K899" s="12"/>
    </row>
    <row r="900" spans="1:11" ht="12.75" customHeight="1" x14ac:dyDescent="0.25">
      <c r="A900" s="12"/>
      <c r="E900" s="12"/>
      <c r="K900" s="12"/>
    </row>
    <row r="901" spans="1:11" ht="12.75" customHeight="1" x14ac:dyDescent="0.25">
      <c r="A901" s="12"/>
      <c r="E901" s="12"/>
      <c r="K901" s="12"/>
    </row>
    <row r="902" spans="1:11" ht="12.75" customHeight="1" x14ac:dyDescent="0.25">
      <c r="A902" s="12"/>
      <c r="E902" s="12"/>
      <c r="K902" s="12"/>
    </row>
    <row r="903" spans="1:11" ht="12.75" customHeight="1" x14ac:dyDescent="0.25">
      <c r="A903" s="12"/>
      <c r="E903" s="12"/>
      <c r="K903" s="12"/>
    </row>
    <row r="904" spans="1:11" ht="12.75" customHeight="1" x14ac:dyDescent="0.25">
      <c r="A904" s="12"/>
      <c r="E904" s="12"/>
      <c r="K904" s="12"/>
    </row>
    <row r="905" spans="1:11" ht="12.75" customHeight="1" x14ac:dyDescent="0.25">
      <c r="A905" s="12"/>
      <c r="E905" s="12"/>
      <c r="K905" s="12"/>
    </row>
    <row r="906" spans="1:11" ht="12.75" customHeight="1" x14ac:dyDescent="0.25">
      <c r="A906" s="12"/>
      <c r="E906" s="12"/>
      <c r="K906" s="12"/>
    </row>
    <row r="907" spans="1:11" ht="12.75" customHeight="1" x14ac:dyDescent="0.25">
      <c r="A907" s="12"/>
      <c r="E907" s="12"/>
      <c r="K907" s="12"/>
    </row>
    <row r="908" spans="1:11" ht="12.75" customHeight="1" x14ac:dyDescent="0.25">
      <c r="A908" s="12"/>
      <c r="E908" s="12"/>
      <c r="K908" s="12"/>
    </row>
    <row r="909" spans="1:11" ht="12.75" customHeight="1" x14ac:dyDescent="0.25">
      <c r="A909" s="12"/>
      <c r="E909" s="12"/>
      <c r="K909" s="12"/>
    </row>
    <row r="910" spans="1:11" ht="12.75" customHeight="1" x14ac:dyDescent="0.25">
      <c r="A910" s="12"/>
      <c r="E910" s="12"/>
      <c r="K910" s="12"/>
    </row>
    <row r="911" spans="1:11" ht="12.75" customHeight="1" x14ac:dyDescent="0.25">
      <c r="A911" s="12"/>
      <c r="E911" s="12"/>
      <c r="K911" s="12"/>
    </row>
    <row r="912" spans="1:11" ht="12.75" customHeight="1" x14ac:dyDescent="0.25">
      <c r="A912" s="12"/>
      <c r="E912" s="12"/>
      <c r="K912" s="12"/>
    </row>
    <row r="913" spans="1:11" ht="12.75" customHeight="1" x14ac:dyDescent="0.25">
      <c r="A913" s="12"/>
      <c r="E913" s="12"/>
      <c r="K913" s="12"/>
    </row>
    <row r="914" spans="1:11" ht="12.75" customHeight="1" x14ac:dyDescent="0.25">
      <c r="A914" s="12"/>
      <c r="E914" s="12"/>
      <c r="K914" s="12"/>
    </row>
    <row r="915" spans="1:11" ht="12.75" customHeight="1" x14ac:dyDescent="0.25">
      <c r="A915" s="12"/>
      <c r="E915" s="12"/>
      <c r="K915" s="12"/>
    </row>
    <row r="916" spans="1:11" ht="12.75" customHeight="1" x14ac:dyDescent="0.25">
      <c r="A916" s="12"/>
      <c r="E916" s="12"/>
      <c r="K916" s="12"/>
    </row>
    <row r="917" spans="1:11" ht="12.75" customHeight="1" x14ac:dyDescent="0.25">
      <c r="A917" s="12"/>
      <c r="E917" s="12"/>
      <c r="K917" s="12"/>
    </row>
    <row r="918" spans="1:11" ht="12.75" customHeight="1" x14ac:dyDescent="0.25">
      <c r="A918" s="12"/>
      <c r="E918" s="12"/>
      <c r="K918" s="12"/>
    </row>
    <row r="919" spans="1:11" ht="12.75" customHeight="1" x14ac:dyDescent="0.25">
      <c r="A919" s="12"/>
      <c r="E919" s="12"/>
      <c r="K919" s="12"/>
    </row>
    <row r="920" spans="1:11" ht="12.75" customHeight="1" x14ac:dyDescent="0.25">
      <c r="A920" s="12"/>
      <c r="E920" s="12"/>
      <c r="K920" s="12"/>
    </row>
    <row r="921" spans="1:11" ht="12.75" customHeight="1" x14ac:dyDescent="0.25">
      <c r="A921" s="12"/>
      <c r="E921" s="12"/>
      <c r="K921" s="12"/>
    </row>
    <row r="922" spans="1:11" ht="12.75" customHeight="1" x14ac:dyDescent="0.25">
      <c r="A922" s="12"/>
      <c r="E922" s="12"/>
      <c r="K922" s="12"/>
    </row>
    <row r="923" spans="1:11" ht="12.75" customHeight="1" x14ac:dyDescent="0.25">
      <c r="A923" s="12"/>
      <c r="E923" s="12"/>
      <c r="K923" s="12"/>
    </row>
    <row r="924" spans="1:11" ht="12.75" customHeight="1" x14ac:dyDescent="0.25">
      <c r="A924" s="12"/>
      <c r="E924" s="12"/>
      <c r="K924" s="12"/>
    </row>
    <row r="925" spans="1:11" ht="12.75" customHeight="1" x14ac:dyDescent="0.25">
      <c r="A925" s="12"/>
      <c r="E925" s="12"/>
      <c r="K925" s="12"/>
    </row>
    <row r="926" spans="1:11" ht="12.75" customHeight="1" x14ac:dyDescent="0.25">
      <c r="A926" s="12"/>
      <c r="E926" s="12"/>
      <c r="K926" s="12"/>
    </row>
    <row r="927" spans="1:11" ht="12.75" customHeight="1" x14ac:dyDescent="0.25">
      <c r="A927" s="12"/>
      <c r="E927" s="12"/>
      <c r="K927" s="12"/>
    </row>
    <row r="928" spans="1:11" ht="12.75" customHeight="1" x14ac:dyDescent="0.25">
      <c r="A928" s="12"/>
      <c r="E928" s="12"/>
      <c r="K928" s="12"/>
    </row>
    <row r="929" spans="1:11" ht="12.75" customHeight="1" x14ac:dyDescent="0.25">
      <c r="A929" s="12"/>
      <c r="E929" s="12"/>
      <c r="K929" s="12"/>
    </row>
    <row r="930" spans="1:11" ht="12.75" customHeight="1" x14ac:dyDescent="0.25">
      <c r="A930" s="12"/>
      <c r="E930" s="12"/>
      <c r="K930" s="12"/>
    </row>
    <row r="931" spans="1:11" ht="12.75" customHeight="1" x14ac:dyDescent="0.25">
      <c r="A931" s="12"/>
      <c r="E931" s="12"/>
      <c r="K931" s="12"/>
    </row>
    <row r="932" spans="1:11" ht="12.75" customHeight="1" x14ac:dyDescent="0.25">
      <c r="A932" s="12"/>
      <c r="E932" s="12"/>
      <c r="K932" s="12"/>
    </row>
    <row r="933" spans="1:11" ht="12.75" customHeight="1" x14ac:dyDescent="0.25">
      <c r="A933" s="12"/>
      <c r="E933" s="12"/>
      <c r="K933" s="12"/>
    </row>
    <row r="934" spans="1:11" ht="12.75" customHeight="1" x14ac:dyDescent="0.25">
      <c r="A934" s="12"/>
      <c r="E934" s="12"/>
      <c r="K934" s="12"/>
    </row>
    <row r="935" spans="1:11" ht="12.75" customHeight="1" x14ac:dyDescent="0.25">
      <c r="A935" s="12"/>
      <c r="E935" s="12"/>
      <c r="K935" s="12"/>
    </row>
    <row r="936" spans="1:11" ht="12.75" customHeight="1" x14ac:dyDescent="0.25">
      <c r="A936" s="12"/>
      <c r="E936" s="12"/>
      <c r="K936" s="12"/>
    </row>
    <row r="937" spans="1:11" ht="12.75" customHeight="1" x14ac:dyDescent="0.25">
      <c r="A937" s="12"/>
      <c r="E937" s="12"/>
      <c r="K937" s="12"/>
    </row>
    <row r="938" spans="1:11" ht="12.75" customHeight="1" x14ac:dyDescent="0.25">
      <c r="A938" s="12"/>
      <c r="E938" s="12"/>
      <c r="K938" s="12"/>
    </row>
    <row r="939" spans="1:11" ht="12.75" customHeight="1" x14ac:dyDescent="0.25">
      <c r="A939" s="12"/>
      <c r="E939" s="12"/>
      <c r="K939" s="12"/>
    </row>
    <row r="940" spans="1:11" ht="12.75" customHeight="1" x14ac:dyDescent="0.25">
      <c r="A940" s="12"/>
      <c r="E940" s="12"/>
      <c r="K940" s="12"/>
    </row>
    <row r="941" spans="1:11" ht="12.75" customHeight="1" x14ac:dyDescent="0.25">
      <c r="A941" s="12"/>
      <c r="E941" s="12"/>
      <c r="K941" s="12"/>
    </row>
    <row r="942" spans="1:11" ht="12.75" customHeight="1" x14ac:dyDescent="0.25">
      <c r="A942" s="12"/>
      <c r="E942" s="12"/>
      <c r="K942" s="12"/>
    </row>
    <row r="943" spans="1:11" ht="12.75" customHeight="1" x14ac:dyDescent="0.25">
      <c r="A943" s="12"/>
      <c r="E943" s="12"/>
      <c r="K943" s="12"/>
    </row>
    <row r="944" spans="1:11" ht="12.75" customHeight="1" x14ac:dyDescent="0.25">
      <c r="A944" s="12"/>
      <c r="E944" s="12"/>
      <c r="K944" s="12"/>
    </row>
    <row r="945" spans="1:11" ht="12.75" customHeight="1" x14ac:dyDescent="0.25">
      <c r="A945" s="12"/>
      <c r="E945" s="12"/>
      <c r="K945" s="12"/>
    </row>
    <row r="946" spans="1:11" ht="12.75" customHeight="1" x14ac:dyDescent="0.25">
      <c r="A946" s="12"/>
      <c r="E946" s="12"/>
      <c r="K946" s="12"/>
    </row>
    <row r="947" spans="1:11" ht="12.75" customHeight="1" x14ac:dyDescent="0.25">
      <c r="A947" s="12"/>
      <c r="E947" s="12"/>
      <c r="K947" s="12"/>
    </row>
    <row r="948" spans="1:11" ht="12.75" customHeight="1" x14ac:dyDescent="0.25">
      <c r="A948" s="12"/>
      <c r="E948" s="12"/>
      <c r="K948" s="12"/>
    </row>
    <row r="949" spans="1:11" ht="12.75" customHeight="1" x14ac:dyDescent="0.25">
      <c r="A949" s="12"/>
      <c r="E949" s="12"/>
      <c r="K949" s="12"/>
    </row>
    <row r="950" spans="1:11" ht="12.75" customHeight="1" x14ac:dyDescent="0.25">
      <c r="A950" s="12"/>
      <c r="E950" s="12"/>
      <c r="K950" s="12"/>
    </row>
    <row r="951" spans="1:11" ht="12.75" customHeight="1" x14ac:dyDescent="0.25">
      <c r="A951" s="12"/>
      <c r="E951" s="12"/>
      <c r="K951" s="12"/>
    </row>
    <row r="952" spans="1:11" ht="12.75" customHeight="1" x14ac:dyDescent="0.25">
      <c r="A952" s="12"/>
      <c r="E952" s="12"/>
      <c r="K952" s="12"/>
    </row>
    <row r="953" spans="1:11" ht="12.75" customHeight="1" x14ac:dyDescent="0.25">
      <c r="A953" s="12"/>
      <c r="E953" s="12"/>
      <c r="K953" s="12"/>
    </row>
    <row r="954" spans="1:11" ht="12.75" customHeight="1" x14ac:dyDescent="0.25">
      <c r="A954" s="12"/>
      <c r="E954" s="12"/>
      <c r="K954" s="12"/>
    </row>
    <row r="955" spans="1:11" ht="12.75" customHeight="1" x14ac:dyDescent="0.25">
      <c r="A955" s="12"/>
      <c r="E955" s="12"/>
      <c r="K955" s="12"/>
    </row>
    <row r="956" spans="1:11" ht="12.75" customHeight="1" x14ac:dyDescent="0.25">
      <c r="A956" s="12"/>
      <c r="E956" s="12"/>
      <c r="K956" s="12"/>
    </row>
    <row r="957" spans="1:11" ht="12.75" customHeight="1" x14ac:dyDescent="0.25">
      <c r="A957" s="12"/>
      <c r="E957" s="12"/>
      <c r="K957" s="12"/>
    </row>
    <row r="958" spans="1:11" ht="12.75" customHeight="1" x14ac:dyDescent="0.25">
      <c r="A958" s="12"/>
      <c r="E958" s="12"/>
      <c r="K958" s="12"/>
    </row>
    <row r="959" spans="1:11" ht="12.75" customHeight="1" x14ac:dyDescent="0.25">
      <c r="A959" s="12"/>
      <c r="E959" s="12"/>
      <c r="K959" s="12"/>
    </row>
    <row r="960" spans="1:11" ht="12.75" customHeight="1" x14ac:dyDescent="0.25">
      <c r="A960" s="12"/>
      <c r="E960" s="12"/>
      <c r="K960" s="12"/>
    </row>
    <row r="961" spans="1:11" ht="12.75" customHeight="1" x14ac:dyDescent="0.25">
      <c r="A961" s="12"/>
      <c r="E961" s="12"/>
      <c r="K961" s="12"/>
    </row>
    <row r="962" spans="1:11" ht="12.75" customHeight="1" x14ac:dyDescent="0.25">
      <c r="A962" s="12"/>
      <c r="E962" s="12"/>
      <c r="K962" s="12"/>
    </row>
    <row r="963" spans="1:11" ht="12.75" customHeight="1" x14ac:dyDescent="0.25">
      <c r="A963" s="12"/>
      <c r="E963" s="12"/>
      <c r="K963" s="12"/>
    </row>
    <row r="964" spans="1:11" ht="12.75" customHeight="1" x14ac:dyDescent="0.25">
      <c r="A964" s="12"/>
      <c r="E964" s="12"/>
      <c r="K964" s="12"/>
    </row>
    <row r="965" spans="1:11" ht="12.75" customHeight="1" x14ac:dyDescent="0.25">
      <c r="A965" s="12"/>
      <c r="E965" s="12"/>
      <c r="K965" s="12"/>
    </row>
    <row r="966" spans="1:11" ht="12.75" customHeight="1" x14ac:dyDescent="0.25">
      <c r="A966" s="12"/>
      <c r="E966" s="12"/>
      <c r="K966" s="12"/>
    </row>
    <row r="967" spans="1:11" ht="12.75" customHeight="1" x14ac:dyDescent="0.25">
      <c r="A967" s="12"/>
      <c r="E967" s="12"/>
      <c r="K967" s="12"/>
    </row>
    <row r="968" spans="1:11" ht="12.75" customHeight="1" x14ac:dyDescent="0.25">
      <c r="A968" s="12"/>
      <c r="E968" s="12"/>
      <c r="K968" s="12"/>
    </row>
    <row r="969" spans="1:11" ht="12.75" customHeight="1" x14ac:dyDescent="0.25">
      <c r="A969" s="12"/>
      <c r="E969" s="12"/>
      <c r="K969" s="12"/>
    </row>
    <row r="970" spans="1:11" ht="12.75" customHeight="1" x14ac:dyDescent="0.25">
      <c r="A970" s="12"/>
      <c r="E970" s="12"/>
      <c r="K970" s="12"/>
    </row>
    <row r="971" spans="1:11" ht="12.75" customHeight="1" x14ac:dyDescent="0.25">
      <c r="A971" s="12"/>
      <c r="E971" s="12"/>
      <c r="K971" s="12"/>
    </row>
    <row r="972" spans="1:11" ht="12.75" customHeight="1" x14ac:dyDescent="0.25">
      <c r="A972" s="12"/>
      <c r="E972" s="12"/>
      <c r="K972" s="12"/>
    </row>
    <row r="973" spans="1:11" ht="12.75" customHeight="1" x14ac:dyDescent="0.25">
      <c r="A973" s="12"/>
      <c r="E973" s="12"/>
      <c r="K973" s="12"/>
    </row>
    <row r="974" spans="1:11" ht="12.75" customHeight="1" x14ac:dyDescent="0.25">
      <c r="A974" s="12"/>
      <c r="E974" s="12"/>
      <c r="K974" s="12"/>
    </row>
    <row r="975" spans="1:11" ht="12.75" customHeight="1" x14ac:dyDescent="0.25">
      <c r="A975" s="12"/>
      <c r="E975" s="12"/>
      <c r="K975" s="12"/>
    </row>
    <row r="976" spans="1:11" ht="12.75" customHeight="1" x14ac:dyDescent="0.25">
      <c r="A976" s="12"/>
      <c r="E976" s="12"/>
      <c r="K976" s="12"/>
    </row>
    <row r="977" spans="1:11" ht="12.75" customHeight="1" x14ac:dyDescent="0.25">
      <c r="A977" s="12"/>
      <c r="E977" s="12"/>
      <c r="K977" s="12"/>
    </row>
    <row r="978" spans="1:11" ht="12.75" customHeight="1" x14ac:dyDescent="0.25">
      <c r="A978" s="12"/>
      <c r="E978" s="12"/>
      <c r="K978" s="12"/>
    </row>
    <row r="979" spans="1:11" ht="12.75" customHeight="1" x14ac:dyDescent="0.25">
      <c r="A979" s="12"/>
      <c r="E979" s="12"/>
      <c r="K979" s="12"/>
    </row>
    <row r="980" spans="1:11" ht="12.75" customHeight="1" x14ac:dyDescent="0.25">
      <c r="A980" s="12"/>
      <c r="E980" s="12"/>
      <c r="K980" s="12"/>
    </row>
    <row r="981" spans="1:11" ht="12.75" customHeight="1" x14ac:dyDescent="0.25">
      <c r="A981" s="12"/>
      <c r="E981" s="12"/>
      <c r="K981" s="12"/>
    </row>
    <row r="982" spans="1:11" ht="12.75" customHeight="1" x14ac:dyDescent="0.25">
      <c r="A982" s="12"/>
      <c r="E982" s="12"/>
      <c r="K982" s="12"/>
    </row>
    <row r="983" spans="1:11" ht="12.75" customHeight="1" x14ac:dyDescent="0.25">
      <c r="A983" s="12"/>
      <c r="E983" s="12"/>
      <c r="K983" s="12"/>
    </row>
    <row r="984" spans="1:11" ht="12.75" customHeight="1" x14ac:dyDescent="0.25">
      <c r="A984" s="12"/>
      <c r="E984" s="12"/>
      <c r="K984" s="12"/>
    </row>
    <row r="985" spans="1:11" ht="12.75" customHeight="1" x14ac:dyDescent="0.25">
      <c r="A985" s="12"/>
      <c r="E985" s="12"/>
      <c r="K985" s="12"/>
    </row>
    <row r="986" spans="1:11" ht="12.75" customHeight="1" x14ac:dyDescent="0.25">
      <c r="A986" s="12"/>
      <c r="E986" s="12"/>
      <c r="K986" s="12"/>
    </row>
    <row r="987" spans="1:11" ht="12.75" customHeight="1" x14ac:dyDescent="0.25">
      <c r="A987" s="12"/>
      <c r="E987" s="12"/>
      <c r="K987" s="12"/>
    </row>
    <row r="988" spans="1:11" ht="12.75" customHeight="1" x14ac:dyDescent="0.25">
      <c r="A988" s="12"/>
      <c r="E988" s="12"/>
      <c r="K988" s="12"/>
    </row>
    <row r="989" spans="1:11" ht="12.75" customHeight="1" x14ac:dyDescent="0.25">
      <c r="A989" s="12"/>
      <c r="E989" s="12"/>
      <c r="K989" s="12"/>
    </row>
    <row r="990" spans="1:11" ht="12.75" customHeight="1" x14ac:dyDescent="0.25">
      <c r="A990" s="12"/>
      <c r="E990" s="12"/>
      <c r="K990" s="12"/>
    </row>
    <row r="991" spans="1:11" ht="12.75" customHeight="1" x14ac:dyDescent="0.25">
      <c r="A991" s="12"/>
      <c r="E991" s="12"/>
      <c r="K991" s="12"/>
    </row>
    <row r="992" spans="1:11" ht="12.75" customHeight="1" x14ac:dyDescent="0.25">
      <c r="A992" s="12"/>
      <c r="E992" s="12"/>
      <c r="K992" s="12"/>
    </row>
    <row r="993" spans="1:11" ht="12.75" customHeight="1" x14ac:dyDescent="0.25">
      <c r="A993" s="12"/>
      <c r="E993" s="12"/>
      <c r="K993" s="12"/>
    </row>
    <row r="994" spans="1:11" ht="12.75" customHeight="1" x14ac:dyDescent="0.25">
      <c r="A994" s="12"/>
      <c r="E994" s="12"/>
      <c r="K994" s="12"/>
    </row>
    <row r="995" spans="1:11" ht="12.75" customHeight="1" x14ac:dyDescent="0.25">
      <c r="A995" s="12"/>
      <c r="E995" s="12"/>
      <c r="K995" s="12"/>
    </row>
    <row r="996" spans="1:11" ht="12.75" customHeight="1" x14ac:dyDescent="0.25">
      <c r="A996" s="12"/>
      <c r="E996" s="12"/>
      <c r="K996" s="12"/>
    </row>
    <row r="997" spans="1:11" ht="12.75" customHeight="1" x14ac:dyDescent="0.25">
      <c r="A997" s="12"/>
      <c r="E997" s="12"/>
      <c r="K997" s="12"/>
    </row>
    <row r="998" spans="1:11" ht="12.75" customHeight="1" x14ac:dyDescent="0.25">
      <c r="A998" s="12"/>
      <c r="E998" s="12"/>
      <c r="K998" s="12"/>
    </row>
    <row r="999" spans="1:11" ht="12.75" customHeight="1" x14ac:dyDescent="0.25">
      <c r="A999" s="12"/>
      <c r="E999" s="12"/>
      <c r="K999" s="12"/>
    </row>
    <row r="1000" spans="1:11" ht="12.75" customHeight="1" x14ac:dyDescent="0.25">
      <c r="A1000" s="12"/>
      <c r="E1000" s="12"/>
      <c r="K1000"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7.26953125" defaultRowHeight="15" customHeight="1" x14ac:dyDescent="0.25"/>
  <cols>
    <col min="1" max="31" width="8.7265625"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M1000"/>
  <sheetViews>
    <sheetView workbookViewId="0">
      <pane xSplit="1" topLeftCell="B1" activePane="topRight" state="frozen"/>
      <selection pane="topRight" activeCell="C2" sqref="C2"/>
    </sheetView>
  </sheetViews>
  <sheetFormatPr defaultColWidth="17.26953125" defaultRowHeight="15" customHeight="1" x14ac:dyDescent="0.25"/>
  <cols>
    <col min="1" max="39" width="14.453125" customWidth="1"/>
  </cols>
  <sheetData>
    <row r="1" spans="1:39" ht="15.75" customHeight="1" x14ac:dyDescent="0.3">
      <c r="A1" s="21" t="s">
        <v>2</v>
      </c>
      <c r="B1" s="21" t="s">
        <v>11</v>
      </c>
      <c r="C1" s="21" t="s">
        <v>12</v>
      </c>
      <c r="D1" s="21" t="s">
        <v>13</v>
      </c>
      <c r="E1" s="21" t="s">
        <v>14</v>
      </c>
      <c r="F1" s="21" t="s">
        <v>15</v>
      </c>
      <c r="G1" s="21" t="s">
        <v>16</v>
      </c>
      <c r="H1" s="21" t="s">
        <v>17</v>
      </c>
      <c r="I1" s="21" t="s">
        <v>18</v>
      </c>
      <c r="J1" s="21" t="s">
        <v>19</v>
      </c>
      <c r="K1" s="21" t="s">
        <v>20</v>
      </c>
      <c r="L1" s="16" t="s">
        <v>21</v>
      </c>
      <c r="M1" s="16" t="s">
        <v>22</v>
      </c>
      <c r="N1" s="16" t="s">
        <v>23</v>
      </c>
      <c r="O1" s="16" t="s">
        <v>24</v>
      </c>
      <c r="P1" s="16" t="s">
        <v>25</v>
      </c>
      <c r="Q1" s="16" t="s">
        <v>26</v>
      </c>
      <c r="R1" s="16" t="s">
        <v>27</v>
      </c>
      <c r="S1" s="16" t="s">
        <v>28</v>
      </c>
      <c r="T1" s="16" t="s">
        <v>29</v>
      </c>
      <c r="U1" s="16" t="s">
        <v>30</v>
      </c>
      <c r="V1" s="16" t="s">
        <v>31</v>
      </c>
      <c r="W1" s="16" t="s">
        <v>32</v>
      </c>
      <c r="X1" s="16" t="s">
        <v>33</v>
      </c>
      <c r="Y1" s="16" t="s">
        <v>34</v>
      </c>
      <c r="Z1" s="16" t="s">
        <v>35</v>
      </c>
      <c r="AA1" s="16" t="s">
        <v>36</v>
      </c>
      <c r="AB1" s="16" t="s">
        <v>37</v>
      </c>
      <c r="AC1" s="16" t="s">
        <v>38</v>
      </c>
      <c r="AD1" s="16" t="s">
        <v>39</v>
      </c>
      <c r="AE1" s="16" t="s">
        <v>40</v>
      </c>
      <c r="AF1" s="16" t="s">
        <v>41</v>
      </c>
      <c r="AG1" s="16" t="s">
        <v>42</v>
      </c>
      <c r="AH1" s="16" t="s">
        <v>43</v>
      </c>
      <c r="AI1" s="16" t="s">
        <v>44</v>
      </c>
      <c r="AJ1" s="16" t="s">
        <v>45</v>
      </c>
      <c r="AK1" s="16" t="s">
        <v>46</v>
      </c>
      <c r="AL1" s="16" t="s">
        <v>47</v>
      </c>
      <c r="AM1" s="16" t="s">
        <v>48</v>
      </c>
    </row>
    <row r="2" spans="1:39" ht="15.75" customHeight="1" x14ac:dyDescent="0.35">
      <c r="A2" s="82" t="s">
        <v>63</v>
      </c>
      <c r="B2" s="83" t="s">
        <v>110</v>
      </c>
      <c r="C2" s="84" t="s">
        <v>111</v>
      </c>
      <c r="D2" s="85" t="s">
        <v>112</v>
      </c>
      <c r="E2" s="84" t="s">
        <v>113</v>
      </c>
      <c r="F2" s="84" t="s">
        <v>114</v>
      </c>
      <c r="G2" s="84" t="s">
        <v>115</v>
      </c>
      <c r="H2" s="84" t="s">
        <v>116</v>
      </c>
      <c r="I2" s="84" t="s">
        <v>117</v>
      </c>
      <c r="J2" s="84" t="s">
        <v>118</v>
      </c>
      <c r="K2" s="84" t="s">
        <v>119</v>
      </c>
      <c r="L2" s="86" t="s">
        <v>120</v>
      </c>
      <c r="M2" s="86" t="s">
        <v>121</v>
      </c>
      <c r="N2" s="86" t="s">
        <v>122</v>
      </c>
      <c r="O2" s="86" t="s">
        <v>123</v>
      </c>
      <c r="P2" s="86" t="s">
        <v>124</v>
      </c>
      <c r="Q2" s="86" t="s">
        <v>125</v>
      </c>
      <c r="R2" s="86" t="s">
        <v>126</v>
      </c>
      <c r="S2" s="86" t="s">
        <v>127</v>
      </c>
      <c r="T2" s="86" t="s">
        <v>128</v>
      </c>
      <c r="U2" s="86" t="s">
        <v>129</v>
      </c>
      <c r="V2" s="86" t="s">
        <v>130</v>
      </c>
      <c r="W2" s="86" t="s">
        <v>131</v>
      </c>
      <c r="X2" s="86" t="s">
        <v>132</v>
      </c>
      <c r="Y2" s="86" t="s">
        <v>133</v>
      </c>
      <c r="Z2" s="86" t="s">
        <v>134</v>
      </c>
      <c r="AA2" s="86" t="s">
        <v>135</v>
      </c>
      <c r="AB2" s="86" t="s">
        <v>136</v>
      </c>
      <c r="AC2" s="86" t="s">
        <v>137</v>
      </c>
      <c r="AD2" s="86" t="s">
        <v>138</v>
      </c>
      <c r="AE2" s="86" t="s">
        <v>139</v>
      </c>
      <c r="AF2" s="86" t="s">
        <v>140</v>
      </c>
      <c r="AG2" s="86" t="s">
        <v>141</v>
      </c>
      <c r="AH2" s="86" t="s">
        <v>142</v>
      </c>
      <c r="AI2" s="86" t="s">
        <v>143</v>
      </c>
      <c r="AJ2" s="86" t="s">
        <v>144</v>
      </c>
      <c r="AK2" s="86" t="s">
        <v>145</v>
      </c>
      <c r="AL2" s="86" t="s">
        <v>146</v>
      </c>
      <c r="AM2" s="86" t="s">
        <v>147</v>
      </c>
    </row>
    <row r="3" spans="1:39" ht="15.75" customHeight="1" x14ac:dyDescent="0.35">
      <c r="A3" s="87" t="s">
        <v>71</v>
      </c>
      <c r="B3" s="88" t="s">
        <v>133</v>
      </c>
      <c r="C3" s="88" t="s">
        <v>131</v>
      </c>
      <c r="D3" s="88" t="s">
        <v>115</v>
      </c>
      <c r="E3" s="88" t="s">
        <v>111</v>
      </c>
      <c r="F3" s="88" t="s">
        <v>118</v>
      </c>
      <c r="G3" s="88" t="s">
        <v>147</v>
      </c>
      <c r="H3" s="88" t="s">
        <v>144</v>
      </c>
      <c r="I3" s="88" t="s">
        <v>143</v>
      </c>
      <c r="J3" s="88" t="s">
        <v>136</v>
      </c>
      <c r="K3" s="88" t="s">
        <v>117</v>
      </c>
      <c r="L3" s="86" t="s">
        <v>139</v>
      </c>
      <c r="M3" s="86" t="s">
        <v>114</v>
      </c>
      <c r="N3" s="86" t="s">
        <v>148</v>
      </c>
      <c r="O3" s="86" t="s">
        <v>134</v>
      </c>
      <c r="P3" s="86" t="s">
        <v>125</v>
      </c>
      <c r="Q3" s="86" t="s">
        <v>120</v>
      </c>
      <c r="R3" s="86" t="s">
        <v>140</v>
      </c>
      <c r="S3" s="86" t="s">
        <v>146</v>
      </c>
      <c r="T3" s="86" t="s">
        <v>138</v>
      </c>
      <c r="U3" s="86" t="s">
        <v>124</v>
      </c>
      <c r="V3" s="86" t="s">
        <v>116</v>
      </c>
      <c r="W3" s="86" t="s">
        <v>142</v>
      </c>
      <c r="X3" s="86" t="s">
        <v>112</v>
      </c>
      <c r="Y3" s="86" t="s">
        <v>132</v>
      </c>
      <c r="Z3" s="86" t="s">
        <v>113</v>
      </c>
      <c r="AA3" s="86" t="s">
        <v>129</v>
      </c>
      <c r="AB3" s="86" t="s">
        <v>121</v>
      </c>
      <c r="AC3" s="86" t="s">
        <v>149</v>
      </c>
      <c r="AD3" s="86" t="s">
        <v>110</v>
      </c>
      <c r="AE3" s="86" t="s">
        <v>135</v>
      </c>
      <c r="AF3" s="86" t="s">
        <v>141</v>
      </c>
      <c r="AG3" s="86" t="s">
        <v>145</v>
      </c>
      <c r="AH3" s="86" t="s">
        <v>127</v>
      </c>
      <c r="AI3" s="86" t="s">
        <v>128</v>
      </c>
      <c r="AJ3" s="86" t="s">
        <v>130</v>
      </c>
      <c r="AK3" s="86" t="s">
        <v>126</v>
      </c>
      <c r="AL3" s="86" t="s">
        <v>123</v>
      </c>
      <c r="AM3" s="86" t="s">
        <v>119</v>
      </c>
    </row>
    <row r="4" spans="1:39" ht="15.75" customHeight="1" x14ac:dyDescent="0.35">
      <c r="A4" s="87" t="s">
        <v>74</v>
      </c>
      <c r="B4" s="88" t="s">
        <v>143</v>
      </c>
      <c r="C4" s="88" t="s">
        <v>139</v>
      </c>
      <c r="D4" s="88" t="s">
        <v>129</v>
      </c>
      <c r="E4" s="88" t="s">
        <v>130</v>
      </c>
      <c r="F4" s="88" t="s">
        <v>126</v>
      </c>
      <c r="G4" s="88" t="s">
        <v>123</v>
      </c>
      <c r="H4" s="88" t="s">
        <v>134</v>
      </c>
      <c r="I4" s="88" t="s">
        <v>112</v>
      </c>
      <c r="J4" s="88" t="s">
        <v>114</v>
      </c>
      <c r="K4" s="88" t="s">
        <v>121</v>
      </c>
      <c r="L4" s="86" t="s">
        <v>142</v>
      </c>
      <c r="M4" s="86" t="s">
        <v>113</v>
      </c>
      <c r="N4" s="86" t="s">
        <v>118</v>
      </c>
      <c r="O4" s="86" t="s">
        <v>135</v>
      </c>
      <c r="P4" s="86" t="s">
        <v>144</v>
      </c>
      <c r="Q4" s="86" t="s">
        <v>147</v>
      </c>
      <c r="R4" s="86" t="s">
        <v>132</v>
      </c>
      <c r="S4" s="86" t="s">
        <v>122</v>
      </c>
      <c r="T4" s="86" t="s">
        <v>148</v>
      </c>
      <c r="U4" s="86" t="s">
        <v>115</v>
      </c>
      <c r="V4" s="86" t="s">
        <v>131</v>
      </c>
      <c r="W4" s="86" t="s">
        <v>120</v>
      </c>
      <c r="X4" s="86" t="s">
        <v>124</v>
      </c>
      <c r="Y4" s="86" t="s">
        <v>117</v>
      </c>
      <c r="Z4" s="86" t="s">
        <v>116</v>
      </c>
      <c r="AA4" s="86" t="s">
        <v>127</v>
      </c>
      <c r="AB4" s="86" t="s">
        <v>111</v>
      </c>
      <c r="AC4" s="86" t="s">
        <v>145</v>
      </c>
      <c r="AD4" s="86" t="s">
        <v>125</v>
      </c>
      <c r="AE4" s="86" t="s">
        <v>119</v>
      </c>
      <c r="AF4" s="86" t="s">
        <v>133</v>
      </c>
      <c r="AG4" s="86" t="s">
        <v>136</v>
      </c>
      <c r="AH4" s="86" t="s">
        <v>138</v>
      </c>
      <c r="AI4" s="86" t="s">
        <v>137</v>
      </c>
      <c r="AJ4" s="86" t="s">
        <v>140</v>
      </c>
      <c r="AK4" s="86" t="s">
        <v>141</v>
      </c>
      <c r="AL4" s="86" t="s">
        <v>149</v>
      </c>
      <c r="AM4" s="86" t="s">
        <v>110</v>
      </c>
    </row>
    <row r="5" spans="1:39" ht="15.75" customHeight="1" x14ac:dyDescent="0.35">
      <c r="A5" s="87" t="s">
        <v>64</v>
      </c>
      <c r="B5" s="88" t="s">
        <v>126</v>
      </c>
      <c r="C5" s="88" t="s">
        <v>116</v>
      </c>
      <c r="D5" s="88" t="s">
        <v>117</v>
      </c>
      <c r="E5" s="88" t="s">
        <v>139</v>
      </c>
      <c r="F5" s="88" t="s">
        <v>140</v>
      </c>
      <c r="G5" s="88" t="s">
        <v>137</v>
      </c>
      <c r="H5" s="88" t="s">
        <v>113</v>
      </c>
      <c r="I5" s="88" t="s">
        <v>125</v>
      </c>
      <c r="J5" s="88" t="s">
        <v>134</v>
      </c>
      <c r="K5" s="88" t="s">
        <v>132</v>
      </c>
      <c r="L5" s="86" t="s">
        <v>131</v>
      </c>
      <c r="M5" s="86" t="s">
        <v>145</v>
      </c>
      <c r="N5" s="86" t="s">
        <v>141</v>
      </c>
      <c r="O5" s="86" t="s">
        <v>119</v>
      </c>
      <c r="P5" s="86" t="s">
        <v>120</v>
      </c>
      <c r="Q5" s="86" t="s">
        <v>146</v>
      </c>
      <c r="R5" s="86" t="s">
        <v>138</v>
      </c>
      <c r="S5" s="86" t="s">
        <v>149</v>
      </c>
      <c r="T5" s="86" t="s">
        <v>115</v>
      </c>
      <c r="U5" s="86" t="s">
        <v>112</v>
      </c>
      <c r="V5" s="86" t="s">
        <v>135</v>
      </c>
      <c r="W5" s="86" t="s">
        <v>130</v>
      </c>
      <c r="X5" s="86" t="s">
        <v>143</v>
      </c>
      <c r="Y5" s="86" t="s">
        <v>124</v>
      </c>
      <c r="Z5" s="86" t="s">
        <v>136</v>
      </c>
      <c r="AA5" s="86" t="s">
        <v>128</v>
      </c>
      <c r="AB5" s="86" t="s">
        <v>123</v>
      </c>
      <c r="AC5" s="86" t="s">
        <v>114</v>
      </c>
      <c r="AD5" s="86" t="s">
        <v>144</v>
      </c>
      <c r="AE5" s="86" t="s">
        <v>129</v>
      </c>
      <c r="AF5" s="86" t="s">
        <v>118</v>
      </c>
      <c r="AG5" s="86" t="s">
        <v>121</v>
      </c>
      <c r="AH5" s="86" t="s">
        <v>122</v>
      </c>
      <c r="AI5" s="86" t="s">
        <v>133</v>
      </c>
      <c r="AJ5" s="86" t="s">
        <v>111</v>
      </c>
      <c r="AK5" s="86" t="s">
        <v>110</v>
      </c>
      <c r="AL5" s="86" t="s">
        <v>142</v>
      </c>
      <c r="AM5" s="86" t="s">
        <v>148</v>
      </c>
    </row>
    <row r="6" spans="1:39" ht="15.75" customHeight="1" x14ac:dyDescent="0.35">
      <c r="A6" s="87" t="s">
        <v>78</v>
      </c>
      <c r="B6" s="88" t="s">
        <v>122</v>
      </c>
      <c r="C6" s="88" t="s">
        <v>141</v>
      </c>
      <c r="D6" s="88" t="s">
        <v>135</v>
      </c>
      <c r="E6" s="88" t="s">
        <v>148</v>
      </c>
      <c r="F6" s="88" t="s">
        <v>111</v>
      </c>
      <c r="G6" s="88" t="s">
        <v>110</v>
      </c>
      <c r="H6" s="88" t="s">
        <v>127</v>
      </c>
      <c r="I6" s="88" t="s">
        <v>138</v>
      </c>
      <c r="J6" s="88" t="s">
        <v>130</v>
      </c>
      <c r="K6" s="88" t="s">
        <v>129</v>
      </c>
      <c r="L6" s="86" t="s">
        <v>118</v>
      </c>
      <c r="M6" s="86" t="s">
        <v>146</v>
      </c>
      <c r="N6" s="86" t="s">
        <v>142</v>
      </c>
      <c r="O6" s="86" t="s">
        <v>121</v>
      </c>
      <c r="P6" s="86" t="s">
        <v>131</v>
      </c>
      <c r="Q6" s="86" t="s">
        <v>136</v>
      </c>
      <c r="R6" s="86" t="s">
        <v>143</v>
      </c>
      <c r="S6" s="86" t="s">
        <v>139</v>
      </c>
      <c r="T6" s="86" t="s">
        <v>119</v>
      </c>
      <c r="U6" s="86" t="s">
        <v>145</v>
      </c>
      <c r="V6" s="86" t="s">
        <v>123</v>
      </c>
      <c r="W6" s="86" t="s">
        <v>125</v>
      </c>
      <c r="X6" s="86" t="s">
        <v>114</v>
      </c>
      <c r="Y6" s="86" t="s">
        <v>149</v>
      </c>
      <c r="Z6" s="86" t="s">
        <v>137</v>
      </c>
      <c r="AA6" s="86" t="s">
        <v>126</v>
      </c>
      <c r="AB6" s="86" t="s">
        <v>116</v>
      </c>
      <c r="AC6" s="86" t="s">
        <v>115</v>
      </c>
      <c r="AD6" s="86" t="s">
        <v>140</v>
      </c>
      <c r="AE6" s="86" t="s">
        <v>112</v>
      </c>
      <c r="AF6" s="86" t="s">
        <v>128</v>
      </c>
      <c r="AG6" s="86" t="s">
        <v>132</v>
      </c>
      <c r="AH6" s="86" t="s">
        <v>134</v>
      </c>
      <c r="AI6" s="86" t="s">
        <v>147</v>
      </c>
      <c r="AJ6" s="86" t="s">
        <v>120</v>
      </c>
      <c r="AK6" s="86" t="s">
        <v>117</v>
      </c>
      <c r="AL6" s="86" t="s">
        <v>144</v>
      </c>
      <c r="AM6" s="86" t="s">
        <v>124</v>
      </c>
    </row>
    <row r="7" spans="1:39" ht="15.75" customHeight="1" x14ac:dyDescent="0.35">
      <c r="A7" s="87" t="s">
        <v>61</v>
      </c>
      <c r="B7" s="88" t="s">
        <v>135</v>
      </c>
      <c r="C7" s="88" t="s">
        <v>148</v>
      </c>
      <c r="D7" s="88" t="s">
        <v>114</v>
      </c>
      <c r="E7" s="88" t="s">
        <v>137</v>
      </c>
      <c r="F7" s="88" t="s">
        <v>133</v>
      </c>
      <c r="G7" s="88" t="s">
        <v>131</v>
      </c>
      <c r="H7" s="88" t="s">
        <v>120</v>
      </c>
      <c r="I7" s="88" t="s">
        <v>126</v>
      </c>
      <c r="J7" s="88" t="s">
        <v>139</v>
      </c>
      <c r="K7" s="88" t="s">
        <v>147</v>
      </c>
      <c r="L7" s="86" t="s">
        <v>144</v>
      </c>
      <c r="M7" s="86" t="s">
        <v>115</v>
      </c>
      <c r="N7" s="86" t="s">
        <v>138</v>
      </c>
      <c r="O7" s="86" t="s">
        <v>130</v>
      </c>
      <c r="P7" s="86" t="s">
        <v>140</v>
      </c>
      <c r="Q7" s="86" t="s">
        <v>110</v>
      </c>
      <c r="R7" s="86" t="s">
        <v>128</v>
      </c>
      <c r="S7" s="86" t="s">
        <v>118</v>
      </c>
      <c r="T7" s="86" t="s">
        <v>143</v>
      </c>
      <c r="U7" s="86" t="s">
        <v>119</v>
      </c>
      <c r="V7" s="86" t="s">
        <v>136</v>
      </c>
      <c r="W7" s="86" t="s">
        <v>141</v>
      </c>
      <c r="X7" s="86" t="s">
        <v>149</v>
      </c>
      <c r="Y7" s="86" t="s">
        <v>122</v>
      </c>
      <c r="Z7" s="86" t="s">
        <v>125</v>
      </c>
      <c r="AA7" s="86" t="s">
        <v>134</v>
      </c>
      <c r="AB7" s="86" t="s">
        <v>146</v>
      </c>
      <c r="AC7" s="86" t="s">
        <v>123</v>
      </c>
      <c r="AD7" s="86" t="s">
        <v>117</v>
      </c>
      <c r="AE7" s="86" t="s">
        <v>121</v>
      </c>
      <c r="AF7" s="86" t="s">
        <v>142</v>
      </c>
      <c r="AG7" s="86" t="s">
        <v>113</v>
      </c>
      <c r="AH7" s="86" t="s">
        <v>112</v>
      </c>
      <c r="AI7" s="86" t="s">
        <v>129</v>
      </c>
      <c r="AJ7" s="86" t="s">
        <v>127</v>
      </c>
      <c r="AK7" s="86" t="s">
        <v>124</v>
      </c>
      <c r="AL7" s="86" t="s">
        <v>116</v>
      </c>
      <c r="AM7" s="86" t="s">
        <v>145</v>
      </c>
    </row>
    <row r="8" spans="1:39" ht="15.75" customHeight="1" x14ac:dyDescent="0.35">
      <c r="A8" s="87" t="s">
        <v>70</v>
      </c>
      <c r="B8" s="88" t="s">
        <v>117</v>
      </c>
      <c r="C8" s="88" t="s">
        <v>120</v>
      </c>
      <c r="D8" s="88" t="s">
        <v>143</v>
      </c>
      <c r="E8" s="88" t="s">
        <v>136</v>
      </c>
      <c r="F8" s="88" t="s">
        <v>135</v>
      </c>
      <c r="G8" s="88" t="s">
        <v>141</v>
      </c>
      <c r="H8" s="88" t="s">
        <v>122</v>
      </c>
      <c r="I8" s="88" t="s">
        <v>121</v>
      </c>
      <c r="J8" s="88" t="s">
        <v>142</v>
      </c>
      <c r="K8" s="88" t="s">
        <v>148</v>
      </c>
      <c r="L8" s="86" t="s">
        <v>111</v>
      </c>
      <c r="M8" s="86" t="s">
        <v>123</v>
      </c>
      <c r="N8" s="86" t="s">
        <v>124</v>
      </c>
      <c r="O8" s="86" t="s">
        <v>127</v>
      </c>
      <c r="P8" s="86" t="s">
        <v>128</v>
      </c>
      <c r="Q8" s="86" t="s">
        <v>131</v>
      </c>
      <c r="R8" s="86" t="s">
        <v>118</v>
      </c>
      <c r="S8" s="86" t="s">
        <v>134</v>
      </c>
      <c r="T8" s="86" t="s">
        <v>133</v>
      </c>
      <c r="U8" s="86" t="s">
        <v>132</v>
      </c>
      <c r="V8" s="86" t="s">
        <v>140</v>
      </c>
      <c r="W8" s="86" t="s">
        <v>116</v>
      </c>
      <c r="X8" s="86" t="s">
        <v>129</v>
      </c>
      <c r="Y8" s="86" t="s">
        <v>126</v>
      </c>
      <c r="Z8" s="86" t="s">
        <v>130</v>
      </c>
      <c r="AA8" s="86" t="s">
        <v>112</v>
      </c>
      <c r="AB8" s="86" t="s">
        <v>145</v>
      </c>
      <c r="AC8" s="86" t="s">
        <v>139</v>
      </c>
      <c r="AD8" s="86" t="s">
        <v>147</v>
      </c>
      <c r="AE8" s="86" t="s">
        <v>146</v>
      </c>
      <c r="AF8" s="86" t="s">
        <v>138</v>
      </c>
      <c r="AG8" s="86" t="s">
        <v>125</v>
      </c>
      <c r="AH8" s="86" t="s">
        <v>114</v>
      </c>
      <c r="AI8" s="86" t="s">
        <v>110</v>
      </c>
      <c r="AJ8" s="86" t="s">
        <v>149</v>
      </c>
      <c r="AK8" s="86" t="s">
        <v>115</v>
      </c>
      <c r="AL8" s="86" t="s">
        <v>113</v>
      </c>
      <c r="AM8" s="86" t="s">
        <v>137</v>
      </c>
    </row>
    <row r="9" spans="1:39" ht="15.75" customHeight="1" x14ac:dyDescent="0.35">
      <c r="A9" s="87" t="s">
        <v>65</v>
      </c>
      <c r="B9" s="88" t="s">
        <v>140</v>
      </c>
      <c r="C9" s="88" t="s">
        <v>136</v>
      </c>
      <c r="D9" s="88" t="s">
        <v>122</v>
      </c>
      <c r="E9" s="88" t="s">
        <v>125</v>
      </c>
      <c r="F9" s="88" t="s">
        <v>112</v>
      </c>
      <c r="G9" s="88" t="s">
        <v>149</v>
      </c>
      <c r="H9" s="88" t="s">
        <v>130</v>
      </c>
      <c r="I9" s="88" t="s">
        <v>145</v>
      </c>
      <c r="J9" s="88" t="s">
        <v>144</v>
      </c>
      <c r="K9" s="88" t="s">
        <v>124</v>
      </c>
      <c r="L9" s="86" t="s">
        <v>146</v>
      </c>
      <c r="M9" s="86" t="s">
        <v>111</v>
      </c>
      <c r="N9" s="86" t="s">
        <v>133</v>
      </c>
      <c r="O9" s="86" t="s">
        <v>129</v>
      </c>
      <c r="P9" s="86" t="s">
        <v>141</v>
      </c>
      <c r="Q9" s="86" t="s">
        <v>116</v>
      </c>
      <c r="R9" s="86" t="s">
        <v>134</v>
      </c>
      <c r="S9" s="86" t="s">
        <v>123</v>
      </c>
      <c r="T9" s="86" t="s">
        <v>147</v>
      </c>
      <c r="U9" s="86" t="s">
        <v>128</v>
      </c>
      <c r="V9" s="86" t="s">
        <v>118</v>
      </c>
      <c r="W9" s="86" t="s">
        <v>137</v>
      </c>
      <c r="X9" s="86" t="s">
        <v>126</v>
      </c>
      <c r="Y9" s="86" t="s">
        <v>135</v>
      </c>
      <c r="Z9" s="86" t="s">
        <v>121</v>
      </c>
      <c r="AA9" s="86" t="s">
        <v>143</v>
      </c>
      <c r="AB9" s="86" t="s">
        <v>110</v>
      </c>
      <c r="AC9" s="86" t="s">
        <v>113</v>
      </c>
      <c r="AD9" s="86" t="s">
        <v>120</v>
      </c>
      <c r="AE9" s="86" t="s">
        <v>114</v>
      </c>
      <c r="AF9" s="86" t="s">
        <v>132</v>
      </c>
      <c r="AG9" s="86" t="s">
        <v>131</v>
      </c>
      <c r="AH9" s="86" t="s">
        <v>148</v>
      </c>
      <c r="AI9" s="86" t="s">
        <v>117</v>
      </c>
      <c r="AJ9" s="86" t="s">
        <v>139</v>
      </c>
      <c r="AK9" s="86" t="s">
        <v>119</v>
      </c>
      <c r="AL9" s="86" t="s">
        <v>127</v>
      </c>
      <c r="AM9" s="86" t="s">
        <v>138</v>
      </c>
    </row>
    <row r="10" spans="1:39" ht="15.75" customHeight="1" x14ac:dyDescent="0.35">
      <c r="A10" s="87" t="s">
        <v>80</v>
      </c>
      <c r="B10" s="88" t="s">
        <v>144</v>
      </c>
      <c r="C10" s="88" t="s">
        <v>138</v>
      </c>
      <c r="D10" s="88" t="s">
        <v>127</v>
      </c>
      <c r="E10" s="88" t="s">
        <v>128</v>
      </c>
      <c r="F10" s="88" t="s">
        <v>134</v>
      </c>
      <c r="G10" s="88" t="s">
        <v>116</v>
      </c>
      <c r="H10" s="88" t="s">
        <v>142</v>
      </c>
      <c r="I10" s="88" t="s">
        <v>148</v>
      </c>
      <c r="J10" s="88" t="s">
        <v>113</v>
      </c>
      <c r="K10" s="88" t="s">
        <v>137</v>
      </c>
      <c r="L10" s="86" t="s">
        <v>135</v>
      </c>
      <c r="M10" s="86" t="s">
        <v>129</v>
      </c>
      <c r="N10" s="86" t="s">
        <v>136</v>
      </c>
      <c r="O10" s="86" t="s">
        <v>111</v>
      </c>
      <c r="P10" s="86" t="s">
        <v>118</v>
      </c>
      <c r="Q10" s="86" t="s">
        <v>124</v>
      </c>
      <c r="R10" s="86" t="s">
        <v>112</v>
      </c>
      <c r="S10" s="86" t="s">
        <v>114</v>
      </c>
      <c r="T10" s="86" t="s">
        <v>121</v>
      </c>
      <c r="U10" s="86" t="s">
        <v>125</v>
      </c>
      <c r="V10" s="86" t="s">
        <v>149</v>
      </c>
      <c r="W10" s="86" t="s">
        <v>147</v>
      </c>
      <c r="X10" s="86" t="s">
        <v>123</v>
      </c>
      <c r="Y10" s="86" t="s">
        <v>146</v>
      </c>
      <c r="Z10" s="86" t="s">
        <v>119</v>
      </c>
      <c r="AA10" s="86" t="s">
        <v>139</v>
      </c>
      <c r="AB10" s="86" t="s">
        <v>131</v>
      </c>
      <c r="AC10" s="86" t="s">
        <v>126</v>
      </c>
      <c r="AD10" s="86" t="s">
        <v>132</v>
      </c>
      <c r="AE10" s="86" t="s">
        <v>145</v>
      </c>
      <c r="AF10" s="86" t="s">
        <v>120</v>
      </c>
      <c r="AG10" s="86" t="s">
        <v>110</v>
      </c>
      <c r="AH10" s="86" t="s">
        <v>143</v>
      </c>
      <c r="AI10" s="86" t="s">
        <v>115</v>
      </c>
      <c r="AJ10" s="86" t="s">
        <v>122</v>
      </c>
      <c r="AK10" s="86" t="s">
        <v>133</v>
      </c>
      <c r="AL10" s="86" t="s">
        <v>140</v>
      </c>
      <c r="AM10" s="86" t="s">
        <v>141</v>
      </c>
    </row>
    <row r="11" spans="1:39" ht="15.75" customHeight="1" x14ac:dyDescent="0.35">
      <c r="A11" s="87" t="s">
        <v>76</v>
      </c>
      <c r="B11" s="88" t="s">
        <v>132</v>
      </c>
      <c r="C11" s="88" t="s">
        <v>134</v>
      </c>
      <c r="D11" s="88" t="s">
        <v>133</v>
      </c>
      <c r="E11" s="88" t="s">
        <v>142</v>
      </c>
      <c r="F11" s="88" t="s">
        <v>144</v>
      </c>
      <c r="G11" s="88" t="s">
        <v>145</v>
      </c>
      <c r="H11" s="88" t="s">
        <v>123</v>
      </c>
      <c r="I11" s="88" t="s">
        <v>147</v>
      </c>
      <c r="J11" s="88" t="s">
        <v>120</v>
      </c>
      <c r="K11" s="88" t="s">
        <v>143</v>
      </c>
      <c r="L11" s="86" t="s">
        <v>130</v>
      </c>
      <c r="M11" s="86" t="s">
        <v>112</v>
      </c>
      <c r="N11" s="86" t="s">
        <v>140</v>
      </c>
      <c r="O11" s="86" t="s">
        <v>146</v>
      </c>
      <c r="P11" s="86" t="s">
        <v>122</v>
      </c>
      <c r="Q11" s="86" t="s">
        <v>149</v>
      </c>
      <c r="R11" s="86" t="s">
        <v>141</v>
      </c>
      <c r="S11" s="86" t="s">
        <v>136</v>
      </c>
      <c r="T11" s="86" t="s">
        <v>124</v>
      </c>
      <c r="U11" s="86" t="s">
        <v>117</v>
      </c>
      <c r="V11" s="86" t="s">
        <v>127</v>
      </c>
      <c r="W11" s="86" t="s">
        <v>113</v>
      </c>
      <c r="X11" s="86" t="s">
        <v>110</v>
      </c>
      <c r="Y11" s="86" t="s">
        <v>115</v>
      </c>
      <c r="Z11" s="86" t="s">
        <v>111</v>
      </c>
      <c r="AA11" s="86" t="s">
        <v>148</v>
      </c>
      <c r="AB11" s="86" t="s">
        <v>114</v>
      </c>
      <c r="AC11" s="86" t="s">
        <v>121</v>
      </c>
      <c r="AD11" s="86" t="s">
        <v>128</v>
      </c>
      <c r="AE11" s="86" t="s">
        <v>137</v>
      </c>
      <c r="AF11" s="86" t="s">
        <v>131</v>
      </c>
      <c r="AG11" s="86" t="s">
        <v>119</v>
      </c>
      <c r="AH11" s="86" t="s">
        <v>118</v>
      </c>
      <c r="AI11" s="86" t="s">
        <v>138</v>
      </c>
      <c r="AJ11" s="86" t="s">
        <v>116</v>
      </c>
      <c r="AK11" s="86" t="s">
        <v>129</v>
      </c>
      <c r="AL11" s="86" t="s">
        <v>139</v>
      </c>
      <c r="AM11" s="86" t="s">
        <v>126</v>
      </c>
    </row>
    <row r="12" spans="1:39" ht="15.75" customHeight="1" x14ac:dyDescent="0.35">
      <c r="A12" s="87" t="s">
        <v>66</v>
      </c>
      <c r="B12" s="88" t="s">
        <v>124</v>
      </c>
      <c r="C12" s="88" t="s">
        <v>121</v>
      </c>
      <c r="D12" s="88" t="s">
        <v>126</v>
      </c>
      <c r="E12" s="88" t="s">
        <v>120</v>
      </c>
      <c r="F12" s="88" t="s">
        <v>122</v>
      </c>
      <c r="G12" s="88" t="s">
        <v>125</v>
      </c>
      <c r="H12" s="88" t="s">
        <v>114</v>
      </c>
      <c r="I12" s="88" t="s">
        <v>115</v>
      </c>
      <c r="J12" s="88" t="s">
        <v>149</v>
      </c>
      <c r="K12" s="88" t="s">
        <v>112</v>
      </c>
      <c r="L12" s="86" t="s">
        <v>113</v>
      </c>
      <c r="M12" s="86" t="s">
        <v>127</v>
      </c>
      <c r="N12" s="86" t="s">
        <v>128</v>
      </c>
      <c r="O12" s="86" t="s">
        <v>116</v>
      </c>
      <c r="P12" s="86" t="s">
        <v>117</v>
      </c>
      <c r="Q12" s="86" t="s">
        <v>123</v>
      </c>
      <c r="R12" s="86" t="s">
        <v>119</v>
      </c>
      <c r="S12" s="86" t="s">
        <v>111</v>
      </c>
      <c r="T12" s="86" t="s">
        <v>110</v>
      </c>
      <c r="U12" s="86" t="s">
        <v>133</v>
      </c>
      <c r="V12" s="86" t="s">
        <v>142</v>
      </c>
      <c r="W12" s="86" t="s">
        <v>136</v>
      </c>
      <c r="X12" s="86" t="s">
        <v>140</v>
      </c>
      <c r="Y12" s="86" t="s">
        <v>129</v>
      </c>
      <c r="Z12" s="86" t="s">
        <v>139</v>
      </c>
      <c r="AA12" s="86" t="s">
        <v>138</v>
      </c>
      <c r="AB12" s="86" t="s">
        <v>144</v>
      </c>
      <c r="AC12" s="86" t="s">
        <v>146</v>
      </c>
      <c r="AD12" s="86" t="s">
        <v>143</v>
      </c>
      <c r="AE12" s="86" t="s">
        <v>130</v>
      </c>
      <c r="AF12" s="86" t="s">
        <v>147</v>
      </c>
      <c r="AG12" s="86" t="s">
        <v>137</v>
      </c>
      <c r="AH12" s="86" t="s">
        <v>135</v>
      </c>
      <c r="AI12" s="86" t="s">
        <v>141</v>
      </c>
      <c r="AJ12" s="86" t="s">
        <v>131</v>
      </c>
      <c r="AK12" s="86" t="s">
        <v>148</v>
      </c>
      <c r="AL12" s="86" t="s">
        <v>134</v>
      </c>
      <c r="AM12" s="86" t="s">
        <v>132</v>
      </c>
    </row>
    <row r="13" spans="1:39" ht="15.75" customHeight="1" x14ac:dyDescent="0.35">
      <c r="A13" s="87" t="s">
        <v>60</v>
      </c>
      <c r="B13" s="88" t="s">
        <v>112</v>
      </c>
      <c r="C13" s="88" t="s">
        <v>119</v>
      </c>
      <c r="D13" s="88" t="s">
        <v>146</v>
      </c>
      <c r="E13" s="88" t="s">
        <v>145</v>
      </c>
      <c r="F13" s="88" t="s">
        <v>138</v>
      </c>
      <c r="G13" s="88" t="s">
        <v>136</v>
      </c>
      <c r="H13" s="88" t="s">
        <v>111</v>
      </c>
      <c r="I13" s="88" t="s">
        <v>110</v>
      </c>
      <c r="J13" s="88" t="s">
        <v>135</v>
      </c>
      <c r="K13" s="88" t="s">
        <v>133</v>
      </c>
      <c r="L13" s="86" t="s">
        <v>149</v>
      </c>
      <c r="M13" s="86" t="s">
        <v>130</v>
      </c>
      <c r="N13" s="86" t="s">
        <v>143</v>
      </c>
      <c r="O13" s="86" t="s">
        <v>115</v>
      </c>
      <c r="P13" s="86" t="s">
        <v>147</v>
      </c>
      <c r="Q13" s="86" t="s">
        <v>122</v>
      </c>
      <c r="R13" s="86" t="s">
        <v>139</v>
      </c>
      <c r="S13" s="86" t="s">
        <v>140</v>
      </c>
      <c r="T13" s="86" t="s">
        <v>141</v>
      </c>
      <c r="U13" s="86" t="s">
        <v>148</v>
      </c>
      <c r="V13" s="86" t="s">
        <v>134</v>
      </c>
      <c r="W13" s="86" t="s">
        <v>128</v>
      </c>
      <c r="X13" s="86" t="s">
        <v>144</v>
      </c>
      <c r="Y13" s="86" t="s">
        <v>118</v>
      </c>
      <c r="Z13" s="86" t="s">
        <v>131</v>
      </c>
      <c r="AA13" s="86" t="s">
        <v>137</v>
      </c>
      <c r="AB13" s="86" t="s">
        <v>124</v>
      </c>
      <c r="AC13" s="86" t="s">
        <v>116</v>
      </c>
      <c r="AD13" s="86" t="s">
        <v>142</v>
      </c>
      <c r="AE13" s="86" t="s">
        <v>127</v>
      </c>
      <c r="AF13" s="86" t="s">
        <v>117</v>
      </c>
      <c r="AG13" s="86" t="s">
        <v>123</v>
      </c>
      <c r="AH13" s="86" t="s">
        <v>126</v>
      </c>
      <c r="AI13" s="86" t="s">
        <v>132</v>
      </c>
      <c r="AJ13" s="86" t="s">
        <v>113</v>
      </c>
      <c r="AK13" s="86" t="s">
        <v>125</v>
      </c>
      <c r="AL13" s="86" t="s">
        <v>114</v>
      </c>
      <c r="AM13" s="86" t="s">
        <v>121</v>
      </c>
    </row>
    <row r="14" spans="1:39" ht="15.75" customHeight="1" x14ac:dyDescent="0.35">
      <c r="A14" s="87" t="s">
        <v>52</v>
      </c>
      <c r="B14" s="88" t="s">
        <v>149</v>
      </c>
      <c r="C14" s="88" t="s">
        <v>125</v>
      </c>
      <c r="D14" s="88" t="s">
        <v>140</v>
      </c>
      <c r="E14" s="88" t="s">
        <v>141</v>
      </c>
      <c r="F14" s="88" t="s">
        <v>130</v>
      </c>
      <c r="G14" s="88" t="s">
        <v>113</v>
      </c>
      <c r="H14" s="88" t="s">
        <v>146</v>
      </c>
      <c r="I14" s="88" t="s">
        <v>129</v>
      </c>
      <c r="J14" s="88" t="s">
        <v>127</v>
      </c>
      <c r="K14" s="88" t="s">
        <v>138</v>
      </c>
      <c r="L14" s="86" t="s">
        <v>136</v>
      </c>
      <c r="M14" s="86" t="s">
        <v>139</v>
      </c>
      <c r="N14" s="86" t="s">
        <v>131</v>
      </c>
      <c r="O14" s="86" t="s">
        <v>137</v>
      </c>
      <c r="P14" s="86" t="s">
        <v>143</v>
      </c>
      <c r="Q14" s="86" t="s">
        <v>111</v>
      </c>
      <c r="R14" s="86" t="s">
        <v>115</v>
      </c>
      <c r="S14" s="86" t="s">
        <v>144</v>
      </c>
      <c r="T14" s="86" t="s">
        <v>145</v>
      </c>
      <c r="U14" s="86" t="s">
        <v>126</v>
      </c>
      <c r="V14" s="86" t="s">
        <v>120</v>
      </c>
      <c r="W14" s="86" t="s">
        <v>121</v>
      </c>
      <c r="X14" s="86" t="s">
        <v>135</v>
      </c>
      <c r="Y14" s="86" t="s">
        <v>114</v>
      </c>
      <c r="Z14" s="86" t="s">
        <v>148</v>
      </c>
      <c r="AA14" s="86" t="s">
        <v>132</v>
      </c>
      <c r="AB14" s="86" t="s">
        <v>142</v>
      </c>
      <c r="AC14" s="86" t="s">
        <v>112</v>
      </c>
      <c r="AD14" s="86" t="s">
        <v>122</v>
      </c>
      <c r="AE14" s="86" t="s">
        <v>116</v>
      </c>
      <c r="AF14" s="86" t="s">
        <v>124</v>
      </c>
      <c r="AG14" s="86" t="s">
        <v>117</v>
      </c>
      <c r="AH14" s="86" t="s">
        <v>133</v>
      </c>
      <c r="AI14" s="86" t="s">
        <v>119</v>
      </c>
      <c r="AJ14" s="86" t="s">
        <v>123</v>
      </c>
      <c r="AK14" s="86" t="s">
        <v>147</v>
      </c>
      <c r="AL14" s="86" t="s">
        <v>118</v>
      </c>
      <c r="AM14" s="86" t="s">
        <v>128</v>
      </c>
    </row>
    <row r="15" spans="1:39" ht="15.75" customHeight="1" x14ac:dyDescent="0.35">
      <c r="A15" s="87" t="s">
        <v>55</v>
      </c>
      <c r="B15" s="88" t="s">
        <v>118</v>
      </c>
      <c r="C15" s="88" t="s">
        <v>128</v>
      </c>
      <c r="D15" s="88" t="s">
        <v>123</v>
      </c>
      <c r="E15" s="88" t="s">
        <v>147</v>
      </c>
      <c r="F15" s="88" t="s">
        <v>143</v>
      </c>
      <c r="G15" s="88" t="s">
        <v>121</v>
      </c>
      <c r="H15" s="88" t="s">
        <v>131</v>
      </c>
      <c r="I15" s="88" t="s">
        <v>141</v>
      </c>
      <c r="J15" s="88" t="s">
        <v>111</v>
      </c>
      <c r="K15" s="88" t="s">
        <v>115</v>
      </c>
      <c r="L15" s="86" t="s">
        <v>122</v>
      </c>
      <c r="M15" s="86" t="s">
        <v>134</v>
      </c>
      <c r="N15" s="86" t="s">
        <v>144</v>
      </c>
      <c r="O15" s="86" t="s">
        <v>126</v>
      </c>
      <c r="P15" s="86" t="s">
        <v>148</v>
      </c>
      <c r="Q15" s="86" t="s">
        <v>130</v>
      </c>
      <c r="R15" s="86" t="s">
        <v>129</v>
      </c>
      <c r="S15" s="86" t="s">
        <v>113</v>
      </c>
      <c r="T15" s="86" t="s">
        <v>125</v>
      </c>
      <c r="U15" s="86" t="s">
        <v>137</v>
      </c>
      <c r="V15" s="86" t="s">
        <v>114</v>
      </c>
      <c r="W15" s="86" t="s">
        <v>138</v>
      </c>
      <c r="X15" s="86" t="s">
        <v>146</v>
      </c>
      <c r="Y15" s="86" t="s">
        <v>127</v>
      </c>
      <c r="Z15" s="86" t="s">
        <v>145</v>
      </c>
      <c r="AA15" s="86" t="s">
        <v>117</v>
      </c>
      <c r="AB15" s="86" t="s">
        <v>120</v>
      </c>
      <c r="AC15" s="86" t="s">
        <v>119</v>
      </c>
      <c r="AD15" s="86" t="s">
        <v>136</v>
      </c>
      <c r="AE15" s="86" t="s">
        <v>149</v>
      </c>
      <c r="AF15" s="86" t="s">
        <v>110</v>
      </c>
      <c r="AG15" s="86" t="s">
        <v>116</v>
      </c>
      <c r="AH15" s="86" t="s">
        <v>140</v>
      </c>
      <c r="AI15" s="86" t="s">
        <v>112</v>
      </c>
      <c r="AJ15" s="86" t="s">
        <v>142</v>
      </c>
      <c r="AK15" s="86" t="s">
        <v>132</v>
      </c>
      <c r="AL15" s="86" t="s">
        <v>135</v>
      </c>
      <c r="AM15" s="86" t="s">
        <v>133</v>
      </c>
    </row>
    <row r="16" spans="1:39" ht="15.75" customHeight="1" x14ac:dyDescent="0.35">
      <c r="A16" s="87" t="s">
        <v>67</v>
      </c>
      <c r="B16" s="88" t="s">
        <v>123</v>
      </c>
      <c r="C16" s="88" t="s">
        <v>113</v>
      </c>
      <c r="D16" s="88" t="s">
        <v>132</v>
      </c>
      <c r="E16" s="88" t="s">
        <v>134</v>
      </c>
      <c r="F16" s="88" t="s">
        <v>148</v>
      </c>
      <c r="G16" s="88" t="s">
        <v>119</v>
      </c>
      <c r="H16" s="88" t="s">
        <v>118</v>
      </c>
      <c r="I16" s="88" t="s">
        <v>124</v>
      </c>
      <c r="J16" s="88" t="s">
        <v>146</v>
      </c>
      <c r="K16" s="88" t="s">
        <v>126</v>
      </c>
      <c r="L16" s="86" t="s">
        <v>116</v>
      </c>
      <c r="M16" s="86" t="s">
        <v>137</v>
      </c>
      <c r="N16" s="86" t="s">
        <v>147</v>
      </c>
      <c r="O16" s="86" t="s">
        <v>112</v>
      </c>
      <c r="P16" s="86" t="s">
        <v>121</v>
      </c>
      <c r="Q16" s="86" t="s">
        <v>142</v>
      </c>
      <c r="R16" s="86" t="s">
        <v>135</v>
      </c>
      <c r="S16" s="86" t="s">
        <v>130</v>
      </c>
      <c r="T16" s="86" t="s">
        <v>129</v>
      </c>
      <c r="U16" s="86" t="s">
        <v>143</v>
      </c>
      <c r="V16" s="86" t="s">
        <v>139</v>
      </c>
      <c r="W16" s="86" t="s">
        <v>111</v>
      </c>
      <c r="X16" s="86" t="s">
        <v>133</v>
      </c>
      <c r="Y16" s="86" t="s">
        <v>110</v>
      </c>
      <c r="Z16" s="86" t="s">
        <v>138</v>
      </c>
      <c r="AA16" s="86" t="s">
        <v>140</v>
      </c>
      <c r="AB16" s="86" t="s">
        <v>125</v>
      </c>
      <c r="AC16" s="86" t="s">
        <v>127</v>
      </c>
      <c r="AD16" s="86" t="s">
        <v>131</v>
      </c>
      <c r="AE16" s="86" t="s">
        <v>115</v>
      </c>
      <c r="AF16" s="86" t="s">
        <v>122</v>
      </c>
      <c r="AG16" s="86" t="s">
        <v>149</v>
      </c>
      <c r="AH16" s="86" t="s">
        <v>144</v>
      </c>
      <c r="AI16" s="86" t="s">
        <v>145</v>
      </c>
      <c r="AJ16" s="86" t="s">
        <v>136</v>
      </c>
      <c r="AK16" s="86" t="s">
        <v>128</v>
      </c>
      <c r="AL16" s="86" t="s">
        <v>120</v>
      </c>
      <c r="AM16" s="86" t="s">
        <v>117</v>
      </c>
    </row>
    <row r="17" spans="1:39" ht="15.75" customHeight="1" x14ac:dyDescent="0.35">
      <c r="A17" s="87" t="s">
        <v>77</v>
      </c>
      <c r="B17" s="88" t="s">
        <v>127</v>
      </c>
      <c r="C17" s="88" t="s">
        <v>142</v>
      </c>
      <c r="D17" s="88" t="s">
        <v>118</v>
      </c>
      <c r="E17" s="88" t="s">
        <v>119</v>
      </c>
      <c r="F17" s="88" t="s">
        <v>146</v>
      </c>
      <c r="G17" s="88" t="s">
        <v>129</v>
      </c>
      <c r="H17" s="88" t="s">
        <v>140</v>
      </c>
      <c r="I17" s="88" t="s">
        <v>132</v>
      </c>
      <c r="J17" s="88" t="s">
        <v>122</v>
      </c>
      <c r="K17" s="88" t="s">
        <v>141</v>
      </c>
      <c r="L17" s="86" t="s">
        <v>134</v>
      </c>
      <c r="M17" s="86" t="s">
        <v>116</v>
      </c>
      <c r="N17" s="86" t="s">
        <v>117</v>
      </c>
      <c r="O17" s="86" t="s">
        <v>139</v>
      </c>
      <c r="P17" s="86" t="s">
        <v>138</v>
      </c>
      <c r="Q17" s="86" t="s">
        <v>113</v>
      </c>
      <c r="R17" s="86" t="s">
        <v>148</v>
      </c>
      <c r="S17" s="86" t="s">
        <v>135</v>
      </c>
      <c r="T17" s="86" t="s">
        <v>112</v>
      </c>
      <c r="U17" s="86" t="s">
        <v>110</v>
      </c>
      <c r="V17" s="86" t="s">
        <v>111</v>
      </c>
      <c r="W17" s="86" t="s">
        <v>145</v>
      </c>
      <c r="X17" s="86" t="s">
        <v>115</v>
      </c>
      <c r="Y17" s="86" t="s">
        <v>144</v>
      </c>
      <c r="Z17" s="86" t="s">
        <v>147</v>
      </c>
      <c r="AA17" s="86" t="s">
        <v>133</v>
      </c>
      <c r="AB17" s="86" t="s">
        <v>149</v>
      </c>
      <c r="AC17" s="86" t="s">
        <v>130</v>
      </c>
      <c r="AD17" s="86" t="s">
        <v>124</v>
      </c>
      <c r="AE17" s="86" t="s">
        <v>123</v>
      </c>
      <c r="AF17" s="86" t="s">
        <v>143</v>
      </c>
      <c r="AG17" s="86" t="s">
        <v>128</v>
      </c>
      <c r="AH17" s="86" t="s">
        <v>120</v>
      </c>
      <c r="AI17" s="86" t="s">
        <v>121</v>
      </c>
      <c r="AJ17" s="86" t="s">
        <v>114</v>
      </c>
      <c r="AK17" s="86" t="s">
        <v>137</v>
      </c>
      <c r="AL17" s="86" t="s">
        <v>131</v>
      </c>
      <c r="AM17" s="86" t="s">
        <v>125</v>
      </c>
    </row>
    <row r="18" spans="1:39" ht="15.75" customHeight="1" x14ac:dyDescent="0.35">
      <c r="A18" s="87" t="s">
        <v>58</v>
      </c>
      <c r="B18" s="88" t="s">
        <v>114</v>
      </c>
      <c r="C18" s="88" t="s">
        <v>130</v>
      </c>
      <c r="D18" s="88" t="s">
        <v>124</v>
      </c>
      <c r="E18" s="88" t="s">
        <v>143</v>
      </c>
      <c r="F18" s="88" t="s">
        <v>120</v>
      </c>
      <c r="G18" s="88" t="s">
        <v>128</v>
      </c>
      <c r="H18" s="88" t="s">
        <v>135</v>
      </c>
      <c r="I18" s="88" t="s">
        <v>133</v>
      </c>
      <c r="J18" s="88" t="s">
        <v>131</v>
      </c>
      <c r="K18" s="88" t="s">
        <v>110</v>
      </c>
      <c r="L18" s="86" t="s">
        <v>140</v>
      </c>
      <c r="M18" s="86" t="s">
        <v>119</v>
      </c>
      <c r="N18" s="86" t="s">
        <v>132</v>
      </c>
      <c r="O18" s="86" t="s">
        <v>149</v>
      </c>
      <c r="P18" s="86" t="s">
        <v>136</v>
      </c>
      <c r="Q18" s="86" t="s">
        <v>145</v>
      </c>
      <c r="R18" s="86" t="s">
        <v>127</v>
      </c>
      <c r="S18" s="86" t="s">
        <v>142</v>
      </c>
      <c r="T18" s="86" t="s">
        <v>137</v>
      </c>
      <c r="U18" s="86" t="s">
        <v>121</v>
      </c>
      <c r="V18" s="86" t="s">
        <v>113</v>
      </c>
      <c r="W18" s="86" t="s">
        <v>139</v>
      </c>
      <c r="X18" s="86" t="s">
        <v>117</v>
      </c>
      <c r="Y18" s="86" t="s">
        <v>116</v>
      </c>
      <c r="Z18" s="86" t="s">
        <v>141</v>
      </c>
      <c r="AA18" s="86" t="s">
        <v>118</v>
      </c>
      <c r="AB18" s="86" t="s">
        <v>147</v>
      </c>
      <c r="AC18" s="86" t="s">
        <v>111</v>
      </c>
      <c r="AD18" s="86" t="s">
        <v>148</v>
      </c>
      <c r="AE18" s="86" t="s">
        <v>126</v>
      </c>
      <c r="AF18" s="86" t="s">
        <v>144</v>
      </c>
      <c r="AG18" s="86" t="s">
        <v>129</v>
      </c>
      <c r="AH18" s="86" t="s">
        <v>146</v>
      </c>
      <c r="AI18" s="86" t="s">
        <v>125</v>
      </c>
      <c r="AJ18" s="86" t="s">
        <v>134</v>
      </c>
      <c r="AK18" s="86" t="s">
        <v>112</v>
      </c>
      <c r="AL18" s="86" t="s">
        <v>122</v>
      </c>
      <c r="AM18" s="86" t="s">
        <v>115</v>
      </c>
    </row>
    <row r="19" spans="1:39" ht="15.75" customHeight="1" x14ac:dyDescent="0.35">
      <c r="A19" s="87" t="s">
        <v>73</v>
      </c>
      <c r="B19" s="88" t="s">
        <v>146</v>
      </c>
      <c r="C19" s="88" t="s">
        <v>147</v>
      </c>
      <c r="D19" s="88" t="s">
        <v>144</v>
      </c>
      <c r="E19" s="88" t="s">
        <v>123</v>
      </c>
      <c r="F19" s="88" t="s">
        <v>139</v>
      </c>
      <c r="G19" s="88" t="s">
        <v>117</v>
      </c>
      <c r="H19" s="88" t="s">
        <v>149</v>
      </c>
      <c r="I19" s="88" t="s">
        <v>137</v>
      </c>
      <c r="J19" s="88" t="s">
        <v>140</v>
      </c>
      <c r="K19" s="88" t="s">
        <v>125</v>
      </c>
      <c r="L19" s="86" t="s">
        <v>114</v>
      </c>
      <c r="M19" s="86" t="s">
        <v>126</v>
      </c>
      <c r="N19" s="86" t="s">
        <v>120</v>
      </c>
      <c r="O19" s="86" t="s">
        <v>145</v>
      </c>
      <c r="P19" s="86" t="s">
        <v>110</v>
      </c>
      <c r="Q19" s="86" t="s">
        <v>142</v>
      </c>
      <c r="R19" s="86" t="s">
        <v>133</v>
      </c>
      <c r="S19" s="86" t="s">
        <v>131</v>
      </c>
      <c r="T19" s="86" t="s">
        <v>132</v>
      </c>
      <c r="U19" s="86" t="s">
        <v>141</v>
      </c>
      <c r="V19" s="86" t="s">
        <v>122</v>
      </c>
      <c r="W19" s="86" t="s">
        <v>119</v>
      </c>
      <c r="X19" s="86" t="s">
        <v>127</v>
      </c>
      <c r="Y19" s="86" t="s">
        <v>138</v>
      </c>
      <c r="Z19" s="86" t="s">
        <v>128</v>
      </c>
      <c r="AA19" s="86" t="s">
        <v>115</v>
      </c>
      <c r="AB19" s="86" t="s">
        <v>113</v>
      </c>
      <c r="AC19" s="86" t="s">
        <v>129</v>
      </c>
      <c r="AD19" s="86" t="s">
        <v>118</v>
      </c>
      <c r="AE19" s="86" t="s">
        <v>134</v>
      </c>
      <c r="AF19" s="86" t="s">
        <v>136</v>
      </c>
      <c r="AG19" s="86" t="s">
        <v>124</v>
      </c>
      <c r="AH19" s="86" t="s">
        <v>130</v>
      </c>
      <c r="AI19" s="86" t="s">
        <v>148</v>
      </c>
      <c r="AJ19" s="86" t="s">
        <v>135</v>
      </c>
      <c r="AK19" s="86" t="s">
        <v>121</v>
      </c>
      <c r="AL19" s="86" t="s">
        <v>111</v>
      </c>
      <c r="AM19" s="86" t="s">
        <v>112</v>
      </c>
    </row>
    <row r="20" spans="1:39" ht="15.75" customHeight="1" x14ac:dyDescent="0.35">
      <c r="A20" s="87" t="s">
        <v>72</v>
      </c>
      <c r="B20" s="88" t="s">
        <v>129</v>
      </c>
      <c r="C20" s="88" t="s">
        <v>137</v>
      </c>
      <c r="D20" s="88" t="s">
        <v>149</v>
      </c>
      <c r="E20" s="88" t="s">
        <v>121</v>
      </c>
      <c r="F20" s="88" t="s">
        <v>142</v>
      </c>
      <c r="G20" s="88" t="s">
        <v>132</v>
      </c>
      <c r="H20" s="88" t="s">
        <v>139</v>
      </c>
      <c r="I20" s="88" t="s">
        <v>128</v>
      </c>
      <c r="J20" s="88" t="s">
        <v>123</v>
      </c>
      <c r="K20" s="88" t="s">
        <v>145</v>
      </c>
      <c r="L20" s="86" t="s">
        <v>127</v>
      </c>
      <c r="M20" s="86" t="s">
        <v>135</v>
      </c>
      <c r="N20" s="86" t="s">
        <v>110</v>
      </c>
      <c r="O20" s="86" t="s">
        <v>114</v>
      </c>
      <c r="P20" s="86" t="s">
        <v>133</v>
      </c>
      <c r="Q20" s="86" t="s">
        <v>144</v>
      </c>
      <c r="R20" s="86" t="s">
        <v>117</v>
      </c>
      <c r="S20" s="86" t="s">
        <v>116</v>
      </c>
      <c r="T20" s="86" t="s">
        <v>126</v>
      </c>
      <c r="U20" s="86" t="s">
        <v>147</v>
      </c>
      <c r="V20" s="86" t="s">
        <v>146</v>
      </c>
      <c r="W20" s="86" t="s">
        <v>148</v>
      </c>
      <c r="X20" s="86" t="s">
        <v>122</v>
      </c>
      <c r="Y20" s="86" t="s">
        <v>140</v>
      </c>
      <c r="Z20" s="86" t="s">
        <v>120</v>
      </c>
      <c r="AA20" s="86" t="s">
        <v>119</v>
      </c>
      <c r="AB20" s="86" t="s">
        <v>130</v>
      </c>
      <c r="AC20" s="86" t="s">
        <v>134</v>
      </c>
      <c r="AD20" s="86" t="s">
        <v>141</v>
      </c>
      <c r="AE20" s="86" t="s">
        <v>113</v>
      </c>
      <c r="AF20" s="86" t="s">
        <v>125</v>
      </c>
      <c r="AG20" s="86" t="s">
        <v>115</v>
      </c>
      <c r="AH20" s="86" t="s">
        <v>111</v>
      </c>
      <c r="AI20" s="86" t="s">
        <v>124</v>
      </c>
      <c r="AJ20" s="86" t="s">
        <v>118</v>
      </c>
      <c r="AK20" s="86" t="s">
        <v>138</v>
      </c>
      <c r="AL20" s="86" t="s">
        <v>136</v>
      </c>
      <c r="AM20" s="86" t="s">
        <v>143</v>
      </c>
    </row>
    <row r="21" spans="1:39" ht="15.75" customHeight="1" x14ac:dyDescent="0.35">
      <c r="A21" s="87" t="s">
        <v>75</v>
      </c>
      <c r="B21" s="88" t="s">
        <v>115</v>
      </c>
      <c r="C21" s="88" t="s">
        <v>145</v>
      </c>
      <c r="D21" s="88" t="s">
        <v>110</v>
      </c>
      <c r="E21" s="88" t="s">
        <v>131</v>
      </c>
      <c r="F21" s="88" t="s">
        <v>127</v>
      </c>
      <c r="G21" s="88" t="s">
        <v>124</v>
      </c>
      <c r="H21" s="88" t="s">
        <v>136</v>
      </c>
      <c r="I21" s="88" t="s">
        <v>119</v>
      </c>
      <c r="J21" s="88" t="s">
        <v>116</v>
      </c>
      <c r="K21" s="88" t="s">
        <v>128</v>
      </c>
      <c r="L21" s="86" t="s">
        <v>123</v>
      </c>
      <c r="M21" s="86" t="s">
        <v>149</v>
      </c>
      <c r="N21" s="86" t="s">
        <v>125</v>
      </c>
      <c r="O21" s="86" t="s">
        <v>113</v>
      </c>
      <c r="P21" s="86" t="s">
        <v>132</v>
      </c>
      <c r="Q21" s="86" t="s">
        <v>114</v>
      </c>
      <c r="R21" s="86" t="s">
        <v>137</v>
      </c>
      <c r="S21" s="86" t="s">
        <v>120</v>
      </c>
      <c r="T21" s="86" t="s">
        <v>117</v>
      </c>
      <c r="U21" s="86" t="s">
        <v>138</v>
      </c>
      <c r="V21" s="86" t="s">
        <v>144</v>
      </c>
      <c r="W21" s="86" t="s">
        <v>134</v>
      </c>
      <c r="X21" s="86" t="s">
        <v>118</v>
      </c>
      <c r="Y21" s="86" t="s">
        <v>112</v>
      </c>
      <c r="Z21" s="86" t="s">
        <v>142</v>
      </c>
      <c r="AA21" s="86" t="s">
        <v>141</v>
      </c>
      <c r="AB21" s="86" t="s">
        <v>122</v>
      </c>
      <c r="AC21" s="86" t="s">
        <v>135</v>
      </c>
      <c r="AD21" s="86" t="s">
        <v>133</v>
      </c>
      <c r="AE21" s="86" t="s">
        <v>111</v>
      </c>
      <c r="AF21" s="86" t="s">
        <v>148</v>
      </c>
      <c r="AG21" s="86" t="s">
        <v>147</v>
      </c>
      <c r="AH21" s="86" t="s">
        <v>139</v>
      </c>
      <c r="AI21" s="86" t="s">
        <v>126</v>
      </c>
      <c r="AJ21" s="86" t="s">
        <v>146</v>
      </c>
      <c r="AK21" s="86" t="s">
        <v>143</v>
      </c>
      <c r="AL21" s="86" t="s">
        <v>130</v>
      </c>
      <c r="AM21" s="86" t="s">
        <v>129</v>
      </c>
    </row>
    <row r="22" spans="1:39" ht="15.75" customHeight="1" x14ac:dyDescent="0.25"/>
    <row r="23" spans="1:39" ht="15.75" customHeight="1" x14ac:dyDescent="0.25"/>
    <row r="24" spans="1:39" ht="15.75" customHeight="1" x14ac:dyDescent="0.25"/>
    <row r="25" spans="1:39" ht="15.75" customHeight="1" x14ac:dyDescent="0.25"/>
    <row r="26" spans="1:39" ht="15.75" customHeight="1" x14ac:dyDescent="0.25"/>
    <row r="27" spans="1:39" ht="15.75" customHeight="1" x14ac:dyDescent="0.25"/>
    <row r="28" spans="1:39" ht="15.75" customHeight="1" x14ac:dyDescent="0.25"/>
    <row r="29" spans="1:39" ht="15.75" customHeight="1" x14ac:dyDescent="0.25"/>
    <row r="30" spans="1:39" ht="15.75" customHeight="1" x14ac:dyDescent="0.25"/>
    <row r="31" spans="1:39" ht="15.75" customHeight="1" x14ac:dyDescent="0.25"/>
    <row r="32" spans="1:3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E136:E150">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GWRank</vt:lpstr>
      <vt:lpstr>Difficulties</vt:lpstr>
      <vt:lpstr>Calculation</vt:lpstr>
      <vt:lpstr>RankAllWeeks</vt:lpstr>
      <vt:lpstr>BestWorst</vt:lpstr>
      <vt:lpstr>Plots</vt:lpstr>
      <vt:lpstr>Fixtures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Roberts</cp:lastModifiedBy>
  <dcterms:modified xsi:type="dcterms:W3CDTF">2018-07-24T11:46:13Z</dcterms:modified>
</cp:coreProperties>
</file>