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1007364/Projects/ITE140/"/>
    </mc:Choice>
  </mc:AlternateContent>
  <xr:revisionPtr revIDLastSave="0" documentId="8_{1B4C4EB7-C421-2D47-AB13-A0550E905EF1}" xr6:coauthVersionLast="47" xr6:coauthVersionMax="47" xr10:uidLastSave="{00000000-0000-0000-0000-000000000000}"/>
  <bookViews>
    <workbookView xWindow="340" yWindow="520" windowWidth="28040" windowHeight="16440" xr2:uid="{0DEF7F30-4D6D-784E-9D6D-46AF48D0A1A0}"/>
  </bookViews>
  <sheets>
    <sheet name="Weightings" sheetId="1" r:id="rId1"/>
    <sheet name="Inputs" sheetId="2" r:id="rId2"/>
    <sheet name="QuarterTable" sheetId="3" r:id="rId3"/>
    <sheet name="Results" sheetId="4" r:id="rId4"/>
    <sheet name="Scenarios" sheetId="5" r:id="rId5"/>
  </sheets>
  <definedNames>
    <definedName name="Letter_Grades">Weightings!$A$1:$D$9</definedName>
    <definedName name="LetterToQP">Weightings!$C$1:$D$9</definedName>
    <definedName name="QP">Weightings!$G$1:$H$9</definedName>
    <definedName name="QPAverageToLetter">Weightings!$G$1:$H$9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5" l="1"/>
  <c r="C8" i="5" s="1"/>
  <c r="B7" i="5"/>
  <c r="B6" i="5"/>
  <c r="D5" i="5"/>
  <c r="C5" i="5" s="1"/>
  <c r="D4" i="5"/>
  <c r="C4" i="5" s="1"/>
  <c r="D3" i="5"/>
  <c r="C3" i="5" s="1"/>
  <c r="D2" i="5"/>
  <c r="C2" i="5" s="1"/>
  <c r="B2" i="4"/>
  <c r="A5" i="3"/>
  <c r="B8" i="4"/>
  <c r="D8" i="4" s="1"/>
  <c r="C8" i="4" s="1"/>
  <c r="N2" i="3"/>
  <c r="M5" i="3" s="1"/>
  <c r="N5" i="3" s="1"/>
  <c r="R5" i="3"/>
  <c r="S5" i="3" s="1"/>
  <c r="R2" i="3"/>
  <c r="Q5" i="3" s="1"/>
  <c r="S2" i="3"/>
  <c r="O2" i="3"/>
  <c r="K2" i="3"/>
  <c r="J2" i="3"/>
  <c r="G2" i="3"/>
  <c r="F2" i="3"/>
  <c r="B3" i="4" s="1"/>
  <c r="D3" i="4" s="1"/>
  <c r="C3" i="4" s="1"/>
  <c r="C2" i="3"/>
  <c r="B2" i="3"/>
  <c r="C9" i="5" l="1"/>
  <c r="D9" i="5" s="1"/>
  <c r="B9" i="5"/>
  <c r="I5" i="3"/>
  <c r="J5" i="3" s="1"/>
  <c r="B4" i="4"/>
  <c r="D4" i="4" s="1"/>
  <c r="C4" i="4" s="1"/>
  <c r="B5" i="4"/>
  <c r="D5" i="4" s="1"/>
  <c r="C5" i="4" s="1"/>
  <c r="B7" i="4"/>
  <c r="E5" i="3"/>
  <c r="F5" i="3" s="1"/>
  <c r="G5" i="3" s="1"/>
  <c r="O5" i="3"/>
  <c r="K5" i="3"/>
  <c r="B5" i="3" l="1"/>
  <c r="C5" i="3" s="1"/>
  <c r="A8" i="3" s="1"/>
  <c r="B8" i="3" s="1"/>
  <c r="C8" i="3"/>
  <c r="B6" i="4"/>
  <c r="B9" i="4" s="1"/>
  <c r="D2" i="4"/>
  <c r="C2" i="4" s="1"/>
  <c r="C9" i="4" s="1"/>
  <c r="D9" i="4" s="1"/>
</calcChain>
</file>

<file path=xl/sharedStrings.xml><?xml version="1.0" encoding="utf-8"?>
<sst xmlns="http://schemas.openxmlformats.org/spreadsheetml/2006/main" count="145" uniqueCount="52">
  <si>
    <t>Begin Grade</t>
  </si>
  <si>
    <t>End Grade</t>
  </si>
  <si>
    <t>Letter</t>
  </si>
  <si>
    <t>Quality Points</t>
  </si>
  <si>
    <t>QP Average</t>
  </si>
  <si>
    <t>Letter Grade</t>
  </si>
  <si>
    <t>E</t>
  </si>
  <si>
    <t>D</t>
  </si>
  <si>
    <t>C</t>
  </si>
  <si>
    <t>B</t>
  </si>
  <si>
    <t>A</t>
  </si>
  <si>
    <t>Quarter 2</t>
  </si>
  <si>
    <t>Quarter 3</t>
  </si>
  <si>
    <t>Quarter 4</t>
  </si>
  <si>
    <t>Final</t>
  </si>
  <si>
    <t>Assignment</t>
  </si>
  <si>
    <t>Quarter 1 Grade</t>
  </si>
  <si>
    <t>QP</t>
  </si>
  <si>
    <t>Final Letter Grade</t>
  </si>
  <si>
    <t>Yearly Letter Grade</t>
  </si>
  <si>
    <t>Points Possible</t>
  </si>
  <si>
    <t>Points Earned</t>
  </si>
  <si>
    <t>Quarter 1 Totals</t>
  </si>
  <si>
    <t>Quarter 2 Totals</t>
  </si>
  <si>
    <t>Quarter 3 Totals</t>
  </si>
  <si>
    <t>Quarter 4 Totals</t>
  </si>
  <si>
    <t>Final Totals</t>
  </si>
  <si>
    <t>Final Grade</t>
  </si>
  <si>
    <t>Total % Missed</t>
  </si>
  <si>
    <t>Quarter 2 Grade</t>
  </si>
  <si>
    <t>Quarter 3 Grade</t>
  </si>
  <si>
    <t>Quarter 4 Grade</t>
  </si>
  <si>
    <t>Week 1</t>
  </si>
  <si>
    <t>Week 2</t>
  </si>
  <si>
    <t>Week 3</t>
  </si>
  <si>
    <t>Week 4</t>
  </si>
  <si>
    <t>Week 5</t>
  </si>
  <si>
    <t>Week 6</t>
  </si>
  <si>
    <t>Week 7</t>
  </si>
  <si>
    <t>Week 8</t>
  </si>
  <si>
    <t>Week 9</t>
  </si>
  <si>
    <t>Week 10</t>
  </si>
  <si>
    <t>Week 11</t>
  </si>
  <si>
    <t>Week 12</t>
  </si>
  <si>
    <t>Quarter</t>
  </si>
  <si>
    <t>Quarter 1</t>
  </si>
  <si>
    <t>Semester 1</t>
  </si>
  <si>
    <t>Semester 2</t>
  </si>
  <si>
    <t>Total</t>
  </si>
  <si>
    <t>Final Exam</t>
  </si>
  <si>
    <t>Year Grade</t>
  </si>
  <si>
    <t>CPE Passed? (1 for yes, 0 for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</si>
</sst>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4"/>
      <color rgb="FF000000"/>
      <name val="Arial"/>
      <family val="2"/>
    </font>
    <font>
      <sz val="14"/>
      <color rgb="FF000000"/>
      <name val="Arial"/>
      <family val="2"/>
    </font>
    <font>
      <sz val="12"/>
      <color rgb="FF000000"/>
      <name val="Aptos Narrow"/>
    </font>
    <font>
      <sz val="8"/>
      <name val="Aptos Narrow"/>
      <family val="2"/>
      <scheme val="minor"/>
    </font>
    <font>
      <sz val="12"/>
      <color rgb="FF000000"/>
      <name val="Aptos Narrow"/>
      <family val="2"/>
      <scheme val="minor"/>
    </font>
    <font>
      <sz val="12"/>
      <color theme="1"/>
      <name val="Aptos Narrow"/>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rgb="FFD0D0D0"/>
        <bgColor rgb="FF000000"/>
      </patternFill>
    </fill>
    <fill>
      <patternFill patternType="solid">
        <fgColor theme="9" tint="0.79998168889431442"/>
        <bgColor indexed="64"/>
      </patternFill>
    </fill>
  </fills>
  <borders count="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9" fontId="6" fillId="0" borderId="0" applyFont="0" applyFill="0" applyBorder="0" applyAlignment="0" applyProtection="0"/>
  </cellStyleXfs>
  <cellXfs count="23">
    <xf numFmtId="0" fontId="0" fillId="0" borderId="0" xfId="0"/>
    <xf numFmtId="0" fontId="1" fillId="0" borderId="0" xfId="0" applyFont="1"/>
    <xf numFmtId="0" fontId="2" fillId="0" borderId="0" xfId="0" applyFont="1"/>
    <xf numFmtId="0" fontId="0" fillId="2" borderId="0" xfId="0" applyFill="1"/>
    <xf numFmtId="0" fontId="3" fillId="0" borderId="0" xfId="0" applyFont="1"/>
    <xf numFmtId="10" fontId="0" fillId="0" borderId="0" xfId="0" applyNumberFormat="1"/>
    <xf numFmtId="0" fontId="5" fillId="0" borderId="0" xfId="0" applyFont="1"/>
    <xf numFmtId="0" fontId="5" fillId="3" borderId="0" xfId="0" applyFont="1" applyFill="1"/>
    <xf numFmtId="0" fontId="5" fillId="2" borderId="0" xfId="0" applyFont="1" applyFill="1"/>
    <xf numFmtId="9" fontId="0" fillId="0" borderId="0" xfId="1" applyFont="1"/>
    <xf numFmtId="0" fontId="0" fillId="4" borderId="0" xfId="0" applyFill="1"/>
    <xf numFmtId="9" fontId="0" fillId="0" borderId="0" xfId="1" applyFont="1" applyBorder="1"/>
    <xf numFmtId="0" fontId="0" fillId="0" borderId="0" xfId="0" applyBorder="1"/>
    <xf numFmtId="9" fontId="0" fillId="0" borderId="1" xfId="1" applyFont="1" applyBorder="1"/>
    <xf numFmtId="0" fontId="0" fillId="0" borderId="1" xfId="0" applyBorder="1"/>
    <xf numFmtId="0" fontId="0" fillId="0" borderId="3" xfId="0" applyBorder="1"/>
    <xf numFmtId="0" fontId="0" fillId="0" borderId="2" xfId="0" applyBorder="1"/>
    <xf numFmtId="9" fontId="0" fillId="0" borderId="5" xfId="1" applyFont="1" applyBorder="1"/>
    <xf numFmtId="0" fontId="5" fillId="0" borderId="5" xfId="0" applyFont="1" applyBorder="1"/>
    <xf numFmtId="0" fontId="5" fillId="0" borderId="4" xfId="0" applyFont="1" applyBorder="1"/>
    <xf numFmtId="0" fontId="5" fillId="0" borderId="0" xfId="0" applyFont="1" applyBorder="1"/>
    <xf numFmtId="0" fontId="5" fillId="0" borderId="3" xfId="0" applyFont="1" applyBorder="1"/>
    <xf numFmtId="0" fontId="0" fillId="4" borderId="1" xfId="0"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E7-834C-8103-729BC74FAA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E7-834C-8103-729BC74FAA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E7-834C-8103-729BC74FAA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E7-834C-8103-729BC74FAA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E7-834C-8103-729BC74FAAA4}"/>
              </c:ext>
            </c:extLst>
          </c:dPt>
          <c:cat>
            <c:strRef>
              <c:f>(QuarterTable!$A$4,QuarterTable!$E$4,QuarterTable!$I$4,QuarterTable!$M$4,QuarterTable!$Q$4)</c:f>
              <c:strCache>
                <c:ptCount val="5"/>
                <c:pt idx="0">
                  <c:v>Quarter 1 Grade</c:v>
                </c:pt>
                <c:pt idx="1">
                  <c:v>Quarter 2 Grade</c:v>
                </c:pt>
                <c:pt idx="2">
                  <c:v>Quarter 3 Grade</c:v>
                </c:pt>
                <c:pt idx="3">
                  <c:v>Quarter 4 Grade</c:v>
                </c:pt>
                <c:pt idx="4">
                  <c:v>Final Grade</c:v>
                </c:pt>
              </c:strCache>
            </c:strRef>
          </c:cat>
          <c:val>
            <c:numRef>
              <c:f>(QuarterTable!$A$5,QuarterTable!$E$5,QuarterTable!$I$5,QuarterTable!$M$5,QuarterTable!$Q$5)</c:f>
              <c:numCache>
                <c:formatCode>0.00%</c:formatCode>
                <c:ptCount val="5"/>
                <c:pt idx="0">
                  <c:v>1</c:v>
                </c:pt>
                <c:pt idx="1">
                  <c:v>1</c:v>
                </c:pt>
                <c:pt idx="2">
                  <c:v>1</c:v>
                </c:pt>
                <c:pt idx="3">
                  <c:v>1</c:v>
                </c:pt>
                <c:pt idx="4">
                  <c:v>1</c:v>
                </c:pt>
              </c:numCache>
            </c:numRef>
          </c:val>
          <c:extLst>
            <c:ext xmlns:c16="http://schemas.microsoft.com/office/drawing/2014/chart" uri="{C3380CC4-5D6E-409C-BE32-E72D297353CC}">
              <c16:uniqueId val="{0000000A-BAE7-834C-8103-729BC74FAA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5</xdr:col>
      <xdr:colOff>444500</xdr:colOff>
      <xdr:row>24</xdr:row>
      <xdr:rowOff>101600</xdr:rowOff>
    </xdr:to>
    <xdr:graphicFrame macro="">
      <xdr:nvGraphicFramePr>
        <xdr:cNvPr id="2" name="Chart 1">
          <a:extLst>
            <a:ext uri="{FF2B5EF4-FFF2-40B4-BE49-F238E27FC236}">
              <a16:creationId xmlns:a16="http://schemas.microsoft.com/office/drawing/2014/main" id="{A4016498-D3ED-A541-BF97-BC97DCFB6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165100</xdr:colOff>
      <xdr:row>11</xdr:row>
      <xdr:rowOff>101600</xdr:rowOff>
    </xdr:from>
    <xdr:ext cx="4965700" cy="2501900"/>
    <xdr:sp macro="" textlink="">
      <xdr:nvSpPr>
        <xdr:cNvPr id="3" name="TextBox 2">
          <a:extLst>
            <a:ext uri="{FF2B5EF4-FFF2-40B4-BE49-F238E27FC236}">
              <a16:creationId xmlns:a16="http://schemas.microsoft.com/office/drawing/2014/main" id="{39EBE63B-BD5F-F366-91F1-D3E4DD90518D}"/>
            </a:ext>
          </a:extLst>
        </xdr:cNvPr>
        <xdr:cNvSpPr txBox="1"/>
      </xdr:nvSpPr>
      <xdr:spPr>
        <a:xfrm>
          <a:off x="5118100" y="2336800"/>
          <a:ext cx="4965700" cy="25019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400">
              <a:latin typeface="Times New Roman" panose="02020603050405020304" pitchFamily="18" charset="0"/>
              <a:cs typeface="Times New Roman" panose="02020603050405020304" pitchFamily="18" charset="0"/>
            </a:rPr>
            <a:t>A. Grading Scale: A= 100 - 90 B= 89 - 80 C= 79 - 70 D=69 - 60 F= 59 and below </a:t>
          </a:r>
        </a:p>
        <a:p>
          <a:r>
            <a:rPr lang="en-US" sz="1400">
              <a:latin typeface="Times New Roman" panose="02020603050405020304" pitchFamily="18" charset="0"/>
              <a:cs typeface="Times New Roman" panose="02020603050405020304" pitchFamily="18" charset="0"/>
            </a:rPr>
            <a:t>B. Students will receive a weekly cumulative letter grade that will incorporate daily quizzes, tests, projects, and presentations. These weekly evaluations can be challenged by the student, but only during the week immediately following when the evaluation is given. </a:t>
          </a:r>
        </a:p>
        <a:p>
          <a:r>
            <a:rPr lang="en-US" sz="1400">
              <a:latin typeface="Times New Roman" panose="02020603050405020304" pitchFamily="18" charset="0"/>
              <a:cs typeface="Times New Roman" panose="02020603050405020304" pitchFamily="18" charset="0"/>
            </a:rPr>
            <a:t>C. The average of the weekly evaluations will make up 70% of the final grade, with the course final exam making up 30%.</a:t>
          </a:r>
        </a:p>
      </xdr:txBody>
    </xdr:sp>
    <xdr:clientData/>
  </xdr:oneCellAnchor>
  <xdr:twoCellAnchor editAs="oneCell">
    <xdr:from>
      <xdr:col>12</xdr:col>
      <xdr:colOff>292100</xdr:colOff>
      <xdr:row>11</xdr:row>
      <xdr:rowOff>50800</xdr:rowOff>
    </xdr:from>
    <xdr:to>
      <xdr:col>20</xdr:col>
      <xdr:colOff>596900</xdr:colOff>
      <xdr:row>17</xdr:row>
      <xdr:rowOff>140882</xdr:rowOff>
    </xdr:to>
    <xdr:pic>
      <xdr:nvPicPr>
        <xdr:cNvPr id="4" name="Picture 3">
          <a:extLst>
            <a:ext uri="{FF2B5EF4-FFF2-40B4-BE49-F238E27FC236}">
              <a16:creationId xmlns:a16="http://schemas.microsoft.com/office/drawing/2014/main" id="{56DFB4EE-8059-D3D5-C086-CE709FD072E2}"/>
            </a:ext>
          </a:extLst>
        </xdr:cNvPr>
        <xdr:cNvPicPr>
          <a:picLocks noChangeAspect="1"/>
        </xdr:cNvPicPr>
      </xdr:nvPicPr>
      <xdr:blipFill>
        <a:blip xmlns:r="http://schemas.openxmlformats.org/officeDocument/2006/relationships" r:embed="rId2"/>
        <a:stretch>
          <a:fillRect/>
        </a:stretch>
      </xdr:blipFill>
      <xdr:spPr>
        <a:xfrm>
          <a:off x="10198100" y="2286000"/>
          <a:ext cx="6908800" cy="13092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6E00E-BBBB-5B4D-8333-D7C14D73E3BE}">
  <dimension ref="A1:H22"/>
  <sheetViews>
    <sheetView tabSelected="1" workbookViewId="0">
      <selection activeCell="B18" sqref="B18"/>
    </sheetView>
  </sheetViews>
  <sheetFormatPr baseColWidth="10" defaultColWidth="11" defaultRowHeight="15.75" customHeight="1" x14ac:dyDescent="0.2"/>
  <cols>
    <col min="1" max="1" width="18.6640625" customWidth="1"/>
    <col min="2" max="2" width="16.33203125" customWidth="1"/>
    <col min="3" max="3" width="12.1640625" customWidth="1"/>
    <col min="5" max="5" width="18.5" customWidth="1"/>
    <col min="6" max="6" width="18.83203125" customWidth="1"/>
    <col min="7" max="7" width="21.6640625" customWidth="1"/>
    <col min="8" max="8" width="15.6640625" customWidth="1"/>
  </cols>
  <sheetData>
    <row r="1" spans="1:8" ht="18" x14ac:dyDescent="0.2">
      <c r="A1" s="1" t="s">
        <v>0</v>
      </c>
      <c r="B1" s="1" t="s">
        <v>1</v>
      </c>
      <c r="C1" s="1" t="s">
        <v>2</v>
      </c>
      <c r="D1" s="1" t="s">
        <v>3</v>
      </c>
      <c r="G1" s="1" t="s">
        <v>4</v>
      </c>
      <c r="H1" s="1" t="s">
        <v>5</v>
      </c>
    </row>
    <row r="2" spans="1:8" ht="18" x14ac:dyDescent="0.2">
      <c r="A2" s="2">
        <v>0</v>
      </c>
      <c r="B2" s="2">
        <v>59</v>
      </c>
      <c r="C2" s="2" t="s">
        <v>6</v>
      </c>
      <c r="D2" s="2">
        <v>0</v>
      </c>
      <c r="G2" s="2">
        <v>0</v>
      </c>
      <c r="H2" s="2" t="s">
        <v>6</v>
      </c>
    </row>
    <row r="3" spans="1:8" ht="18" x14ac:dyDescent="0.2">
      <c r="A3" s="2">
        <v>60</v>
      </c>
      <c r="B3" s="2">
        <v>66</v>
      </c>
      <c r="C3" s="2" t="s">
        <v>7</v>
      </c>
      <c r="D3" s="2">
        <v>1</v>
      </c>
      <c r="G3" s="2">
        <v>0.75</v>
      </c>
      <c r="H3" s="2" t="s">
        <v>7</v>
      </c>
    </row>
    <row r="4" spans="1:8" ht="18" x14ac:dyDescent="0.2">
      <c r="A4" s="2"/>
      <c r="B4" s="2"/>
      <c r="C4" s="2"/>
      <c r="D4" s="2"/>
      <c r="G4" s="2"/>
      <c r="H4" s="2"/>
    </row>
    <row r="5" spans="1:8" ht="18" x14ac:dyDescent="0.2">
      <c r="A5" s="2">
        <v>70</v>
      </c>
      <c r="B5" s="2">
        <v>76</v>
      </c>
      <c r="C5" s="2" t="s">
        <v>8</v>
      </c>
      <c r="D5" s="2">
        <v>2</v>
      </c>
      <c r="G5" s="2">
        <v>1.75</v>
      </c>
      <c r="H5" s="2" t="s">
        <v>8</v>
      </c>
    </row>
    <row r="6" spans="1:8" ht="18" x14ac:dyDescent="0.2">
      <c r="A6" s="2"/>
      <c r="B6" s="2"/>
      <c r="C6" s="2"/>
      <c r="D6" s="2"/>
      <c r="G6" s="2"/>
      <c r="H6" s="2"/>
    </row>
    <row r="7" spans="1:8" ht="18" x14ac:dyDescent="0.2">
      <c r="A7" s="2">
        <v>80</v>
      </c>
      <c r="B7" s="2">
        <v>86</v>
      </c>
      <c r="C7" s="2" t="s">
        <v>9</v>
      </c>
      <c r="D7" s="2">
        <v>3</v>
      </c>
      <c r="G7" s="2">
        <v>2.75</v>
      </c>
      <c r="H7" s="2" t="s">
        <v>9</v>
      </c>
    </row>
    <row r="8" spans="1:8" ht="18" x14ac:dyDescent="0.2">
      <c r="A8" s="2"/>
      <c r="B8" s="2"/>
      <c r="C8" s="2"/>
      <c r="D8" s="2"/>
      <c r="G8" s="2"/>
      <c r="H8" s="2"/>
    </row>
    <row r="9" spans="1:8" ht="18" x14ac:dyDescent="0.2">
      <c r="A9" s="2">
        <v>90</v>
      </c>
      <c r="B9" s="2">
        <v>100</v>
      </c>
      <c r="C9" s="2" t="s">
        <v>10</v>
      </c>
      <c r="D9" s="2">
        <v>4</v>
      </c>
      <c r="G9" s="2">
        <v>3.75</v>
      </c>
      <c r="H9" s="2" t="s">
        <v>10</v>
      </c>
    </row>
    <row r="14" spans="1:8" ht="16" x14ac:dyDescent="0.2"/>
    <row r="15" spans="1:8" ht="16" x14ac:dyDescent="0.2"/>
    <row r="16" spans="1:8" ht="16" x14ac:dyDescent="0.2"/>
    <row r="18" ht="16" x14ac:dyDescent="0.2"/>
    <row r="19" ht="16" x14ac:dyDescent="0.2"/>
    <row r="21" ht="16" x14ac:dyDescent="0.2"/>
    <row r="22" 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B5A4B-46BA-4703-BD42-2FD5B2F558C1}">
  <dimension ref="A1:R32"/>
  <sheetViews>
    <sheetView workbookViewId="0">
      <selection activeCell="F19" sqref="F19"/>
    </sheetView>
  </sheetViews>
  <sheetFormatPr baseColWidth="10" defaultColWidth="8.83203125" defaultRowHeight="16" x14ac:dyDescent="0.2"/>
  <cols>
    <col min="1" max="1" width="26.6640625" bestFit="1" customWidth="1"/>
    <col min="2" max="2" width="16.6640625" customWidth="1"/>
    <col min="3" max="3" width="13.1640625" bestFit="1" customWidth="1"/>
    <col min="4" max="4" width="10.83203125" customWidth="1"/>
    <col min="5" max="5" width="16.5" customWidth="1"/>
    <col min="6" max="6" width="12.1640625" bestFit="1" customWidth="1"/>
    <col min="7" max="7" width="13.1640625" bestFit="1" customWidth="1"/>
    <col min="9" max="9" width="15.1640625" customWidth="1"/>
    <col min="10" max="10" width="12.1640625" bestFit="1" customWidth="1"/>
    <col min="11" max="11" width="13.1640625" bestFit="1" customWidth="1"/>
    <col min="13" max="13" width="15.83203125" customWidth="1"/>
    <col min="14" max="14" width="12.1640625" bestFit="1" customWidth="1"/>
    <col min="15" max="15" width="13.1640625" bestFit="1" customWidth="1"/>
    <col min="17" max="17" width="17.33203125" customWidth="1"/>
    <col min="18" max="18" width="13.1640625" bestFit="1" customWidth="1"/>
  </cols>
  <sheetData>
    <row r="1" spans="1:18" x14ac:dyDescent="0.2">
      <c r="A1" t="s">
        <v>45</v>
      </c>
      <c r="E1" t="s">
        <v>11</v>
      </c>
      <c r="I1" t="s">
        <v>12</v>
      </c>
      <c r="M1" t="s">
        <v>13</v>
      </c>
      <c r="Q1" t="s">
        <v>14</v>
      </c>
    </row>
    <row r="2" spans="1:18" x14ac:dyDescent="0.2">
      <c r="A2" s="3" t="s">
        <v>15</v>
      </c>
      <c r="B2" s="3" t="s">
        <v>21</v>
      </c>
      <c r="C2" s="3" t="s">
        <v>20</v>
      </c>
      <c r="E2" s="3" t="s">
        <v>15</v>
      </c>
      <c r="F2" s="3" t="s">
        <v>21</v>
      </c>
      <c r="G2" s="3" t="s">
        <v>20</v>
      </c>
      <c r="I2" s="3" t="s">
        <v>15</v>
      </c>
      <c r="J2" s="3" t="s">
        <v>21</v>
      </c>
      <c r="K2" s="3" t="s">
        <v>20</v>
      </c>
      <c r="M2" s="3" t="s">
        <v>15</v>
      </c>
      <c r="N2" s="3" t="s">
        <v>21</v>
      </c>
      <c r="O2" s="3" t="s">
        <v>20</v>
      </c>
      <c r="Q2" s="3" t="s">
        <v>21</v>
      </c>
      <c r="R2" s="3" t="s">
        <v>20</v>
      </c>
    </row>
    <row r="3" spans="1:18" x14ac:dyDescent="0.2">
      <c r="A3" s="4" t="s">
        <v>32</v>
      </c>
      <c r="B3">
        <v>10</v>
      </c>
      <c r="C3">
        <v>10</v>
      </c>
      <c r="E3" s="4" t="s">
        <v>32</v>
      </c>
      <c r="F3">
        <v>10</v>
      </c>
      <c r="G3">
        <v>10</v>
      </c>
      <c r="I3" s="4" t="s">
        <v>32</v>
      </c>
      <c r="J3">
        <v>10</v>
      </c>
      <c r="K3">
        <v>10</v>
      </c>
      <c r="M3" s="4" t="s">
        <v>32</v>
      </c>
      <c r="N3">
        <v>10</v>
      </c>
      <c r="O3">
        <v>10</v>
      </c>
      <c r="Q3">
        <v>100</v>
      </c>
      <c r="R3">
        <v>100</v>
      </c>
    </row>
    <row r="4" spans="1:18" x14ac:dyDescent="0.2">
      <c r="A4" t="s">
        <v>33</v>
      </c>
      <c r="B4">
        <v>0</v>
      </c>
      <c r="C4">
        <v>10</v>
      </c>
      <c r="E4" t="s">
        <v>33</v>
      </c>
      <c r="F4">
        <v>10</v>
      </c>
      <c r="G4">
        <v>10</v>
      </c>
      <c r="I4" t="s">
        <v>33</v>
      </c>
      <c r="J4">
        <v>10</v>
      </c>
      <c r="K4">
        <v>10</v>
      </c>
      <c r="M4" t="s">
        <v>33</v>
      </c>
      <c r="N4">
        <v>10</v>
      </c>
      <c r="O4">
        <v>10</v>
      </c>
    </row>
    <row r="5" spans="1:18" x14ac:dyDescent="0.2">
      <c r="A5" s="4" t="s">
        <v>34</v>
      </c>
      <c r="B5">
        <v>0</v>
      </c>
      <c r="C5">
        <v>10</v>
      </c>
      <c r="E5" s="4" t="s">
        <v>34</v>
      </c>
      <c r="F5">
        <v>10</v>
      </c>
      <c r="G5">
        <v>10</v>
      </c>
      <c r="I5" s="4" t="s">
        <v>34</v>
      </c>
      <c r="J5">
        <v>10</v>
      </c>
      <c r="K5">
        <v>10</v>
      </c>
      <c r="M5" s="4" t="s">
        <v>34</v>
      </c>
      <c r="N5">
        <v>10</v>
      </c>
      <c r="O5">
        <v>10</v>
      </c>
    </row>
    <row r="6" spans="1:18" x14ac:dyDescent="0.2">
      <c r="A6" t="s">
        <v>35</v>
      </c>
      <c r="B6">
        <v>0</v>
      </c>
      <c r="C6">
        <v>10</v>
      </c>
      <c r="E6" t="s">
        <v>35</v>
      </c>
      <c r="F6">
        <v>10</v>
      </c>
      <c r="G6">
        <v>10</v>
      </c>
      <c r="I6" t="s">
        <v>35</v>
      </c>
      <c r="J6">
        <v>10</v>
      </c>
      <c r="K6">
        <v>10</v>
      </c>
      <c r="M6" t="s">
        <v>35</v>
      </c>
      <c r="N6">
        <v>10</v>
      </c>
      <c r="O6">
        <v>10</v>
      </c>
    </row>
    <row r="7" spans="1:18" x14ac:dyDescent="0.2">
      <c r="A7" s="4" t="s">
        <v>36</v>
      </c>
      <c r="B7">
        <v>10</v>
      </c>
      <c r="C7">
        <v>10</v>
      </c>
      <c r="E7" s="4" t="s">
        <v>36</v>
      </c>
      <c r="F7">
        <v>10</v>
      </c>
      <c r="G7">
        <v>10</v>
      </c>
      <c r="I7" s="4" t="s">
        <v>36</v>
      </c>
      <c r="J7">
        <v>10</v>
      </c>
      <c r="K7">
        <v>10</v>
      </c>
      <c r="M7" s="4" t="s">
        <v>36</v>
      </c>
      <c r="N7">
        <v>10</v>
      </c>
      <c r="O7">
        <v>10</v>
      </c>
    </row>
    <row r="8" spans="1:18" x14ac:dyDescent="0.2">
      <c r="A8" t="s">
        <v>37</v>
      </c>
      <c r="B8">
        <v>10</v>
      </c>
      <c r="C8">
        <v>10</v>
      </c>
      <c r="E8" t="s">
        <v>37</v>
      </c>
      <c r="F8">
        <v>10</v>
      </c>
      <c r="G8">
        <v>10</v>
      </c>
      <c r="I8" t="s">
        <v>37</v>
      </c>
      <c r="J8">
        <v>10</v>
      </c>
      <c r="K8">
        <v>10</v>
      </c>
      <c r="M8" t="s">
        <v>37</v>
      </c>
      <c r="N8">
        <v>10</v>
      </c>
      <c r="O8">
        <v>10</v>
      </c>
    </row>
    <row r="9" spans="1:18" x14ac:dyDescent="0.2">
      <c r="A9" s="4" t="s">
        <v>38</v>
      </c>
      <c r="B9">
        <v>10</v>
      </c>
      <c r="C9">
        <v>10</v>
      </c>
      <c r="E9" s="4" t="s">
        <v>38</v>
      </c>
      <c r="F9">
        <v>10</v>
      </c>
      <c r="G9">
        <v>10</v>
      </c>
      <c r="I9" s="4" t="s">
        <v>38</v>
      </c>
      <c r="J9">
        <v>10</v>
      </c>
      <c r="K9">
        <v>10</v>
      </c>
      <c r="M9" s="4" t="s">
        <v>38</v>
      </c>
      <c r="N9">
        <v>10</v>
      </c>
      <c r="O9">
        <v>10</v>
      </c>
    </row>
    <row r="10" spans="1:18" x14ac:dyDescent="0.2">
      <c r="A10" t="s">
        <v>39</v>
      </c>
      <c r="B10">
        <v>10</v>
      </c>
      <c r="C10">
        <v>10</v>
      </c>
      <c r="E10" t="s">
        <v>39</v>
      </c>
      <c r="F10">
        <v>10</v>
      </c>
      <c r="G10">
        <v>10</v>
      </c>
      <c r="I10" t="s">
        <v>39</v>
      </c>
      <c r="J10">
        <v>10</v>
      </c>
      <c r="K10">
        <v>10</v>
      </c>
      <c r="M10" t="s">
        <v>39</v>
      </c>
      <c r="N10">
        <v>10</v>
      </c>
      <c r="O10">
        <v>10</v>
      </c>
    </row>
    <row r="11" spans="1:18" x14ac:dyDescent="0.2">
      <c r="A11" s="4" t="s">
        <v>40</v>
      </c>
      <c r="B11">
        <v>10</v>
      </c>
      <c r="C11">
        <v>10</v>
      </c>
      <c r="E11" s="4" t="s">
        <v>40</v>
      </c>
      <c r="F11">
        <v>10</v>
      </c>
      <c r="G11">
        <v>10</v>
      </c>
      <c r="I11" s="4" t="s">
        <v>40</v>
      </c>
      <c r="J11">
        <v>10</v>
      </c>
      <c r="K11">
        <v>10</v>
      </c>
      <c r="M11" s="4" t="s">
        <v>40</v>
      </c>
      <c r="N11">
        <v>10</v>
      </c>
      <c r="O11">
        <v>10</v>
      </c>
    </row>
    <row r="12" spans="1:18" x14ac:dyDescent="0.2">
      <c r="A12" t="s">
        <v>41</v>
      </c>
      <c r="B12">
        <v>10</v>
      </c>
      <c r="C12">
        <v>10</v>
      </c>
      <c r="E12" t="s">
        <v>41</v>
      </c>
      <c r="F12">
        <v>10</v>
      </c>
      <c r="G12">
        <v>10</v>
      </c>
      <c r="I12" t="s">
        <v>41</v>
      </c>
      <c r="J12">
        <v>10</v>
      </c>
      <c r="K12">
        <v>10</v>
      </c>
      <c r="M12" t="s">
        <v>41</v>
      </c>
      <c r="N12">
        <v>10</v>
      </c>
      <c r="O12">
        <v>10</v>
      </c>
    </row>
    <row r="13" spans="1:18" x14ac:dyDescent="0.2">
      <c r="A13" s="4" t="s">
        <v>42</v>
      </c>
      <c r="B13">
        <v>10</v>
      </c>
      <c r="C13">
        <v>10</v>
      </c>
      <c r="E13" s="4" t="s">
        <v>42</v>
      </c>
      <c r="F13">
        <v>10</v>
      </c>
      <c r="G13">
        <v>10</v>
      </c>
      <c r="I13" s="4" t="s">
        <v>42</v>
      </c>
      <c r="J13">
        <v>10</v>
      </c>
      <c r="K13">
        <v>10</v>
      </c>
      <c r="M13" s="4" t="s">
        <v>42</v>
      </c>
      <c r="N13">
        <v>10</v>
      </c>
      <c r="O13">
        <v>10</v>
      </c>
    </row>
    <row r="14" spans="1:18" x14ac:dyDescent="0.2">
      <c r="A14" t="s">
        <v>43</v>
      </c>
      <c r="B14">
        <v>10</v>
      </c>
      <c r="C14">
        <v>10</v>
      </c>
      <c r="E14" t="s">
        <v>43</v>
      </c>
      <c r="F14">
        <v>10</v>
      </c>
      <c r="G14">
        <v>10</v>
      </c>
      <c r="I14" t="s">
        <v>43</v>
      </c>
      <c r="J14">
        <v>10</v>
      </c>
      <c r="K14">
        <v>10</v>
      </c>
      <c r="M14" t="s">
        <v>43</v>
      </c>
      <c r="N14">
        <v>10</v>
      </c>
      <c r="O14">
        <v>10</v>
      </c>
    </row>
    <row r="15" spans="1:18" x14ac:dyDescent="0.2">
      <c r="A15" s="4"/>
      <c r="E15" s="4"/>
      <c r="I15" s="4"/>
      <c r="M15" s="4"/>
    </row>
    <row r="16" spans="1:18" x14ac:dyDescent="0.2">
      <c r="A16" s="3" t="s">
        <v>51</v>
      </c>
    </row>
    <row r="17" spans="1:13" x14ac:dyDescent="0.2">
      <c r="A17" s="4">
        <v>1</v>
      </c>
      <c r="E17" s="4"/>
      <c r="I17" s="4"/>
      <c r="M17" s="4"/>
    </row>
    <row r="18" spans="1:13" x14ac:dyDescent="0.2">
      <c r="A18" s="4"/>
      <c r="E18" s="4"/>
      <c r="I18" s="4"/>
      <c r="M18" s="4"/>
    </row>
    <row r="20" spans="1:13" x14ac:dyDescent="0.2">
      <c r="A20" s="4"/>
      <c r="E20" s="4"/>
      <c r="I20" s="4"/>
      <c r="M20" s="4"/>
    </row>
    <row r="22" spans="1:13" x14ac:dyDescent="0.2">
      <c r="A22" s="4"/>
      <c r="E22" s="4"/>
      <c r="I22" s="4"/>
      <c r="M22" s="4"/>
    </row>
    <row r="24" spans="1:13" x14ac:dyDescent="0.2">
      <c r="A24" s="4"/>
      <c r="E24" s="4"/>
      <c r="I24" s="4"/>
      <c r="M24" s="4"/>
    </row>
    <row r="26" spans="1:13" x14ac:dyDescent="0.2">
      <c r="A26" s="4"/>
      <c r="E26" s="4"/>
      <c r="I26" s="4"/>
      <c r="M26" s="4"/>
    </row>
    <row r="28" spans="1:13" x14ac:dyDescent="0.2">
      <c r="A28" s="4"/>
      <c r="E28" s="4"/>
      <c r="I28" s="4"/>
      <c r="M28" s="4"/>
    </row>
    <row r="30" spans="1:13" x14ac:dyDescent="0.2">
      <c r="A30" s="4"/>
      <c r="E30" s="4"/>
      <c r="I30" s="4"/>
      <c r="M30" s="4"/>
    </row>
    <row r="32" spans="1:13" x14ac:dyDescent="0.2">
      <c r="A32" s="4"/>
      <c r="E32" s="4"/>
      <c r="I32" s="4"/>
      <c r="M32" s="4"/>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5A9D-CF45-3945-92F7-7F5934580095}">
  <dimension ref="A1:S8"/>
  <sheetViews>
    <sheetView zoomScale="75" workbookViewId="0">
      <selection activeCell="A5" sqref="A5"/>
    </sheetView>
  </sheetViews>
  <sheetFormatPr baseColWidth="10" defaultRowHeight="16" x14ac:dyDescent="0.2"/>
  <cols>
    <col min="1" max="1" width="14.1640625" bestFit="1" customWidth="1"/>
    <col min="2" max="2" width="16.83203125" bestFit="1" customWidth="1"/>
    <col min="3" max="3" width="13.1640625" bestFit="1" customWidth="1"/>
    <col min="4" max="4" width="17.33203125" bestFit="1" customWidth="1"/>
    <col min="5" max="5" width="14.1640625" bestFit="1" customWidth="1"/>
    <col min="6" max="6" width="12.1640625" bestFit="1" customWidth="1"/>
    <col min="7" max="7" width="13.1640625" bestFit="1" customWidth="1"/>
    <col min="9" max="9" width="14.1640625" bestFit="1" customWidth="1"/>
    <col min="10" max="10" width="12.1640625" bestFit="1" customWidth="1"/>
    <col min="11" max="11" width="13.1640625" bestFit="1" customWidth="1"/>
    <col min="13" max="13" width="14.1640625" bestFit="1" customWidth="1"/>
    <col min="14" max="14" width="12.1640625" bestFit="1" customWidth="1"/>
    <col min="15" max="15" width="13.1640625" bestFit="1" customWidth="1"/>
    <col min="17" max="17" width="10.6640625" bestFit="1" customWidth="1"/>
    <col min="18" max="18" width="15.6640625" customWidth="1"/>
    <col min="19" max="19" width="13.1640625" bestFit="1" customWidth="1"/>
  </cols>
  <sheetData>
    <row r="1" spans="1:19" x14ac:dyDescent="0.2">
      <c r="A1" s="7" t="s">
        <v>22</v>
      </c>
      <c r="B1" s="8" t="s">
        <v>21</v>
      </c>
      <c r="C1" s="8" t="s">
        <v>20</v>
      </c>
      <c r="D1" s="6"/>
      <c r="E1" s="7" t="s">
        <v>23</v>
      </c>
      <c r="F1" s="8" t="s">
        <v>21</v>
      </c>
      <c r="G1" s="8" t="s">
        <v>20</v>
      </c>
      <c r="H1" s="6"/>
      <c r="I1" s="7" t="s">
        <v>24</v>
      </c>
      <c r="J1" s="8" t="s">
        <v>21</v>
      </c>
      <c r="K1" s="8" t="s">
        <v>20</v>
      </c>
      <c r="L1" s="6"/>
      <c r="M1" s="7" t="s">
        <v>25</v>
      </c>
      <c r="N1" s="8" t="s">
        <v>21</v>
      </c>
      <c r="O1" s="8" t="s">
        <v>20</v>
      </c>
      <c r="Q1" s="3" t="s">
        <v>26</v>
      </c>
      <c r="R1" s="8" t="s">
        <v>21</v>
      </c>
      <c r="S1" s="8" t="s">
        <v>20</v>
      </c>
    </row>
    <row r="2" spans="1:19" x14ac:dyDescent="0.2">
      <c r="B2">
        <f>SUM(Inputs!B:B)</f>
        <v>90</v>
      </c>
      <c r="C2">
        <f>SUM(Inputs!C:C)</f>
        <v>120</v>
      </c>
      <c r="F2">
        <f>SUM(Inputs!F:F)</f>
        <v>120</v>
      </c>
      <c r="G2">
        <f>SUM(Inputs!G:G)</f>
        <v>120</v>
      </c>
      <c r="J2">
        <f>SUM(Inputs!J:J)</f>
        <v>120</v>
      </c>
      <c r="K2">
        <f>SUM(Inputs!K:K)</f>
        <v>120</v>
      </c>
      <c r="N2">
        <f>SUM(Inputs!N:N)</f>
        <v>120</v>
      </c>
      <c r="O2">
        <f>SUM(Inputs!O:O)</f>
        <v>120</v>
      </c>
      <c r="R2">
        <f>SUM(Inputs!Q:Q)</f>
        <v>100</v>
      </c>
      <c r="S2">
        <f>SUM(Inputs!R:R)</f>
        <v>100</v>
      </c>
    </row>
    <row r="4" spans="1:19" x14ac:dyDescent="0.2">
      <c r="A4" s="3" t="s">
        <v>16</v>
      </c>
      <c r="B4" s="3" t="s">
        <v>5</v>
      </c>
      <c r="C4" s="3" t="s">
        <v>17</v>
      </c>
      <c r="E4" s="3" t="s">
        <v>29</v>
      </c>
      <c r="F4" s="3" t="s">
        <v>5</v>
      </c>
      <c r="G4" s="3" t="s">
        <v>17</v>
      </c>
      <c r="I4" s="3" t="s">
        <v>30</v>
      </c>
      <c r="J4" s="3" t="s">
        <v>5</v>
      </c>
      <c r="K4" s="3" t="s">
        <v>17</v>
      </c>
      <c r="M4" s="3" t="s">
        <v>31</v>
      </c>
      <c r="N4" s="3" t="s">
        <v>5</v>
      </c>
      <c r="O4" s="3" t="s">
        <v>17</v>
      </c>
      <c r="Q4" s="3" t="s">
        <v>27</v>
      </c>
      <c r="R4" s="3" t="s">
        <v>18</v>
      </c>
      <c r="S4" s="3" t="s">
        <v>17</v>
      </c>
    </row>
    <row r="5" spans="1:19" x14ac:dyDescent="0.2">
      <c r="A5" s="5">
        <f>IF(Inputs!A17=1,SUM(1/1),SUM(B2/C2))</f>
        <v>1</v>
      </c>
      <c r="B5" t="str">
        <f>VLOOKUP(A5*100, Letter_Grades, 3, TRUE)</f>
        <v>A</v>
      </c>
      <c r="C5">
        <f>VLOOKUP(B5, LetterToQP, 2, FALSE)</f>
        <v>4</v>
      </c>
      <c r="E5" s="5">
        <f>SUM(F2/G2)</f>
        <v>1</v>
      </c>
      <c r="F5" t="str">
        <f>VLOOKUP(E5*100, Letter_Grades, 3, TRUE)</f>
        <v>A</v>
      </c>
      <c r="G5">
        <f>VLOOKUP(F5, LetterToQP, 2, FALSE)</f>
        <v>4</v>
      </c>
      <c r="I5" s="5">
        <f>SUM(J2/K2)</f>
        <v>1</v>
      </c>
      <c r="J5" t="str">
        <f>VLOOKUP(I5*100, Letter_Grades, 3, TRUE)</f>
        <v>A</v>
      </c>
      <c r="K5">
        <f>VLOOKUP(J5, LetterToQP, 2, FALSE)</f>
        <v>4</v>
      </c>
      <c r="M5" s="5">
        <f>SUM(N2/O2)</f>
        <v>1</v>
      </c>
      <c r="N5" t="str">
        <f>VLOOKUP(M5*100, Letter_Grades, 3, TRUE)</f>
        <v>A</v>
      </c>
      <c r="O5">
        <f>VLOOKUP(N5, LetterToQP, 2, FALSE)</f>
        <v>4</v>
      </c>
      <c r="Q5" s="5">
        <f>SUM(R2/S2)</f>
        <v>1</v>
      </c>
      <c r="R5" t="str">
        <f>VLOOKUP(Inputs!Q3, Letter_Grades, 3, TRUE)</f>
        <v>A</v>
      </c>
      <c r="S5">
        <f>VLOOKUP(R5, LetterToQP, 2, FALSE)</f>
        <v>4</v>
      </c>
    </row>
    <row r="7" spans="1:19" x14ac:dyDescent="0.2">
      <c r="A7" s="3" t="s">
        <v>4</v>
      </c>
      <c r="B7" s="3" t="s">
        <v>19</v>
      </c>
      <c r="C7" s="3" t="s">
        <v>28</v>
      </c>
    </row>
    <row r="8" spans="1:19" x14ac:dyDescent="0.2">
      <c r="A8">
        <f>SUM((C5+G5+K5+O5+S5)/5)</f>
        <v>4</v>
      </c>
      <c r="B8" t="str">
        <f>VLOOKUP(A8, QPAverageToLetter, 2, TRUE)</f>
        <v>A</v>
      </c>
      <c r="C8" s="5">
        <f>SUM(1-A5+1-E5+1-I5+1-M5+1-Q5)</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EF877-6360-2842-B668-0C66C63D0D48}">
  <dimension ref="A1:D9"/>
  <sheetViews>
    <sheetView workbookViewId="0">
      <selection activeCell="G33" sqref="G33"/>
    </sheetView>
  </sheetViews>
  <sheetFormatPr baseColWidth="10" defaultRowHeight="16" x14ac:dyDescent="0.2"/>
  <sheetData>
    <row r="1" spans="1:4" x14ac:dyDescent="0.2">
      <c r="A1" s="3" t="s">
        <v>44</v>
      </c>
      <c r="B1" s="3" t="s">
        <v>48</v>
      </c>
      <c r="C1" s="3" t="s">
        <v>17</v>
      </c>
      <c r="D1" s="3" t="s">
        <v>5</v>
      </c>
    </row>
    <row r="2" spans="1:4" x14ac:dyDescent="0.2">
      <c r="A2" s="10" t="s">
        <v>45</v>
      </c>
      <c r="B2" s="11">
        <f>IF(Inputs!A17=1,SUM(1/1),SUM(QuarterTable!B2/QuarterTable!C2))</f>
        <v>1</v>
      </c>
      <c r="C2" s="12">
        <f>VLOOKUP(D2, LetterToQP, 2, FALSE)</f>
        <v>4</v>
      </c>
      <c r="D2" s="15" t="str">
        <f>VLOOKUP(B2*100, Letter_Grades, 3, TRUE)</f>
        <v>A</v>
      </c>
    </row>
    <row r="3" spans="1:4" x14ac:dyDescent="0.2">
      <c r="A3" s="10" t="s">
        <v>11</v>
      </c>
      <c r="B3" s="11">
        <f>SUM(QuarterTable!F2/QuarterTable!G2)</f>
        <v>1</v>
      </c>
      <c r="C3" s="12">
        <f>VLOOKUP(D3, LetterToQP, 2, FALSE)</f>
        <v>4</v>
      </c>
      <c r="D3" s="15" t="str">
        <f>VLOOKUP(B3*100, Letter_Grades, 3, TRUE)</f>
        <v>A</v>
      </c>
    </row>
    <row r="4" spans="1:4" x14ac:dyDescent="0.2">
      <c r="A4" s="10" t="s">
        <v>12</v>
      </c>
      <c r="B4" s="11">
        <f>SUM(QuarterTable!J2/QuarterTable!K2)</f>
        <v>1</v>
      </c>
      <c r="C4" s="12">
        <f>VLOOKUP(D4, LetterToQP, 2, FALSE)</f>
        <v>4</v>
      </c>
      <c r="D4" s="15" t="str">
        <f>VLOOKUP(B4*100, Letter_Grades, 3, TRUE)</f>
        <v>A</v>
      </c>
    </row>
    <row r="5" spans="1:4" x14ac:dyDescent="0.2">
      <c r="A5" s="22" t="s">
        <v>13</v>
      </c>
      <c r="B5" s="13">
        <f>SUM(QuarterTable!N2/QuarterTable!O2)</f>
        <v>1</v>
      </c>
      <c r="C5" s="14">
        <f>VLOOKUP(D5, LetterToQP, 2, FALSE)</f>
        <v>4</v>
      </c>
      <c r="D5" s="16" t="str">
        <f>VLOOKUP(B5*100, Letter_Grades, 3, TRUE)</f>
        <v>A</v>
      </c>
    </row>
    <row r="6" spans="1:4" x14ac:dyDescent="0.2">
      <c r="A6" s="10" t="s">
        <v>46</v>
      </c>
      <c r="B6" s="17">
        <f>(B2+B3)/2</f>
        <v>1</v>
      </c>
      <c r="C6" s="18">
        <v>4</v>
      </c>
      <c r="D6" s="19" t="s">
        <v>10</v>
      </c>
    </row>
    <row r="7" spans="1:4" x14ac:dyDescent="0.2">
      <c r="A7" s="10" t="s">
        <v>47</v>
      </c>
      <c r="B7" s="11">
        <f>(B4+B5)/2</f>
        <v>1</v>
      </c>
      <c r="C7" s="20">
        <v>4</v>
      </c>
      <c r="D7" s="21" t="s">
        <v>10</v>
      </c>
    </row>
    <row r="8" spans="1:4" x14ac:dyDescent="0.2">
      <c r="A8" s="22" t="s">
        <v>49</v>
      </c>
      <c r="B8" s="13">
        <f>QuarterTable!R2/QuarterTable!S2</f>
        <v>1</v>
      </c>
      <c r="C8" s="14">
        <f>VLOOKUP(D8, LetterToQP, 2, FALSE)</f>
        <v>4</v>
      </c>
      <c r="D8" s="16" t="str">
        <f>VLOOKUP(B8*100, Letter_Grades, 3, TRUE)</f>
        <v>A</v>
      </c>
    </row>
    <row r="9" spans="1:4" x14ac:dyDescent="0.2">
      <c r="A9" s="10" t="s">
        <v>50</v>
      </c>
      <c r="B9" s="9">
        <f>((((B6+B7)/2)*0.7)+(B8*0.3))</f>
        <v>1</v>
      </c>
      <c r="C9" s="6">
        <f>SUM((C2+C3+C4+C5+C8)/5)</f>
        <v>4</v>
      </c>
      <c r="D9" s="6" t="str">
        <f>VLOOKUP(C9, QPAverageToLetter, 2, TRUE)</f>
        <v>A</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C864-651A-7945-B987-493A80BC6761}">
  <dimension ref="A1:D9"/>
  <sheetViews>
    <sheetView workbookViewId="0">
      <selection activeCell="K19" sqref="K19"/>
    </sheetView>
  </sheetViews>
  <sheetFormatPr baseColWidth="10" defaultRowHeight="16" x14ac:dyDescent="0.2"/>
  <sheetData>
    <row r="1" spans="1:4" x14ac:dyDescent="0.2">
      <c r="A1" s="3" t="s">
        <v>44</v>
      </c>
      <c r="B1" s="3" t="s">
        <v>48</v>
      </c>
      <c r="C1" s="3" t="s">
        <v>17</v>
      </c>
      <c r="D1" s="3" t="s">
        <v>5</v>
      </c>
    </row>
    <row r="2" spans="1:4" x14ac:dyDescent="0.2">
      <c r="A2" s="10" t="s">
        <v>45</v>
      </c>
      <c r="B2" s="11">
        <v>1</v>
      </c>
      <c r="C2" s="12">
        <f>VLOOKUP(D2, LetterToQP, 2, FALSE)</f>
        <v>4</v>
      </c>
      <c r="D2" s="15" t="str">
        <f>VLOOKUP(B2*100, Letter_Grades, 3, TRUE)</f>
        <v>A</v>
      </c>
    </row>
    <row r="3" spans="1:4" x14ac:dyDescent="0.2">
      <c r="A3" s="10" t="s">
        <v>11</v>
      </c>
      <c r="B3" s="11">
        <v>1</v>
      </c>
      <c r="C3" s="12">
        <f>VLOOKUP(D3, LetterToQP, 2, FALSE)</f>
        <v>4</v>
      </c>
      <c r="D3" s="15" t="str">
        <f>VLOOKUP(B3*100, Letter_Grades, 3, TRUE)</f>
        <v>A</v>
      </c>
    </row>
    <row r="4" spans="1:4" x14ac:dyDescent="0.2">
      <c r="A4" s="10" t="s">
        <v>12</v>
      </c>
      <c r="B4" s="11">
        <v>1</v>
      </c>
      <c r="C4" s="12">
        <f>VLOOKUP(D4, LetterToQP, 2, FALSE)</f>
        <v>4</v>
      </c>
      <c r="D4" s="15" t="str">
        <f>VLOOKUP(B4*100, Letter_Grades, 3, TRUE)</f>
        <v>A</v>
      </c>
    </row>
    <row r="5" spans="1:4" x14ac:dyDescent="0.2">
      <c r="A5" s="22" t="s">
        <v>13</v>
      </c>
      <c r="B5" s="13">
        <v>1</v>
      </c>
      <c r="C5" s="14">
        <f>VLOOKUP(D5, LetterToQP, 2, FALSE)</f>
        <v>4</v>
      </c>
      <c r="D5" s="16" t="str">
        <f>VLOOKUP(B5*100, Letter_Grades, 3, TRUE)</f>
        <v>A</v>
      </c>
    </row>
    <row r="6" spans="1:4" x14ac:dyDescent="0.2">
      <c r="A6" s="10" t="s">
        <v>46</v>
      </c>
      <c r="B6" s="17">
        <f>(B2+B3)/2</f>
        <v>1</v>
      </c>
      <c r="C6" s="18">
        <v>4</v>
      </c>
      <c r="D6" s="19" t="s">
        <v>10</v>
      </c>
    </row>
    <row r="7" spans="1:4" x14ac:dyDescent="0.2">
      <c r="A7" s="10" t="s">
        <v>47</v>
      </c>
      <c r="B7" s="11">
        <f>(B4+B5)/2</f>
        <v>1</v>
      </c>
      <c r="C7" s="20">
        <v>4</v>
      </c>
      <c r="D7" s="21" t="s">
        <v>10</v>
      </c>
    </row>
    <row r="8" spans="1:4" x14ac:dyDescent="0.2">
      <c r="A8" s="22" t="s">
        <v>49</v>
      </c>
      <c r="B8" s="13">
        <v>1</v>
      </c>
      <c r="C8" s="14">
        <f>VLOOKUP(D8, LetterToQP, 2, FALSE)</f>
        <v>4</v>
      </c>
      <c r="D8" s="16" t="str">
        <f>VLOOKUP(B8*100, Letter_Grades, 3, TRUE)</f>
        <v>A</v>
      </c>
    </row>
    <row r="9" spans="1:4" x14ac:dyDescent="0.2">
      <c r="A9" s="10" t="s">
        <v>50</v>
      </c>
      <c r="B9" s="9">
        <f>((((B6+B7)/2)*0.7)+(B8*0.3))</f>
        <v>1</v>
      </c>
      <c r="C9" s="6">
        <f>SUM((C2+C3+C4+C5+C8)/5)</f>
        <v>4</v>
      </c>
      <c r="D9" s="6" t="str">
        <f>VLOOKUP(C9, QPAverageToLetter, 2, TRUE)</f>
        <v>A</v>
      </c>
    </row>
  </sheetData>
  <scenarios current="0" show="3">
    <scenario name="Bad Q1" locked="1" count="5" user="Burkholder, Joseph" comment="Created by Burkholder, Joseph on 9/13/2024_x000a_Modified by Burkholder, Joseph on 9/13/2024">
      <inputCells r="B2" val="0.5"/>
      <inputCells r="B3" val="1" numFmtId="9"/>
      <inputCells r="B4" val="1" numFmtId="9"/>
      <inputCells r="B5" val="1" numFmtId="9"/>
      <inputCells r="B8" val="1" numFmtId="9"/>
    </scenario>
    <scenario name="Half Bs Half As" locked="1" count="5" user="Burkholder, Joseph" comment="Created by Burkholder, Joseph on 9/13/2024_x000a_Modified by Burkholder, Joseph on 9/13/2024">
      <inputCells r="B2" val="0.8" numFmtId="9"/>
      <inputCells r="B3" val="0.9"/>
      <inputCells r="B4" val="0.8"/>
      <inputCells r="B5" val="0.9"/>
      <inputCells r="B8" val="1" numFmtId="9"/>
    </scenario>
    <scenario name="Straight As but failed final" locked="1" count="5" user="Burkholder, Joseph" comment="Created by Burkholder, Joseph on 9/13/2024">
      <inputCells r="B2" val="1" numFmtId="9"/>
      <inputCells r="B3" val="1" numFmtId="9"/>
      <inputCells r="B4" val="1" numFmtId="9"/>
      <inputCells r="B5" val="1" numFmtId="9"/>
      <inputCells r="B8" val="0.5"/>
    </scenario>
    <scenario name="Straight As" locked="1" count="5" user="Burkholder, Joseph" comment="Created by Burkholder, Joseph on 9/13/2024">
      <inputCells r="B2" val="1" numFmtId="9"/>
      <inputCells r="B3" val="1" numFmtId="9"/>
      <inputCells r="B4" val="1" numFmtId="9"/>
      <inputCells r="B5" val="1" numFmtId="9"/>
      <inputCells r="B8" val="1" numFmtId="9"/>
    </scenario>
  </scenario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Weightings</vt:lpstr>
      <vt:lpstr>Inputs</vt:lpstr>
      <vt:lpstr>QuarterTable</vt:lpstr>
      <vt:lpstr>Results</vt:lpstr>
      <vt:lpstr>Scenarios</vt:lpstr>
      <vt:lpstr>Letter_Grades</vt:lpstr>
      <vt:lpstr>LetterToQP</vt:lpstr>
      <vt:lpstr>QP</vt:lpstr>
      <vt:lpstr>QPAverageToLetter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Burkholder, Joseph</dc:creator>
  <cp:keywords/>
  <dc:description/>
  <cp:lastModifiedBy>Burkholder, Joseph</cp:lastModifiedBy>
  <cp:revision/>
  <dcterms:created xsi:type="dcterms:W3CDTF">2024-09-09T13:09:15Z</dcterms:created>
  <dcterms:modified xsi:type="dcterms:W3CDTF">2024-09-13T13:11:52Z</dcterms:modified>
  <cp:category/>
  <cp:contentStatus/>
</cp:coreProperties>
</file>