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(Motors)" sheetId="1" r:id="rId4"/>
    <sheet state="visible" name="BOM (Controls + Electronics Enc" sheetId="2" r:id="rId5"/>
    <sheet state="visible" name="BOM (Hardware)" sheetId="3" r:id="rId6"/>
    <sheet state="visible" name="Motor Torque Comparison" sheetId="4" r:id="rId7"/>
  </sheets>
  <definedNames/>
  <calcPr/>
</workbook>
</file>

<file path=xl/sharedStrings.xml><?xml version="1.0" encoding="utf-8"?>
<sst xmlns="http://schemas.openxmlformats.org/spreadsheetml/2006/main" count="137" uniqueCount="77">
  <si>
    <t>Armatron 7 BOM</t>
  </si>
  <si>
    <t>Item #</t>
  </si>
  <si>
    <t>Description</t>
  </si>
  <si>
    <t>Vendor</t>
  </si>
  <si>
    <t>Part Number</t>
  </si>
  <si>
    <t>Qty</t>
  </si>
  <si>
    <t>Cost</t>
  </si>
  <si>
    <t>Link to Where to Purchase</t>
  </si>
  <si>
    <t>AliExpress</t>
  </si>
  <si>
    <t>MG8015-9 Duo 2 V2 - 14-28Nm 177RPM</t>
  </si>
  <si>
    <t>smc-powers</t>
  </si>
  <si>
    <t>MG8015-9</t>
  </si>
  <si>
    <t>MG8015E-i9</t>
  </si>
  <si>
    <t>MG8008-9 Duo V3 - 10-20Nm 178RPM</t>
  </si>
  <si>
    <t>MG8008-9</t>
  </si>
  <si>
    <t>MG8016-i6v2</t>
  </si>
  <si>
    <t>MG4010-10 Duo V3 - 2.5-4.5Nm 260RPM</t>
  </si>
  <si>
    <t>MG4010-10</t>
  </si>
  <si>
    <t xml:space="preserve">MG4005-10 - 1-2.5Nm 253RPM </t>
  </si>
  <si>
    <t>MG4005-10</t>
  </si>
  <si>
    <t xml:space="preserve">  </t>
  </si>
  <si>
    <t>Beaglebone Black</t>
  </si>
  <si>
    <t>Digikey</t>
  </si>
  <si>
    <t>RPI5</t>
  </si>
  <si>
    <t>Digikey - BBB</t>
  </si>
  <si>
    <t>Beaglebone Power Cape</t>
  </si>
  <si>
    <t>PWRCPE</t>
  </si>
  <si>
    <t>Digikey - PWRCPE</t>
  </si>
  <si>
    <t>Beaglebone Comms Cape</t>
  </si>
  <si>
    <t>COMCPE</t>
  </si>
  <si>
    <t>Digikey - COMCPE</t>
  </si>
  <si>
    <t xml:space="preserve">Meanwell RSP-2000w-48v Power Supply </t>
  </si>
  <si>
    <t>RSP-2000-48</t>
  </si>
  <si>
    <t>Digikey - MWRSP</t>
  </si>
  <si>
    <t xml:space="preserve">Meanwell 24v Power Supply - 24V 15A 360W </t>
  </si>
  <si>
    <t>Owned (24v 15A Meanwell)</t>
  </si>
  <si>
    <t>LRS-350-24</t>
  </si>
  <si>
    <t>Digikey - MWLRS</t>
  </si>
  <si>
    <t>10A 1P Circuit Breaker</t>
  </si>
  <si>
    <t>RS</t>
  </si>
  <si>
    <t>https://us.rs-online.com/product/phoenix-contact/2907566/70903605/</t>
  </si>
  <si>
    <t>20A 1P Circuit Breaker</t>
  </si>
  <si>
    <t>https://us.rs-online.com/product/phoenix-contact/2907573/70903610/</t>
  </si>
  <si>
    <t>MakerBeam XL Kit</t>
  </si>
  <si>
    <t>Amazon</t>
  </si>
  <si>
    <t>MakerBeamXL</t>
  </si>
  <si>
    <t>https://www.amazon.com/MakerBeam-XL-anodized-including-brackets/dp/B06XHXJSVL</t>
  </si>
  <si>
    <t>Parallel XT90s</t>
  </si>
  <si>
    <t>LINSYRC</t>
  </si>
  <si>
    <t>https://www.amazon.com/LinsyRC-Parallel-Connector-Quadcopters-Multirotors/dp/B093GL6TPW/ref=sr_1_7?crid=1RICNOGXT2VRA&amp;dib=eyJ2IjoiMSJ9.aLYB8UbqawBDLKLyrT2XKLLlhZEpIIvPEbH50JnKRpG37bCWr8avK7ggg4Xptv9CEv2oc8w7vKXvDbQjCLb2j1BLbvRnX8ScnuH2emi2EbCU3AKb8G7KiyQ2_SZthzJx0mlsZLoQWyVo3qAAwDc_iQzro0uaoCqkbqaYbULzuCXH_VySGfvdzSOwP9_S6xHWcosMjYtUBzD5LkndzhS35WwPauKELYH134MVzQywW5ZbLI7IAixQyv-kgeTe9y1h5lq_ZeTg9USBz7HjyfPi60Jb0b_8iljRDbXAkXQumBmzaogtF5zRv6jxLDH1jENH5NteVx9Iy4_1hHbipjtyavIPTlvHmXVgTQsO0pGkSWQMYxv3lt06bhdfr5Ah_o1Bya2NiJ0n-anHqFFaYZ163FnIkR7Wzvh0cgkxnxVjxRDcs1NxfgXk4iTEm7SGpIY1.Di8WCBjcke-Et45zHfscQOscQAy8pTQ7HLdXQnO--Bc&amp;dib_tag=se&amp;keywords=parallel+xt90+amass&amp;qid=1739397420&amp;sprefix=parallel+xt90+amass%2Caps%2C90&amp;sr=8-7</t>
  </si>
  <si>
    <t>XT90s Male + Females</t>
  </si>
  <si>
    <t>AMASS</t>
  </si>
  <si>
    <t>https://www.amazon.com/XT90-S-Connector-Anti-Spark-Battery-Charger/dp/B08P5N29RK/ref=sr_1_9?dib=eyJ2IjoiMSJ9.0eskY58lRp2hyVyLaBaIj8hR5z7gtVLVL_tUjsj_R0YywDLUXVrYolkNRb4qpEbqZCDVMNZyjS0w76ftFk22P_598_vinTYudv_rmi61U1SSr7lXnsZGSVASiZLfqoSnyajKTG685Oj0hqpFcm68ebtuyTclHyfpdk1MN9kfd-yf2Juqb49jQnh0sePaYIzuWqWF7f6d4EesY4Z1cD-4ry9R5tKTeVkmIjkmns6qV2DlqbHshV0_KS0r9f9GhXNQe9dHOPjBtowznSIFdX7dEVJeIQcZJbPq_TbmjHeMTwHHbTFg-wsOacUDXzw8uIwSwbLuJhJEJ7z6WFr-abg_1-KrWEFAPW8i1MIKhZ1-GFFtQ7eUEdnPoYP_k5e81yWkFdfdzlyUnKjagdZPdOJ1j4Czuq57ZU1Wlom-rZ2ec1xKcg6f9HUMj0V5ZMIUDM72.6M_S_VjkSrO6sEuva4bN-pSDK8to873rPG-NFk_JTHI&amp;dib_tag=se&amp;keywords=xt90&amp;qid=1739397682&amp;sr=8-9</t>
  </si>
  <si>
    <t>Terminal Blocks Below</t>
  </si>
  <si>
    <t>Phoenix Contact 3212934 Feed-througterm block Push-in conn AWG:20-8 W:8.2mm 42.2mm gray NS35/7 5 NS35/15</t>
  </si>
  <si>
    <t>https://us.rs-online.com/product/phoenix-contact/3212934/70925206/?referrer=search</t>
  </si>
  <si>
    <t>Phoenix Contact 3212950 Terminal Block Ground Modular Push-In PT 6-QUATTRO-PE PT Series</t>
  </si>
  <si>
    <t>https://us.rs-online.com/product/phoenix-contact/3212950/70378433/?keyword=3212950</t>
  </si>
  <si>
    <t>Phoenix Contact End Cover PT 6-QUATTRO</t>
  </si>
  <si>
    <t>https://us.rs-online.com/product/phoenix-contact/3212963/70254907/?referrer=search</t>
  </si>
  <si>
    <t>Phoenix Contact End Stop Din Rail</t>
  </si>
  <si>
    <t>https://us.rs-online.com/product/phoenix-contact/0800886/70169101/?referrer=search</t>
  </si>
  <si>
    <t>6656K196 - Ultra Thin Ball Bearing (SHOULDER BEARING)</t>
  </si>
  <si>
    <t>McMaster</t>
  </si>
  <si>
    <t>6656K196</t>
  </si>
  <si>
    <t>6656K201 - Ultra Thin Ball Bearing (WRIST BEARINGS)</t>
  </si>
  <si>
    <t>6656K201</t>
  </si>
  <si>
    <t>RS_12-8-3.5_747-800 (Differential Pignon Bearings)</t>
  </si>
  <si>
    <t>123R_14-8-4_SMR148_2RS_ZEN  (Differential Main Axle Bearings)</t>
  </si>
  <si>
    <r>
      <rPr>
        <color rgb="FF1155CC"/>
        <u/>
      </rPr>
      <t>Xl Series</t>
    </r>
    <r>
      <rPr>
        <color rgb="FF1155CC"/>
        <u/>
      </rPr>
      <t xml:space="preserve"> </t>
    </r>
    <r>
      <rPr>
        <color rgb="FF1155CC"/>
        <u/>
      </rPr>
      <t>Timing</t>
    </r>
    <r>
      <rPr/>
      <t xml:space="preserve"> Belt, Trade No. 140xl025</t>
    </r>
  </si>
  <si>
    <r>
      <rPr>
        <color rgb="FF1155CC"/>
        <u/>
      </rPr>
      <t>Timing</t>
    </r>
    <r>
      <rPr/>
      <t xml:space="preserve"> Belt, Xl Series, Trade Number 96xl025, 1/4" Wide</t>
    </r>
  </si>
  <si>
    <t>Type</t>
  </si>
  <si>
    <t>Rated Torque (Nm)</t>
  </si>
  <si>
    <t>Max Torque (Nm)</t>
  </si>
  <si>
    <t>2:1 Gearbox</t>
  </si>
  <si>
    <t>Motor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</si>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</sst>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sz val="24.0"/>
      <color theme="1"/>
      <name val="Arial"/>
    </font>
    <font>
      <color theme="1"/>
      <name val="Arial"/>
    </font>
    <font>
      <b/>
      <color theme="1"/>
      <name val="Arial"/>
    </font>
    <font>
      <u/>
      <color rgb="FF0000FF"/>
      <name val="Arial"/>
    </font>
    <font>
      <color rgb="FF111111"/>
      <name val="Arial"/>
    </font>
    <font>
      <u/>
      <color rgb="FF1155CC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4" fontId="5" numFmtId="0" xfId="0" applyAlignment="1" applyFill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7" numFmtId="0" xfId="0" applyAlignment="1" applyFont="1">
      <alignment horizontal="left"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 vertical="bottom"/>
    </xf>
    <xf borderId="0" fillId="4" fontId="0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7" numFmtId="164" xfId="0" applyFont="1" applyNumberFormat="1"/>
    <xf borderId="0" fillId="0" fontId="7" numFmtId="0" xfId="0" applyAlignment="1" applyFont="1">
      <alignment horizontal="left" readingOrder="0"/>
    </xf>
    <xf borderId="0" fillId="0" fontId="2" numFmtId="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hop.smc-powers.com/MG8015-9-Duo-CAN.html" TargetMode="External"/><Relationship Id="rId2" Type="http://schemas.openxmlformats.org/officeDocument/2006/relationships/hyperlink" Target="https://www.aliexpress.us/item/3256807777004232.html" TargetMode="External"/><Relationship Id="rId3" Type="http://schemas.openxmlformats.org/officeDocument/2006/relationships/hyperlink" Target="http://shop.smc-powers.com/MG8008-9-Duo-CAN.html" TargetMode="External"/><Relationship Id="rId4" Type="http://schemas.openxmlformats.org/officeDocument/2006/relationships/hyperlink" Target="https://www.alibaba.com/product-detail/MG8016-i6v2-RMD-X8-Brushless-bldc_1600372824820.html?spm=a2700.shop_index.90.6.60214ab11wdEvT" TargetMode="External"/><Relationship Id="rId5" Type="http://schemas.openxmlformats.org/officeDocument/2006/relationships/hyperlink" Target="http://shop.smc-powers.com/MG4010-10-Duo-CAN.html" TargetMode="External"/><Relationship Id="rId6" Type="http://schemas.openxmlformats.org/officeDocument/2006/relationships/hyperlink" Target="http://shop.smc-powers.com/MG4005-Motor-CAN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us.rs-online.com/product/phoenix-contact/3212934/70925206/?referrer=search" TargetMode="External"/><Relationship Id="rId10" Type="http://schemas.openxmlformats.org/officeDocument/2006/relationships/hyperlink" Target="https://www.amazon.com/XT90-S-Connector-Anti-Spark-Battery-Charger/dp/B08P5N29RK/ref=sr_1_9?dib=eyJ2IjoiMSJ9.0eskY58lRp2hyVyLaBaIj8hR5z7gtVLVL_tUjsj_R0YywDLUXVrYolkNRb4qpEbqZCDVMNZyjS0w76ftFk22P_598_vinTYudv_rmi61U1SSr7lXnsZGSVASiZLfqoSnyajKTG685Oj0hqpFcm68ebtuyTclHyfpdk1MN9kfd-yf2Juqb49jQnh0sePaYIzuWqWF7f6d4EesY4Z1cD-4ry9R5tKTeVkmIjkmns6qV2DlqbHshV0_KS0r9f9GhXNQe9dHOPjBtowznSIFdX7dEVJeIQcZJbPq_TbmjHeMTwHHbTFg-wsOacUDXzw8uIwSwbLuJhJEJ7z6WFr-abg_1-KrWEFAPW8i1MIKhZ1-GFFtQ7eUEdnPoYP_k5e81yWkFdfdzlyUnKjagdZPdOJ1j4Czuq57ZU1Wlom-rZ2ec1xKcg6f9HUMj0V5ZMIUDM72.6M_S_VjkSrO6sEuva4bN-pSDK8to873rPG-NFk_JTHI&amp;dib_tag=se&amp;keywords=xt90&amp;qid=1739397682&amp;sr=8-9" TargetMode="External"/><Relationship Id="rId13" Type="http://schemas.openxmlformats.org/officeDocument/2006/relationships/hyperlink" Target="https://us.rs-online.com/product/phoenix-contact/3212963/70254907/?referrer=search" TargetMode="External"/><Relationship Id="rId12" Type="http://schemas.openxmlformats.org/officeDocument/2006/relationships/hyperlink" Target="https://us.rs-online.com/product/phoenix-contact/3212950/70378433/?keyword=3212950" TargetMode="External"/><Relationship Id="rId1" Type="http://schemas.openxmlformats.org/officeDocument/2006/relationships/hyperlink" Target="https://www.digikey.com/en/products/detail/beagleboard-by-seeed-studio/102110420/12719590" TargetMode="External"/><Relationship Id="rId2" Type="http://schemas.openxmlformats.org/officeDocument/2006/relationships/hyperlink" Target="https://www.digikey.com/en/products/detail/ghi-electronics-llc/PWRCPE-BBBCAPE/8567321" TargetMode="External"/><Relationship Id="rId3" Type="http://schemas.openxmlformats.org/officeDocument/2006/relationships/hyperlink" Target="https://www.digikey.com/en/products/detail/ghi-electronics-llc/COMCPE-BBBCAPE/8567318" TargetMode="External"/><Relationship Id="rId4" Type="http://schemas.openxmlformats.org/officeDocument/2006/relationships/hyperlink" Target="https://www.digikey.com/en/products/detail/mean-well-usa-inc/RSP-2000-48/7706318?s=N4IgTCBcDaIE4GcAOBaMAGTKAsAOEAugL5A" TargetMode="External"/><Relationship Id="rId9" Type="http://schemas.openxmlformats.org/officeDocument/2006/relationships/hyperlink" Target="https://www.amazon.com/LinsyRC-Parallel-Connector-Quadcopters-Multirotors/dp/B093GL6TPW/ref=sr_1_7?crid=1RICNOGXT2VRA&amp;dib=eyJ2IjoiMSJ9.aLYB8UbqawBDLKLyrT2XKLLlhZEpIIvPEbH50JnKRpG37bCWr8avK7ggg4Xptv9CEv2oc8w7vKXvDbQjCLb2j1BLbvRnX8ScnuH2emi2EbCU3AKb8G7KiyQ2_SZthzJx0mlsZLoQWyVo3qAAwDc_iQzro0uaoCqkbqaYbULzuCXH_VySGfvdzSOwP9_S6xHWcosMjYtUBzD5LkndzhS35WwPauKELYH134MVzQywW5ZbLI7IAixQyv-kgeTe9y1h5lq_ZeTg9USBz7HjyfPi60Jb0b_8iljRDbXAkXQumBmzaogtF5zRv6jxLDH1jENH5NteVx9Iy4_1hHbipjtyavIPTlvHmXVgTQsO0pGkSWQMYxv3lt06bhdfr5Ah_o1Bya2NiJ0n-anHqFFaYZ163FnIkR7Wzvh0cgkxnxVjxRDcs1NxfgXk4iTEm7SGpIY1.Di8WCBjcke-Et45zHfscQOscQAy8pTQ7HLdXQnO--Bc&amp;dib_tag=se&amp;keywords=parallel+xt90+amass&amp;qid=1739397420&amp;sprefix=parallel+xt90+amass%2Caps%2C90&amp;sr=8-7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us.rs-online.com/product/phoenix-contact/0800886/70169101/?referrer=search" TargetMode="External"/><Relationship Id="rId5" Type="http://schemas.openxmlformats.org/officeDocument/2006/relationships/hyperlink" Target="https://www.digikey.com/en/products/detail/mean-well-usa-inc/LRS-350-24/7705034" TargetMode="External"/><Relationship Id="rId6" Type="http://schemas.openxmlformats.org/officeDocument/2006/relationships/hyperlink" Target="https://us.rs-online.com/product/phoenix-contact/2907566/70903605/" TargetMode="External"/><Relationship Id="rId7" Type="http://schemas.openxmlformats.org/officeDocument/2006/relationships/hyperlink" Target="https://us.rs-online.com/product/phoenix-contact/2907573/70903610/" TargetMode="External"/><Relationship Id="rId8" Type="http://schemas.openxmlformats.org/officeDocument/2006/relationships/hyperlink" Target="https://www.amazon.com/MakerBeam-XL-anodized-including-brackets/dp/B06XHXJSV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6656K196/" TargetMode="External"/><Relationship Id="rId2" Type="http://schemas.openxmlformats.org/officeDocument/2006/relationships/hyperlink" Target="https://www.mcmaster.com/catalog/131/1431/6656K201" TargetMode="External"/><Relationship Id="rId3" Type="http://schemas.openxmlformats.org/officeDocument/2006/relationships/hyperlink" Target="https://www.mcmaster.com/catalog/6484K124" TargetMode="External"/><Relationship Id="rId4" Type="http://schemas.openxmlformats.org/officeDocument/2006/relationships/hyperlink" Target="https://www.mcmaster.com/catalog/6484K2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90.75"/>
    <col customWidth="1" min="3" max="3" width="21.5"/>
    <col customWidth="1" min="4" max="4" width="16.88"/>
    <col customWidth="1" min="7" max="7" width="22.0"/>
  </cols>
  <sheetData>
    <row r="1">
      <c r="A1" s="1" t="s">
        <v>0</v>
      </c>
    </row>
    <row r="2">
      <c r="A2" s="2" t="str">
        <f>IFERROR(__xludf.DUMMYFUNCTION("""Total Cost (Pre-tax and Fees): $"" &amp; TEXT(SUM(FILTER(E4:E999 * F4:F999, E4:E999&lt;&gt;"""", F4:F999&lt;&gt;"""")), ""0.00"")
"),"Total Cost (Pre-tax and Fees): $1501.20")</f>
        <v>Total Cost (Pre-tax and Fees): $1501.20</v>
      </c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>
      <c r="A4" s="5">
        <v>1.0</v>
      </c>
      <c r="B4" s="6" t="s">
        <v>9</v>
      </c>
      <c r="C4" s="6" t="s">
        <v>10</v>
      </c>
      <c r="D4" s="6" t="s">
        <v>11</v>
      </c>
      <c r="E4" s="5">
        <v>2.0</v>
      </c>
      <c r="F4" s="7">
        <v>263.0</v>
      </c>
      <c r="G4" s="8" t="s">
        <v>11</v>
      </c>
      <c r="H4" s="8" t="s">
        <v>12</v>
      </c>
    </row>
    <row r="5">
      <c r="A5" s="5">
        <v>2.0</v>
      </c>
      <c r="B5" s="6" t="s">
        <v>13</v>
      </c>
      <c r="C5" s="6" t="s">
        <v>10</v>
      </c>
      <c r="D5" s="6" t="s">
        <v>14</v>
      </c>
      <c r="E5" s="5">
        <v>2.0</v>
      </c>
      <c r="F5" s="7">
        <v>237.8</v>
      </c>
      <c r="G5" s="8" t="s">
        <v>14</v>
      </c>
      <c r="H5" s="8" t="s">
        <v>15</v>
      </c>
    </row>
    <row r="6">
      <c r="A6" s="5">
        <v>3.0</v>
      </c>
      <c r="B6" s="6" t="s">
        <v>16</v>
      </c>
      <c r="C6" s="6" t="s">
        <v>10</v>
      </c>
      <c r="D6" s="6" t="s">
        <v>17</v>
      </c>
      <c r="E6" s="5">
        <v>1.0</v>
      </c>
      <c r="F6" s="7">
        <v>168.0</v>
      </c>
      <c r="G6" s="8" t="s">
        <v>17</v>
      </c>
      <c r="H6" s="9"/>
    </row>
    <row r="7">
      <c r="A7" s="5">
        <v>4.0</v>
      </c>
      <c r="B7" s="6" t="s">
        <v>18</v>
      </c>
      <c r="C7" s="6" t="s">
        <v>10</v>
      </c>
      <c r="D7" s="6" t="s">
        <v>19</v>
      </c>
      <c r="E7" s="5">
        <v>2.0</v>
      </c>
      <c r="F7" s="7">
        <v>165.8</v>
      </c>
      <c r="G7" s="8" t="s">
        <v>19</v>
      </c>
      <c r="H7" s="10"/>
    </row>
    <row r="8">
      <c r="A8" s="5"/>
      <c r="B8" s="6"/>
      <c r="C8" s="6"/>
      <c r="D8" s="6"/>
      <c r="E8" s="6"/>
      <c r="F8" s="6"/>
      <c r="G8" s="6"/>
      <c r="H8" s="9"/>
    </row>
    <row r="9">
      <c r="A9" s="5"/>
      <c r="B9" s="6"/>
      <c r="C9" s="6"/>
      <c r="D9" s="6"/>
      <c r="E9" s="6"/>
      <c r="F9" s="6"/>
      <c r="G9" s="10"/>
      <c r="H9" s="9"/>
    </row>
    <row r="10">
      <c r="A10" s="5"/>
      <c r="B10" s="11"/>
      <c r="C10" s="9"/>
      <c r="D10" s="9"/>
      <c r="E10" s="12"/>
      <c r="F10" s="13"/>
      <c r="G10" s="14"/>
      <c r="H10" s="9"/>
    </row>
    <row r="11">
      <c r="A11" s="5"/>
      <c r="B11" s="11"/>
      <c r="C11" s="9"/>
      <c r="D11" s="9"/>
      <c r="E11" s="12"/>
      <c r="F11" s="13"/>
      <c r="G11" s="14"/>
      <c r="H11" s="9"/>
    </row>
    <row r="12">
      <c r="A12" s="5"/>
      <c r="B12" s="6"/>
      <c r="C12" s="9"/>
      <c r="D12" s="9"/>
      <c r="E12" s="12"/>
      <c r="F12" s="13"/>
      <c r="G12" s="14"/>
      <c r="H12" s="9"/>
    </row>
    <row r="14">
      <c r="G14" s="15" t="s">
        <v>20</v>
      </c>
    </row>
  </sheetData>
  <mergeCells count="2">
    <mergeCell ref="A1:H1"/>
    <mergeCell ref="A2:H2"/>
  </mergeCells>
  <hyperlinks>
    <hyperlink r:id="rId1" ref="G4"/>
    <hyperlink r:id="rId2" ref="H4"/>
    <hyperlink r:id="rId3" ref="G5"/>
    <hyperlink r:id="rId4" ref="H5"/>
    <hyperlink r:id="rId5" ref="G6"/>
    <hyperlink r:id="rId6" ref="G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90.75"/>
    <col customWidth="1" min="3" max="3" width="23.88"/>
    <col customWidth="1" min="4" max="4" width="16.88"/>
    <col customWidth="1" min="7" max="7" width="51.75"/>
  </cols>
  <sheetData>
    <row r="1">
      <c r="A1" s="1" t="s">
        <v>0</v>
      </c>
    </row>
    <row r="2">
      <c r="A2" s="2" t="str">
        <f>IFERROR(__xludf.DUMMYFUNCTION("""Total Cost: $"" &amp; TEXT(SUM(FILTER(E4:E998 * F4:F998, E4:E998&lt;&gt;"""", F4:F998&lt;&gt;"""")), ""0.00"")
"),"Total Cost: $987.77")</f>
        <v>Total Cost: $987.77</v>
      </c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>
      <c r="A4" s="5">
        <v>1.0</v>
      </c>
      <c r="B4" s="6" t="s">
        <v>21</v>
      </c>
      <c r="C4" s="6" t="s">
        <v>22</v>
      </c>
      <c r="D4" s="6" t="s">
        <v>23</v>
      </c>
      <c r="E4" s="6">
        <v>1.0</v>
      </c>
      <c r="F4" s="16">
        <v>53.77</v>
      </c>
      <c r="G4" s="8" t="s">
        <v>24</v>
      </c>
      <c r="H4" s="10"/>
    </row>
    <row r="5">
      <c r="A5" s="5">
        <v>2.0</v>
      </c>
      <c r="B5" s="6" t="s">
        <v>25</v>
      </c>
      <c r="C5" s="6" t="s">
        <v>22</v>
      </c>
      <c r="D5" s="6" t="s">
        <v>26</v>
      </c>
      <c r="E5" s="6">
        <v>1.0</v>
      </c>
      <c r="F5" s="16">
        <v>40.0</v>
      </c>
      <c r="G5" s="8" t="s">
        <v>27</v>
      </c>
      <c r="H5" s="10"/>
    </row>
    <row r="6">
      <c r="A6" s="5">
        <v>3.0</v>
      </c>
      <c r="B6" s="6" t="s">
        <v>28</v>
      </c>
      <c r="C6" s="6" t="s">
        <v>22</v>
      </c>
      <c r="D6" s="6" t="s">
        <v>29</v>
      </c>
      <c r="E6" s="5">
        <v>1.0</v>
      </c>
      <c r="F6" s="17">
        <v>40.0</v>
      </c>
      <c r="G6" s="8" t="s">
        <v>30</v>
      </c>
      <c r="H6" s="9"/>
    </row>
    <row r="7">
      <c r="A7" s="5">
        <v>4.0</v>
      </c>
      <c r="B7" s="11" t="s">
        <v>31</v>
      </c>
      <c r="C7" s="6" t="s">
        <v>22</v>
      </c>
      <c r="D7" s="6" t="s">
        <v>32</v>
      </c>
      <c r="E7" s="5">
        <v>1.0</v>
      </c>
      <c r="F7" s="17">
        <v>500.0</v>
      </c>
      <c r="G7" s="8" t="s">
        <v>33</v>
      </c>
      <c r="H7" s="9"/>
    </row>
    <row r="8">
      <c r="A8" s="5">
        <v>5.0</v>
      </c>
      <c r="B8" s="6" t="s">
        <v>34</v>
      </c>
      <c r="C8" s="15" t="s">
        <v>35</v>
      </c>
      <c r="D8" s="6" t="s">
        <v>36</v>
      </c>
      <c r="E8" s="5">
        <v>1.0</v>
      </c>
      <c r="F8" s="17">
        <v>0.0</v>
      </c>
      <c r="G8" s="8" t="s">
        <v>37</v>
      </c>
      <c r="H8" s="9"/>
    </row>
    <row r="9">
      <c r="A9" s="5">
        <v>6.0</v>
      </c>
      <c r="B9" s="15" t="s">
        <v>38</v>
      </c>
      <c r="C9" s="15" t="s">
        <v>39</v>
      </c>
      <c r="D9" s="18">
        <v>2907566.0</v>
      </c>
      <c r="E9" s="15">
        <v>1.0</v>
      </c>
      <c r="F9" s="19">
        <v>20.0</v>
      </c>
      <c r="G9" s="20" t="s">
        <v>40</v>
      </c>
      <c r="H9" s="9"/>
    </row>
    <row r="10">
      <c r="A10" s="5">
        <v>7.0</v>
      </c>
      <c r="B10" s="11" t="s">
        <v>41</v>
      </c>
      <c r="C10" s="6" t="s">
        <v>39</v>
      </c>
      <c r="D10" s="21">
        <v>2907573.0</v>
      </c>
      <c r="E10" s="5">
        <v>1.0</v>
      </c>
      <c r="F10" s="17">
        <v>20.0</v>
      </c>
      <c r="G10" s="20" t="s">
        <v>42</v>
      </c>
      <c r="H10" s="9"/>
    </row>
    <row r="11">
      <c r="A11" s="5">
        <v>8.0</v>
      </c>
      <c r="B11" s="15" t="s">
        <v>43</v>
      </c>
      <c r="C11" s="6" t="s">
        <v>44</v>
      </c>
      <c r="D11" s="6" t="s">
        <v>45</v>
      </c>
      <c r="E11" s="5">
        <v>1.0</v>
      </c>
      <c r="F11" s="17">
        <v>200.0</v>
      </c>
      <c r="G11" s="20" t="s">
        <v>46</v>
      </c>
      <c r="H11" s="9"/>
    </row>
    <row r="12">
      <c r="A12" s="15">
        <v>9.0</v>
      </c>
      <c r="B12" s="15" t="s">
        <v>47</v>
      </c>
      <c r="C12" s="15" t="s">
        <v>44</v>
      </c>
      <c r="D12" s="15" t="s">
        <v>48</v>
      </c>
      <c r="E12" s="15">
        <v>2.0</v>
      </c>
      <c r="F12" s="19">
        <v>9.0</v>
      </c>
      <c r="G12" s="22" t="s">
        <v>49</v>
      </c>
    </row>
    <row r="13">
      <c r="A13" s="15">
        <v>10.0</v>
      </c>
      <c r="B13" s="15" t="s">
        <v>50</v>
      </c>
      <c r="C13" s="15" t="s">
        <v>44</v>
      </c>
      <c r="D13" s="15" t="s">
        <v>51</v>
      </c>
      <c r="E13" s="15">
        <v>2.0</v>
      </c>
      <c r="F13" s="19">
        <v>13.0</v>
      </c>
      <c r="G13" s="22" t="s">
        <v>52</v>
      </c>
    </row>
    <row r="15">
      <c r="B15" s="23" t="s">
        <v>53</v>
      </c>
      <c r="F15" s="24"/>
    </row>
    <row r="16">
      <c r="A16" s="15">
        <v>11.0</v>
      </c>
      <c r="B16" s="15" t="s">
        <v>54</v>
      </c>
      <c r="C16" s="15" t="s">
        <v>39</v>
      </c>
      <c r="D16" s="18">
        <v>3212934.0</v>
      </c>
      <c r="E16" s="15">
        <v>6.0</v>
      </c>
      <c r="F16" s="19">
        <v>6.0</v>
      </c>
      <c r="G16" s="22" t="s">
        <v>55</v>
      </c>
    </row>
    <row r="17">
      <c r="A17" s="15">
        <v>12.0</v>
      </c>
      <c r="B17" s="15" t="s">
        <v>56</v>
      </c>
      <c r="C17" s="15" t="s">
        <v>39</v>
      </c>
      <c r="D17" s="18">
        <v>3212950.0</v>
      </c>
      <c r="E17" s="15">
        <v>2.0</v>
      </c>
      <c r="F17" s="19">
        <v>12.0</v>
      </c>
      <c r="G17" s="22" t="s">
        <v>57</v>
      </c>
    </row>
    <row r="18">
      <c r="A18" s="15">
        <v>13.0</v>
      </c>
      <c r="B18" s="15" t="s">
        <v>58</v>
      </c>
      <c r="C18" s="15" t="s">
        <v>39</v>
      </c>
      <c r="D18" s="25">
        <v>3212963.0</v>
      </c>
      <c r="E18" s="15">
        <v>2.0</v>
      </c>
      <c r="F18" s="19">
        <v>1.0</v>
      </c>
      <c r="G18" s="22" t="s">
        <v>59</v>
      </c>
    </row>
    <row r="19">
      <c r="A19" s="15">
        <v>14.0</v>
      </c>
      <c r="B19" s="15" t="s">
        <v>60</v>
      </c>
      <c r="C19" s="15" t="s">
        <v>39</v>
      </c>
      <c r="D19" s="18">
        <v>800886.0</v>
      </c>
      <c r="E19" s="15">
        <v>4.0</v>
      </c>
      <c r="F19" s="19">
        <v>2.0</v>
      </c>
      <c r="G19" s="22" t="s">
        <v>61</v>
      </c>
    </row>
    <row r="20">
      <c r="A20" s="15">
        <v>15.0</v>
      </c>
      <c r="F20" s="24"/>
    </row>
    <row r="21">
      <c r="A21" s="15">
        <v>16.0</v>
      </c>
      <c r="F21" s="24"/>
    </row>
    <row r="22">
      <c r="A22" s="15">
        <v>17.0</v>
      </c>
      <c r="F22" s="24"/>
    </row>
    <row r="23">
      <c r="A23" s="15">
        <v>18.0</v>
      </c>
      <c r="F23" s="24"/>
    </row>
    <row r="24">
      <c r="A24" s="15">
        <v>19.0</v>
      </c>
      <c r="F24" s="24"/>
    </row>
    <row r="25">
      <c r="A25" s="15">
        <v>20.0</v>
      </c>
      <c r="F25" s="24"/>
    </row>
    <row r="26">
      <c r="A26" s="15">
        <v>21.0</v>
      </c>
      <c r="F26" s="24"/>
    </row>
    <row r="27">
      <c r="A27" s="15">
        <v>22.0</v>
      </c>
      <c r="F27" s="24"/>
    </row>
    <row r="28">
      <c r="A28" s="15">
        <v>23.0</v>
      </c>
      <c r="F28" s="24"/>
    </row>
    <row r="29">
      <c r="A29" s="15">
        <v>24.0</v>
      </c>
      <c r="F29" s="24"/>
    </row>
    <row r="30">
      <c r="A30" s="15">
        <v>25.0</v>
      </c>
      <c r="F30" s="24"/>
    </row>
    <row r="31">
      <c r="A31" s="15">
        <v>26.0</v>
      </c>
      <c r="F31" s="24"/>
    </row>
    <row r="32">
      <c r="A32" s="15">
        <v>27.0</v>
      </c>
      <c r="F32" s="24"/>
    </row>
    <row r="33">
      <c r="A33" s="15">
        <v>28.0</v>
      </c>
      <c r="F33" s="24"/>
    </row>
    <row r="34">
      <c r="A34" s="15">
        <v>29.0</v>
      </c>
      <c r="F34" s="24"/>
    </row>
    <row r="35">
      <c r="A35" s="15">
        <v>30.0</v>
      </c>
      <c r="F35" s="24"/>
    </row>
    <row r="36">
      <c r="A36" s="15">
        <v>31.0</v>
      </c>
      <c r="F36" s="24"/>
    </row>
    <row r="37">
      <c r="A37" s="15">
        <v>32.0</v>
      </c>
      <c r="F37" s="24"/>
    </row>
    <row r="38">
      <c r="A38" s="15">
        <v>33.0</v>
      </c>
      <c r="F38" s="24"/>
    </row>
    <row r="39">
      <c r="A39" s="15">
        <v>34.0</v>
      </c>
      <c r="F39" s="24"/>
    </row>
    <row r="40">
      <c r="A40" s="15">
        <v>35.0</v>
      </c>
      <c r="F40" s="24"/>
    </row>
    <row r="41">
      <c r="A41" s="15">
        <v>36.0</v>
      </c>
      <c r="F41" s="24"/>
    </row>
    <row r="42">
      <c r="A42" s="15">
        <v>37.0</v>
      </c>
      <c r="F42" s="24"/>
    </row>
    <row r="43">
      <c r="A43" s="15">
        <v>38.0</v>
      </c>
      <c r="F43" s="24"/>
    </row>
    <row r="44">
      <c r="A44" s="15">
        <v>39.0</v>
      </c>
      <c r="F44" s="24"/>
    </row>
    <row r="45">
      <c r="A45" s="15">
        <v>40.0</v>
      </c>
      <c r="F45" s="24"/>
    </row>
    <row r="46">
      <c r="A46" s="15">
        <v>41.0</v>
      </c>
    </row>
    <row r="47">
      <c r="A47" s="15">
        <v>42.0</v>
      </c>
    </row>
    <row r="48">
      <c r="A48" s="15">
        <v>43.0</v>
      </c>
    </row>
    <row r="49">
      <c r="A49" s="15">
        <v>44.0</v>
      </c>
    </row>
    <row r="50">
      <c r="A50" s="15">
        <v>45.0</v>
      </c>
    </row>
    <row r="51">
      <c r="A51" s="15">
        <v>46.0</v>
      </c>
    </row>
    <row r="52">
      <c r="A52" s="15">
        <v>47.0</v>
      </c>
    </row>
    <row r="53">
      <c r="A53" s="15">
        <v>48.0</v>
      </c>
    </row>
    <row r="54">
      <c r="A54" s="15">
        <v>49.0</v>
      </c>
    </row>
    <row r="55">
      <c r="A55" s="15">
        <v>50.0</v>
      </c>
    </row>
    <row r="56">
      <c r="A56" s="15">
        <v>51.0</v>
      </c>
    </row>
    <row r="57">
      <c r="A57" s="15">
        <v>52.0</v>
      </c>
    </row>
    <row r="58">
      <c r="A58" s="15">
        <v>53.0</v>
      </c>
    </row>
    <row r="59">
      <c r="A59" s="15">
        <v>54.0</v>
      </c>
    </row>
    <row r="60">
      <c r="A60" s="15">
        <v>55.0</v>
      </c>
    </row>
    <row r="61">
      <c r="A61" s="15">
        <v>56.0</v>
      </c>
    </row>
    <row r="62">
      <c r="A62" s="15">
        <v>57.0</v>
      </c>
    </row>
  </sheetData>
  <mergeCells count="2">
    <mergeCell ref="A1:H1"/>
    <mergeCell ref="A2:H2"/>
  </mergeCells>
  <hyperlinks>
    <hyperlink r:id="rId1" ref="G4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  <hyperlink r:id="rId10" ref="G13"/>
    <hyperlink r:id="rId11" ref="G16"/>
    <hyperlink r:id="rId12" ref="G17"/>
    <hyperlink r:id="rId13" ref="G18"/>
    <hyperlink r:id="rId14" ref="G19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90.75"/>
    <col customWidth="1" min="4" max="4" width="16.88"/>
    <col customWidth="1" min="7" max="7" width="22.0"/>
  </cols>
  <sheetData>
    <row r="1">
      <c r="A1" s="1" t="s">
        <v>0</v>
      </c>
    </row>
    <row r="2">
      <c r="A2" s="2" t="str">
        <f>IFERROR(__xludf.DUMMYFUNCTION("""Total Cost: $"" &amp; TEXT(SUM(FILTER(E4:E999 * F4:F999, E4:E999&lt;&gt;"""", F4:F999&lt;&gt;"""")), ""0.00"")
"),"Total Cost: $44.50")</f>
        <v>Total Cost: $44.50</v>
      </c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/>
    </row>
    <row r="4">
      <c r="A4" s="5">
        <v>1.0</v>
      </c>
      <c r="B4" s="6" t="s">
        <v>62</v>
      </c>
      <c r="C4" s="6" t="s">
        <v>63</v>
      </c>
      <c r="D4" s="6" t="s">
        <v>64</v>
      </c>
      <c r="E4" s="5">
        <v>1.0</v>
      </c>
      <c r="F4" s="7">
        <v>10.74</v>
      </c>
      <c r="G4" s="8" t="s">
        <v>64</v>
      </c>
      <c r="H4" s="10"/>
    </row>
    <row r="5">
      <c r="A5" s="5">
        <v>2.0</v>
      </c>
      <c r="B5" s="6" t="s">
        <v>65</v>
      </c>
      <c r="C5" s="6" t="s">
        <v>63</v>
      </c>
      <c r="D5" s="6" t="s">
        <v>66</v>
      </c>
      <c r="E5" s="5">
        <v>2.0</v>
      </c>
      <c r="F5" s="7">
        <v>16.88</v>
      </c>
      <c r="G5" s="8" t="s">
        <v>66</v>
      </c>
      <c r="H5" s="10"/>
    </row>
    <row r="6">
      <c r="A6" s="5">
        <v>3.0</v>
      </c>
      <c r="B6" s="6" t="s">
        <v>67</v>
      </c>
      <c r="C6" s="6"/>
      <c r="D6" s="6"/>
      <c r="E6" s="5">
        <v>4.0</v>
      </c>
      <c r="F6" s="7"/>
      <c r="G6" s="10"/>
      <c r="H6" s="9"/>
    </row>
    <row r="7">
      <c r="A7" s="5">
        <v>4.0</v>
      </c>
      <c r="B7" s="6" t="s">
        <v>68</v>
      </c>
      <c r="C7" s="6"/>
      <c r="D7" s="6"/>
      <c r="E7" s="5">
        <v>2.0</v>
      </c>
      <c r="F7" s="7"/>
      <c r="G7" s="10"/>
      <c r="H7" s="10"/>
    </row>
    <row r="8">
      <c r="A8" s="5">
        <v>5.0</v>
      </c>
      <c r="B8" s="22" t="s">
        <v>69</v>
      </c>
      <c r="C8" s="6"/>
      <c r="D8" s="6"/>
      <c r="E8" s="6"/>
      <c r="F8" s="6"/>
      <c r="G8" s="6"/>
      <c r="H8" s="9"/>
    </row>
    <row r="9">
      <c r="A9" s="5"/>
      <c r="B9" s="22" t="s">
        <v>70</v>
      </c>
      <c r="C9" s="6"/>
      <c r="D9" s="6"/>
      <c r="E9" s="6"/>
      <c r="F9" s="6"/>
      <c r="G9" s="10"/>
      <c r="H9" s="9"/>
    </row>
    <row r="10">
      <c r="A10" s="5"/>
      <c r="B10" s="11"/>
      <c r="C10" s="9"/>
      <c r="D10" s="9"/>
      <c r="E10" s="12"/>
      <c r="F10" s="13"/>
      <c r="G10" s="14"/>
      <c r="H10" s="9"/>
    </row>
    <row r="11">
      <c r="A11" s="5"/>
      <c r="B11" s="11"/>
      <c r="C11" s="9"/>
      <c r="D11" s="9"/>
      <c r="E11" s="12"/>
      <c r="F11" s="13"/>
      <c r="G11" s="14"/>
      <c r="H11" s="9"/>
    </row>
    <row r="12">
      <c r="A12" s="5"/>
      <c r="B12" s="6"/>
      <c r="C12" s="9"/>
      <c r="D12" s="9"/>
      <c r="E12" s="12"/>
      <c r="F12" s="13"/>
      <c r="G12" s="14"/>
      <c r="H12" s="9"/>
    </row>
  </sheetData>
  <mergeCells count="2">
    <mergeCell ref="A1:H1"/>
    <mergeCell ref="A2:H2"/>
  </mergeCells>
  <hyperlinks>
    <hyperlink r:id="rId1" ref="G4"/>
    <hyperlink r:id="rId2" ref="G5"/>
    <hyperlink r:id="rId3" ref="B8"/>
    <hyperlink r:id="rId4" ref="B9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2.0"/>
    <col customWidth="1" min="5" max="5" width="16.88"/>
    <col customWidth="1" min="6" max="6" width="15.88"/>
    <col customWidth="1" min="7" max="7" width="14.5"/>
  </cols>
  <sheetData>
    <row r="1">
      <c r="A1" s="3" t="s">
        <v>1</v>
      </c>
      <c r="B1" s="3" t="s">
        <v>2</v>
      </c>
      <c r="C1" s="4" t="s">
        <v>71</v>
      </c>
      <c r="D1" s="3" t="s">
        <v>3</v>
      </c>
      <c r="E1" s="3" t="s">
        <v>4</v>
      </c>
      <c r="F1" s="4" t="s">
        <v>72</v>
      </c>
      <c r="G1" s="4" t="s">
        <v>73</v>
      </c>
      <c r="H1" s="4" t="s">
        <v>74</v>
      </c>
      <c r="I1" s="4" t="s">
        <v>74</v>
      </c>
    </row>
    <row r="2">
      <c r="A2" s="5">
        <v>1.0</v>
      </c>
      <c r="B2" s="6" t="s">
        <v>9</v>
      </c>
      <c r="C2" s="6" t="s">
        <v>75</v>
      </c>
      <c r="D2" s="6" t="s">
        <v>10</v>
      </c>
      <c r="E2" s="6" t="s">
        <v>11</v>
      </c>
      <c r="F2" s="26">
        <v>14.0</v>
      </c>
      <c r="G2" s="26">
        <v>28.0</v>
      </c>
      <c r="H2" s="10" t="s">
        <v>76</v>
      </c>
      <c r="I2" s="10" t="s">
        <v>76</v>
      </c>
    </row>
    <row r="3">
      <c r="A3" s="5">
        <v>2.0</v>
      </c>
      <c r="B3" s="6" t="s">
        <v>13</v>
      </c>
      <c r="C3" s="6" t="s">
        <v>75</v>
      </c>
      <c r="D3" s="6" t="s">
        <v>10</v>
      </c>
      <c r="E3" s="6" t="s">
        <v>14</v>
      </c>
      <c r="F3" s="26">
        <v>10.0</v>
      </c>
      <c r="G3" s="26">
        <v>20.0</v>
      </c>
      <c r="H3" s="10" t="s">
        <v>76</v>
      </c>
      <c r="I3" s="10" t="s">
        <v>76</v>
      </c>
    </row>
    <row r="4">
      <c r="A4" s="5">
        <v>3.0</v>
      </c>
      <c r="B4" s="6" t="s">
        <v>16</v>
      </c>
      <c r="C4" s="6" t="s">
        <v>75</v>
      </c>
      <c r="D4" s="6" t="s">
        <v>10</v>
      </c>
      <c r="E4" s="6" t="s">
        <v>17</v>
      </c>
      <c r="F4" s="26">
        <v>2.5</v>
      </c>
      <c r="G4" s="26">
        <v>4.5</v>
      </c>
      <c r="H4" s="10">
        <v>5.0</v>
      </c>
      <c r="I4" s="6">
        <v>9.0</v>
      </c>
    </row>
    <row r="5">
      <c r="A5" s="5">
        <v>4.0</v>
      </c>
      <c r="B5" s="6" t="s">
        <v>18</v>
      </c>
      <c r="C5" s="6" t="s">
        <v>75</v>
      </c>
      <c r="D5" s="6" t="s">
        <v>10</v>
      </c>
      <c r="E5" s="6" t="s">
        <v>19</v>
      </c>
      <c r="F5" s="26">
        <v>1.0</v>
      </c>
      <c r="G5" s="26">
        <v>2.5</v>
      </c>
      <c r="H5" s="10">
        <v>2.0</v>
      </c>
      <c r="I5" s="10">
        <v>5.0</v>
      </c>
    </row>
    <row r="6">
      <c r="A6" s="5"/>
      <c r="B6" s="6"/>
      <c r="C6" s="6"/>
      <c r="D6" s="6"/>
      <c r="E6" s="6"/>
      <c r="F6" s="6"/>
      <c r="G6" s="6"/>
      <c r="H6" s="6"/>
      <c r="I6" s="9"/>
    </row>
    <row r="7">
      <c r="A7" s="5"/>
      <c r="B7" s="6"/>
      <c r="C7" s="6"/>
      <c r="D7" s="6"/>
      <c r="E7" s="6"/>
      <c r="F7" s="6"/>
      <c r="G7" s="6"/>
      <c r="H7" s="10"/>
      <c r="I7" s="9"/>
    </row>
  </sheetData>
  <drawing r:id="rId1"/>
</worksheet>
</file>