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ie/Desktop/final-msba5511/"/>
    </mc:Choice>
  </mc:AlternateContent>
  <xr:revisionPtr revIDLastSave="0" documentId="13_ncr:1_{6FBAEE09-6787-EC4F-B413-66F077F91416}" xr6:coauthVersionLast="47" xr6:coauthVersionMax="47" xr10:uidLastSave="{00000000-0000-0000-0000-000000000000}"/>
  <bookViews>
    <workbookView xWindow="480" yWindow="500" windowWidth="18720" windowHeight="20040" xr2:uid="{00000000-000D-0000-FFFF-FFFF00000000}"/>
  </bookViews>
  <sheets>
    <sheet name="USE THIS" sheetId="1" r:id="rId1"/>
    <sheet name="Sheet1" sheetId="2" r:id="rId2"/>
    <sheet name="Sheet2" sheetId="3" r:id="rId3"/>
    <sheet name="Sheet3" sheetId="4" r:id="rId4"/>
  </sheets>
  <definedNames>
    <definedName name="solver_adj" localSheetId="0" hidden="1">'USE THIS'!$Q$11:$Q$12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'USE THIS'!$T$14</definedName>
    <definedName name="solver_lhs2" localSheetId="0" hidden="1">'USE THIS'!$T$8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'USE THIS'!$T$11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2" i="2"/>
  <c r="T17" i="1" l="1"/>
  <c r="T12" i="1"/>
  <c r="T18" i="1"/>
  <c r="L30" i="1" s="1"/>
  <c r="T19" i="1"/>
  <c r="T13" i="1"/>
  <c r="T14" i="1"/>
  <c r="T5" i="1"/>
  <c r="V5" i="1" s="1"/>
  <c r="T7" i="1"/>
  <c r="T8" i="1"/>
  <c r="Q1" i="1"/>
  <c r="V17" i="1" l="1"/>
  <c r="L31" i="1"/>
  <c r="T11" i="1"/>
  <c r="P32" i="1" s="1"/>
  <c r="L32" i="1" l="1"/>
  <c r="K32" i="1"/>
  <c r="M32" i="1"/>
  <c r="N32" i="1"/>
  <c r="O32" i="1"/>
</calcChain>
</file>

<file path=xl/sharedStrings.xml><?xml version="1.0" encoding="utf-8"?>
<sst xmlns="http://schemas.openxmlformats.org/spreadsheetml/2006/main" count="111" uniqueCount="51">
  <si>
    <t>Date</t>
  </si>
  <si>
    <t>LMT_ret</t>
  </si>
  <si>
    <t>FB_ret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</si>
  <si>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</si>
  <si>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</si>
  <si>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</si>
  <si>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</si>
  <si>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</si>
  <si>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</si>
  <si>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</si>
  <si>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</si>
  <si>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</si>
  <si>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</si>
  <si>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</si>
  <si>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</si>
  <si>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</si>
  <si>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RF Rate</t>
  </si>
  <si>
    <t>w1</t>
  </si>
  <si>
    <t>Optimal Portfolio STD</t>
  </si>
  <si>
    <t>w2</t>
  </si>
  <si>
    <t>Target Return</t>
  </si>
  <si>
    <t>Constraint 1</t>
  </si>
  <si>
    <t>Constraint 2</t>
  </si>
  <si>
    <t>Two Asset Case</t>
  </si>
  <si>
    <t>Tangent Portfolio</t>
  </si>
  <si>
    <t>Optimal Sharpe Ratio</t>
  </si>
  <si>
    <t>Tangent Portfolio STD</t>
  </si>
  <si>
    <t>Tangent Portfolio Return</t>
  </si>
  <si>
    <t>Min. Var. Portfolio STD</t>
  </si>
  <si>
    <t>Min. Var. Portfolio Return</t>
  </si>
  <si>
    <t>SQRT(((W1*STD1)^2 + (W2*STD2)^2 + 2*(W1*W2*STD1*STD2*CORR)))</t>
  </si>
  <si>
    <t xml:space="preserve">FORMULA 2 = </t>
  </si>
  <si>
    <t xml:space="preserve">FORMULA 1 = </t>
  </si>
  <si>
    <t>(MEAN1 * W1) + (MEAN2 * W2)</t>
  </si>
  <si>
    <t xml:space="preserve">the annual 30-day t bill rate for that time was 0.8%. </t>
  </si>
  <si>
    <t>the weekly risk free rate is 0.8%/52</t>
  </si>
  <si>
    <t>Corr</t>
  </si>
  <si>
    <t>std</t>
  </si>
  <si>
    <t>efficient frontier [(ret-riskfree/sharpe)]</t>
  </si>
  <si>
    <t>return (sorted ascending)</t>
  </si>
  <si>
    <t>Two asset case</t>
  </si>
  <si>
    <t>Global min portfolio</t>
  </si>
  <si>
    <t>(how to use Solve?)</t>
  </si>
  <si>
    <t>var</t>
  </si>
  <si>
    <t>Global Minimal Variance</t>
  </si>
  <si>
    <t>Global min variance</t>
  </si>
  <si>
    <t>Optimal</t>
  </si>
  <si>
    <t>bac_adj_close</t>
  </si>
  <si>
    <t>msft_adj_close</t>
  </si>
  <si>
    <t>ret1bac</t>
  </si>
  <si>
    <t>ret2msft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</si>
</sst>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2B313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1" xfId="0" applyFill="1" applyBorder="1"/>
    <xf numFmtId="0" fontId="2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4" fillId="0" borderId="0" xfId="0" applyFont="1"/>
    <xf numFmtId="14" fontId="4" fillId="0" borderId="0" xfId="0" applyNumberFormat="1" applyFont="1"/>
    <xf numFmtId="0" fontId="0" fillId="6" borderId="0" xfId="0" applyFill="1"/>
    <xf numFmtId="0" fontId="4" fillId="6" borderId="0" xfId="0" applyFont="1" applyFill="1"/>
    <xf numFmtId="0" fontId="1" fillId="0" borderId="2" xfId="0" applyFont="1" applyBorder="1" applyAlignment="1">
      <alignment horizontal="centerContinuous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'USE THIS'!$K$31:$P$31</c:f>
              <c:numCache>
                <c:formatCode>General</c:formatCode>
                <c:ptCount val="6"/>
                <c:pt idx="0">
                  <c:v>2.4253001876645926E-2</c:v>
                </c:pt>
                <c:pt idx="1">
                  <c:v>1.286342130002802E-2</c:v>
                </c:pt>
                <c:pt idx="2">
                  <c:v>1.9079468651434502E-2</c:v>
                </c:pt>
                <c:pt idx="3">
                  <c:v>2.2613790468589991E-2</c:v>
                </c:pt>
                <c:pt idx="4">
                  <c:v>3.3515599644081899E-2</c:v>
                </c:pt>
                <c:pt idx="5">
                  <c:v>6.0396782741438476E-2</c:v>
                </c:pt>
              </c:numCache>
            </c:numRef>
          </c:xVal>
          <c:yVal>
            <c:numRef>
              <c:f>'USE THIS'!$K$30:$P$30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9.3892768454683522E-4</c:v>
                </c:pt>
                <c:pt idx="2">
                  <c:v>4.4770357263949363E-3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E-6D45-9DEF-6ABBAE100097}"/>
            </c:ext>
          </c:extLst>
        </c:ser>
        <c:ser>
          <c:idx val="1"/>
          <c:order val="1"/>
          <c:xVal>
            <c:numRef>
              <c:f>'USE THIS'!$K$32:$P$32</c:f>
              <c:numCache>
                <c:formatCode>General</c:formatCode>
                <c:ptCount val="6"/>
                <c:pt idx="0">
                  <c:v>-5.9445768881811162E-2</c:v>
                </c:pt>
                <c:pt idx="1">
                  <c:v>-1.639748859341476E-2</c:v>
                </c:pt>
                <c:pt idx="2">
                  <c:v>-9.0295655840699499E-2</c:v>
                </c:pt>
                <c:pt idx="3">
                  <c:v>-0.10121847133930008</c:v>
                </c:pt>
                <c:pt idx="4">
                  <c:v>-0.12210482256804454</c:v>
                </c:pt>
                <c:pt idx="5">
                  <c:v>-0.16387752502553346</c:v>
                </c:pt>
              </c:numCache>
            </c:numRef>
          </c:xVal>
          <c:yVal>
            <c:numRef>
              <c:f>'USE THIS'!$K$30:$P$30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9.3892768454683522E-4</c:v>
                </c:pt>
                <c:pt idx="2">
                  <c:v>4.4770357263949363E-3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E-6D45-9DEF-6ABBAE10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5968"/>
        <c:axId val="144677504"/>
      </c:scatterChart>
      <c:valAx>
        <c:axId val="1446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77504"/>
        <c:crosses val="autoZero"/>
        <c:crossBetween val="midCat"/>
      </c:valAx>
      <c:valAx>
        <c:axId val="1446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7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577</xdr:colOff>
      <xdr:row>1</xdr:row>
      <xdr:rowOff>117813</xdr:rowOff>
    </xdr:from>
    <xdr:to>
      <xdr:col>30</xdr:col>
      <xdr:colOff>384464</xdr:colOff>
      <xdr:row>37</xdr:row>
      <xdr:rowOff>152738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2015" y="308313"/>
          <a:ext cx="4784437" cy="6635750"/>
        </a:xfrm>
        <a:prstGeom prst="rect">
          <a:avLst/>
        </a:prstGeom>
      </xdr:spPr>
    </xdr:pic>
    <xdr:clientData/>
  </xdr:twoCellAnchor>
  <xdr:twoCellAnchor editAs="oneCell">
    <xdr:from>
      <xdr:col>31</xdr:col>
      <xdr:colOff>469368</xdr:colOff>
      <xdr:row>1</xdr:row>
      <xdr:rowOff>134937</xdr:rowOff>
    </xdr:from>
    <xdr:to>
      <xdr:col>39</xdr:col>
      <xdr:colOff>139169</xdr:colOff>
      <xdr:row>37</xdr:row>
      <xdr:rowOff>26987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20006" y="325437"/>
          <a:ext cx="4699001" cy="6492875"/>
        </a:xfrm>
        <a:prstGeom prst="rect">
          <a:avLst/>
        </a:prstGeom>
      </xdr:spPr>
    </xdr:pic>
    <xdr:clientData/>
  </xdr:twoCellAnchor>
  <xdr:twoCellAnchor>
    <xdr:from>
      <xdr:col>9</xdr:col>
      <xdr:colOff>342899</xdr:colOff>
      <xdr:row>37</xdr:row>
      <xdr:rowOff>52387</xdr:rowOff>
    </xdr:from>
    <xdr:to>
      <xdr:col>14</xdr:col>
      <xdr:colOff>590549</xdr:colOff>
      <xdr:row>52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2"/>
  <sheetViews>
    <sheetView tabSelected="1" zoomScaleNormal="100" workbookViewId="0">
      <selection activeCell="Q26" sqref="Q26"/>
    </sheetView>
  </sheetViews>
  <sheetFormatPr baseColWidth="10" defaultColWidth="8.83203125" defaultRowHeight="15" x14ac:dyDescent="0.2"/>
  <cols>
    <col min="1" max="1" width="10.5" bestFit="1" customWidth="1"/>
    <col min="2" max="2" width="12.5" bestFit="1" customWidth="1"/>
    <col min="3" max="3" width="10.5" bestFit="1" customWidth="1"/>
    <col min="4" max="4" width="11.5" style="22" bestFit="1" customWidth="1"/>
    <col min="5" max="5" width="8.83203125" style="22"/>
    <col min="6" max="7" width="0" style="1" hidden="1" customWidth="1"/>
    <col min="10" max="10" width="37.83203125" customWidth="1"/>
    <col min="12" max="12" width="16.5" customWidth="1"/>
    <col min="16" max="16" width="14.5" customWidth="1"/>
    <col min="17" max="17" width="10.1640625" customWidth="1"/>
    <col min="19" max="19" width="20" customWidth="1"/>
    <col min="20" max="20" width="20.1640625" customWidth="1"/>
  </cols>
  <sheetData>
    <row r="1" spans="1:33" x14ac:dyDescent="0.2">
      <c r="A1" t="s">
        <v>0</v>
      </c>
      <c r="B1" t="s">
        <v>47</v>
      </c>
      <c r="C1" t="s">
        <v>48</v>
      </c>
      <c r="D1" s="22" t="s">
        <v>49</v>
      </c>
      <c r="E1" s="22" t="s">
        <v>50</v>
      </c>
      <c r="J1" s="24" t="s">
        <v>49</v>
      </c>
      <c r="K1" s="24"/>
      <c r="L1" s="24" t="s">
        <v>50</v>
      </c>
      <c r="M1" s="24"/>
      <c r="P1" s="4" t="s">
        <v>16</v>
      </c>
      <c r="Q1" s="4">
        <f>0.8/100/52</f>
        <v>1.5384615384615385E-4</v>
      </c>
      <c r="R1" t="s">
        <v>34</v>
      </c>
      <c r="X1" t="s">
        <v>40</v>
      </c>
      <c r="AG1" t="s">
        <v>41</v>
      </c>
    </row>
    <row r="2" spans="1:33" x14ac:dyDescent="0.2">
      <c r="A2" s="21">
        <v>42373</v>
      </c>
      <c r="B2" s="20">
        <v>16.12764</v>
      </c>
      <c r="C2" s="20">
        <v>53.015031999999998</v>
      </c>
      <c r="D2" s="23">
        <v>0</v>
      </c>
      <c r="E2" s="23">
        <v>0</v>
      </c>
      <c r="R2" t="s">
        <v>35</v>
      </c>
    </row>
    <row r="3" spans="1:33" x14ac:dyDescent="0.2">
      <c r="A3" s="21">
        <v>42374</v>
      </c>
      <c r="B3" s="20">
        <v>16.12764</v>
      </c>
      <c r="C3" s="20">
        <v>53.256889000000001</v>
      </c>
      <c r="D3" s="23">
        <v>0</v>
      </c>
      <c r="E3" s="23">
        <v>4.5620456999999996E-3</v>
      </c>
      <c r="J3" t="s">
        <v>3</v>
      </c>
      <c r="K3">
        <v>1.6432387034364274E-3</v>
      </c>
      <c r="L3" t="s">
        <v>3</v>
      </c>
      <c r="M3">
        <v>7.3761422405498283E-4</v>
      </c>
    </row>
    <row r="4" spans="1:33" ht="16" thickBot="1" x14ac:dyDescent="0.25">
      <c r="A4" s="21">
        <v>42375</v>
      </c>
      <c r="B4" s="20">
        <v>15.784081</v>
      </c>
      <c r="C4" s="20">
        <v>52.289462</v>
      </c>
      <c r="D4" s="23">
        <v>-2.1302497E-2</v>
      </c>
      <c r="E4" s="23">
        <v>-1.8165292999999999E-2</v>
      </c>
      <c r="J4" t="s">
        <v>4</v>
      </c>
      <c r="K4">
        <v>1.1455367285498252E-3</v>
      </c>
      <c r="L4" t="s">
        <v>4</v>
      </c>
      <c r="M4">
        <v>7.9332943830951797E-4</v>
      </c>
      <c r="P4" s="9" t="s">
        <v>23</v>
      </c>
      <c r="Q4" s="5"/>
      <c r="R4" s="5"/>
      <c r="S4" s="5"/>
      <c r="T4" s="5"/>
    </row>
    <row r="5" spans="1:33" ht="16" thickBot="1" x14ac:dyDescent="0.25">
      <c r="A5" s="21">
        <v>42376</v>
      </c>
      <c r="B5" s="20">
        <v>15.214755</v>
      </c>
      <c r="C5" s="20">
        <v>50.470697000000001</v>
      </c>
      <c r="D5" s="23">
        <v>-3.6069631999999997E-2</v>
      </c>
      <c r="E5" s="23">
        <v>-3.4782630000000002E-2</v>
      </c>
      <c r="J5" t="s">
        <v>5</v>
      </c>
      <c r="K5">
        <v>2.9585581000000001E-3</v>
      </c>
      <c r="L5" t="s">
        <v>5</v>
      </c>
      <c r="M5">
        <v>1.5735360000000001E-4</v>
      </c>
      <c r="P5" s="6" t="s">
        <v>17</v>
      </c>
      <c r="Q5" s="12">
        <v>4.7065708502667531</v>
      </c>
      <c r="R5" s="7"/>
      <c r="S5" s="10" t="s">
        <v>18</v>
      </c>
      <c r="T5" s="11">
        <f>SQRT((Q5*K7)^2+(Q6*M7)^2 +2*(Q5*Q6*K7*M7*K20))</f>
        <v>8.5790827526024918E-2</v>
      </c>
      <c r="U5" t="s">
        <v>43</v>
      </c>
      <c r="V5">
        <f>T5^2</f>
        <v>7.3600660876001547E-3</v>
      </c>
    </row>
    <row r="6" spans="1:33" ht="16" thickBot="1" x14ac:dyDescent="0.25">
      <c r="A6" s="21">
        <v>42377</v>
      </c>
      <c r="B6" s="20">
        <v>14.920275</v>
      </c>
      <c r="C6" s="20">
        <v>50.625489000000002</v>
      </c>
      <c r="D6" s="23">
        <v>-1.9354896E-2</v>
      </c>
      <c r="E6" s="23">
        <v>3.0669677000000001E-3</v>
      </c>
      <c r="J6" t="s">
        <v>6</v>
      </c>
      <c r="K6">
        <v>0</v>
      </c>
      <c r="L6" t="s">
        <v>6</v>
      </c>
      <c r="M6">
        <v>0</v>
      </c>
      <c r="P6" s="6" t="s">
        <v>19</v>
      </c>
      <c r="Q6" s="13">
        <v>-3.7065708502666781</v>
      </c>
      <c r="R6" s="7"/>
      <c r="S6" s="7" t="s">
        <v>20</v>
      </c>
      <c r="T6" s="11">
        <v>5.0000000000000001E-3</v>
      </c>
    </row>
    <row r="7" spans="1:33" x14ac:dyDescent="0.2">
      <c r="A7" s="21">
        <v>42380</v>
      </c>
      <c r="B7" s="20">
        <v>15.028250999999999</v>
      </c>
      <c r="C7" s="20">
        <v>50.596463</v>
      </c>
      <c r="D7" s="23">
        <v>7.2368639000000004E-3</v>
      </c>
      <c r="E7" s="23">
        <v>-5.73348E-4</v>
      </c>
      <c r="J7" t="s">
        <v>7</v>
      </c>
      <c r="K7">
        <v>1.9541392718250176E-2</v>
      </c>
      <c r="L7" t="s">
        <v>7</v>
      </c>
      <c r="M7">
        <v>1.3533186429195161E-2</v>
      </c>
      <c r="P7" s="7"/>
      <c r="Q7" s="7"/>
      <c r="R7" s="7"/>
      <c r="S7" s="7" t="s">
        <v>21</v>
      </c>
      <c r="T7" s="7">
        <f>Q5*K3+Q6*M3-T6</f>
        <v>-2.5066754227864863E-16</v>
      </c>
    </row>
    <row r="8" spans="1:33" x14ac:dyDescent="0.2">
      <c r="A8" s="21">
        <v>42381</v>
      </c>
      <c r="B8" s="20">
        <v>15.028250999999999</v>
      </c>
      <c r="C8" s="20">
        <v>51.060828000000001</v>
      </c>
      <c r="D8" s="23">
        <v>0</v>
      </c>
      <c r="E8" s="23">
        <v>9.1778155000000004E-3</v>
      </c>
      <c r="J8" t="s">
        <v>8</v>
      </c>
      <c r="K8">
        <v>3.8186602936888104E-4</v>
      </c>
      <c r="L8" t="s">
        <v>8</v>
      </c>
      <c r="M8">
        <v>1.8314713492735207E-4</v>
      </c>
      <c r="P8" s="7"/>
      <c r="Q8" s="7"/>
      <c r="R8" s="7"/>
      <c r="S8" s="7" t="s">
        <v>22</v>
      </c>
      <c r="T8" s="7">
        <f>SUM(Q5:Q6)-1</f>
        <v>7.5051076464660582E-14</v>
      </c>
    </row>
    <row r="9" spans="1:33" x14ac:dyDescent="0.2">
      <c r="A9" s="21">
        <v>42382</v>
      </c>
      <c r="B9" s="20">
        <v>14.625795999999999</v>
      </c>
      <c r="C9" s="20">
        <v>49.957960999999997</v>
      </c>
      <c r="D9" s="23">
        <v>-2.6779896000000001E-2</v>
      </c>
      <c r="E9" s="23">
        <v>-2.1599081999999999E-2</v>
      </c>
      <c r="J9" t="s">
        <v>9</v>
      </c>
      <c r="K9">
        <v>2.0218805727222611</v>
      </c>
      <c r="L9" t="s">
        <v>9</v>
      </c>
      <c r="M9">
        <v>4.6106636658256033</v>
      </c>
    </row>
    <row r="10" spans="1:33" ht="16" thickBot="1" x14ac:dyDescent="0.25">
      <c r="A10" s="21">
        <v>42383</v>
      </c>
      <c r="B10" s="20">
        <v>14.71414</v>
      </c>
      <c r="C10" s="20">
        <v>51.380080999999997</v>
      </c>
      <c r="D10" s="23">
        <v>6.0402866E-3</v>
      </c>
      <c r="E10" s="23">
        <v>2.8466333900000002E-2</v>
      </c>
      <c r="J10" t="s">
        <v>10</v>
      </c>
      <c r="K10">
        <v>-0.18674631125077207</v>
      </c>
      <c r="L10" t="s">
        <v>10</v>
      </c>
      <c r="M10">
        <v>-0.15148846914303593</v>
      </c>
      <c r="P10" s="15" t="s">
        <v>24</v>
      </c>
      <c r="Q10" s="14"/>
      <c r="R10" s="14"/>
      <c r="S10" s="14"/>
      <c r="T10" s="14"/>
      <c r="U10" t="s">
        <v>42</v>
      </c>
    </row>
    <row r="11" spans="1:33" ht="16" thickBot="1" x14ac:dyDescent="0.25">
      <c r="A11" s="21">
        <v>42384</v>
      </c>
      <c r="B11" s="20">
        <v>14.193894</v>
      </c>
      <c r="C11" s="20">
        <v>49.329135999999998</v>
      </c>
      <c r="D11" s="23">
        <v>-3.5356874000000003E-2</v>
      </c>
      <c r="E11" s="23">
        <v>-3.9917122999999999E-2</v>
      </c>
      <c r="J11" t="s">
        <v>11</v>
      </c>
      <c r="K11">
        <v>0.14486259509999999</v>
      </c>
      <c r="L11" t="s">
        <v>11</v>
      </c>
      <c r="M11">
        <v>0.1299123217</v>
      </c>
      <c r="P11" s="6" t="s">
        <v>17</v>
      </c>
      <c r="Q11" s="12">
        <v>-18590377.17609008</v>
      </c>
      <c r="R11" s="7"/>
      <c r="S11" s="1" t="s">
        <v>25</v>
      </c>
      <c r="T11" s="11">
        <f>(T13-Q1)/T12</f>
        <v>-4.7878156842625925E-2</v>
      </c>
    </row>
    <row r="12" spans="1:33" ht="16" thickBot="1" x14ac:dyDescent="0.25">
      <c r="A12" s="21">
        <v>42388</v>
      </c>
      <c r="B12" s="20">
        <v>13.977942000000001</v>
      </c>
      <c r="C12" s="20">
        <v>48.913141000000003</v>
      </c>
      <c r="D12" s="23">
        <v>-1.5214429999999999E-2</v>
      </c>
      <c r="E12" s="23">
        <v>-8.4330489999999998E-3</v>
      </c>
      <c r="J12" t="s">
        <v>12</v>
      </c>
      <c r="K12">
        <v>-7.4074033999999997E-2</v>
      </c>
      <c r="L12" t="s">
        <v>12</v>
      </c>
      <c r="M12">
        <v>-7.1710282E-2</v>
      </c>
      <c r="P12" s="6" t="s">
        <v>19</v>
      </c>
      <c r="Q12" s="13">
        <v>18590378.17609008</v>
      </c>
      <c r="R12" s="7"/>
      <c r="S12" t="s">
        <v>26</v>
      </c>
      <c r="T12" s="7">
        <f>SQRT(((Q11*$K$7)^2 + (Q12*$M$7)^2 + 2*(Q11*Q12*$K$7*$M$7*$K$20)))</f>
        <v>351640.52206880687</v>
      </c>
    </row>
    <row r="13" spans="1:33" x14ac:dyDescent="0.2">
      <c r="A13" s="21">
        <v>42389</v>
      </c>
      <c r="B13" s="20">
        <v>13.438063</v>
      </c>
      <c r="C13" s="20">
        <v>49.135649000000001</v>
      </c>
      <c r="D13" s="23">
        <v>-3.8623640000000001E-2</v>
      </c>
      <c r="E13" s="23">
        <v>4.5490434000000001E-3</v>
      </c>
      <c r="J13" t="s">
        <v>13</v>
      </c>
      <c r="K13">
        <v>7.0788561099999994E-2</v>
      </c>
      <c r="L13" t="s">
        <v>13</v>
      </c>
      <c r="M13">
        <v>5.8202039699999999E-2</v>
      </c>
      <c r="P13" s="7"/>
      <c r="Q13" s="7"/>
      <c r="R13" s="7"/>
      <c r="S13" t="s">
        <v>27</v>
      </c>
      <c r="T13" s="7">
        <f>K3*Q11+M3*Q12</f>
        <v>-16835.899913987043</v>
      </c>
    </row>
    <row r="14" spans="1:33" x14ac:dyDescent="0.2">
      <c r="A14" s="21">
        <v>42390</v>
      </c>
      <c r="B14" s="20">
        <v>13.114136</v>
      </c>
      <c r="C14" s="20">
        <v>48.835745000000003</v>
      </c>
      <c r="D14" s="23">
        <v>-2.4105185000000001E-2</v>
      </c>
      <c r="E14" s="23">
        <v>-6.103593E-3</v>
      </c>
      <c r="J14" t="s">
        <v>14</v>
      </c>
      <c r="K14">
        <v>0.47818246270000037</v>
      </c>
      <c r="L14" t="s">
        <v>14</v>
      </c>
      <c r="M14">
        <v>0.21464573920000002</v>
      </c>
      <c r="P14" s="7"/>
      <c r="Q14" s="7"/>
      <c r="R14" s="8"/>
      <c r="S14" t="s">
        <v>21</v>
      </c>
      <c r="T14" s="7">
        <f>SUM(Q11:Q12)-1</f>
        <v>0</v>
      </c>
    </row>
    <row r="15" spans="1:33" ht="16" thickBot="1" x14ac:dyDescent="0.25">
      <c r="A15" s="21">
        <v>42391</v>
      </c>
      <c r="B15" s="20">
        <v>13.310457</v>
      </c>
      <c r="C15" s="20">
        <v>50.586790999999998</v>
      </c>
      <c r="D15" s="23">
        <v>1.4970181799999999E-2</v>
      </c>
      <c r="E15" s="23">
        <v>3.58558265E-2</v>
      </c>
      <c r="J15" s="17" t="s">
        <v>15</v>
      </c>
      <c r="K15" s="17">
        <v>291</v>
      </c>
      <c r="L15" s="17" t="s">
        <v>15</v>
      </c>
      <c r="M15" s="17">
        <v>291</v>
      </c>
    </row>
    <row r="16" spans="1:33" ht="16" thickBot="1" x14ac:dyDescent="0.25">
      <c r="A16" s="21">
        <v>42394</v>
      </c>
      <c r="B16" s="20">
        <v>12.721498</v>
      </c>
      <c r="C16" s="20">
        <v>50.103076999999999</v>
      </c>
      <c r="D16" s="23">
        <v>-4.4247842000000003E-2</v>
      </c>
      <c r="E16" s="23">
        <v>-9.5620610000000002E-3</v>
      </c>
      <c r="K16">
        <v>1</v>
      </c>
      <c r="M16">
        <v>1</v>
      </c>
      <c r="P16" s="15" t="s">
        <v>44</v>
      </c>
      <c r="Q16" s="14"/>
      <c r="R16" s="14"/>
      <c r="S16" s="14"/>
      <c r="T16" s="14"/>
    </row>
    <row r="17" spans="1:22" ht="16" thickBot="1" x14ac:dyDescent="0.25">
      <c r="A17" s="21">
        <v>42395</v>
      </c>
      <c r="B17" s="20">
        <v>13.065056999999999</v>
      </c>
      <c r="C17" s="20">
        <v>50.470697000000001</v>
      </c>
      <c r="D17" s="23">
        <v>2.7006174899999999E-2</v>
      </c>
      <c r="E17" s="23">
        <v>7.3372738999999999E-3</v>
      </c>
      <c r="J17" s="1" t="s">
        <v>36</v>
      </c>
      <c r="P17" s="6" t="s">
        <v>17</v>
      </c>
      <c r="Q17" s="12">
        <v>0.22229241936409433</v>
      </c>
      <c r="R17" s="7"/>
      <c r="S17" s="1" t="s">
        <v>28</v>
      </c>
      <c r="T17" s="11">
        <f>SQRT(((Q17*$K$7)^2 + (Q18*$M$7)^2 + 2*(Q17*Q18*$K$7*$M$7*$K$20)))</f>
        <v>1.286342130002802E-2</v>
      </c>
      <c r="U17" t="s">
        <v>43</v>
      </c>
      <c r="V17">
        <f>T17^2</f>
        <v>1.6546760754201456E-4</v>
      </c>
    </row>
    <row r="18" spans="1:22" ht="16" thickBot="1" x14ac:dyDescent="0.25">
      <c r="A18" s="21">
        <v>42396</v>
      </c>
      <c r="B18" s="20">
        <v>13.114136</v>
      </c>
      <c r="C18" s="20">
        <v>49.551642999999999</v>
      </c>
      <c r="D18" s="23">
        <v>3.7565086999999998E-3</v>
      </c>
      <c r="E18" s="23">
        <v>-1.8209655000000002E-2</v>
      </c>
      <c r="J18" s="2"/>
      <c r="K18" s="2" t="s">
        <v>1</v>
      </c>
      <c r="L18" s="2" t="s">
        <v>2</v>
      </c>
      <c r="P18" s="6" t="s">
        <v>19</v>
      </c>
      <c r="Q18" s="13">
        <v>0.77770758597040501</v>
      </c>
      <c r="R18" s="7"/>
      <c r="S18" t="s">
        <v>29</v>
      </c>
      <c r="T18" s="26">
        <f>K3*Q17+M3*Q18</f>
        <v>9.3892768454683522E-4</v>
      </c>
    </row>
    <row r="19" spans="1:22" x14ac:dyDescent="0.2">
      <c r="A19" s="21">
        <v>42397</v>
      </c>
      <c r="B19" s="20">
        <v>13.281008</v>
      </c>
      <c r="C19" s="20">
        <v>50.364283</v>
      </c>
      <c r="D19" s="23">
        <v>1.27245897E-2</v>
      </c>
      <c r="E19" s="23">
        <v>1.63998598E-2</v>
      </c>
      <c r="J19" s="1" t="s">
        <v>1</v>
      </c>
      <c r="K19" s="1">
        <v>1</v>
      </c>
      <c r="L19" s="1"/>
      <c r="P19" s="7"/>
      <c r="Q19" s="7"/>
      <c r="R19" s="7"/>
      <c r="S19" t="s">
        <v>21</v>
      </c>
      <c r="T19" s="25">
        <f>SUM(Q17:Q18)-1</f>
        <v>5.3344992867465635E-9</v>
      </c>
    </row>
    <row r="20" spans="1:22" ht="16" thickBot="1" x14ac:dyDescent="0.25">
      <c r="A20" s="21">
        <v>42398</v>
      </c>
      <c r="B20" s="20">
        <v>13.879783</v>
      </c>
      <c r="C20" s="20">
        <v>53.295586999999998</v>
      </c>
      <c r="D20" s="23">
        <v>4.5085056800000002E-2</v>
      </c>
      <c r="E20" s="23">
        <v>5.8202039699999999E-2</v>
      </c>
      <c r="J20" s="3" t="s">
        <v>2</v>
      </c>
      <c r="K20" s="3">
        <v>0.39179999999999998</v>
      </c>
      <c r="L20" s="3">
        <v>1</v>
      </c>
    </row>
    <row r="21" spans="1:22" x14ac:dyDescent="0.2">
      <c r="A21" s="21">
        <v>42401</v>
      </c>
      <c r="B21" s="20">
        <v>13.703094999999999</v>
      </c>
      <c r="C21" s="20">
        <v>52.927964000000003</v>
      </c>
      <c r="D21" s="23">
        <v>-1.2729882E-2</v>
      </c>
      <c r="E21" s="23">
        <v>-6.897813E-3</v>
      </c>
    </row>
    <row r="22" spans="1:22" x14ac:dyDescent="0.2">
      <c r="A22" s="21">
        <v>42402</v>
      </c>
      <c r="B22" s="20">
        <v>12.986529000000001</v>
      </c>
      <c r="C22" s="20">
        <v>51.273662999999999</v>
      </c>
      <c r="D22" s="23">
        <v>-5.2292274E-2</v>
      </c>
      <c r="E22" s="23">
        <v>-3.1255708E-2</v>
      </c>
    </row>
    <row r="23" spans="1:22" x14ac:dyDescent="0.2">
      <c r="A23" s="21">
        <v>42403</v>
      </c>
      <c r="B23" s="20">
        <v>12.79021</v>
      </c>
      <c r="C23" s="20">
        <v>50.461024000000002</v>
      </c>
      <c r="D23" s="23">
        <v>-1.5117126E-2</v>
      </c>
      <c r="E23" s="23">
        <v>-1.5849052999999998E-2</v>
      </c>
    </row>
    <row r="24" spans="1:22" x14ac:dyDescent="0.2">
      <c r="A24" s="21">
        <v>42404</v>
      </c>
      <c r="B24" s="20">
        <v>13.006161000000001</v>
      </c>
      <c r="C24" s="20">
        <v>50.306235999999998</v>
      </c>
      <c r="D24" s="23">
        <v>1.6884085600000001E-2</v>
      </c>
      <c r="E24" s="23">
        <v>-3.067476E-3</v>
      </c>
    </row>
    <row r="25" spans="1:22" x14ac:dyDescent="0.2">
      <c r="A25" s="21">
        <v>42405</v>
      </c>
      <c r="B25" s="20">
        <v>12.711682</v>
      </c>
      <c r="C25" s="20">
        <v>48.526169000000003</v>
      </c>
      <c r="D25" s="23">
        <v>-2.2641499999999998E-2</v>
      </c>
      <c r="E25" s="23">
        <v>-3.5384618999999999E-2</v>
      </c>
      <c r="J25" s="16" t="s">
        <v>32</v>
      </c>
      <c r="K25" s="16" t="s">
        <v>30</v>
      </c>
      <c r="L25" s="16"/>
      <c r="M25" s="16"/>
      <c r="N25" s="16"/>
      <c r="O25" s="16"/>
    </row>
    <row r="26" spans="1:22" x14ac:dyDescent="0.2">
      <c r="A26" s="21">
        <v>42408</v>
      </c>
      <c r="B26" s="20">
        <v>12.044195999999999</v>
      </c>
      <c r="C26" s="20">
        <v>47.800598000000001</v>
      </c>
      <c r="D26" s="23">
        <v>-5.2509651999999997E-2</v>
      </c>
      <c r="E26" s="23">
        <v>-1.4952159E-2</v>
      </c>
      <c r="J26" s="16" t="s">
        <v>31</v>
      </c>
      <c r="K26" s="16" t="s">
        <v>33</v>
      </c>
      <c r="L26" s="16"/>
      <c r="M26" s="16"/>
      <c r="N26" s="16"/>
      <c r="O26" s="16"/>
    </row>
    <row r="27" spans="1:22" x14ac:dyDescent="0.2">
      <c r="A27" s="21">
        <v>42409</v>
      </c>
      <c r="B27" s="20">
        <v>11.975484</v>
      </c>
      <c r="C27" s="20">
        <v>47.674832000000002</v>
      </c>
      <c r="D27" s="23">
        <v>-5.7049889999999997E-3</v>
      </c>
      <c r="E27" s="23">
        <v>-2.6310550000000002E-3</v>
      </c>
    </row>
    <row r="28" spans="1:22" x14ac:dyDescent="0.2">
      <c r="A28" s="21">
        <v>42410</v>
      </c>
      <c r="B28" s="20">
        <v>11.759532</v>
      </c>
      <c r="C28" s="20">
        <v>48.090826</v>
      </c>
      <c r="D28" s="23">
        <v>-1.8032841000000001E-2</v>
      </c>
      <c r="E28" s="23">
        <v>8.7256521E-3</v>
      </c>
    </row>
    <row r="29" spans="1:22" x14ac:dyDescent="0.2">
      <c r="A29" s="21">
        <v>42411</v>
      </c>
      <c r="B29" s="20">
        <v>10.954623</v>
      </c>
      <c r="C29" s="20">
        <v>48.071477000000002</v>
      </c>
      <c r="D29" s="23">
        <v>-6.8447366999999995E-2</v>
      </c>
      <c r="E29" s="23">
        <v>-4.0234299999999999E-4</v>
      </c>
      <c r="L29" t="s">
        <v>45</v>
      </c>
      <c r="M29" t="s">
        <v>46</v>
      </c>
    </row>
    <row r="30" spans="1:22" x14ac:dyDescent="0.2">
      <c r="A30" s="21">
        <v>42412</v>
      </c>
      <c r="B30" s="20">
        <v>11.730085000000001</v>
      </c>
      <c r="C30" s="20">
        <v>48.855094000000001</v>
      </c>
      <c r="D30" s="23">
        <v>7.0788561099999994E-2</v>
      </c>
      <c r="E30" s="23">
        <v>1.6301080200000002E-2</v>
      </c>
      <c r="J30" s="19" t="s">
        <v>39</v>
      </c>
      <c r="K30" s="19">
        <v>3.0000000000000001E-3</v>
      </c>
      <c r="L30" s="19">
        <f>T18</f>
        <v>9.3892768454683522E-4</v>
      </c>
      <c r="M30" s="19">
        <v>4.4770357263949363E-3</v>
      </c>
      <c r="N30" s="19">
        <v>5.0000000000000001E-3</v>
      </c>
      <c r="O30" s="19">
        <v>6.0000000000000001E-3</v>
      </c>
      <c r="P30" s="19">
        <v>8.0000000000000002E-3</v>
      </c>
    </row>
    <row r="31" spans="1:22" x14ac:dyDescent="0.2">
      <c r="A31" s="21">
        <v>42416</v>
      </c>
      <c r="B31" s="20">
        <v>12.024564</v>
      </c>
      <c r="C31" s="20">
        <v>49.780749</v>
      </c>
      <c r="D31" s="23">
        <v>2.5104592200000001E-2</v>
      </c>
      <c r="E31" s="23">
        <v>1.8946949500000001E-2</v>
      </c>
      <c r="J31" s="19" t="s">
        <v>37</v>
      </c>
      <c r="K31" s="19">
        <v>2.4253001876645926E-2</v>
      </c>
      <c r="L31" s="19">
        <f>T17</f>
        <v>1.286342130002802E-2</v>
      </c>
      <c r="M31" s="19">
        <v>1.9079468651434502E-2</v>
      </c>
      <c r="N31" s="19">
        <v>2.2613790468589991E-2</v>
      </c>
      <c r="O31" s="19">
        <v>3.3515599644081899E-2</v>
      </c>
      <c r="P31" s="19">
        <v>6.0396782741438476E-2</v>
      </c>
    </row>
    <row r="32" spans="1:22" x14ac:dyDescent="0.2">
      <c r="A32" s="21">
        <v>42417</v>
      </c>
      <c r="B32" s="20">
        <v>12.328860000000001</v>
      </c>
      <c r="C32" s="20">
        <v>51.076664000000001</v>
      </c>
      <c r="D32" s="23">
        <v>2.5306198200000001E-2</v>
      </c>
      <c r="E32" s="23">
        <v>2.6032452800000001E-2</v>
      </c>
      <c r="J32" s="19" t="s">
        <v>38</v>
      </c>
      <c r="K32" s="19">
        <f t="shared" ref="K32:L32" si="0">(K30-$Q$1)/$T$11</f>
        <v>-5.9445768881811162E-2</v>
      </c>
      <c r="L32" s="19">
        <f t="shared" si="0"/>
        <v>-1.639748859341476E-2</v>
      </c>
      <c r="M32" s="19">
        <f>(M30-$Q$1)/$T$11</f>
        <v>-9.0295655840699499E-2</v>
      </c>
      <c r="N32" s="19">
        <f>(N30-$Q$1)/$T$11</f>
        <v>-0.10121847133930008</v>
      </c>
      <c r="O32" s="19">
        <f>(O30-$Q$1)/$T$11</f>
        <v>-0.12210482256804454</v>
      </c>
      <c r="P32" s="19">
        <f>(P30-$Q$1)/$T$11</f>
        <v>-0.16387752502553346</v>
      </c>
    </row>
    <row r="33" spans="1:5" x14ac:dyDescent="0.2">
      <c r="A33" s="21">
        <v>42418</v>
      </c>
      <c r="B33" s="20">
        <v>12.014748000000001</v>
      </c>
      <c r="C33" s="20">
        <v>50.852558999999999</v>
      </c>
      <c r="D33" s="23">
        <v>-2.5477781000000001E-2</v>
      </c>
      <c r="E33" s="23">
        <v>-4.3876200000000001E-3</v>
      </c>
    </row>
    <row r="34" spans="1:5" x14ac:dyDescent="0.2">
      <c r="A34" s="21">
        <v>42419</v>
      </c>
      <c r="B34" s="20">
        <v>11.906772999999999</v>
      </c>
      <c r="C34" s="20">
        <v>50.492041999999998</v>
      </c>
      <c r="D34" s="23">
        <v>-8.9868719999999999E-3</v>
      </c>
      <c r="E34" s="23">
        <v>-7.0894560000000001E-3</v>
      </c>
    </row>
    <row r="35" spans="1:5" x14ac:dyDescent="0.2">
      <c r="A35" s="21">
        <v>42422</v>
      </c>
      <c r="B35" s="20">
        <v>12.309227</v>
      </c>
      <c r="C35" s="20">
        <v>51.300773999999997</v>
      </c>
      <c r="D35" s="23">
        <v>3.3800426000000001E-2</v>
      </c>
      <c r="E35" s="23">
        <v>1.6017019100000002E-2</v>
      </c>
    </row>
    <row r="36" spans="1:5" x14ac:dyDescent="0.2">
      <c r="A36" s="21">
        <v>42423</v>
      </c>
      <c r="B36" s="20">
        <v>11.93622</v>
      </c>
      <c r="C36" s="20">
        <v>49.868442999999999</v>
      </c>
      <c r="D36" s="23">
        <v>-3.030304E-2</v>
      </c>
      <c r="E36" s="23">
        <v>-2.7920260999999998E-2</v>
      </c>
    </row>
    <row r="37" spans="1:5" x14ac:dyDescent="0.2">
      <c r="A37" s="21">
        <v>42424</v>
      </c>
      <c r="B37" s="20">
        <v>11.906772999999999</v>
      </c>
      <c r="C37" s="20">
        <v>50.043830999999997</v>
      </c>
      <c r="D37" s="23">
        <v>-2.4670289999999999E-3</v>
      </c>
      <c r="E37" s="23">
        <v>3.5170138000000001E-3</v>
      </c>
    </row>
    <row r="38" spans="1:5" x14ac:dyDescent="0.2">
      <c r="A38" s="21">
        <v>42425</v>
      </c>
      <c r="B38" s="20">
        <v>12.093275999999999</v>
      </c>
      <c r="C38" s="20">
        <v>50.764865</v>
      </c>
      <c r="D38" s="23">
        <v>1.5663605899999999E-2</v>
      </c>
      <c r="E38" s="23">
        <v>1.44080496E-2</v>
      </c>
    </row>
    <row r="39" spans="1:5" x14ac:dyDescent="0.2">
      <c r="A39" s="21">
        <v>42426</v>
      </c>
      <c r="B39" s="20">
        <v>12.466283000000001</v>
      </c>
      <c r="C39" s="20">
        <v>49.985366999999997</v>
      </c>
      <c r="D39" s="23">
        <v>3.0844165E-2</v>
      </c>
      <c r="E39" s="23">
        <v>-1.5355069000000001E-2</v>
      </c>
    </row>
    <row r="40" spans="1:5" x14ac:dyDescent="0.2">
      <c r="A40" s="21">
        <v>42429</v>
      </c>
      <c r="B40" s="20">
        <v>12.289596</v>
      </c>
      <c r="C40" s="20">
        <v>49.576132000000001</v>
      </c>
      <c r="D40" s="23">
        <v>-1.417319E-2</v>
      </c>
      <c r="E40" s="23">
        <v>-8.1870959999999996E-3</v>
      </c>
    </row>
    <row r="41" spans="1:5" x14ac:dyDescent="0.2">
      <c r="A41" s="21">
        <v>42430</v>
      </c>
      <c r="B41" s="20">
        <v>12.947265</v>
      </c>
      <c r="C41" s="20">
        <v>51.232568000000001</v>
      </c>
      <c r="D41" s="23">
        <v>5.3514289600000001E-2</v>
      </c>
      <c r="E41" s="23">
        <v>3.3411965299999999E-2</v>
      </c>
    </row>
    <row r="42" spans="1:5" x14ac:dyDescent="0.2">
      <c r="A42" s="21">
        <v>42431</v>
      </c>
      <c r="B42" s="20">
        <v>13.213305</v>
      </c>
      <c r="C42" s="20">
        <v>51.593085000000002</v>
      </c>
      <c r="D42" s="23">
        <v>2.0547968999999999E-2</v>
      </c>
      <c r="E42" s="23">
        <v>7.0368714999999998E-3</v>
      </c>
    </row>
    <row r="43" spans="1:5" x14ac:dyDescent="0.2">
      <c r="A43" s="21">
        <v>42432</v>
      </c>
      <c r="B43" s="20">
        <v>13.301985</v>
      </c>
      <c r="C43" s="20">
        <v>51.008457999999997</v>
      </c>
      <c r="D43" s="23">
        <v>6.7114169999999999E-3</v>
      </c>
      <c r="E43" s="23">
        <v>-1.1331499E-2</v>
      </c>
    </row>
    <row r="44" spans="1:5" x14ac:dyDescent="0.2">
      <c r="A44" s="21">
        <v>42433</v>
      </c>
      <c r="B44" s="20">
        <v>13.341398</v>
      </c>
      <c r="C44" s="20">
        <v>50.696658999999997</v>
      </c>
      <c r="D44" s="23">
        <v>2.9629411999999998E-3</v>
      </c>
      <c r="E44" s="23">
        <v>-6.1126920000000003E-3</v>
      </c>
    </row>
    <row r="45" spans="1:5" x14ac:dyDescent="0.2">
      <c r="A45" s="21">
        <v>42436</v>
      </c>
      <c r="B45" s="20">
        <v>13.331543999999999</v>
      </c>
      <c r="C45" s="20">
        <v>49.722285999999997</v>
      </c>
      <c r="D45" s="23">
        <v>-7.38603E-4</v>
      </c>
      <c r="E45" s="23">
        <v>-1.9219669000000002E-2</v>
      </c>
    </row>
    <row r="46" spans="1:5" x14ac:dyDescent="0.2">
      <c r="A46" s="21">
        <v>42437</v>
      </c>
      <c r="B46" s="20">
        <v>12.868439</v>
      </c>
      <c r="C46" s="20">
        <v>50.3264</v>
      </c>
      <c r="D46" s="23">
        <v>-3.4737536999999999E-2</v>
      </c>
      <c r="E46" s="23">
        <v>1.21497632E-2</v>
      </c>
    </row>
    <row r="47" spans="1:5" x14ac:dyDescent="0.2">
      <c r="A47" s="21">
        <v>42438</v>
      </c>
      <c r="B47" s="20">
        <v>12.947265</v>
      </c>
      <c r="C47" s="20">
        <v>51.485903</v>
      </c>
      <c r="D47" s="23">
        <v>6.1255292999999999E-3</v>
      </c>
      <c r="E47" s="23">
        <v>2.3039657099999999E-2</v>
      </c>
    </row>
    <row r="48" spans="1:5" x14ac:dyDescent="0.2">
      <c r="A48" s="21">
        <v>42439</v>
      </c>
      <c r="B48" s="20">
        <v>13.075359000000001</v>
      </c>
      <c r="C48" s="20">
        <v>50.716146999999999</v>
      </c>
      <c r="D48" s="23">
        <v>9.8935181000000001E-3</v>
      </c>
      <c r="E48" s="23">
        <v>-1.4950811E-2</v>
      </c>
    </row>
    <row r="49" spans="1:5" x14ac:dyDescent="0.2">
      <c r="A49" s="21">
        <v>42440</v>
      </c>
      <c r="B49" s="20">
        <v>13.587731</v>
      </c>
      <c r="C49" s="20">
        <v>51.710008999999999</v>
      </c>
      <c r="D49" s="23">
        <v>3.9186075100000002E-2</v>
      </c>
      <c r="E49" s="23">
        <v>1.9596559699999998E-2</v>
      </c>
    </row>
    <row r="50" spans="1:5" x14ac:dyDescent="0.2">
      <c r="A50" s="21">
        <v>42443</v>
      </c>
      <c r="B50" s="20">
        <v>13.439931</v>
      </c>
      <c r="C50" s="20">
        <v>51.807445000000001</v>
      </c>
      <c r="D50" s="23">
        <v>-1.087746E-2</v>
      </c>
      <c r="E50" s="23">
        <v>1.8842774000000001E-3</v>
      </c>
    </row>
    <row r="51" spans="1:5" x14ac:dyDescent="0.2">
      <c r="A51" s="21">
        <v>42444</v>
      </c>
      <c r="B51" s="20">
        <v>13.370958</v>
      </c>
      <c r="C51" s="20">
        <v>52.216683000000003</v>
      </c>
      <c r="D51" s="23">
        <v>-5.1319460000000001E-3</v>
      </c>
      <c r="E51" s="23">
        <v>7.8992122000000001E-3</v>
      </c>
    </row>
    <row r="52" spans="1:5" x14ac:dyDescent="0.2">
      <c r="A52" s="21">
        <v>42445</v>
      </c>
      <c r="B52" s="20">
        <v>13.114772</v>
      </c>
      <c r="C52" s="20">
        <v>52.957205999999999</v>
      </c>
      <c r="D52" s="23">
        <v>-1.9159883999999999E-2</v>
      </c>
      <c r="E52" s="23">
        <v>1.4181731899999999E-2</v>
      </c>
    </row>
    <row r="53" spans="1:5" x14ac:dyDescent="0.2">
      <c r="A53" s="21">
        <v>42446</v>
      </c>
      <c r="B53" s="20">
        <v>13.203450999999999</v>
      </c>
      <c r="C53" s="20">
        <v>53.259262999999997</v>
      </c>
      <c r="D53" s="23">
        <v>6.7617644999999997E-3</v>
      </c>
      <c r="E53" s="23">
        <v>5.7037941000000003E-3</v>
      </c>
    </row>
    <row r="54" spans="1:5" x14ac:dyDescent="0.2">
      <c r="A54" s="21">
        <v>42447</v>
      </c>
      <c r="B54" s="20">
        <v>13.587731</v>
      </c>
      <c r="C54" s="20">
        <v>52.119247999999999</v>
      </c>
      <c r="D54" s="23">
        <v>2.91045121E-2</v>
      </c>
      <c r="E54" s="23">
        <v>-2.1405008999999999E-2</v>
      </c>
    </row>
    <row r="55" spans="1:5" x14ac:dyDescent="0.2">
      <c r="A55" s="21">
        <v>42450</v>
      </c>
      <c r="B55" s="20">
        <v>13.636998</v>
      </c>
      <c r="C55" s="20">
        <v>52.479765</v>
      </c>
      <c r="D55" s="23">
        <v>3.6258445000000002E-3</v>
      </c>
      <c r="E55" s="23">
        <v>6.9171566E-3</v>
      </c>
    </row>
    <row r="56" spans="1:5" x14ac:dyDescent="0.2">
      <c r="A56" s="21">
        <v>42451</v>
      </c>
      <c r="B56" s="20">
        <v>13.558171</v>
      </c>
      <c r="C56" s="20">
        <v>52.684381999999999</v>
      </c>
      <c r="D56" s="23">
        <v>-5.7803780000000001E-3</v>
      </c>
      <c r="E56" s="23">
        <v>3.8989694000000001E-3</v>
      </c>
    </row>
    <row r="57" spans="1:5" x14ac:dyDescent="0.2">
      <c r="A57" s="21">
        <v>42452</v>
      </c>
      <c r="B57" s="20">
        <v>13.420223999999999</v>
      </c>
      <c r="C57" s="20">
        <v>52.586945999999998</v>
      </c>
      <c r="D57" s="23">
        <v>-1.0174455000000001E-2</v>
      </c>
      <c r="E57" s="23">
        <v>-1.8494290000000001E-3</v>
      </c>
    </row>
    <row r="58" spans="1:5" x14ac:dyDescent="0.2">
      <c r="A58" s="21">
        <v>42453</v>
      </c>
      <c r="B58" s="20">
        <v>13.479345</v>
      </c>
      <c r="C58" s="20">
        <v>52.820793999999999</v>
      </c>
      <c r="D58" s="23">
        <v>4.4053660999999996E-3</v>
      </c>
      <c r="E58" s="23">
        <v>4.4468831E-3</v>
      </c>
    </row>
    <row r="59" spans="1:5" x14ac:dyDescent="0.2">
      <c r="A59" s="21">
        <v>42457</v>
      </c>
      <c r="B59" s="20">
        <v>13.420223999999999</v>
      </c>
      <c r="C59" s="20">
        <v>52.167966</v>
      </c>
      <c r="D59" s="23">
        <v>-4.3860440000000004E-3</v>
      </c>
      <c r="E59" s="23">
        <v>-1.2359299000000001E-2</v>
      </c>
    </row>
    <row r="60" spans="1:5" x14ac:dyDescent="0.2">
      <c r="A60" s="21">
        <v>42458</v>
      </c>
      <c r="B60" s="20">
        <v>13.223158</v>
      </c>
      <c r="C60" s="20">
        <v>53.307980999999998</v>
      </c>
      <c r="D60" s="23">
        <v>-1.4684256E-2</v>
      </c>
      <c r="E60" s="23">
        <v>2.1852778400000002E-2</v>
      </c>
    </row>
    <row r="61" spans="1:5" x14ac:dyDescent="0.2">
      <c r="A61" s="21">
        <v>42459</v>
      </c>
      <c r="B61" s="20">
        <v>13.282277000000001</v>
      </c>
      <c r="C61" s="20">
        <v>53.639268000000001</v>
      </c>
      <c r="D61" s="23">
        <v>4.4708685E-3</v>
      </c>
      <c r="E61" s="23">
        <v>6.2145854E-3</v>
      </c>
    </row>
    <row r="62" spans="1:5" x14ac:dyDescent="0.2">
      <c r="A62" s="21">
        <v>42460</v>
      </c>
      <c r="B62" s="20">
        <v>13.321692000000001</v>
      </c>
      <c r="C62" s="20">
        <v>53.814655999999999</v>
      </c>
      <c r="D62" s="23">
        <v>2.9674882E-3</v>
      </c>
      <c r="E62" s="23">
        <v>3.2697687E-3</v>
      </c>
    </row>
    <row r="63" spans="1:5" x14ac:dyDescent="0.2">
      <c r="A63" s="21">
        <v>42461</v>
      </c>
      <c r="B63" s="20">
        <v>13.361105</v>
      </c>
      <c r="C63" s="20">
        <v>54.145943000000003</v>
      </c>
      <c r="D63" s="23">
        <v>2.9585581000000001E-3</v>
      </c>
      <c r="E63" s="23">
        <v>6.1560738999999996E-3</v>
      </c>
    </row>
    <row r="64" spans="1:5" x14ac:dyDescent="0.2">
      <c r="A64" s="21">
        <v>42464</v>
      </c>
      <c r="B64" s="20">
        <v>13.311838</v>
      </c>
      <c r="C64" s="20">
        <v>54.009531000000003</v>
      </c>
      <c r="D64" s="23">
        <v>-3.6873449999999999E-3</v>
      </c>
      <c r="E64" s="23">
        <v>-2.5193390000000002E-3</v>
      </c>
    </row>
    <row r="65" spans="1:5" x14ac:dyDescent="0.2">
      <c r="A65" s="21">
        <v>42465</v>
      </c>
      <c r="B65" s="20">
        <v>12.996530999999999</v>
      </c>
      <c r="C65" s="20">
        <v>53.161827000000002</v>
      </c>
      <c r="D65" s="23">
        <v>-2.3686210999999999E-2</v>
      </c>
      <c r="E65" s="23">
        <v>-1.5695451999999999E-2</v>
      </c>
    </row>
    <row r="66" spans="1:5" x14ac:dyDescent="0.2">
      <c r="A66" s="21">
        <v>42466</v>
      </c>
      <c r="B66" s="20">
        <v>13.075359000000001</v>
      </c>
      <c r="C66" s="20">
        <v>53.707473999999998</v>
      </c>
      <c r="D66" s="23">
        <v>6.0653108000000002E-3</v>
      </c>
      <c r="E66" s="23">
        <v>1.02638873E-2</v>
      </c>
    </row>
    <row r="67" spans="1:5" x14ac:dyDescent="0.2">
      <c r="A67" s="21">
        <v>42467</v>
      </c>
      <c r="B67" s="20">
        <v>12.661519</v>
      </c>
      <c r="C67" s="20">
        <v>53.064387000000004</v>
      </c>
      <c r="D67" s="23">
        <v>-3.1650374000000002E-2</v>
      </c>
      <c r="E67" s="23">
        <v>-1.1973882999999999E-2</v>
      </c>
    </row>
    <row r="68" spans="1:5" x14ac:dyDescent="0.2">
      <c r="A68" s="21">
        <v>42468</v>
      </c>
      <c r="B68" s="20">
        <v>12.691079</v>
      </c>
      <c r="C68" s="20">
        <v>53.025412000000003</v>
      </c>
      <c r="D68" s="23">
        <v>2.334633E-3</v>
      </c>
      <c r="E68" s="23">
        <v>-7.34485E-4</v>
      </c>
    </row>
    <row r="69" spans="1:5" x14ac:dyDescent="0.2">
      <c r="A69" s="21">
        <v>42471</v>
      </c>
      <c r="B69" s="20">
        <v>12.779759</v>
      </c>
      <c r="C69" s="20">
        <v>52.918233999999998</v>
      </c>
      <c r="D69" s="23">
        <v>6.9875854999999999E-3</v>
      </c>
      <c r="E69" s="23">
        <v>-2.0212569999999998E-3</v>
      </c>
    </row>
    <row r="70" spans="1:5" x14ac:dyDescent="0.2">
      <c r="A70" s="21">
        <v>42472</v>
      </c>
      <c r="B70" s="20">
        <v>13.075359000000001</v>
      </c>
      <c r="C70" s="20">
        <v>53.249521000000001</v>
      </c>
      <c r="D70" s="23">
        <v>2.3130326600000001E-2</v>
      </c>
      <c r="E70" s="23">
        <v>6.2603562999999996E-3</v>
      </c>
    </row>
    <row r="71" spans="1:5" x14ac:dyDescent="0.2">
      <c r="A71" s="21">
        <v>42473</v>
      </c>
      <c r="B71" s="20">
        <v>13.587731</v>
      </c>
      <c r="C71" s="20">
        <v>53.931578999999999</v>
      </c>
      <c r="D71" s="23">
        <v>3.9186075100000002E-2</v>
      </c>
      <c r="E71" s="23">
        <v>1.28087162E-2</v>
      </c>
    </row>
    <row r="72" spans="1:5" x14ac:dyDescent="0.2">
      <c r="A72" s="21">
        <v>42474</v>
      </c>
      <c r="B72" s="20">
        <v>13.932598</v>
      </c>
      <c r="C72" s="20">
        <v>53.941324999999999</v>
      </c>
      <c r="D72" s="23">
        <v>2.53807645E-2</v>
      </c>
      <c r="E72" s="23">
        <v>1.807105E-4</v>
      </c>
    </row>
    <row r="73" spans="1:5" x14ac:dyDescent="0.2">
      <c r="A73" s="21">
        <v>42475</v>
      </c>
      <c r="B73" s="20">
        <v>13.794651</v>
      </c>
      <c r="C73" s="20">
        <v>54.223894000000001</v>
      </c>
      <c r="D73" s="23">
        <v>-9.9010250000000008E-3</v>
      </c>
      <c r="E73" s="23">
        <v>5.2384511999999999E-3</v>
      </c>
    </row>
    <row r="74" spans="1:5" x14ac:dyDescent="0.2">
      <c r="A74" s="21">
        <v>42478</v>
      </c>
      <c r="B74" s="20">
        <v>13.962156999999999</v>
      </c>
      <c r="C74" s="20">
        <v>55.013134999999998</v>
      </c>
      <c r="D74" s="23">
        <v>1.21428226E-2</v>
      </c>
      <c r="E74" s="23">
        <v>1.45552254E-2</v>
      </c>
    </row>
    <row r="75" spans="1:5" x14ac:dyDescent="0.2">
      <c r="A75" s="21">
        <v>42479</v>
      </c>
      <c r="B75" s="20">
        <v>14.238049999999999</v>
      </c>
      <c r="C75" s="20">
        <v>54.944929000000002</v>
      </c>
      <c r="D75" s="23">
        <v>1.9760055700000001E-2</v>
      </c>
      <c r="E75" s="23">
        <v>-1.239813E-3</v>
      </c>
    </row>
    <row r="76" spans="1:5" x14ac:dyDescent="0.2">
      <c r="A76" s="21">
        <v>42480</v>
      </c>
      <c r="B76" s="20">
        <v>14.71101</v>
      </c>
      <c r="C76" s="20">
        <v>54.165430999999998</v>
      </c>
      <c r="D76" s="23">
        <v>3.3218032000000002E-2</v>
      </c>
      <c r="E76" s="23">
        <v>-1.4186895999999999E-2</v>
      </c>
    </row>
    <row r="77" spans="1:5" x14ac:dyDescent="0.2">
      <c r="A77" s="21">
        <v>42481</v>
      </c>
      <c r="B77" s="20">
        <v>14.681449000000001</v>
      </c>
      <c r="C77" s="20">
        <v>54.350560000000002</v>
      </c>
      <c r="D77" s="23">
        <v>-2.0094470000000001E-3</v>
      </c>
      <c r="E77" s="23">
        <v>3.4178441000000002E-3</v>
      </c>
    </row>
    <row r="78" spans="1:5" x14ac:dyDescent="0.2">
      <c r="A78" s="21">
        <v>42482</v>
      </c>
      <c r="B78" s="20">
        <v>14.888369000000001</v>
      </c>
      <c r="C78" s="20">
        <v>50.453066</v>
      </c>
      <c r="D78" s="23">
        <v>1.40939767E-2</v>
      </c>
      <c r="E78" s="23">
        <v>-7.1710282E-2</v>
      </c>
    </row>
    <row r="79" spans="1:5" x14ac:dyDescent="0.2">
      <c r="A79" s="21">
        <v>42485</v>
      </c>
      <c r="B79" s="20">
        <v>14.74057</v>
      </c>
      <c r="C79" s="20">
        <v>50.774611</v>
      </c>
      <c r="D79" s="23">
        <v>-9.9271450000000001E-3</v>
      </c>
      <c r="E79" s="23">
        <v>6.3731507999999996E-3</v>
      </c>
    </row>
    <row r="80" spans="1:5" x14ac:dyDescent="0.2">
      <c r="A80" s="21">
        <v>42486</v>
      </c>
      <c r="B80" s="20">
        <v>14.868663</v>
      </c>
      <c r="C80" s="20">
        <v>50.121778999999997</v>
      </c>
      <c r="D80" s="23">
        <v>8.6898267999999997E-3</v>
      </c>
      <c r="E80" s="23">
        <v>-1.2857449999999999E-2</v>
      </c>
    </row>
    <row r="81" spans="1:5" x14ac:dyDescent="0.2">
      <c r="A81" s="21">
        <v>42487</v>
      </c>
      <c r="B81" s="20">
        <v>14.79969</v>
      </c>
      <c r="C81" s="20">
        <v>49.634591999999998</v>
      </c>
      <c r="D81" s="23">
        <v>-4.6388169999999999E-3</v>
      </c>
      <c r="E81" s="23">
        <v>-9.7200659999999994E-3</v>
      </c>
    </row>
    <row r="82" spans="1:5" x14ac:dyDescent="0.2">
      <c r="A82" s="21">
        <v>42488</v>
      </c>
      <c r="B82" s="20">
        <v>14.573062999999999</v>
      </c>
      <c r="C82" s="20">
        <v>48.621245999999999</v>
      </c>
      <c r="D82" s="23">
        <v>-1.5312956000000001E-2</v>
      </c>
      <c r="E82" s="23">
        <v>-2.0416124000000001E-2</v>
      </c>
    </row>
    <row r="83" spans="1:5" x14ac:dyDescent="0.2">
      <c r="A83" s="21">
        <v>42489</v>
      </c>
      <c r="B83" s="20">
        <v>14.346437</v>
      </c>
      <c r="C83" s="20">
        <v>48.592011999999997</v>
      </c>
      <c r="D83" s="23">
        <v>-1.555102E-2</v>
      </c>
      <c r="E83" s="23">
        <v>-6.0126000000000005E-4</v>
      </c>
    </row>
    <row r="84" spans="1:5" x14ac:dyDescent="0.2">
      <c r="A84" s="21">
        <v>42492</v>
      </c>
      <c r="B84" s="20">
        <v>14.553357</v>
      </c>
      <c r="C84" s="20">
        <v>49.313049999999997</v>
      </c>
      <c r="D84" s="23">
        <v>1.44230933E-2</v>
      </c>
      <c r="E84" s="23">
        <v>1.48386117E-2</v>
      </c>
    </row>
    <row r="85" spans="1:5" x14ac:dyDescent="0.2">
      <c r="A85" s="21">
        <v>42493</v>
      </c>
      <c r="B85" s="20">
        <v>14.149369999999999</v>
      </c>
      <c r="C85" s="20">
        <v>48.504319000000002</v>
      </c>
      <c r="D85" s="23">
        <v>-2.7759025E-2</v>
      </c>
      <c r="E85" s="23">
        <v>-1.6399938999999999E-2</v>
      </c>
    </row>
    <row r="86" spans="1:5" x14ac:dyDescent="0.2">
      <c r="A86" s="21">
        <v>42494</v>
      </c>
      <c r="B86" s="20">
        <v>13.922744</v>
      </c>
      <c r="C86" s="20">
        <v>48.592011999999997</v>
      </c>
      <c r="D86" s="23">
        <v>-1.6016684999999999E-2</v>
      </c>
      <c r="E86" s="23">
        <v>1.8079420999999999E-3</v>
      </c>
    </row>
    <row r="87" spans="1:5" x14ac:dyDescent="0.2">
      <c r="A87" s="21">
        <v>42495</v>
      </c>
      <c r="B87" s="20">
        <v>13.843916999999999</v>
      </c>
      <c r="C87" s="20">
        <v>48.660218</v>
      </c>
      <c r="D87" s="23">
        <v>-5.6617430000000003E-3</v>
      </c>
      <c r="E87" s="23">
        <v>1.4036463E-3</v>
      </c>
    </row>
    <row r="88" spans="1:5" x14ac:dyDescent="0.2">
      <c r="A88" s="21">
        <v>42496</v>
      </c>
      <c r="B88" s="20">
        <v>13.903036999999999</v>
      </c>
      <c r="C88" s="20">
        <v>49.098686999999998</v>
      </c>
      <c r="D88" s="23">
        <v>4.2704676999999998E-3</v>
      </c>
      <c r="E88" s="23">
        <v>9.0108310000000004E-3</v>
      </c>
    </row>
    <row r="89" spans="1:5" x14ac:dyDescent="0.2">
      <c r="A89" s="21">
        <v>42499</v>
      </c>
      <c r="B89" s="20">
        <v>13.784796999999999</v>
      </c>
      <c r="C89" s="20">
        <v>48.786887999999998</v>
      </c>
      <c r="D89" s="23">
        <v>-8.5046170000000008E-3</v>
      </c>
      <c r="E89" s="23">
        <v>-6.3504549999999996E-3</v>
      </c>
    </row>
    <row r="90" spans="1:5" x14ac:dyDescent="0.2">
      <c r="A90" s="21">
        <v>42500</v>
      </c>
      <c r="B90" s="20">
        <v>14.090251</v>
      </c>
      <c r="C90" s="20">
        <v>49.712542999999997</v>
      </c>
      <c r="D90" s="23">
        <v>2.2158759399999998E-2</v>
      </c>
      <c r="E90" s="23">
        <v>1.89734381E-2</v>
      </c>
    </row>
    <row r="91" spans="1:5" x14ac:dyDescent="0.2">
      <c r="A91" s="21">
        <v>42501</v>
      </c>
      <c r="B91" s="20">
        <v>13.991717</v>
      </c>
      <c r="C91" s="20">
        <v>49.741773999999999</v>
      </c>
      <c r="D91" s="23">
        <v>-6.9930620000000004E-3</v>
      </c>
      <c r="E91" s="23">
        <v>5.8800050000000004E-4</v>
      </c>
    </row>
    <row r="92" spans="1:5" x14ac:dyDescent="0.2">
      <c r="A92" s="21">
        <v>42502</v>
      </c>
      <c r="B92" s="20">
        <v>13.932598</v>
      </c>
      <c r="C92" s="20">
        <v>50.189984000000003</v>
      </c>
      <c r="D92" s="23">
        <v>-4.225286E-3</v>
      </c>
      <c r="E92" s="23">
        <v>9.0107360999999997E-3</v>
      </c>
    </row>
    <row r="93" spans="1:5" x14ac:dyDescent="0.2">
      <c r="A93" s="21">
        <v>42503</v>
      </c>
      <c r="B93" s="20">
        <v>13.676411</v>
      </c>
      <c r="C93" s="20">
        <v>49.771006999999997</v>
      </c>
      <c r="D93" s="23">
        <v>-1.8387596999999999E-2</v>
      </c>
      <c r="E93" s="23">
        <v>-8.3478210000000001E-3</v>
      </c>
    </row>
    <row r="94" spans="1:5" x14ac:dyDescent="0.2">
      <c r="A94" s="21">
        <v>42506</v>
      </c>
      <c r="B94" s="20">
        <v>13.725678</v>
      </c>
      <c r="C94" s="20">
        <v>50.501787</v>
      </c>
      <c r="D94" s="23">
        <v>3.602334E-3</v>
      </c>
      <c r="E94" s="23">
        <v>1.46828454E-2</v>
      </c>
    </row>
    <row r="95" spans="1:5" x14ac:dyDescent="0.2">
      <c r="A95" s="21">
        <v>42507</v>
      </c>
      <c r="B95" s="20">
        <v>13.804504</v>
      </c>
      <c r="C95" s="20">
        <v>49.559843000000001</v>
      </c>
      <c r="D95" s="23">
        <v>5.7429585999999996E-3</v>
      </c>
      <c r="E95" s="23">
        <v>-1.8651695999999999E-2</v>
      </c>
    </row>
    <row r="96" spans="1:5" x14ac:dyDescent="0.2">
      <c r="A96" s="21">
        <v>42508</v>
      </c>
      <c r="B96" s="20">
        <v>14.474529</v>
      </c>
      <c r="C96" s="20">
        <v>49.854202999999998</v>
      </c>
      <c r="D96" s="23">
        <v>4.8536694999999998E-2</v>
      </c>
      <c r="E96" s="23">
        <v>5.9394861000000004E-3</v>
      </c>
    </row>
    <row r="97" spans="1:5" x14ac:dyDescent="0.2">
      <c r="A97" s="21">
        <v>42509</v>
      </c>
      <c r="B97" s="20">
        <v>14.316876000000001</v>
      </c>
      <c r="C97" s="20">
        <v>49.373418999999998</v>
      </c>
      <c r="D97" s="23">
        <v>-1.0891753000000001E-2</v>
      </c>
      <c r="E97" s="23">
        <v>-9.6438010000000005E-3</v>
      </c>
    </row>
    <row r="98" spans="1:5" x14ac:dyDescent="0.2">
      <c r="A98" s="21">
        <v>42510</v>
      </c>
      <c r="B98" s="20">
        <v>14.307024</v>
      </c>
      <c r="C98" s="20">
        <v>49.667774999999999</v>
      </c>
      <c r="D98" s="23">
        <v>-6.8813900000000005E-4</v>
      </c>
      <c r="E98" s="23">
        <v>5.9618314E-3</v>
      </c>
    </row>
    <row r="99" spans="1:5" x14ac:dyDescent="0.2">
      <c r="A99" s="21">
        <v>42513</v>
      </c>
      <c r="B99" s="20">
        <v>14.257757</v>
      </c>
      <c r="C99" s="20">
        <v>49.088873</v>
      </c>
      <c r="D99" s="23">
        <v>-3.4435529999999998E-3</v>
      </c>
      <c r="E99" s="23">
        <v>-1.1655485E-2</v>
      </c>
    </row>
    <row r="100" spans="1:5" x14ac:dyDescent="0.2">
      <c r="A100" s="21">
        <v>42514</v>
      </c>
      <c r="B100" s="20">
        <v>14.464677</v>
      </c>
      <c r="C100" s="20">
        <v>50.619529</v>
      </c>
      <c r="D100" s="23">
        <v>1.4512801699999999E-2</v>
      </c>
      <c r="E100" s="23">
        <v>3.1181322899999999E-2</v>
      </c>
    </row>
    <row r="101" spans="1:5" x14ac:dyDescent="0.2">
      <c r="A101" s="21">
        <v>42515</v>
      </c>
      <c r="B101" s="20">
        <v>14.701155999999999</v>
      </c>
      <c r="C101" s="20">
        <v>51.139558000000001</v>
      </c>
      <c r="D101" s="23">
        <v>1.6348723200000002E-2</v>
      </c>
      <c r="E101" s="23">
        <v>1.0273288E-2</v>
      </c>
    </row>
    <row r="102" spans="1:5" x14ac:dyDescent="0.2">
      <c r="A102" s="21">
        <v>42516</v>
      </c>
      <c r="B102" s="20">
        <v>14.484382999999999</v>
      </c>
      <c r="C102" s="20">
        <v>50.913885000000001</v>
      </c>
      <c r="D102" s="23">
        <v>-1.4745303E-2</v>
      </c>
      <c r="E102" s="23">
        <v>-4.4128850000000001E-3</v>
      </c>
    </row>
    <row r="103" spans="1:5" x14ac:dyDescent="0.2">
      <c r="A103" s="21">
        <v>42517</v>
      </c>
      <c r="B103" s="20">
        <v>14.661743</v>
      </c>
      <c r="C103" s="20">
        <v>51.335796000000002</v>
      </c>
      <c r="D103" s="23">
        <v>1.2244912300000001E-2</v>
      </c>
      <c r="E103" s="23">
        <v>8.2867571000000001E-3</v>
      </c>
    </row>
    <row r="104" spans="1:5" x14ac:dyDescent="0.2">
      <c r="A104" s="21">
        <v>42521</v>
      </c>
      <c r="B104" s="20">
        <v>14.573062999999999</v>
      </c>
      <c r="C104" s="20">
        <v>52.003005000000002</v>
      </c>
      <c r="D104" s="23">
        <v>-6.0483940000000003E-3</v>
      </c>
      <c r="E104" s="23">
        <v>1.29969544E-2</v>
      </c>
    </row>
    <row r="105" spans="1:5" x14ac:dyDescent="0.2">
      <c r="A105" s="21">
        <v>42522</v>
      </c>
      <c r="B105" s="20">
        <v>14.691704</v>
      </c>
      <c r="C105" s="20">
        <v>51.855825000000003</v>
      </c>
      <c r="D105" s="23">
        <v>8.1411161999999995E-3</v>
      </c>
      <c r="E105" s="23">
        <v>-2.830221E-3</v>
      </c>
    </row>
    <row r="106" spans="1:5" x14ac:dyDescent="0.2">
      <c r="A106" s="21">
        <v>42523</v>
      </c>
      <c r="B106" s="20">
        <v>14.770797999999999</v>
      </c>
      <c r="C106" s="20">
        <v>51.492786000000002</v>
      </c>
      <c r="D106" s="23">
        <v>5.3835825000000002E-3</v>
      </c>
      <c r="E106" s="23">
        <v>-7.0009299999999998E-3</v>
      </c>
    </row>
    <row r="107" spans="1:5" x14ac:dyDescent="0.2">
      <c r="A107" s="21">
        <v>42524</v>
      </c>
      <c r="B107" s="20">
        <v>14.256688</v>
      </c>
      <c r="C107" s="20">
        <v>50.815767999999998</v>
      </c>
      <c r="D107" s="23">
        <v>-3.4805837999999999E-2</v>
      </c>
      <c r="E107" s="23">
        <v>-1.3147822E-2</v>
      </c>
    </row>
    <row r="108" spans="1:5" x14ac:dyDescent="0.2">
      <c r="A108" s="21">
        <v>42527</v>
      </c>
      <c r="B108" s="20">
        <v>14.355555000000001</v>
      </c>
      <c r="C108" s="20">
        <v>51.149372</v>
      </c>
      <c r="D108" s="23">
        <v>6.9347803999999999E-3</v>
      </c>
      <c r="E108" s="23">
        <v>6.5649701000000003E-3</v>
      </c>
    </row>
    <row r="109" spans="1:5" x14ac:dyDescent="0.2">
      <c r="A109" s="21">
        <v>42528</v>
      </c>
      <c r="B109" s="20">
        <v>14.187481</v>
      </c>
      <c r="C109" s="20">
        <v>51.119934000000001</v>
      </c>
      <c r="D109" s="23">
        <v>-1.1707942000000001E-2</v>
      </c>
      <c r="E109" s="23">
        <v>-5.7552999999999999E-4</v>
      </c>
    </row>
    <row r="110" spans="1:5" x14ac:dyDescent="0.2">
      <c r="A110" s="21">
        <v>42529</v>
      </c>
      <c r="B110" s="20">
        <v>14.266575</v>
      </c>
      <c r="C110" s="20">
        <v>51.061064999999999</v>
      </c>
      <c r="D110" s="23">
        <v>5.5749149999999997E-3</v>
      </c>
      <c r="E110" s="23">
        <v>-1.151586E-3</v>
      </c>
    </row>
    <row r="111" spans="1:5" x14ac:dyDescent="0.2">
      <c r="A111" s="21">
        <v>42530</v>
      </c>
      <c r="B111" s="20">
        <v>14.029292</v>
      </c>
      <c r="C111" s="20">
        <v>50.648963000000002</v>
      </c>
      <c r="D111" s="23">
        <v>-1.6632093000000001E-2</v>
      </c>
      <c r="E111" s="23">
        <v>-8.0707680000000007E-3</v>
      </c>
    </row>
    <row r="112" spans="1:5" x14ac:dyDescent="0.2">
      <c r="A112" s="21">
        <v>42531</v>
      </c>
      <c r="B112" s="20">
        <v>13.673368999999999</v>
      </c>
      <c r="C112" s="20">
        <v>50.511597999999999</v>
      </c>
      <c r="D112" s="23">
        <v>-2.5369989999999999E-2</v>
      </c>
      <c r="E112" s="23">
        <v>-2.7120989999999999E-3</v>
      </c>
    </row>
    <row r="113" spans="1:5" x14ac:dyDescent="0.2">
      <c r="A113" s="21">
        <v>42534</v>
      </c>
      <c r="B113" s="20">
        <v>13.445975000000001</v>
      </c>
      <c r="C113" s="20">
        <v>49.196804999999998</v>
      </c>
      <c r="D113" s="23">
        <v>-1.6630430000000002E-2</v>
      </c>
      <c r="E113" s="23">
        <v>-2.6029527E-2</v>
      </c>
    </row>
    <row r="114" spans="1:5" x14ac:dyDescent="0.2">
      <c r="A114" s="21">
        <v>42535</v>
      </c>
      <c r="B114" s="20">
        <v>13.109825000000001</v>
      </c>
      <c r="C114" s="20">
        <v>48.892637999999998</v>
      </c>
      <c r="D114" s="23">
        <v>-2.5000046000000001E-2</v>
      </c>
      <c r="E114" s="23">
        <v>-6.1826579999999997E-3</v>
      </c>
    </row>
    <row r="115" spans="1:5" x14ac:dyDescent="0.2">
      <c r="A115" s="21">
        <v>42536</v>
      </c>
      <c r="B115" s="20">
        <v>13.188919</v>
      </c>
      <c r="C115" s="20">
        <v>48.755268999999998</v>
      </c>
      <c r="D115" s="23">
        <v>6.0331849999999999E-3</v>
      </c>
      <c r="E115" s="23">
        <v>-2.8096050000000002E-3</v>
      </c>
    </row>
    <row r="116" spans="1:5" x14ac:dyDescent="0.2">
      <c r="A116" s="21">
        <v>42537</v>
      </c>
      <c r="B116" s="20">
        <v>13.159259</v>
      </c>
      <c r="C116" s="20">
        <v>49.442101999999998</v>
      </c>
      <c r="D116" s="23">
        <v>-2.2488579999999998E-3</v>
      </c>
      <c r="E116" s="23">
        <v>1.40873595E-2</v>
      </c>
    </row>
    <row r="117" spans="1:5" x14ac:dyDescent="0.2">
      <c r="A117" s="21">
        <v>42538</v>
      </c>
      <c r="B117" s="20">
        <v>13.248239</v>
      </c>
      <c r="C117" s="20">
        <v>49.186993999999999</v>
      </c>
      <c r="D117" s="23">
        <v>6.7617789000000003E-3</v>
      </c>
      <c r="E117" s="23">
        <v>-5.1597320000000002E-3</v>
      </c>
    </row>
    <row r="118" spans="1:5" x14ac:dyDescent="0.2">
      <c r="A118" s="21">
        <v>42541</v>
      </c>
      <c r="B118" s="20">
        <v>13.386654</v>
      </c>
      <c r="C118" s="20">
        <v>49.128121999999998</v>
      </c>
      <c r="D118" s="23">
        <v>1.0447803699999999E-2</v>
      </c>
      <c r="E118" s="23">
        <v>-1.1969019999999999E-3</v>
      </c>
    </row>
    <row r="119" spans="1:5" x14ac:dyDescent="0.2">
      <c r="A119" s="21">
        <v>42542</v>
      </c>
      <c r="B119" s="20">
        <v>13.465748</v>
      </c>
      <c r="C119" s="20">
        <v>50.227052</v>
      </c>
      <c r="D119" s="23">
        <v>5.9084219000000004E-3</v>
      </c>
      <c r="E119" s="23">
        <v>2.2368654799999999E-2</v>
      </c>
    </row>
    <row r="120" spans="1:5" x14ac:dyDescent="0.2">
      <c r="A120" s="21">
        <v>42543</v>
      </c>
      <c r="B120" s="20">
        <v>13.455861000000001</v>
      </c>
      <c r="C120" s="20">
        <v>50.030816999999999</v>
      </c>
      <c r="D120" s="23">
        <v>-7.3423300000000004E-4</v>
      </c>
      <c r="E120" s="23">
        <v>-3.9069580000000003E-3</v>
      </c>
    </row>
    <row r="121" spans="1:5" x14ac:dyDescent="0.2">
      <c r="A121" s="21">
        <v>42544</v>
      </c>
      <c r="B121" s="20">
        <v>13.880991</v>
      </c>
      <c r="C121" s="20">
        <v>50.933509000000001</v>
      </c>
      <c r="D121" s="23">
        <v>3.15944108E-2</v>
      </c>
      <c r="E121" s="23">
        <v>1.80427196E-2</v>
      </c>
    </row>
    <row r="122" spans="1:5" x14ac:dyDescent="0.2">
      <c r="A122" s="21">
        <v>42545</v>
      </c>
      <c r="B122" s="20">
        <v>12.85277</v>
      </c>
      <c r="C122" s="20">
        <v>48.892637999999998</v>
      </c>
      <c r="D122" s="23">
        <v>-7.4074033999999997E-2</v>
      </c>
      <c r="E122" s="23">
        <v>-4.0069318999999999E-2</v>
      </c>
    </row>
    <row r="123" spans="1:5" x14ac:dyDescent="0.2">
      <c r="A123" s="21">
        <v>42548</v>
      </c>
      <c r="B123" s="20">
        <v>12.042057</v>
      </c>
      <c r="C123" s="20">
        <v>47.518973000000003</v>
      </c>
      <c r="D123" s="23">
        <v>-6.3076909E-2</v>
      </c>
      <c r="E123" s="23">
        <v>-2.8095538999999999E-2</v>
      </c>
    </row>
    <row r="124" spans="1:5" x14ac:dyDescent="0.2">
      <c r="A124" s="21">
        <v>42549</v>
      </c>
      <c r="B124" s="20">
        <v>12.556167</v>
      </c>
      <c r="C124" s="20">
        <v>48.509971999999998</v>
      </c>
      <c r="D124" s="23">
        <v>4.2692872200000002E-2</v>
      </c>
      <c r="E124" s="23">
        <v>2.08548068E-2</v>
      </c>
    </row>
    <row r="125" spans="1:5" x14ac:dyDescent="0.2">
      <c r="A125" s="21">
        <v>42550</v>
      </c>
      <c r="B125" s="20">
        <v>13.040616999999999</v>
      </c>
      <c r="C125" s="20">
        <v>49.589281999999997</v>
      </c>
      <c r="D125" s="23">
        <v>3.8582634300000002E-2</v>
      </c>
      <c r="E125" s="23">
        <v>2.2249239800000001E-2</v>
      </c>
    </row>
    <row r="126" spans="1:5" x14ac:dyDescent="0.2">
      <c r="A126" s="21">
        <v>42551</v>
      </c>
      <c r="B126" s="20">
        <v>13.119712</v>
      </c>
      <c r="C126" s="20">
        <v>50.207428</v>
      </c>
      <c r="D126" s="23">
        <v>6.0652804999999999E-3</v>
      </c>
      <c r="E126" s="23">
        <v>1.2465314599999999E-2</v>
      </c>
    </row>
    <row r="127" spans="1:5" x14ac:dyDescent="0.2">
      <c r="A127" s="21">
        <v>42552</v>
      </c>
      <c r="B127" s="20">
        <v>12.951637</v>
      </c>
      <c r="C127" s="20">
        <v>50.197617999999999</v>
      </c>
      <c r="D127" s="23">
        <v>-1.2810876000000001E-2</v>
      </c>
      <c r="E127" s="23">
        <v>-1.95389E-4</v>
      </c>
    </row>
    <row r="128" spans="1:5" x14ac:dyDescent="0.2">
      <c r="A128" s="21">
        <v>42556</v>
      </c>
      <c r="B128" s="20">
        <v>12.595713999999999</v>
      </c>
      <c r="C128" s="20">
        <v>50.207428</v>
      </c>
      <c r="D128" s="23">
        <v>-2.7480928000000002E-2</v>
      </c>
      <c r="E128" s="23">
        <v>1.9542760000000001E-4</v>
      </c>
    </row>
    <row r="129" spans="1:5" x14ac:dyDescent="0.2">
      <c r="A129" s="21">
        <v>42557</v>
      </c>
      <c r="B129" s="20">
        <v>12.714354999999999</v>
      </c>
      <c r="C129" s="20">
        <v>50.41348</v>
      </c>
      <c r="D129" s="23">
        <v>9.4191563999999998E-3</v>
      </c>
      <c r="E129" s="23">
        <v>4.1040143000000001E-3</v>
      </c>
    </row>
    <row r="130" spans="1:5" x14ac:dyDescent="0.2">
      <c r="A130" s="21">
        <v>42558</v>
      </c>
      <c r="B130" s="20">
        <v>12.862657</v>
      </c>
      <c r="C130" s="20">
        <v>50.41348</v>
      </c>
      <c r="D130" s="23">
        <v>1.16641387E-2</v>
      </c>
      <c r="E130" s="23">
        <v>0</v>
      </c>
    </row>
    <row r="131" spans="1:5" x14ac:dyDescent="0.2">
      <c r="A131" s="21">
        <v>42559</v>
      </c>
      <c r="B131" s="20">
        <v>13.020844</v>
      </c>
      <c r="C131" s="20">
        <v>51.316172000000002</v>
      </c>
      <c r="D131" s="23">
        <v>1.22981589E-2</v>
      </c>
      <c r="E131" s="23">
        <v>1.79057665E-2</v>
      </c>
    </row>
    <row r="132" spans="1:5" x14ac:dyDescent="0.2">
      <c r="A132" s="21">
        <v>42562</v>
      </c>
      <c r="B132" s="20">
        <v>13.060390999999999</v>
      </c>
      <c r="C132" s="20">
        <v>51.600718000000001</v>
      </c>
      <c r="D132" s="23">
        <v>3.0372071000000001E-3</v>
      </c>
      <c r="E132" s="23">
        <v>5.5449575999999999E-3</v>
      </c>
    </row>
    <row r="133" spans="1:5" x14ac:dyDescent="0.2">
      <c r="A133" s="21">
        <v>42563</v>
      </c>
      <c r="B133" s="20">
        <v>13.386654</v>
      </c>
      <c r="C133" s="20">
        <v>52.209054000000002</v>
      </c>
      <c r="D133" s="23">
        <v>2.4981105100000001E-2</v>
      </c>
      <c r="E133" s="23">
        <v>1.17892933E-2</v>
      </c>
    </row>
    <row r="134" spans="1:5" x14ac:dyDescent="0.2">
      <c r="A134" s="21">
        <v>42564</v>
      </c>
      <c r="B134" s="20">
        <v>13.287786000000001</v>
      </c>
      <c r="C134" s="20">
        <v>52.503410000000002</v>
      </c>
      <c r="D134" s="23">
        <v>-7.3855650000000002E-3</v>
      </c>
      <c r="E134" s="23">
        <v>5.6380259000000004E-3</v>
      </c>
    </row>
    <row r="135" spans="1:5" x14ac:dyDescent="0.2">
      <c r="A135" s="21">
        <v>42565</v>
      </c>
      <c r="B135" s="20">
        <v>13.495407999999999</v>
      </c>
      <c r="C135" s="20">
        <v>52.729086000000002</v>
      </c>
      <c r="D135" s="23">
        <v>1.5625025899999999E-2</v>
      </c>
      <c r="E135" s="23">
        <v>4.2983112999999996E-3</v>
      </c>
    </row>
    <row r="136" spans="1:5" x14ac:dyDescent="0.2">
      <c r="A136" s="21">
        <v>42566</v>
      </c>
      <c r="B136" s="20">
        <v>13.505295</v>
      </c>
      <c r="C136" s="20">
        <v>52.689838000000002</v>
      </c>
      <c r="D136" s="23">
        <v>7.3261959999999999E-4</v>
      </c>
      <c r="E136" s="23">
        <v>-7.4433300000000002E-4</v>
      </c>
    </row>
    <row r="137" spans="1:5" x14ac:dyDescent="0.2">
      <c r="A137" s="21">
        <v>42569</v>
      </c>
      <c r="B137" s="20">
        <v>13.950198</v>
      </c>
      <c r="C137" s="20">
        <v>52.944944999999997</v>
      </c>
      <c r="D137" s="23">
        <v>3.2942856899999998E-2</v>
      </c>
      <c r="E137" s="23">
        <v>4.8416735999999997E-3</v>
      </c>
    </row>
    <row r="138" spans="1:5" x14ac:dyDescent="0.2">
      <c r="A138" s="21">
        <v>42570</v>
      </c>
      <c r="B138" s="20">
        <v>14.0985</v>
      </c>
      <c r="C138" s="20">
        <v>52.091312000000002</v>
      </c>
      <c r="D138" s="23">
        <v>1.0630816899999999E-2</v>
      </c>
      <c r="E138" s="23">
        <v>-1.6123030999999999E-2</v>
      </c>
    </row>
    <row r="139" spans="1:5" x14ac:dyDescent="0.2">
      <c r="A139" s="21">
        <v>42571</v>
      </c>
      <c r="B139" s="20">
        <v>14.236914000000001</v>
      </c>
      <c r="C139" s="20">
        <v>54.858263999999998</v>
      </c>
      <c r="D139" s="23">
        <v>9.8176401999999999E-3</v>
      </c>
      <c r="E139" s="23">
        <v>5.3117341300000002E-2</v>
      </c>
    </row>
    <row r="140" spans="1:5" x14ac:dyDescent="0.2">
      <c r="A140" s="21">
        <v>42572</v>
      </c>
      <c r="B140" s="20">
        <v>14.108387</v>
      </c>
      <c r="C140" s="20">
        <v>54.750332999999998</v>
      </c>
      <c r="D140" s="23">
        <v>-9.027729E-3</v>
      </c>
      <c r="E140" s="23">
        <v>-1.9674520000000002E-3</v>
      </c>
    </row>
    <row r="141" spans="1:5" x14ac:dyDescent="0.2">
      <c r="A141" s="21">
        <v>42573</v>
      </c>
      <c r="B141" s="20">
        <v>14.217141</v>
      </c>
      <c r="C141" s="20">
        <v>55.505848999999998</v>
      </c>
      <c r="D141" s="23">
        <v>7.7084644999999997E-3</v>
      </c>
      <c r="E141" s="23">
        <v>1.3799295099999999E-2</v>
      </c>
    </row>
    <row r="142" spans="1:5" x14ac:dyDescent="0.2">
      <c r="A142" s="21">
        <v>42576</v>
      </c>
      <c r="B142" s="20">
        <v>14.207254000000001</v>
      </c>
      <c r="C142" s="20">
        <v>55.662838999999998</v>
      </c>
      <c r="D142" s="23">
        <v>-6.95428E-4</v>
      </c>
      <c r="E142" s="23">
        <v>2.8283506000000001E-3</v>
      </c>
    </row>
    <row r="143" spans="1:5" x14ac:dyDescent="0.2">
      <c r="A143" s="21">
        <v>42577</v>
      </c>
      <c r="B143" s="20">
        <v>14.365441000000001</v>
      </c>
      <c r="C143" s="20">
        <v>55.692273</v>
      </c>
      <c r="D143" s="23">
        <v>1.11342417E-2</v>
      </c>
      <c r="E143" s="23">
        <v>5.2879089999999999E-4</v>
      </c>
    </row>
    <row r="144" spans="1:5" x14ac:dyDescent="0.2">
      <c r="A144" s="21">
        <v>42578</v>
      </c>
      <c r="B144" s="20">
        <v>14.464309</v>
      </c>
      <c r="C144" s="20">
        <v>55.132995999999999</v>
      </c>
      <c r="D144" s="23">
        <v>6.8823505000000004E-3</v>
      </c>
      <c r="E144" s="23">
        <v>-1.0042273000000001E-2</v>
      </c>
    </row>
    <row r="145" spans="1:5" x14ac:dyDescent="0.2">
      <c r="A145" s="21">
        <v>42579</v>
      </c>
      <c r="B145" s="20">
        <v>14.513743</v>
      </c>
      <c r="C145" s="20">
        <v>55.152619999999999</v>
      </c>
      <c r="D145" s="23">
        <v>3.4176537999999999E-3</v>
      </c>
      <c r="E145" s="23">
        <v>3.5593929999999999E-4</v>
      </c>
    </row>
    <row r="146" spans="1:5" x14ac:dyDescent="0.2">
      <c r="A146" s="21">
        <v>42580</v>
      </c>
      <c r="B146" s="20">
        <v>14.325894</v>
      </c>
      <c r="C146" s="20">
        <v>55.613779999999998</v>
      </c>
      <c r="D146" s="23">
        <v>-1.2942835999999999E-2</v>
      </c>
      <c r="E146" s="23">
        <v>8.3615248000000007E-3</v>
      </c>
    </row>
    <row r="147" spans="1:5" x14ac:dyDescent="0.2">
      <c r="A147" s="21">
        <v>42583</v>
      </c>
      <c r="B147" s="20">
        <v>14.167707</v>
      </c>
      <c r="C147" s="20">
        <v>55.515663000000004</v>
      </c>
      <c r="D147" s="23">
        <v>-1.1042033E-2</v>
      </c>
      <c r="E147" s="23">
        <v>-1.764257E-3</v>
      </c>
    </row>
    <row r="148" spans="1:5" x14ac:dyDescent="0.2">
      <c r="A148" s="21">
        <v>42584</v>
      </c>
      <c r="B148" s="20">
        <v>13.969972</v>
      </c>
      <c r="C148" s="20">
        <v>55.515663000000004</v>
      </c>
      <c r="D148" s="23">
        <v>-1.395674E-2</v>
      </c>
      <c r="E148" s="23">
        <v>0</v>
      </c>
    </row>
    <row r="149" spans="1:5" x14ac:dyDescent="0.2">
      <c r="A149" s="21">
        <v>42585</v>
      </c>
      <c r="B149" s="20">
        <v>14.316007000000001</v>
      </c>
      <c r="C149" s="20">
        <v>55.898325999999997</v>
      </c>
      <c r="D149" s="23">
        <v>2.4769913599999999E-2</v>
      </c>
      <c r="E149" s="23">
        <v>6.8928835000000004E-3</v>
      </c>
    </row>
    <row r="150" spans="1:5" x14ac:dyDescent="0.2">
      <c r="A150" s="21">
        <v>42586</v>
      </c>
      <c r="B150" s="20">
        <v>14.316007000000001</v>
      </c>
      <c r="C150" s="20">
        <v>56.310423</v>
      </c>
      <c r="D150" s="23">
        <v>0</v>
      </c>
      <c r="E150" s="23">
        <v>7.3722600999999999E-3</v>
      </c>
    </row>
    <row r="151" spans="1:5" x14ac:dyDescent="0.2">
      <c r="A151" s="21">
        <v>42587</v>
      </c>
      <c r="B151" s="20">
        <v>14.879553</v>
      </c>
      <c r="C151" s="20">
        <v>56.869700000000002</v>
      </c>
      <c r="D151" s="23">
        <v>3.9364747399999997E-2</v>
      </c>
      <c r="E151" s="23">
        <v>9.9320334E-3</v>
      </c>
    </row>
    <row r="152" spans="1:5" x14ac:dyDescent="0.2">
      <c r="A152" s="21">
        <v>42590</v>
      </c>
      <c r="B152" s="20">
        <v>14.958646999999999</v>
      </c>
      <c r="C152" s="20">
        <v>56.967821999999998</v>
      </c>
      <c r="D152" s="23">
        <v>5.3156167000000002E-3</v>
      </c>
      <c r="E152" s="23">
        <v>1.7253828E-3</v>
      </c>
    </row>
    <row r="153" spans="1:5" x14ac:dyDescent="0.2">
      <c r="A153" s="21">
        <v>42591</v>
      </c>
      <c r="B153" s="20">
        <v>15.017965999999999</v>
      </c>
      <c r="C153" s="20">
        <v>57.105187000000001</v>
      </c>
      <c r="D153" s="23">
        <v>3.9655324E-3</v>
      </c>
      <c r="E153" s="23">
        <v>2.4112735E-3</v>
      </c>
    </row>
    <row r="154" spans="1:5" x14ac:dyDescent="0.2">
      <c r="A154" s="21">
        <v>42592</v>
      </c>
      <c r="B154" s="20">
        <v>14.642270999999999</v>
      </c>
      <c r="C154" s="20">
        <v>56.928573</v>
      </c>
      <c r="D154" s="23">
        <v>-2.501637E-2</v>
      </c>
      <c r="E154" s="23">
        <v>-3.0927839999999999E-3</v>
      </c>
    </row>
    <row r="155" spans="1:5" x14ac:dyDescent="0.2">
      <c r="A155" s="21">
        <v>42593</v>
      </c>
      <c r="B155" s="20">
        <v>14.711478</v>
      </c>
      <c r="C155" s="20">
        <v>57.203305</v>
      </c>
      <c r="D155" s="23">
        <v>4.7265209000000004E-3</v>
      </c>
      <c r="E155" s="23">
        <v>4.8259069999999999E-3</v>
      </c>
    </row>
    <row r="156" spans="1:5" x14ac:dyDescent="0.2">
      <c r="A156" s="21">
        <v>42594</v>
      </c>
      <c r="B156" s="20">
        <v>14.741137999999999</v>
      </c>
      <c r="C156" s="20">
        <v>56.850076000000001</v>
      </c>
      <c r="D156" s="23">
        <v>2.0161128999999999E-3</v>
      </c>
      <c r="E156" s="23">
        <v>-6.1749750000000001E-3</v>
      </c>
    </row>
    <row r="157" spans="1:5" x14ac:dyDescent="0.2">
      <c r="A157" s="21">
        <v>42597</v>
      </c>
      <c r="B157" s="20">
        <v>14.849893</v>
      </c>
      <c r="C157" s="20">
        <v>57.026691</v>
      </c>
      <c r="D157" s="23">
        <v>7.3776529E-3</v>
      </c>
      <c r="E157" s="23">
        <v>3.1066801000000002E-3</v>
      </c>
    </row>
    <row r="158" spans="1:5" x14ac:dyDescent="0.2">
      <c r="A158" s="21">
        <v>42598</v>
      </c>
      <c r="B158" s="20">
        <v>14.998193000000001</v>
      </c>
      <c r="C158" s="20">
        <v>56.710752999999997</v>
      </c>
      <c r="D158" s="23">
        <v>9.9866039E-3</v>
      </c>
      <c r="E158" s="23">
        <v>-5.5401779999999998E-3</v>
      </c>
    </row>
    <row r="159" spans="1:5" x14ac:dyDescent="0.2">
      <c r="A159" s="21">
        <v>42599</v>
      </c>
      <c r="B159" s="20">
        <v>14.97842</v>
      </c>
      <c r="C159" s="20">
        <v>56.829231999999998</v>
      </c>
      <c r="D159" s="23">
        <v>-1.3183590000000001E-3</v>
      </c>
      <c r="E159" s="23">
        <v>2.0891805000000001E-3</v>
      </c>
    </row>
    <row r="160" spans="1:5" x14ac:dyDescent="0.2">
      <c r="A160" s="21">
        <v>42600</v>
      </c>
      <c r="B160" s="20">
        <v>14.988306</v>
      </c>
      <c r="C160" s="20">
        <v>56.868721000000001</v>
      </c>
      <c r="D160" s="23">
        <v>6.6001619999999999E-4</v>
      </c>
      <c r="E160" s="23">
        <v>6.948713E-4</v>
      </c>
    </row>
    <row r="161" spans="1:5" x14ac:dyDescent="0.2">
      <c r="A161" s="21">
        <v>42601</v>
      </c>
      <c r="B161" s="20">
        <v>15.047627</v>
      </c>
      <c r="C161" s="20">
        <v>56.888468000000003</v>
      </c>
      <c r="D161" s="23">
        <v>3.9578188000000004E-3</v>
      </c>
      <c r="E161" s="23">
        <v>3.4723829999999998E-4</v>
      </c>
    </row>
    <row r="162" spans="1:5" x14ac:dyDescent="0.2">
      <c r="A162" s="21">
        <v>42604</v>
      </c>
      <c r="B162" s="20">
        <v>15.00808</v>
      </c>
      <c r="C162" s="20">
        <v>56.937832</v>
      </c>
      <c r="D162" s="23">
        <v>-2.6281220000000001E-3</v>
      </c>
      <c r="E162" s="23">
        <v>8.6773299999999998E-4</v>
      </c>
    </row>
    <row r="163" spans="1:5" x14ac:dyDescent="0.2">
      <c r="A163" s="21">
        <v>42605</v>
      </c>
      <c r="B163" s="20">
        <v>15.176155</v>
      </c>
      <c r="C163" s="20">
        <v>57.15504</v>
      </c>
      <c r="D163" s="23">
        <v>1.11989675E-2</v>
      </c>
      <c r="E163" s="23">
        <v>3.8148273999999999E-3</v>
      </c>
    </row>
    <row r="164" spans="1:5" x14ac:dyDescent="0.2">
      <c r="A164" s="21">
        <v>42606</v>
      </c>
      <c r="B164" s="20">
        <v>15.225588</v>
      </c>
      <c r="C164" s="20">
        <v>57.214280000000002</v>
      </c>
      <c r="D164" s="23">
        <v>3.2572808999999999E-3</v>
      </c>
      <c r="E164" s="23">
        <v>1.0364790000000001E-3</v>
      </c>
    </row>
    <row r="165" spans="1:5" x14ac:dyDescent="0.2">
      <c r="A165" s="21">
        <v>42607</v>
      </c>
      <c r="B165" s="20">
        <v>15.354115999999999</v>
      </c>
      <c r="C165" s="20">
        <v>57.431483999999998</v>
      </c>
      <c r="D165" s="23">
        <v>8.4415787000000006E-3</v>
      </c>
      <c r="E165" s="23">
        <v>3.7963250000000001E-3</v>
      </c>
    </row>
    <row r="166" spans="1:5" x14ac:dyDescent="0.2">
      <c r="A166" s="21">
        <v>42608</v>
      </c>
      <c r="B166" s="20">
        <v>15.611172</v>
      </c>
      <c r="C166" s="20">
        <v>57.293261999999999</v>
      </c>
      <c r="D166" s="23">
        <v>1.6741829999999999E-2</v>
      </c>
      <c r="E166" s="23">
        <v>-2.4067289999999998E-3</v>
      </c>
    </row>
    <row r="167" spans="1:5" x14ac:dyDescent="0.2">
      <c r="A167" s="21">
        <v>42611</v>
      </c>
      <c r="B167" s="20">
        <v>15.660606</v>
      </c>
      <c r="C167" s="20">
        <v>57.362372999999998</v>
      </c>
      <c r="D167" s="23">
        <v>3.1665783999999999E-3</v>
      </c>
      <c r="E167" s="23">
        <v>1.2062675E-3</v>
      </c>
    </row>
    <row r="168" spans="1:5" x14ac:dyDescent="0.2">
      <c r="A168" s="21">
        <v>42612</v>
      </c>
      <c r="B168" s="20">
        <v>16.006641999999999</v>
      </c>
      <c r="C168" s="20">
        <v>57.15504</v>
      </c>
      <c r="D168" s="23">
        <v>2.20959521E-2</v>
      </c>
      <c r="E168" s="23">
        <v>-3.6144430000000002E-3</v>
      </c>
    </row>
    <row r="169" spans="1:5" x14ac:dyDescent="0.2">
      <c r="A169" s="21">
        <v>42613</v>
      </c>
      <c r="B169" s="20">
        <v>16.031472999999998</v>
      </c>
      <c r="C169" s="20">
        <v>56.730499000000002</v>
      </c>
      <c r="D169" s="23">
        <v>1.5512935E-3</v>
      </c>
      <c r="E169" s="23">
        <v>-7.427884E-3</v>
      </c>
    </row>
    <row r="170" spans="1:5" x14ac:dyDescent="0.2">
      <c r="A170" s="21">
        <v>42614</v>
      </c>
      <c r="B170" s="20">
        <v>15.872548999999999</v>
      </c>
      <c r="C170" s="20">
        <v>56.858849999999997</v>
      </c>
      <c r="D170" s="23">
        <v>-9.9132500000000002E-3</v>
      </c>
      <c r="E170" s="23">
        <v>2.2624691000000001E-3</v>
      </c>
    </row>
    <row r="171" spans="1:5" x14ac:dyDescent="0.2">
      <c r="A171" s="21">
        <v>42615</v>
      </c>
      <c r="B171" s="20">
        <v>15.892415</v>
      </c>
      <c r="C171" s="20">
        <v>56.937832</v>
      </c>
      <c r="D171" s="23">
        <v>1.2515948E-3</v>
      </c>
      <c r="E171" s="23">
        <v>1.3890889E-3</v>
      </c>
    </row>
    <row r="172" spans="1:5" x14ac:dyDescent="0.2">
      <c r="A172" s="21">
        <v>42619</v>
      </c>
      <c r="B172" s="20">
        <v>15.673894000000001</v>
      </c>
      <c r="C172" s="20">
        <v>56.878596000000002</v>
      </c>
      <c r="D172" s="23">
        <v>-1.3750017999999999E-2</v>
      </c>
      <c r="E172" s="23">
        <v>-1.0403630000000001E-3</v>
      </c>
    </row>
    <row r="173" spans="1:5" x14ac:dyDescent="0.2">
      <c r="A173" s="21">
        <v>42620</v>
      </c>
      <c r="B173" s="20">
        <v>15.594431999999999</v>
      </c>
      <c r="C173" s="20">
        <v>56.927961000000003</v>
      </c>
      <c r="D173" s="23">
        <v>-5.0697040000000004E-3</v>
      </c>
      <c r="E173" s="23">
        <v>8.6790119999999998E-4</v>
      </c>
    </row>
    <row r="174" spans="1:5" x14ac:dyDescent="0.2">
      <c r="A174" s="21">
        <v>42621</v>
      </c>
      <c r="B174" s="20">
        <v>15.753356</v>
      </c>
      <c r="C174" s="20">
        <v>56.700881000000003</v>
      </c>
      <c r="D174" s="23">
        <v>1.0191073300000001E-2</v>
      </c>
      <c r="E174" s="23">
        <v>-3.9889010000000004E-3</v>
      </c>
    </row>
    <row r="175" spans="1:5" x14ac:dyDescent="0.2">
      <c r="A175" s="21">
        <v>42622</v>
      </c>
      <c r="B175" s="20">
        <v>15.634162999999999</v>
      </c>
      <c r="C175" s="20">
        <v>55.496369000000001</v>
      </c>
      <c r="D175" s="23">
        <v>-7.5661970000000002E-3</v>
      </c>
      <c r="E175" s="23">
        <v>-2.1243267999999999E-2</v>
      </c>
    </row>
    <row r="176" spans="1:5" x14ac:dyDescent="0.2">
      <c r="A176" s="21">
        <v>42625</v>
      </c>
      <c r="B176" s="20">
        <v>15.793087</v>
      </c>
      <c r="C176" s="20">
        <v>56.325704000000002</v>
      </c>
      <c r="D176" s="23">
        <v>1.0165174799999999E-2</v>
      </c>
      <c r="E176" s="23">
        <v>1.49439507E-2</v>
      </c>
    </row>
    <row r="177" spans="1:5" x14ac:dyDescent="0.2">
      <c r="A177" s="21">
        <v>42626</v>
      </c>
      <c r="B177" s="20">
        <v>15.614298</v>
      </c>
      <c r="C177" s="20">
        <v>55.812306</v>
      </c>
      <c r="D177" s="23">
        <v>-1.1320713E-2</v>
      </c>
      <c r="E177" s="23">
        <v>-9.1148080000000003E-3</v>
      </c>
    </row>
    <row r="178" spans="1:5" x14ac:dyDescent="0.2">
      <c r="A178" s="21">
        <v>42627</v>
      </c>
      <c r="B178" s="20">
        <v>15.524903</v>
      </c>
      <c r="C178" s="20">
        <v>55.545732999999998</v>
      </c>
      <c r="D178" s="23">
        <v>-5.7252010000000001E-3</v>
      </c>
      <c r="E178" s="23">
        <v>-4.7762409999999996E-3</v>
      </c>
    </row>
    <row r="179" spans="1:5" x14ac:dyDescent="0.2">
      <c r="A179" s="21">
        <v>42628</v>
      </c>
      <c r="B179" s="20">
        <v>15.564634</v>
      </c>
      <c r="C179" s="20">
        <v>56.463926000000001</v>
      </c>
      <c r="D179" s="23">
        <v>2.5591785999999998E-3</v>
      </c>
      <c r="E179" s="23">
        <v>1.6530396700000002E-2</v>
      </c>
    </row>
    <row r="180" spans="1:5" x14ac:dyDescent="0.2">
      <c r="A180" s="21">
        <v>42629</v>
      </c>
      <c r="B180" s="20">
        <v>15.385844000000001</v>
      </c>
      <c r="C180" s="20">
        <v>56.523166000000003</v>
      </c>
      <c r="D180" s="23">
        <v>-1.1486939E-2</v>
      </c>
      <c r="E180" s="23">
        <v>1.0491654E-3</v>
      </c>
    </row>
    <row r="181" spans="1:5" x14ac:dyDescent="0.2">
      <c r="A181" s="21">
        <v>42632</v>
      </c>
      <c r="B181" s="20">
        <v>15.485172</v>
      </c>
      <c r="C181" s="20">
        <v>56.207228999999998</v>
      </c>
      <c r="D181" s="23">
        <v>6.4558044E-3</v>
      </c>
      <c r="E181" s="23">
        <v>-5.5895140000000003E-3</v>
      </c>
    </row>
    <row r="182" spans="1:5" x14ac:dyDescent="0.2">
      <c r="A182" s="21">
        <v>42633</v>
      </c>
      <c r="B182" s="20">
        <v>15.495105000000001</v>
      </c>
      <c r="C182" s="20">
        <v>56.088754000000002</v>
      </c>
      <c r="D182" s="23">
        <v>6.4145239999999996E-4</v>
      </c>
      <c r="E182" s="23">
        <v>-2.1078249999999998E-3</v>
      </c>
    </row>
    <row r="183" spans="1:5" x14ac:dyDescent="0.2">
      <c r="A183" s="21">
        <v>42634</v>
      </c>
      <c r="B183" s="20">
        <v>15.544767999999999</v>
      </c>
      <c r="C183" s="20">
        <v>57.026690000000002</v>
      </c>
      <c r="D183" s="23">
        <v>3.2050767000000001E-3</v>
      </c>
      <c r="E183" s="23">
        <v>1.6722353999999998E-2</v>
      </c>
    </row>
    <row r="184" spans="1:5" x14ac:dyDescent="0.2">
      <c r="A184" s="21">
        <v>42635</v>
      </c>
      <c r="B184" s="20">
        <v>15.495105000000001</v>
      </c>
      <c r="C184" s="20">
        <v>57.085929</v>
      </c>
      <c r="D184" s="23">
        <v>-3.1948369999999999E-3</v>
      </c>
      <c r="E184" s="23">
        <v>1.0387943000000001E-3</v>
      </c>
    </row>
    <row r="185" spans="1:5" x14ac:dyDescent="0.2">
      <c r="A185" s="21">
        <v>42636</v>
      </c>
      <c r="B185" s="20">
        <v>15.415642999999999</v>
      </c>
      <c r="C185" s="20">
        <v>56.700881000000003</v>
      </c>
      <c r="D185" s="23">
        <v>-5.1282000000000003E-3</v>
      </c>
      <c r="E185" s="23">
        <v>-6.7450599999999998E-3</v>
      </c>
    </row>
    <row r="186" spans="1:5" x14ac:dyDescent="0.2">
      <c r="A186" s="21">
        <v>42639</v>
      </c>
      <c r="B186" s="20">
        <v>14.988534</v>
      </c>
      <c r="C186" s="20">
        <v>56.177610999999999</v>
      </c>
      <c r="D186" s="23">
        <v>-2.7706207E-2</v>
      </c>
      <c r="E186" s="23">
        <v>-9.2286039999999996E-3</v>
      </c>
    </row>
    <row r="187" spans="1:5" x14ac:dyDescent="0.2">
      <c r="A187" s="21">
        <v>42640</v>
      </c>
      <c r="B187" s="20">
        <v>15.187189</v>
      </c>
      <c r="C187" s="20">
        <v>57.214280000000002</v>
      </c>
      <c r="D187" s="23">
        <v>1.3253797899999999E-2</v>
      </c>
      <c r="E187" s="23">
        <v>1.84534191E-2</v>
      </c>
    </row>
    <row r="188" spans="1:5" x14ac:dyDescent="0.2">
      <c r="A188" s="21">
        <v>42641</v>
      </c>
      <c r="B188" s="20">
        <v>15.276584</v>
      </c>
      <c r="C188" s="20">
        <v>57.293261999999999</v>
      </c>
      <c r="D188" s="23">
        <v>5.8862111000000002E-3</v>
      </c>
      <c r="E188" s="23">
        <v>1.3804596000000001E-3</v>
      </c>
    </row>
    <row r="189" spans="1:5" x14ac:dyDescent="0.2">
      <c r="A189" s="21">
        <v>42642</v>
      </c>
      <c r="B189" s="20">
        <v>15.058063000000001</v>
      </c>
      <c r="C189" s="20">
        <v>56.671263000000003</v>
      </c>
      <c r="D189" s="23">
        <v>-1.4304310000000001E-2</v>
      </c>
      <c r="E189" s="23">
        <v>-1.0856408E-2</v>
      </c>
    </row>
    <row r="190" spans="1:5" x14ac:dyDescent="0.2">
      <c r="A190" s="21">
        <v>42643</v>
      </c>
      <c r="B190" s="20">
        <v>15.544767999999999</v>
      </c>
      <c r="C190" s="20">
        <v>56.868721000000001</v>
      </c>
      <c r="D190" s="23">
        <v>3.2321886299999998E-2</v>
      </c>
      <c r="E190" s="23">
        <v>3.4842702999999999E-3</v>
      </c>
    </row>
    <row r="191" spans="1:5" x14ac:dyDescent="0.2">
      <c r="A191" s="21">
        <v>42646</v>
      </c>
      <c r="B191" s="20">
        <v>15.524903</v>
      </c>
      <c r="C191" s="20">
        <v>56.691006000000002</v>
      </c>
      <c r="D191" s="23">
        <v>-1.2779219999999999E-3</v>
      </c>
      <c r="E191" s="23">
        <v>-3.1250039999999998E-3</v>
      </c>
    </row>
    <row r="192" spans="1:5" x14ac:dyDescent="0.2">
      <c r="A192" s="21">
        <v>42647</v>
      </c>
      <c r="B192" s="20">
        <v>15.693759999999999</v>
      </c>
      <c r="C192" s="20">
        <v>56.513294999999999</v>
      </c>
      <c r="D192" s="23">
        <v>1.08765253E-2</v>
      </c>
      <c r="E192" s="23">
        <v>-3.1347300000000001E-3</v>
      </c>
    </row>
    <row r="193" spans="1:5" x14ac:dyDescent="0.2">
      <c r="A193" s="21">
        <v>42648</v>
      </c>
      <c r="B193" s="20">
        <v>16.001676</v>
      </c>
      <c r="C193" s="20">
        <v>56.908214000000001</v>
      </c>
      <c r="D193" s="23">
        <v>1.9620282199999999E-2</v>
      </c>
      <c r="E193" s="23">
        <v>6.9880725000000003E-3</v>
      </c>
    </row>
    <row r="194" spans="1:5" x14ac:dyDescent="0.2">
      <c r="A194" s="21">
        <v>42649</v>
      </c>
      <c r="B194" s="20">
        <v>16.110935000000001</v>
      </c>
      <c r="C194" s="20">
        <v>57.006946999999997</v>
      </c>
      <c r="D194" s="23">
        <v>6.8279723000000004E-3</v>
      </c>
      <c r="E194" s="23">
        <v>1.7349517E-3</v>
      </c>
    </row>
    <row r="195" spans="1:5" x14ac:dyDescent="0.2">
      <c r="A195" s="21">
        <v>42650</v>
      </c>
      <c r="B195" s="20">
        <v>16.021540000000002</v>
      </c>
      <c r="C195" s="20">
        <v>57.066183000000002</v>
      </c>
      <c r="D195" s="23">
        <v>-5.5487160000000004E-3</v>
      </c>
      <c r="E195" s="23">
        <v>1.0391014000000001E-3</v>
      </c>
    </row>
    <row r="196" spans="1:5" x14ac:dyDescent="0.2">
      <c r="A196" s="21">
        <v>42653</v>
      </c>
      <c r="B196" s="20">
        <v>16.190397000000001</v>
      </c>
      <c r="C196" s="20">
        <v>57.303137</v>
      </c>
      <c r="D196" s="23">
        <v>1.0539373899999999E-2</v>
      </c>
      <c r="E196" s="23">
        <v>4.1522664999999997E-3</v>
      </c>
    </row>
    <row r="197" spans="1:5" x14ac:dyDescent="0.2">
      <c r="A197" s="21">
        <v>42654</v>
      </c>
      <c r="B197" s="20">
        <v>16.001676</v>
      </c>
      <c r="C197" s="20">
        <v>56.463926000000001</v>
      </c>
      <c r="D197" s="23">
        <v>-1.1656354000000001E-2</v>
      </c>
      <c r="E197" s="23">
        <v>-1.4645114000000001E-2</v>
      </c>
    </row>
    <row r="198" spans="1:5" x14ac:dyDescent="0.2">
      <c r="A198" s="21">
        <v>42655</v>
      </c>
      <c r="B198" s="20">
        <v>15.922214</v>
      </c>
      <c r="C198" s="20">
        <v>56.384943999999997</v>
      </c>
      <c r="D198" s="23">
        <v>-4.9658549999999999E-3</v>
      </c>
      <c r="E198" s="23">
        <v>-1.3988049999999999E-3</v>
      </c>
    </row>
    <row r="199" spans="1:5" x14ac:dyDescent="0.2">
      <c r="A199" s="21">
        <v>42656</v>
      </c>
      <c r="B199" s="20">
        <v>15.723558000000001</v>
      </c>
      <c r="C199" s="20">
        <v>56.197353999999997</v>
      </c>
      <c r="D199" s="23">
        <v>-1.2476657E-2</v>
      </c>
      <c r="E199" s="23">
        <v>-3.3269520000000002E-3</v>
      </c>
    </row>
    <row r="200" spans="1:5" x14ac:dyDescent="0.2">
      <c r="A200" s="21">
        <v>42657</v>
      </c>
      <c r="B200" s="20">
        <v>15.892415</v>
      </c>
      <c r="C200" s="20">
        <v>56.691006000000002</v>
      </c>
      <c r="D200" s="23">
        <v>1.0739108799999999E-2</v>
      </c>
      <c r="E200" s="23">
        <v>8.7842570000000002E-3</v>
      </c>
    </row>
    <row r="201" spans="1:5" x14ac:dyDescent="0.2">
      <c r="A201" s="21">
        <v>42660</v>
      </c>
      <c r="B201" s="20">
        <v>15.942078</v>
      </c>
      <c r="C201" s="20">
        <v>56.493547999999997</v>
      </c>
      <c r="D201" s="23">
        <v>3.1249499E-3</v>
      </c>
      <c r="E201" s="23">
        <v>-3.4830569999999999E-3</v>
      </c>
    </row>
    <row r="202" spans="1:5" x14ac:dyDescent="0.2">
      <c r="A202" s="21">
        <v>42661</v>
      </c>
      <c r="B202" s="20">
        <v>16.150666999999999</v>
      </c>
      <c r="C202" s="20">
        <v>56.927961000000003</v>
      </c>
      <c r="D202" s="23">
        <v>1.30841789E-2</v>
      </c>
      <c r="E202" s="23">
        <v>7.6896038E-3</v>
      </c>
    </row>
    <row r="203" spans="1:5" x14ac:dyDescent="0.2">
      <c r="A203" s="21">
        <v>42662</v>
      </c>
      <c r="B203" s="20">
        <v>16.359254</v>
      </c>
      <c r="C203" s="20">
        <v>56.799610000000001</v>
      </c>
      <c r="D203" s="23">
        <v>1.29150703E-2</v>
      </c>
      <c r="E203" s="23">
        <v>-2.2546210000000001E-3</v>
      </c>
    </row>
    <row r="204" spans="1:5" x14ac:dyDescent="0.2">
      <c r="A204" s="21">
        <v>42663</v>
      </c>
      <c r="B204" s="20">
        <v>16.448649</v>
      </c>
      <c r="C204" s="20">
        <v>56.523166000000003</v>
      </c>
      <c r="D204" s="23">
        <v>5.4644912000000002E-3</v>
      </c>
      <c r="E204" s="23">
        <v>-4.8670049999999998E-3</v>
      </c>
    </row>
    <row r="205" spans="1:5" x14ac:dyDescent="0.2">
      <c r="A205" s="21">
        <v>42664</v>
      </c>
      <c r="B205" s="20">
        <v>16.55791</v>
      </c>
      <c r="C205" s="20">
        <v>58.902569</v>
      </c>
      <c r="D205" s="23">
        <v>6.6425516000000002E-3</v>
      </c>
      <c r="E205" s="23">
        <v>4.2096067299999998E-2</v>
      </c>
    </row>
    <row r="206" spans="1:5" x14ac:dyDescent="0.2">
      <c r="A206" s="21">
        <v>42667</v>
      </c>
      <c r="B206" s="20">
        <v>16.657238</v>
      </c>
      <c r="C206" s="20">
        <v>60.225557000000002</v>
      </c>
      <c r="D206" s="23">
        <v>5.9988246999999996E-3</v>
      </c>
      <c r="E206" s="23">
        <v>2.24606163E-2</v>
      </c>
    </row>
    <row r="207" spans="1:5" x14ac:dyDescent="0.2">
      <c r="A207" s="21">
        <v>42668</v>
      </c>
      <c r="B207" s="20">
        <v>16.607572999999999</v>
      </c>
      <c r="C207" s="20">
        <v>60.215685000000001</v>
      </c>
      <c r="D207" s="23">
        <v>-2.981587E-3</v>
      </c>
      <c r="E207" s="23">
        <v>-1.63917E-4</v>
      </c>
    </row>
    <row r="208" spans="1:5" x14ac:dyDescent="0.2">
      <c r="A208" s="21">
        <v>42669</v>
      </c>
      <c r="B208" s="20">
        <v>16.756565999999999</v>
      </c>
      <c r="C208" s="20">
        <v>59.860255000000002</v>
      </c>
      <c r="D208" s="23">
        <v>8.9713890999999994E-3</v>
      </c>
      <c r="E208" s="23">
        <v>-5.9026149999999999E-3</v>
      </c>
    </row>
    <row r="209" spans="1:5" x14ac:dyDescent="0.2">
      <c r="A209" s="21">
        <v>42670</v>
      </c>
      <c r="B209" s="20">
        <v>16.796296000000002</v>
      </c>
      <c r="C209" s="20">
        <v>59.336981999999999</v>
      </c>
      <c r="D209" s="23">
        <v>2.3710109000000001E-3</v>
      </c>
      <c r="E209" s="23">
        <v>-8.7415770000000004E-3</v>
      </c>
    </row>
    <row r="210" spans="1:5" x14ac:dyDescent="0.2">
      <c r="A210" s="21">
        <v>42671</v>
      </c>
      <c r="B210" s="20">
        <v>16.567843</v>
      </c>
      <c r="C210" s="20">
        <v>59.109901999999998</v>
      </c>
      <c r="D210" s="23">
        <v>-1.3601392E-2</v>
      </c>
      <c r="E210" s="23">
        <v>-3.8269559999999998E-3</v>
      </c>
    </row>
    <row r="211" spans="1:5" x14ac:dyDescent="0.2">
      <c r="A211" s="21">
        <v>42674</v>
      </c>
      <c r="B211" s="20">
        <v>16.389053000000001</v>
      </c>
      <c r="C211" s="20">
        <v>59.159266000000002</v>
      </c>
      <c r="D211" s="23">
        <v>-1.0791387E-2</v>
      </c>
      <c r="E211" s="23">
        <v>8.3512229999999998E-4</v>
      </c>
    </row>
    <row r="212" spans="1:5" x14ac:dyDescent="0.2">
      <c r="A212" s="21">
        <v>42675</v>
      </c>
      <c r="B212" s="20">
        <v>16.498314000000001</v>
      </c>
      <c r="C212" s="20">
        <v>59.040790999999999</v>
      </c>
      <c r="D212" s="23">
        <v>6.6667061000000001E-3</v>
      </c>
      <c r="E212" s="23">
        <v>-2.0026449999999999E-3</v>
      </c>
    </row>
    <row r="213" spans="1:5" x14ac:dyDescent="0.2">
      <c r="A213" s="21">
        <v>42676</v>
      </c>
      <c r="B213" s="20">
        <v>16.369187</v>
      </c>
      <c r="C213" s="20">
        <v>58.675490000000003</v>
      </c>
      <c r="D213" s="23">
        <v>-7.8266789999999996E-3</v>
      </c>
      <c r="E213" s="23">
        <v>-6.187265E-3</v>
      </c>
    </row>
    <row r="214" spans="1:5" x14ac:dyDescent="0.2">
      <c r="A214" s="21">
        <v>42677</v>
      </c>
      <c r="B214" s="20">
        <v>16.369187</v>
      </c>
      <c r="C214" s="20">
        <v>58.458280999999999</v>
      </c>
      <c r="D214" s="23">
        <v>0</v>
      </c>
      <c r="E214" s="23">
        <v>-3.701869E-3</v>
      </c>
    </row>
    <row r="215" spans="1:5" x14ac:dyDescent="0.2">
      <c r="A215" s="21">
        <v>42678</v>
      </c>
      <c r="B215" s="20">
        <v>16.438715999999999</v>
      </c>
      <c r="C215" s="20">
        <v>57.964629000000002</v>
      </c>
      <c r="D215" s="23">
        <v>4.2475537000000001E-3</v>
      </c>
      <c r="E215" s="23">
        <v>-8.4445179999999998E-3</v>
      </c>
    </row>
    <row r="216" spans="1:5" x14ac:dyDescent="0.2">
      <c r="A216" s="21">
        <v>42681</v>
      </c>
      <c r="B216" s="20">
        <v>16.895624000000002</v>
      </c>
      <c r="C216" s="20">
        <v>59.652918999999997</v>
      </c>
      <c r="D216" s="23">
        <v>2.7794628200000001E-2</v>
      </c>
      <c r="E216" s="23">
        <v>2.9126210699999999E-2</v>
      </c>
    </row>
    <row r="217" spans="1:5" x14ac:dyDescent="0.2">
      <c r="A217" s="21">
        <v>42682</v>
      </c>
      <c r="B217" s="20">
        <v>16.885691000000001</v>
      </c>
      <c r="C217" s="20">
        <v>59.702286999999998</v>
      </c>
      <c r="D217" s="23">
        <v>-5.8790399999999999E-4</v>
      </c>
      <c r="E217" s="23">
        <v>8.2758729999999996E-4</v>
      </c>
    </row>
    <row r="218" spans="1:5" x14ac:dyDescent="0.2">
      <c r="A218" s="21">
        <v>42683</v>
      </c>
      <c r="B218" s="20">
        <v>17.849167999999999</v>
      </c>
      <c r="C218" s="20">
        <v>59.406092999999998</v>
      </c>
      <c r="D218" s="23">
        <v>5.7058784299999998E-2</v>
      </c>
      <c r="E218" s="23">
        <v>-4.9611830000000001E-3</v>
      </c>
    </row>
    <row r="219" spans="1:5" x14ac:dyDescent="0.2">
      <c r="A219" s="21">
        <v>42684</v>
      </c>
      <c r="B219" s="20">
        <v>18.633856999999999</v>
      </c>
      <c r="C219" s="20">
        <v>57.954757999999998</v>
      </c>
      <c r="D219" s="23">
        <v>4.3962217200000001E-2</v>
      </c>
      <c r="E219" s="23">
        <v>-2.4430743000000001E-2</v>
      </c>
    </row>
    <row r="220" spans="1:5" x14ac:dyDescent="0.2">
      <c r="A220" s="21">
        <v>42685</v>
      </c>
      <c r="B220" s="20">
        <v>18.892109000000001</v>
      </c>
      <c r="C220" s="20">
        <v>58.270695000000003</v>
      </c>
      <c r="D220" s="23">
        <v>1.3859288500000001E-2</v>
      </c>
      <c r="E220" s="23">
        <v>5.4514419999999999E-3</v>
      </c>
    </row>
    <row r="221" spans="1:5" x14ac:dyDescent="0.2">
      <c r="A221" s="21">
        <v>42688</v>
      </c>
      <c r="B221" s="20">
        <v>19.944980999999999</v>
      </c>
      <c r="C221" s="20">
        <v>57.38212</v>
      </c>
      <c r="D221" s="23">
        <v>5.5730781600000001E-2</v>
      </c>
      <c r="E221" s="23">
        <v>-1.5249089E-2</v>
      </c>
    </row>
    <row r="222" spans="1:5" x14ac:dyDescent="0.2">
      <c r="A222" s="21">
        <v>42689</v>
      </c>
      <c r="B222" s="20">
        <v>20.024443000000002</v>
      </c>
      <c r="C222" s="20">
        <v>58.515250000000002</v>
      </c>
      <c r="D222" s="23">
        <v>3.9840598999999997E-3</v>
      </c>
      <c r="E222" s="23">
        <v>1.9747092000000001E-2</v>
      </c>
    </row>
    <row r="223" spans="1:5" x14ac:dyDescent="0.2">
      <c r="A223" s="21">
        <v>42690</v>
      </c>
      <c r="B223" s="20">
        <v>19.6172</v>
      </c>
      <c r="C223" s="20">
        <v>59.290551999999998</v>
      </c>
      <c r="D223" s="23">
        <v>-2.0337294999999998E-2</v>
      </c>
      <c r="E223" s="23">
        <v>1.3249571700000001E-2</v>
      </c>
    </row>
    <row r="224" spans="1:5" x14ac:dyDescent="0.2">
      <c r="A224" s="21">
        <v>42691</v>
      </c>
      <c r="B224" s="20">
        <v>19.944980999999999</v>
      </c>
      <c r="C224" s="20">
        <v>60.274585000000002</v>
      </c>
      <c r="D224" s="23">
        <v>1.67088575E-2</v>
      </c>
      <c r="E224" s="23">
        <v>1.6596792700000002E-2</v>
      </c>
    </row>
    <row r="225" spans="1:5" x14ac:dyDescent="0.2">
      <c r="A225" s="21">
        <v>42692</v>
      </c>
      <c r="B225" s="20">
        <v>19.865518999999999</v>
      </c>
      <c r="C225" s="20">
        <v>59.986331</v>
      </c>
      <c r="D225" s="23">
        <v>-3.9840600000000002E-3</v>
      </c>
      <c r="E225" s="23">
        <v>-4.7823470000000002E-3</v>
      </c>
    </row>
    <row r="226" spans="1:5" x14ac:dyDescent="0.2">
      <c r="A226" s="21">
        <v>42695</v>
      </c>
      <c r="B226" s="20">
        <v>20.193300000000001</v>
      </c>
      <c r="C226" s="20">
        <v>60.493259999999999</v>
      </c>
      <c r="D226" s="23">
        <v>1.64999968E-2</v>
      </c>
      <c r="E226" s="23">
        <v>8.4507418999999993E-3</v>
      </c>
    </row>
    <row r="227" spans="1:5" x14ac:dyDescent="0.2">
      <c r="A227" s="21">
        <v>42696</v>
      </c>
      <c r="B227" s="20">
        <v>20.163501</v>
      </c>
      <c r="C227" s="20">
        <v>60.751691999999998</v>
      </c>
      <c r="D227" s="23">
        <v>-1.475687E-3</v>
      </c>
      <c r="E227" s="23">
        <v>4.2720791999999999E-3</v>
      </c>
    </row>
    <row r="228" spans="1:5" x14ac:dyDescent="0.2">
      <c r="A228" s="21">
        <v>42697</v>
      </c>
      <c r="B228" s="20">
        <v>20.421752999999999</v>
      </c>
      <c r="C228" s="20">
        <v>60.036033000000003</v>
      </c>
      <c r="D228" s="23">
        <v>1.28078948E-2</v>
      </c>
      <c r="E228" s="23">
        <v>-1.1780067E-2</v>
      </c>
    </row>
    <row r="229" spans="1:5" x14ac:dyDescent="0.2">
      <c r="A229" s="21">
        <v>42699</v>
      </c>
      <c r="B229" s="20">
        <v>20.719736999999999</v>
      </c>
      <c r="C229" s="20">
        <v>60.165247000000001</v>
      </c>
      <c r="D229" s="23">
        <v>1.45914996E-2</v>
      </c>
      <c r="E229" s="23">
        <v>2.1522741000000001E-3</v>
      </c>
    </row>
    <row r="230" spans="1:5" x14ac:dyDescent="0.2">
      <c r="A230" s="21">
        <v>42702</v>
      </c>
      <c r="B230" s="20">
        <v>20.163501</v>
      </c>
      <c r="C230" s="20">
        <v>60.244767000000003</v>
      </c>
      <c r="D230" s="23">
        <v>-2.6845707999999999E-2</v>
      </c>
      <c r="E230" s="23">
        <v>1.3216931999999999E-3</v>
      </c>
    </row>
    <row r="231" spans="1:5" x14ac:dyDescent="0.2">
      <c r="A231" s="21">
        <v>42703</v>
      </c>
      <c r="B231" s="20">
        <v>20.153569999999998</v>
      </c>
      <c r="C231" s="20">
        <v>60.721874</v>
      </c>
      <c r="D231" s="23">
        <v>-4.9252400000000004E-4</v>
      </c>
      <c r="E231" s="23">
        <v>7.9194761999999991E-3</v>
      </c>
    </row>
    <row r="232" spans="1:5" x14ac:dyDescent="0.2">
      <c r="A232" s="21">
        <v>42704</v>
      </c>
      <c r="B232" s="20">
        <v>21.055820000000001</v>
      </c>
      <c r="C232" s="20">
        <v>59.896872999999999</v>
      </c>
      <c r="D232" s="23">
        <v>4.4768743200000002E-2</v>
      </c>
      <c r="E232" s="23">
        <v>-1.3586554000000001E-2</v>
      </c>
    </row>
    <row r="233" spans="1:5" x14ac:dyDescent="0.2">
      <c r="A233" s="21">
        <v>42705</v>
      </c>
      <c r="B233" s="20">
        <v>21.434664000000001</v>
      </c>
      <c r="C233" s="20">
        <v>58.843263</v>
      </c>
      <c r="D233" s="23">
        <v>1.7992365100000001E-2</v>
      </c>
      <c r="E233" s="23">
        <v>-1.7590400999999999E-2</v>
      </c>
    </row>
    <row r="234" spans="1:5" x14ac:dyDescent="0.2">
      <c r="A234" s="21">
        <v>42706</v>
      </c>
      <c r="B234" s="20">
        <v>21.165483999999999</v>
      </c>
      <c r="C234" s="20">
        <v>58.892961</v>
      </c>
      <c r="D234" s="23">
        <v>-1.2558163000000001E-2</v>
      </c>
      <c r="E234" s="23">
        <v>8.4458269999999999E-4</v>
      </c>
    </row>
    <row r="235" spans="1:5" x14ac:dyDescent="0.2">
      <c r="A235" s="21">
        <v>42709</v>
      </c>
      <c r="B235" s="20">
        <v>21.773631000000002</v>
      </c>
      <c r="C235" s="20">
        <v>59.857117000000002</v>
      </c>
      <c r="D235" s="23">
        <v>2.8732959799999999E-2</v>
      </c>
      <c r="E235" s="23">
        <v>1.6371328300000001E-2</v>
      </c>
    </row>
    <row r="236" spans="1:5" x14ac:dyDescent="0.2">
      <c r="A236" s="21">
        <v>42710</v>
      </c>
      <c r="B236" s="20">
        <v>22.092658</v>
      </c>
      <c r="C236" s="20">
        <v>59.588743999999998</v>
      </c>
      <c r="D236" s="23">
        <v>1.4651988899999999E-2</v>
      </c>
      <c r="E236" s="23">
        <v>-4.4835600000000001E-3</v>
      </c>
    </row>
    <row r="237" spans="1:5" x14ac:dyDescent="0.2">
      <c r="A237" s="21">
        <v>42711</v>
      </c>
      <c r="B237" s="20">
        <v>22.501411999999998</v>
      </c>
      <c r="C237" s="20">
        <v>61.000185000000002</v>
      </c>
      <c r="D237" s="23">
        <v>1.85018027E-2</v>
      </c>
      <c r="E237" s="23">
        <v>2.3686369400000001E-2</v>
      </c>
    </row>
    <row r="238" spans="1:5" x14ac:dyDescent="0.2">
      <c r="A238" s="21">
        <v>42712</v>
      </c>
      <c r="B238" s="20">
        <v>22.880258000000001</v>
      </c>
      <c r="C238" s="20">
        <v>60.642353999999997</v>
      </c>
      <c r="D238" s="23">
        <v>1.6836543400000001E-2</v>
      </c>
      <c r="E238" s="23">
        <v>-5.8660639999999998E-3</v>
      </c>
    </row>
    <row r="239" spans="1:5" x14ac:dyDescent="0.2">
      <c r="A239" s="21">
        <v>42713</v>
      </c>
      <c r="B239" s="20">
        <v>23.019832000000001</v>
      </c>
      <c r="C239" s="20">
        <v>61.596572000000002</v>
      </c>
      <c r="D239" s="23">
        <v>6.1001935E-3</v>
      </c>
      <c r="E239" s="23">
        <v>1.5735174099999999E-2</v>
      </c>
    </row>
    <row r="240" spans="1:5" x14ac:dyDescent="0.2">
      <c r="A240" s="21">
        <v>42716</v>
      </c>
      <c r="B240" s="20">
        <v>22.541291000000001</v>
      </c>
      <c r="C240" s="20">
        <v>61.795363999999999</v>
      </c>
      <c r="D240" s="23">
        <v>-2.0788206E-2</v>
      </c>
      <c r="E240" s="23">
        <v>3.2273225000000001E-3</v>
      </c>
    </row>
    <row r="241" spans="1:5" x14ac:dyDescent="0.2">
      <c r="A241" s="21">
        <v>42717</v>
      </c>
      <c r="B241" s="20">
        <v>22.541291000000001</v>
      </c>
      <c r="C241" s="20">
        <v>62.600484000000002</v>
      </c>
      <c r="D241" s="23">
        <v>0</v>
      </c>
      <c r="E241" s="23">
        <v>1.30288091E-2</v>
      </c>
    </row>
    <row r="242" spans="1:5" x14ac:dyDescent="0.2">
      <c r="A242" s="21">
        <v>42718</v>
      </c>
      <c r="B242" s="20">
        <v>22.601109000000001</v>
      </c>
      <c r="C242" s="20">
        <v>62.302292999999999</v>
      </c>
      <c r="D242" s="23">
        <v>2.6537078000000002E-3</v>
      </c>
      <c r="E242" s="23">
        <v>-4.7633980000000003E-3</v>
      </c>
    </row>
    <row r="243" spans="1:5" x14ac:dyDescent="0.2">
      <c r="A243" s="21">
        <v>42719</v>
      </c>
      <c r="B243" s="20">
        <v>23.089618999999999</v>
      </c>
      <c r="C243" s="20">
        <v>62.202897</v>
      </c>
      <c r="D243" s="23">
        <v>2.16144261E-2</v>
      </c>
      <c r="E243" s="23">
        <v>-1.5953829999999999E-3</v>
      </c>
    </row>
    <row r="244" spans="1:5" x14ac:dyDescent="0.2">
      <c r="A244" s="21">
        <v>42720</v>
      </c>
      <c r="B244" s="20">
        <v>22.591138999999998</v>
      </c>
      <c r="C244" s="20">
        <v>61.924581000000003</v>
      </c>
      <c r="D244" s="23">
        <v>-2.1588922999999999E-2</v>
      </c>
      <c r="E244" s="23">
        <v>-4.4743250000000004E-3</v>
      </c>
    </row>
    <row r="245" spans="1:5" x14ac:dyDescent="0.2">
      <c r="A245" s="21">
        <v>42723</v>
      </c>
      <c r="B245" s="20">
        <v>22.411684999999999</v>
      </c>
      <c r="C245" s="20">
        <v>63.236626999999999</v>
      </c>
      <c r="D245" s="23">
        <v>-7.9435570000000004E-3</v>
      </c>
      <c r="E245" s="23">
        <v>2.1187805899999999E-2</v>
      </c>
    </row>
    <row r="246" spans="1:5" x14ac:dyDescent="0.2">
      <c r="A246" s="21">
        <v>42724</v>
      </c>
      <c r="B246" s="20">
        <v>22.640986000000002</v>
      </c>
      <c r="C246" s="20">
        <v>63.157111</v>
      </c>
      <c r="D246" s="23">
        <v>1.0231314599999999E-2</v>
      </c>
      <c r="E246" s="23">
        <v>-1.257436E-3</v>
      </c>
    </row>
    <row r="247" spans="1:5" x14ac:dyDescent="0.2">
      <c r="A247" s="21">
        <v>42725</v>
      </c>
      <c r="B247" s="20">
        <v>22.561229000000001</v>
      </c>
      <c r="C247" s="20">
        <v>63.157111</v>
      </c>
      <c r="D247" s="23">
        <v>-3.5226820000000001E-3</v>
      </c>
      <c r="E247" s="23">
        <v>0</v>
      </c>
    </row>
    <row r="248" spans="1:5" x14ac:dyDescent="0.2">
      <c r="A248" s="21">
        <v>42726</v>
      </c>
      <c r="B248" s="20">
        <v>22.471503999999999</v>
      </c>
      <c r="C248" s="20">
        <v>63.167048999999999</v>
      </c>
      <c r="D248" s="23">
        <v>-3.9769549999999999E-3</v>
      </c>
      <c r="E248" s="23">
        <v>1.5735360000000001E-4</v>
      </c>
    </row>
    <row r="249" spans="1:5" x14ac:dyDescent="0.2">
      <c r="A249" s="21">
        <v>42727</v>
      </c>
      <c r="B249" s="20">
        <v>22.531321999999999</v>
      </c>
      <c r="C249" s="20">
        <v>62.858919</v>
      </c>
      <c r="D249" s="23">
        <v>2.6619490999999999E-3</v>
      </c>
      <c r="E249" s="23">
        <v>-4.8780179999999996E-3</v>
      </c>
    </row>
    <row r="250" spans="1:5" x14ac:dyDescent="0.2">
      <c r="A250" s="21">
        <v>42731</v>
      </c>
      <c r="B250" s="20">
        <v>22.541291000000001</v>
      </c>
      <c r="C250" s="20">
        <v>62.898674999999997</v>
      </c>
      <c r="D250" s="23">
        <v>4.4245070000000002E-4</v>
      </c>
      <c r="E250" s="23">
        <v>6.3246389999999997E-4</v>
      </c>
    </row>
    <row r="251" spans="1:5" x14ac:dyDescent="0.2">
      <c r="A251" s="21">
        <v>42732</v>
      </c>
      <c r="B251" s="20">
        <v>22.262142000000001</v>
      </c>
      <c r="C251" s="20">
        <v>62.610425999999997</v>
      </c>
      <c r="D251" s="23">
        <v>-1.2383896E-2</v>
      </c>
      <c r="E251" s="23">
        <v>-4.5827519999999998E-3</v>
      </c>
    </row>
    <row r="252" spans="1:5" x14ac:dyDescent="0.2">
      <c r="A252" s="21">
        <v>42733</v>
      </c>
      <c r="B252" s="20">
        <v>21.933145</v>
      </c>
      <c r="C252" s="20">
        <v>62.520968000000003</v>
      </c>
      <c r="D252" s="23">
        <v>-1.4778316999999999E-2</v>
      </c>
      <c r="E252" s="23">
        <v>-1.4288040000000001E-3</v>
      </c>
    </row>
    <row r="253" spans="1:5" x14ac:dyDescent="0.2">
      <c r="A253" s="21">
        <v>42734</v>
      </c>
      <c r="B253" s="20">
        <v>22.032841000000001</v>
      </c>
      <c r="C253" s="20">
        <v>61.765546000000001</v>
      </c>
      <c r="D253" s="23">
        <v>4.5454494000000002E-3</v>
      </c>
      <c r="E253" s="23">
        <v>-1.2082697999999999E-2</v>
      </c>
    </row>
    <row r="254" spans="1:5" x14ac:dyDescent="0.2">
      <c r="A254" s="21">
        <v>42738</v>
      </c>
      <c r="B254" s="20">
        <v>22.461535000000001</v>
      </c>
      <c r="C254" s="20">
        <v>62.202897</v>
      </c>
      <c r="D254" s="23">
        <v>1.9457045999999999E-2</v>
      </c>
      <c r="E254" s="23">
        <v>7.0808245999999997E-3</v>
      </c>
    </row>
    <row r="255" spans="1:5" x14ac:dyDescent="0.2">
      <c r="A255" s="21">
        <v>42739</v>
      </c>
      <c r="B255" s="20">
        <v>22.880258000000001</v>
      </c>
      <c r="C255" s="20">
        <v>61.924581000000003</v>
      </c>
      <c r="D255" s="23">
        <v>1.8641780300000001E-2</v>
      </c>
      <c r="E255" s="23">
        <v>-4.4743250000000004E-3</v>
      </c>
    </row>
    <row r="256" spans="1:5" x14ac:dyDescent="0.2">
      <c r="A256" s="21">
        <v>42740</v>
      </c>
      <c r="B256" s="20">
        <v>22.611077999999999</v>
      </c>
      <c r="C256" s="20">
        <v>61.924581000000003</v>
      </c>
      <c r="D256" s="23">
        <v>-1.1764727000000001E-2</v>
      </c>
      <c r="E256" s="23">
        <v>0</v>
      </c>
    </row>
    <row r="257" spans="1:5" x14ac:dyDescent="0.2">
      <c r="A257" s="21">
        <v>42741</v>
      </c>
      <c r="B257" s="20">
        <v>22.611077999999999</v>
      </c>
      <c r="C257" s="20">
        <v>62.461328000000002</v>
      </c>
      <c r="D257" s="23">
        <v>0</v>
      </c>
      <c r="E257" s="23">
        <v>8.6677534000000004E-3</v>
      </c>
    </row>
    <row r="258" spans="1:5" x14ac:dyDescent="0.2">
      <c r="A258" s="21">
        <v>42744</v>
      </c>
      <c r="B258" s="20">
        <v>22.481472</v>
      </c>
      <c r="C258" s="20">
        <v>62.262532999999998</v>
      </c>
      <c r="D258" s="23">
        <v>-5.731969E-3</v>
      </c>
      <c r="E258" s="23">
        <v>-3.1826889999999998E-3</v>
      </c>
    </row>
    <row r="259" spans="1:5" x14ac:dyDescent="0.2">
      <c r="A259" s="21">
        <v>42745</v>
      </c>
      <c r="B259" s="20">
        <v>22.870289</v>
      </c>
      <c r="C259" s="20">
        <v>62.242652999999997</v>
      </c>
      <c r="D259" s="23">
        <v>1.7294997400000001E-2</v>
      </c>
      <c r="E259" s="23">
        <v>-3.1929300000000001E-4</v>
      </c>
    </row>
    <row r="260" spans="1:5" x14ac:dyDescent="0.2">
      <c r="A260" s="21">
        <v>42746</v>
      </c>
      <c r="B260" s="20">
        <v>22.999893</v>
      </c>
      <c r="C260" s="20">
        <v>62.809218000000001</v>
      </c>
      <c r="D260" s="23">
        <v>5.6669156999999996E-3</v>
      </c>
      <c r="E260" s="23">
        <v>9.1025201000000007E-3</v>
      </c>
    </row>
    <row r="261" spans="1:5" x14ac:dyDescent="0.2">
      <c r="A261" s="21">
        <v>42747</v>
      </c>
      <c r="B261" s="20">
        <v>22.850349000000001</v>
      </c>
      <c r="C261" s="20">
        <v>62.232714999999999</v>
      </c>
      <c r="D261" s="23">
        <v>-6.5019429999999996E-3</v>
      </c>
      <c r="E261" s="23">
        <v>-9.1786369999999999E-3</v>
      </c>
    </row>
    <row r="262" spans="1:5" x14ac:dyDescent="0.2">
      <c r="A262" s="21">
        <v>42748</v>
      </c>
      <c r="B262" s="20">
        <v>22.940076000000001</v>
      </c>
      <c r="C262" s="20">
        <v>62.322172000000002</v>
      </c>
      <c r="D262" s="23">
        <v>3.9267234000000002E-3</v>
      </c>
      <c r="E262" s="23">
        <v>1.4374594E-3</v>
      </c>
    </row>
    <row r="263" spans="1:5" x14ac:dyDescent="0.2">
      <c r="A263" s="21">
        <v>42752</v>
      </c>
      <c r="B263" s="20">
        <v>21.982991999999999</v>
      </c>
      <c r="C263" s="20">
        <v>62.153194999999997</v>
      </c>
      <c r="D263" s="23">
        <v>-4.1721046999999997E-2</v>
      </c>
      <c r="E263" s="23">
        <v>-2.7113459999999999E-3</v>
      </c>
    </row>
    <row r="264" spans="1:5" x14ac:dyDescent="0.2">
      <c r="A264" s="21">
        <v>42753</v>
      </c>
      <c r="B264" s="20">
        <v>22.561229000000001</v>
      </c>
      <c r="C264" s="20">
        <v>62.123376999999998</v>
      </c>
      <c r="D264" s="23">
        <v>2.6303835300000002E-2</v>
      </c>
      <c r="E264" s="23">
        <v>-4.7974999999999998E-4</v>
      </c>
    </row>
    <row r="265" spans="1:5" x14ac:dyDescent="0.2">
      <c r="A265" s="21">
        <v>42754</v>
      </c>
      <c r="B265" s="20">
        <v>22.461535000000001</v>
      </c>
      <c r="C265" s="20">
        <v>61.924581000000003</v>
      </c>
      <c r="D265" s="23">
        <v>-4.4188200000000004E-3</v>
      </c>
      <c r="E265" s="23">
        <v>-3.2000190000000001E-3</v>
      </c>
    </row>
    <row r="266" spans="1:5" x14ac:dyDescent="0.2">
      <c r="A266" s="21">
        <v>42755</v>
      </c>
      <c r="B266" s="20">
        <v>22.571199</v>
      </c>
      <c r="C266" s="20">
        <v>62.361932000000003</v>
      </c>
      <c r="D266" s="23">
        <v>4.8823021000000003E-3</v>
      </c>
      <c r="E266" s="23">
        <v>7.0626396000000001E-3</v>
      </c>
    </row>
    <row r="267" spans="1:5" x14ac:dyDescent="0.2">
      <c r="A267" s="21">
        <v>42758</v>
      </c>
      <c r="B267" s="20">
        <v>22.491441999999999</v>
      </c>
      <c r="C267" s="20">
        <v>62.580604000000001</v>
      </c>
      <c r="D267" s="23">
        <v>-3.5335739999999998E-3</v>
      </c>
      <c r="E267" s="23">
        <v>3.5064981999999999E-3</v>
      </c>
    </row>
    <row r="268" spans="1:5" x14ac:dyDescent="0.2">
      <c r="A268" s="21">
        <v>42759</v>
      </c>
      <c r="B268" s="20">
        <v>22.880258000000001</v>
      </c>
      <c r="C268" s="20">
        <v>63.137231</v>
      </c>
      <c r="D268" s="23">
        <v>1.7287286400000001E-2</v>
      </c>
      <c r="E268" s="23">
        <v>8.8945610000000005E-3</v>
      </c>
    </row>
    <row r="269" spans="1:5" x14ac:dyDescent="0.2">
      <c r="A269" s="21">
        <v>42760</v>
      </c>
      <c r="B269" s="20">
        <v>23.298981999999999</v>
      </c>
      <c r="C269" s="20">
        <v>63.296267</v>
      </c>
      <c r="D269" s="23">
        <v>1.83006678E-2</v>
      </c>
      <c r="E269" s="23">
        <v>2.5188940999999999E-3</v>
      </c>
    </row>
    <row r="270" spans="1:5" x14ac:dyDescent="0.2">
      <c r="A270" s="21">
        <v>42761</v>
      </c>
      <c r="B270" s="20">
        <v>23.368769</v>
      </c>
      <c r="C270" s="20">
        <v>63.882708000000001</v>
      </c>
      <c r="D270" s="23">
        <v>2.9952810999999998E-3</v>
      </c>
      <c r="E270" s="23">
        <v>9.2650171999999996E-3</v>
      </c>
    </row>
    <row r="271" spans="1:5" x14ac:dyDescent="0.2">
      <c r="A271" s="21">
        <v>42762</v>
      </c>
      <c r="B271" s="20">
        <v>23.289012</v>
      </c>
      <c r="C271" s="20">
        <v>65.383610000000004</v>
      </c>
      <c r="D271" s="23">
        <v>-3.412974E-3</v>
      </c>
      <c r="E271" s="23">
        <v>2.3494652099999999E-2</v>
      </c>
    </row>
    <row r="272" spans="1:5" x14ac:dyDescent="0.2">
      <c r="A272" s="21">
        <v>42765</v>
      </c>
      <c r="B272" s="20">
        <v>22.880258000000001</v>
      </c>
      <c r="C272" s="20">
        <v>64.737526000000003</v>
      </c>
      <c r="D272" s="23">
        <v>-1.7551366999999998E-2</v>
      </c>
      <c r="E272" s="23">
        <v>-9.8814369999999999E-3</v>
      </c>
    </row>
    <row r="273" spans="1:5" x14ac:dyDescent="0.2">
      <c r="A273" s="21">
        <v>42766</v>
      </c>
      <c r="B273" s="20">
        <v>22.571199</v>
      </c>
      <c r="C273" s="20">
        <v>64.260423000000003</v>
      </c>
      <c r="D273" s="23">
        <v>-1.3507671000000001E-2</v>
      </c>
      <c r="E273" s="23">
        <v>-7.3698059999999996E-3</v>
      </c>
    </row>
    <row r="274" spans="1:5" x14ac:dyDescent="0.2">
      <c r="A274" s="21">
        <v>42767</v>
      </c>
      <c r="B274" s="20">
        <v>22.820439</v>
      </c>
      <c r="C274" s="20">
        <v>63.196871000000002</v>
      </c>
      <c r="D274" s="23">
        <v>1.1042390799999999E-2</v>
      </c>
      <c r="E274" s="23">
        <v>-1.6550654000000001E-2</v>
      </c>
    </row>
    <row r="275" spans="1:5" x14ac:dyDescent="0.2">
      <c r="A275" s="21">
        <v>42768</v>
      </c>
      <c r="B275" s="20">
        <v>22.650956000000001</v>
      </c>
      <c r="C275" s="20">
        <v>62.789338000000001</v>
      </c>
      <c r="D275" s="23">
        <v>-7.4268069999999997E-3</v>
      </c>
      <c r="E275" s="23">
        <v>-6.4486259999999998E-3</v>
      </c>
    </row>
    <row r="276" spans="1:5" x14ac:dyDescent="0.2">
      <c r="A276" s="21">
        <v>42769</v>
      </c>
      <c r="B276" s="20">
        <v>23.219225000000002</v>
      </c>
      <c r="C276" s="20">
        <v>63.296267</v>
      </c>
      <c r="D276" s="23">
        <v>2.5088080200000001E-2</v>
      </c>
      <c r="E276" s="23">
        <v>8.0734884999999999E-3</v>
      </c>
    </row>
    <row r="277" spans="1:5" x14ac:dyDescent="0.2">
      <c r="A277" s="21">
        <v>42772</v>
      </c>
      <c r="B277" s="20">
        <v>23.049741999999998</v>
      </c>
      <c r="C277" s="20">
        <v>63.256506999999999</v>
      </c>
      <c r="D277" s="23">
        <v>-7.2992530000000003E-3</v>
      </c>
      <c r="E277" s="23">
        <v>-6.2815699999999996E-4</v>
      </c>
    </row>
    <row r="278" spans="1:5" x14ac:dyDescent="0.2">
      <c r="A278" s="21">
        <v>42773</v>
      </c>
      <c r="B278" s="20">
        <v>22.830409</v>
      </c>
      <c r="C278" s="20">
        <v>63.047772999999999</v>
      </c>
      <c r="D278" s="23">
        <v>-9.5156379999999999E-3</v>
      </c>
      <c r="E278" s="23">
        <v>-3.299803E-3</v>
      </c>
    </row>
    <row r="279" spans="1:5" x14ac:dyDescent="0.2">
      <c r="A279" s="21">
        <v>42774</v>
      </c>
      <c r="B279" s="20">
        <v>22.601109000000001</v>
      </c>
      <c r="C279" s="20">
        <v>62.958314999999999</v>
      </c>
      <c r="D279" s="23">
        <v>-1.0043622E-2</v>
      </c>
      <c r="E279" s="23">
        <v>-1.4188919999999999E-3</v>
      </c>
    </row>
    <row r="280" spans="1:5" x14ac:dyDescent="0.2">
      <c r="A280" s="21">
        <v>42775</v>
      </c>
      <c r="B280" s="20">
        <v>23.049741999999998</v>
      </c>
      <c r="C280" s="20">
        <v>63.673974000000001</v>
      </c>
      <c r="D280" s="23">
        <v>1.9850043599999999E-2</v>
      </c>
      <c r="E280" s="23">
        <v>1.1367188E-2</v>
      </c>
    </row>
    <row r="281" spans="1:5" x14ac:dyDescent="0.2">
      <c r="A281" s="21">
        <v>42776</v>
      </c>
      <c r="B281" s="20">
        <v>23.009861999999998</v>
      </c>
      <c r="C281" s="20">
        <v>63.614337999999996</v>
      </c>
      <c r="D281" s="23">
        <v>-1.730171E-3</v>
      </c>
      <c r="E281" s="23">
        <v>-9.3658399999999996E-4</v>
      </c>
    </row>
    <row r="282" spans="1:5" x14ac:dyDescent="0.2">
      <c r="A282" s="21">
        <v>42779</v>
      </c>
      <c r="B282" s="20">
        <v>23.328890000000001</v>
      </c>
      <c r="C282" s="20">
        <v>64.33</v>
      </c>
      <c r="D282" s="23">
        <v>1.3864837600000001E-2</v>
      </c>
      <c r="E282" s="23">
        <v>1.1250011000000001E-2</v>
      </c>
    </row>
    <row r="283" spans="1:5" x14ac:dyDescent="0.2">
      <c r="A283" s="21">
        <v>42780</v>
      </c>
      <c r="B283" s="20">
        <v>23.986884</v>
      </c>
      <c r="C283" s="20">
        <v>64.569999999999993</v>
      </c>
      <c r="D283" s="23">
        <v>2.8205113899999999E-2</v>
      </c>
      <c r="E283" s="23">
        <v>3.7307632999999999E-3</v>
      </c>
    </row>
    <row r="284" spans="1:5" x14ac:dyDescent="0.2">
      <c r="A284" s="21">
        <v>42781</v>
      </c>
      <c r="B284" s="20">
        <v>24.505303999999999</v>
      </c>
      <c r="C284" s="20">
        <v>64.529999000000004</v>
      </c>
      <c r="D284" s="23">
        <v>2.1612644600000001E-2</v>
      </c>
      <c r="E284" s="23">
        <v>-6.1949800000000001E-4</v>
      </c>
    </row>
    <row r="285" spans="1:5" x14ac:dyDescent="0.2">
      <c r="A285" s="21">
        <v>42782</v>
      </c>
      <c r="B285" s="20">
        <v>24.505303999999999</v>
      </c>
      <c r="C285" s="20">
        <v>64.519997000000004</v>
      </c>
      <c r="D285" s="23">
        <v>0</v>
      </c>
      <c r="E285" s="23">
        <v>-1.54998E-4</v>
      </c>
    </row>
    <row r="286" spans="1:5" x14ac:dyDescent="0.2">
      <c r="A286" s="21">
        <v>42783</v>
      </c>
      <c r="B286" s="20">
        <v>24.445487</v>
      </c>
      <c r="C286" s="20">
        <v>64.620002999999997</v>
      </c>
      <c r="D286" s="23">
        <v>-2.440982E-3</v>
      </c>
      <c r="E286" s="23">
        <v>1.5500001E-3</v>
      </c>
    </row>
    <row r="287" spans="1:5" x14ac:dyDescent="0.2">
      <c r="A287" s="21">
        <v>42787</v>
      </c>
      <c r="B287" s="20">
        <v>24.704696999999999</v>
      </c>
      <c r="C287" s="20">
        <v>64.489998</v>
      </c>
      <c r="D287" s="23">
        <v>1.0603593200000001E-2</v>
      </c>
      <c r="E287" s="23">
        <v>-2.0118380000000002E-3</v>
      </c>
    </row>
    <row r="288" spans="1:5" x14ac:dyDescent="0.2">
      <c r="A288" s="21">
        <v>42788</v>
      </c>
      <c r="B288" s="20">
        <v>24.714666999999999</v>
      </c>
      <c r="C288" s="20">
        <v>64.360000999999997</v>
      </c>
      <c r="D288" s="23">
        <v>4.0356700000000002E-4</v>
      </c>
      <c r="E288" s="23">
        <v>-2.0157700000000001E-3</v>
      </c>
    </row>
    <row r="289" spans="1:5" x14ac:dyDescent="0.2">
      <c r="A289" s="21">
        <v>42789</v>
      </c>
      <c r="B289" s="20">
        <v>24.505303999999999</v>
      </c>
      <c r="C289" s="20">
        <v>64.620002999999997</v>
      </c>
      <c r="D289" s="23">
        <v>-8.4712050000000007E-3</v>
      </c>
      <c r="E289" s="23">
        <v>4.0398073E-3</v>
      </c>
    </row>
    <row r="290" spans="1:5" x14ac:dyDescent="0.2">
      <c r="A290" s="21">
        <v>42790</v>
      </c>
      <c r="B290" s="20">
        <v>24.156366999999999</v>
      </c>
      <c r="C290" s="20">
        <v>64.620002999999997</v>
      </c>
      <c r="D290" s="23">
        <v>-1.4239244E-2</v>
      </c>
      <c r="E290" s="23">
        <v>0</v>
      </c>
    </row>
    <row r="291" spans="1:5" x14ac:dyDescent="0.2">
      <c r="A291" s="21">
        <v>42793</v>
      </c>
      <c r="B291" s="20">
        <v>24.495334</v>
      </c>
      <c r="C291" s="20">
        <v>64.230002999999996</v>
      </c>
      <c r="D291" s="23">
        <v>1.4032201100000001E-2</v>
      </c>
      <c r="E291" s="23">
        <v>-6.0352829999999998E-3</v>
      </c>
    </row>
    <row r="292" spans="1:5" x14ac:dyDescent="0.2">
      <c r="A292" s="21">
        <v>42794</v>
      </c>
      <c r="B292" s="20">
        <v>24.605001000000001</v>
      </c>
      <c r="C292" s="20">
        <v>63.98</v>
      </c>
      <c r="D292" s="23">
        <v>4.4770566999999999E-3</v>
      </c>
      <c r="E292" s="23">
        <v>-3.892309E-3</v>
      </c>
    </row>
  </sheetData>
  <sortState xmlns:xlrd2="http://schemas.microsoft.com/office/spreadsheetml/2017/richdata2" ref="A2:F130">
    <sortCondition descending="1" ref="A2:A1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sqref="A1:C3"/>
    </sheetView>
  </sheetViews>
  <sheetFormatPr baseColWidth="10" defaultColWidth="8.83203125" defaultRowHeight="15" x14ac:dyDescent="0.2"/>
  <sheetData>
    <row r="1" spans="1:3" x14ac:dyDescent="0.2">
      <c r="A1" s="18"/>
      <c r="B1" s="18" t="s">
        <v>1</v>
      </c>
      <c r="C1" s="18" t="s">
        <v>2</v>
      </c>
    </row>
    <row r="2" spans="1:3" x14ac:dyDescent="0.2">
      <c r="A2" t="s">
        <v>1</v>
      </c>
      <c r="B2">
        <f>VARP('USE THIS'!$E$2:$E$129)</f>
        <v>2.841557613329881E-4</v>
      </c>
    </row>
    <row r="3" spans="1:3" ht="16" thickBot="1" x14ac:dyDescent="0.25">
      <c r="A3" s="17" t="s">
        <v>2</v>
      </c>
      <c r="B3" s="17">
        <v>1.4815067260189385E-4</v>
      </c>
      <c r="C3" s="17" t="e">
        <f>VARP('USE THIS'!$G$2:$G$129)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sqref="A1:D15"/>
    </sheetView>
  </sheetViews>
  <sheetFormatPr baseColWidth="10" defaultColWidth="8.83203125" defaultRowHeight="15" x14ac:dyDescent="0.2"/>
  <sheetData>
    <row r="1" spans="1:4" x14ac:dyDescent="0.2">
      <c r="A1" s="18" t="s">
        <v>1</v>
      </c>
      <c r="B1" s="18"/>
      <c r="C1" s="18" t="s">
        <v>2</v>
      </c>
      <c r="D1" s="18"/>
    </row>
    <row r="3" spans="1:4" x14ac:dyDescent="0.2">
      <c r="A3" t="s">
        <v>3</v>
      </c>
      <c r="B3">
        <v>3.6556351728649445E-3</v>
      </c>
      <c r="C3" t="s">
        <v>3</v>
      </c>
      <c r="D3">
        <v>6.0277551390533072E-3</v>
      </c>
    </row>
    <row r="4" spans="1:4" x14ac:dyDescent="0.2">
      <c r="A4" t="s">
        <v>4</v>
      </c>
      <c r="B4">
        <v>1.7046696816243061E-3</v>
      </c>
      <c r="C4" t="s">
        <v>4</v>
      </c>
      <c r="D4">
        <v>2.9927813617205046E-3</v>
      </c>
    </row>
    <row r="5" spans="1:4" x14ac:dyDescent="0.2">
      <c r="A5" t="s">
        <v>5</v>
      </c>
      <c r="B5">
        <v>3.8737721211219434E-3</v>
      </c>
      <c r="C5" t="s">
        <v>5</v>
      </c>
      <c r="D5">
        <v>5.3952866955440104E-3</v>
      </c>
    </row>
    <row r="6" spans="1:4" x14ac:dyDescent="0.2">
      <c r="A6" t="s">
        <v>6</v>
      </c>
      <c r="B6" t="e">
        <v>#N/A</v>
      </c>
      <c r="C6" t="s">
        <v>6</v>
      </c>
      <c r="D6" t="e">
        <v>#N/A</v>
      </c>
    </row>
    <row r="7" spans="1:4" x14ac:dyDescent="0.2">
      <c r="A7" t="s">
        <v>7</v>
      </c>
      <c r="B7">
        <v>1.9286135864954559E-2</v>
      </c>
      <c r="C7" t="s">
        <v>7</v>
      </c>
      <c r="D7">
        <v>3.3859455927700462E-2</v>
      </c>
    </row>
    <row r="8" spans="1:4" x14ac:dyDescent="0.2">
      <c r="A8" t="s">
        <v>8</v>
      </c>
      <c r="B8">
        <v>3.7195503660148648E-4</v>
      </c>
      <c r="C8" t="s">
        <v>8</v>
      </c>
      <c r="D8">
        <v>1.1464627557198901E-3</v>
      </c>
    </row>
    <row r="9" spans="1:4" x14ac:dyDescent="0.2">
      <c r="A9" t="s">
        <v>9</v>
      </c>
      <c r="B9">
        <v>1.3683349199942798</v>
      </c>
      <c r="C9" t="s">
        <v>9</v>
      </c>
      <c r="D9">
        <v>7.6000164771033347</v>
      </c>
    </row>
    <row r="10" spans="1:4" x14ac:dyDescent="0.2">
      <c r="A10" t="s">
        <v>10</v>
      </c>
      <c r="B10">
        <v>0.17210483106302943</v>
      </c>
      <c r="C10" t="s">
        <v>10</v>
      </c>
      <c r="D10">
        <v>1.077658717498815</v>
      </c>
    </row>
    <row r="11" spans="1:4" x14ac:dyDescent="0.2">
      <c r="A11" t="s">
        <v>11</v>
      </c>
      <c r="B11">
        <v>0.12929972843202531</v>
      </c>
      <c r="C11" t="s">
        <v>11</v>
      </c>
      <c r="D11">
        <v>0.29685403953886746</v>
      </c>
    </row>
    <row r="12" spans="1:4" x14ac:dyDescent="0.2">
      <c r="A12" t="s">
        <v>12</v>
      </c>
      <c r="B12">
        <v>-5.2856754937289918E-2</v>
      </c>
      <c r="C12" t="s">
        <v>12</v>
      </c>
      <c r="D12">
        <v>-0.10373592858752456</v>
      </c>
    </row>
    <row r="13" spans="1:4" x14ac:dyDescent="0.2">
      <c r="A13" t="s">
        <v>13</v>
      </c>
      <c r="B13">
        <v>7.6442973494735389E-2</v>
      </c>
      <c r="C13" t="s">
        <v>13</v>
      </c>
      <c r="D13">
        <v>0.1931181109513429</v>
      </c>
    </row>
    <row r="14" spans="1:4" x14ac:dyDescent="0.2">
      <c r="A14" t="s">
        <v>14</v>
      </c>
      <c r="B14">
        <v>0.4679213021267129</v>
      </c>
      <c r="C14" t="s">
        <v>14</v>
      </c>
      <c r="D14">
        <v>0.77155265779882332</v>
      </c>
    </row>
    <row r="15" spans="1:4" ht="16" thickBot="1" x14ac:dyDescent="0.25">
      <c r="A15" s="17" t="s">
        <v>15</v>
      </c>
      <c r="B15" s="17">
        <v>128</v>
      </c>
      <c r="C15" s="17" t="s">
        <v>15</v>
      </c>
      <c r="D15" s="17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3"/>
  <sheetViews>
    <sheetView workbookViewId="0">
      <selection activeCell="B1" sqref="B1:D3"/>
    </sheetView>
  </sheetViews>
  <sheetFormatPr baseColWidth="10" defaultColWidth="8.83203125" defaultRowHeight="15" x14ac:dyDescent="0.2"/>
  <sheetData>
    <row r="1" spans="2:4" x14ac:dyDescent="0.2">
      <c r="B1" s="18"/>
      <c r="C1" s="18" t="s">
        <v>1</v>
      </c>
      <c r="D1" s="18" t="s">
        <v>2</v>
      </c>
    </row>
    <row r="2" spans="2:4" x14ac:dyDescent="0.2">
      <c r="B2" t="s">
        <v>1</v>
      </c>
      <c r="C2">
        <v>1</v>
      </c>
    </row>
    <row r="3" spans="2:4" ht="16" thickBot="1" x14ac:dyDescent="0.25">
      <c r="B3" s="17" t="s">
        <v>2</v>
      </c>
      <c r="C3" s="17">
        <v>0.22865709357843242</v>
      </c>
      <c r="D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THIS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Jackie O</cp:lastModifiedBy>
  <dcterms:created xsi:type="dcterms:W3CDTF">2017-06-23T20:15:02Z</dcterms:created>
  <dcterms:modified xsi:type="dcterms:W3CDTF">2023-05-04T00:23:47Z</dcterms:modified>
</cp:coreProperties>
</file>