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ackie/Desktop/my-school-files/MSBA5509-Optimization/ch2/"/>
    </mc:Choice>
  </mc:AlternateContent>
  <xr:revisionPtr revIDLastSave="0" documentId="13_ncr:1_{D05012DC-FCE8-4A4C-B7A9-70E6BE581D43}" xr6:coauthVersionLast="47" xr6:coauthVersionMax="47" xr10:uidLastSave="{00000000-0000-0000-0000-000000000000}"/>
  <bookViews>
    <workbookView xWindow="12200" yWindow="1200" windowWidth="24040" windowHeight="16960" activeTab="4" xr2:uid="{10FE845C-B383-6F4E-9F0A-2E69CF4421AF}"/>
  </bookViews>
  <sheets>
    <sheet name="5" sheetId="5" r:id="rId1"/>
    <sheet name="10" sheetId="2" r:id="rId2"/>
    <sheet name="12" sheetId="6" r:id="rId3"/>
    <sheet name="22" sheetId="7" r:id="rId4"/>
    <sheet name="26" sheetId="8" r:id="rId5"/>
    <sheet name="case study" sheetId="9" r:id="rId6"/>
  </sheets>
  <definedNames>
    <definedName name="solver_adj" localSheetId="1" hidden="1">'10'!$B$24:$C$24</definedName>
    <definedName name="solver_adj" localSheetId="2" hidden="1">'12'!$B$15:$C$15</definedName>
    <definedName name="solver_adj" localSheetId="3" hidden="1">'22'!$B$15:$C$15</definedName>
    <definedName name="solver_adj" localSheetId="4" hidden="1">'26'!$B$15:$G$15</definedName>
    <definedName name="solver_adj" localSheetId="0" hidden="1">'5'!$B$15:$C$15</definedName>
    <definedName name="solver_adj" localSheetId="5" hidden="1">'case study'!$B$12:$C$12</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0" hidden="1">0.0001</definedName>
    <definedName name="solver_cvg" localSheetId="5"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0" hidden="1">1</definedName>
    <definedName name="solver_drv" localSheetId="5" hidden="1">1</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0" hidden="1">2</definedName>
    <definedName name="solver_eng" localSheetId="5" hidden="1">2</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0" hidden="1">2147483647</definedName>
    <definedName name="solver_itr" localSheetId="5" hidden="1">2147483647</definedName>
    <definedName name="solver_lhs1" localSheetId="1" hidden="1">'10'!$B$24</definedName>
    <definedName name="solver_lhs1" localSheetId="2" hidden="1">'12'!$D$9:$D$11</definedName>
    <definedName name="solver_lhs1" localSheetId="3" hidden="1">'22'!$D$11</definedName>
    <definedName name="solver_lhs1" localSheetId="4" hidden="1">'26'!$B$15</definedName>
    <definedName name="solver_lhs1" localSheetId="0" hidden="1">'5'!$D$9:$D$11</definedName>
    <definedName name="solver_lhs1" localSheetId="5" hidden="1">'case study'!$C$12</definedName>
    <definedName name="solver_lhs2" localSheetId="1" hidden="1">'10'!$C$24</definedName>
    <definedName name="solver_lhs2" localSheetId="3" hidden="1">'22'!$D$9:$D$10</definedName>
    <definedName name="solver_lhs2" localSheetId="4" hidden="1">'26'!$B$19</definedName>
    <definedName name="solver_lhs2" localSheetId="5" hidden="1">'case study'!$D$7:$D$8</definedName>
    <definedName name="solver_lhs3" localSheetId="1" hidden="1">'10'!$D$18</definedName>
    <definedName name="solver_lhs3" localSheetId="4" hidden="1">'26'!$B$21</definedName>
    <definedName name="solver_lhs4" localSheetId="4" hidden="1">'26'!$C$15</definedName>
    <definedName name="solver_lhs5" localSheetId="4" hidden="1">'26'!$D$15</definedName>
    <definedName name="solver_lhs6" localSheetId="4" hidden="1">'26'!$H$10</definedName>
    <definedName name="solver_lhs7" localSheetId="4" hidden="1">'26'!$H$10</definedName>
    <definedName name="solver_lhs8" localSheetId="4" hidden="1">'26'!$H$11</definedName>
    <definedName name="solver_lhs9" localSheetId="4" hidden="1">'26'!$H$12</definedName>
    <definedName name="solver_lin" localSheetId="1" hidden="1">1</definedName>
    <definedName name="solver_lin" localSheetId="2" hidden="1">1</definedName>
    <definedName name="solver_lin" localSheetId="3" hidden="1">1</definedName>
    <definedName name="solver_lin" localSheetId="4" hidden="1">1</definedName>
    <definedName name="solver_lin" localSheetId="0" hidden="1">1</definedName>
    <definedName name="solver_lin" localSheetId="5" hidden="1">1</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0" hidden="1">2147483647</definedName>
    <definedName name="solver_mip" localSheetId="5"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0" hidden="1">30</definedName>
    <definedName name="solver_mni" localSheetId="5"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0" hidden="1">0.075</definedName>
    <definedName name="solver_mrt" localSheetId="5"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0" hidden="1">2</definedName>
    <definedName name="solver_msl" localSheetId="5" hidden="1">2</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0" hidden="1">1</definedName>
    <definedName name="solver_neg" localSheetId="5"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0" hidden="1">2147483647</definedName>
    <definedName name="solver_nod" localSheetId="5" hidden="1">2147483647</definedName>
    <definedName name="solver_num" localSheetId="1" hidden="1">3</definedName>
    <definedName name="solver_num" localSheetId="2" hidden="1">1</definedName>
    <definedName name="solver_num" localSheetId="3" hidden="1">2</definedName>
    <definedName name="solver_num" localSheetId="4" hidden="1">9</definedName>
    <definedName name="solver_num" localSheetId="0" hidden="1">1</definedName>
    <definedName name="solver_num" localSheetId="5" hidden="1">2</definedName>
    <definedName name="solver_opt" localSheetId="1" hidden="1">'10'!$F$24</definedName>
    <definedName name="solver_opt" localSheetId="2" hidden="1">'12'!$F$15</definedName>
    <definedName name="solver_opt" localSheetId="3" hidden="1">'22'!$F$15</definedName>
    <definedName name="solver_opt" localSheetId="4" hidden="1">'26'!$J$25</definedName>
    <definedName name="solver_opt" localSheetId="0" hidden="1">'5'!$F$15</definedName>
    <definedName name="solver_opt" localSheetId="5" hidden="1">'case study'!$F$12</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0" hidden="1">0.000001</definedName>
    <definedName name="solver_pre" localSheetId="5"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0" hidden="1">1</definedName>
    <definedName name="solver_rbv" localSheetId="5" hidden="1">1</definedName>
    <definedName name="solver_rel1" localSheetId="1" hidden="1">1</definedName>
    <definedName name="solver_rel1" localSheetId="2" hidden="1">1</definedName>
    <definedName name="solver_rel1" localSheetId="3" hidden="1">1</definedName>
    <definedName name="solver_rel1" localSheetId="4" hidden="1">3</definedName>
    <definedName name="solver_rel1" localSheetId="0" hidden="1">1</definedName>
    <definedName name="solver_rel1" localSheetId="5" hidden="1">1</definedName>
    <definedName name="solver_rel2" localSheetId="1" hidden="1">1</definedName>
    <definedName name="solver_rel2" localSheetId="3" hidden="1">3</definedName>
    <definedName name="solver_rel2" localSheetId="4" hidden="1">1</definedName>
    <definedName name="solver_rel2" localSheetId="5" hidden="1">1</definedName>
    <definedName name="solver_rel3" localSheetId="1" hidden="1">1</definedName>
    <definedName name="solver_rel3" localSheetId="4" hidden="1">3</definedName>
    <definedName name="solver_rel4" localSheetId="4" hidden="1">3</definedName>
    <definedName name="solver_rel5" localSheetId="4" hidden="1">3</definedName>
    <definedName name="solver_rel6" localSheetId="4" hidden="1">1</definedName>
    <definedName name="solver_rel7" localSheetId="4" hidden="1">3</definedName>
    <definedName name="solver_rel8" localSheetId="4" hidden="1">3</definedName>
    <definedName name="solver_rel9" localSheetId="4" hidden="1">3</definedName>
    <definedName name="solver_rhs1" localSheetId="1" hidden="1">'10'!$B$26</definedName>
    <definedName name="solver_rhs1" localSheetId="2" hidden="1">'12'!$F$9:$F$11</definedName>
    <definedName name="solver_rhs1" localSheetId="3" hidden="1">'22'!$F$11</definedName>
    <definedName name="solver_rhs1" localSheetId="4" hidden="1">'26'!$B$17</definedName>
    <definedName name="solver_rhs1" localSheetId="0" hidden="1">'5'!$F$9:$F$11</definedName>
    <definedName name="solver_rhs1" localSheetId="5" hidden="1">'case study'!$C$14</definedName>
    <definedName name="solver_rhs2" localSheetId="1" hidden="1">'10'!$C$26</definedName>
    <definedName name="solver_rhs2" localSheetId="3" hidden="1">'22'!$F$9:$F$10</definedName>
    <definedName name="solver_rhs2" localSheetId="4" hidden="1">'26'!$D$19</definedName>
    <definedName name="solver_rhs2" localSheetId="5" hidden="1">'case study'!$F$7:$F$8</definedName>
    <definedName name="solver_rhs3" localSheetId="1" hidden="1">'10'!$F$18</definedName>
    <definedName name="solver_rhs3" localSheetId="4" hidden="1">'26'!$D$21</definedName>
    <definedName name="solver_rhs4" localSheetId="4" hidden="1">'26'!$C$17</definedName>
    <definedName name="solver_rhs5" localSheetId="4" hidden="1">'26'!$D$17</definedName>
    <definedName name="solver_rhs6" localSheetId="4" hidden="1">'26'!$L$10</definedName>
    <definedName name="solver_rhs7" localSheetId="4" hidden="1">'26'!$J$10</definedName>
    <definedName name="solver_rhs8" localSheetId="4" hidden="1">'26'!$J$11</definedName>
    <definedName name="solver_rhs9" localSheetId="4" hidden="1">'26'!$J$12</definedName>
    <definedName name="solver_rlx" localSheetId="1" hidden="1">2</definedName>
    <definedName name="solver_rlx" localSheetId="2" hidden="1">1</definedName>
    <definedName name="solver_rlx" localSheetId="3" hidden="1">1</definedName>
    <definedName name="solver_rlx" localSheetId="4" hidden="1">1</definedName>
    <definedName name="solver_rlx" localSheetId="0" hidden="1">1</definedName>
    <definedName name="solver_rlx" localSheetId="5"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0" hidden="1">0</definedName>
    <definedName name="solver_rsd" localSheetId="5" hidden="1">0</definedName>
    <definedName name="solver_scl" localSheetId="1" hidden="1">1</definedName>
    <definedName name="solver_scl" localSheetId="2" hidden="1">2</definedName>
    <definedName name="solver_scl" localSheetId="3" hidden="1">2</definedName>
    <definedName name="solver_scl" localSheetId="4" hidden="1">2</definedName>
    <definedName name="solver_scl" localSheetId="0" hidden="1">2</definedName>
    <definedName name="solver_scl" localSheetId="5"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0" hidden="1">2</definedName>
    <definedName name="solver_sho" localSheetId="5"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0" hidden="1">100</definedName>
    <definedName name="solver_ssz" localSheetId="5"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0" hidden="1">2147483647</definedName>
    <definedName name="solver_tim" localSheetId="5" hidden="1">2147483647</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0" hidden="1">0.01</definedName>
    <definedName name="solver_tol" localSheetId="5" hidden="1">0.01</definedName>
    <definedName name="solver_typ" localSheetId="1" hidden="1">1</definedName>
    <definedName name="solver_typ" localSheetId="2" hidden="1">1</definedName>
    <definedName name="solver_typ" localSheetId="3" hidden="1">2</definedName>
    <definedName name="solver_typ" localSheetId="4" hidden="1">2</definedName>
    <definedName name="solver_typ" localSheetId="0" hidden="1">1</definedName>
    <definedName name="solver_typ" localSheetId="5" hidden="1">1</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0" hidden="1">0</definedName>
    <definedName name="solver_val" localSheetId="5" hidden="1">0</definedName>
    <definedName name="solver_ver" localSheetId="1" hidden="1">2</definedName>
    <definedName name="solver_ver" localSheetId="2" hidden="1">2</definedName>
    <definedName name="solver_ver" localSheetId="3" hidden="1">2</definedName>
    <definedName name="solver_ver" localSheetId="4" hidden="1">2</definedName>
    <definedName name="solver_ver" localSheetId="0" hidden="1">2</definedName>
    <definedName name="solver_ver" localSheetId="5" hidden="1">2</definedName>
    <definedName name="UnitProfit" localSheetId="2">'12'!$C$9:$D$9</definedName>
    <definedName name="UnitProfit" localSheetId="3">'22'!$C$9:$D$9</definedName>
    <definedName name="UnitProfit" localSheetId="4">'26'!$C$9:$H$9</definedName>
    <definedName name="UnitProfit" localSheetId="0">'5'!$C$9:$D$9</definedName>
    <definedName name="UnitsProduced" localSheetId="2">'12'!#REF!</definedName>
    <definedName name="UnitsProduced" localSheetId="3">'22'!#REF!</definedName>
    <definedName name="UnitsProduced" localSheetId="4">'26'!#REF!</definedName>
    <definedName name="UnitsProduced" localSheetId="0">'5'!#REF!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9" l="1"/>
  <c r="C15" i="9"/>
  <c r="B21" i="8"/>
  <c r="J25" i="8"/>
  <c r="F12" i="9"/>
  <c r="D8" i="9"/>
  <c r="D7" i="9"/>
  <c r="H10" i="8"/>
  <c r="D19" i="8" s="1"/>
  <c r="H11" i="8"/>
  <c r="H12" i="8"/>
  <c r="H9" i="8"/>
  <c r="D11" i="7"/>
  <c r="D10" i="7"/>
  <c r="D9" i="7"/>
  <c r="D18" i="2"/>
  <c r="F15" i="7"/>
  <c r="F15" i="6"/>
  <c r="D11" i="6"/>
  <c r="D10" i="6"/>
  <c r="D9" i="6"/>
  <c r="F24" i="2"/>
  <c r="F15" i="5"/>
  <c r="D11" i="5"/>
  <c r="D10" i="5"/>
  <c r="D9" i="5"/>
</calcChain>
</file>

<file path=xl/sharedStrings.xml><?xml version="1.0" encoding="utf-8"?>
<sst xmlns="http://schemas.openxmlformats.org/spreadsheetml/2006/main" count="190" uniqueCount="108">
  <si>
    <t>Resource</t>
  </si>
  <si>
    <t>Resource Usage per Unit Produced</t>
  </si>
  <si>
    <t>Amount of Resource Available</t>
  </si>
  <si>
    <t>Product A</t>
  </si>
  <si>
    <t>Product B</t>
  </si>
  <si>
    <t>Q</t>
  </si>
  <si>
    <t>R</t>
  </si>
  <si>
    <t>S</t>
  </si>
  <si>
    <t>Profit/unit</t>
  </si>
  <si>
    <t>All the assumptions of linear programming hold.</t>
  </si>
  <si>
    <t>a. Formulate and solve a linear programming model</t>
  </si>
  <si>
    <t>for this problem on a spreadsheet.</t>
  </si>
  <si>
    <t>b. Formulate this same model algebraically.</t>
  </si>
  <si>
    <t>&lt;=</t>
  </si>
  <si>
    <t>Total Profit</t>
  </si>
  <si>
    <t>Units Produced</t>
  </si>
  <si>
    <t>product a</t>
  </si>
  <si>
    <t>product b</t>
  </si>
  <si>
    <t>available</t>
  </si>
  <si>
    <t>resources allocated</t>
  </si>
  <si>
    <t>see above</t>
  </si>
  <si>
    <t xml:space="preserve">2.10. The Apex Television Company has to decide on the number of 65′′ and 55′′ sets to be produced at one of its factories. Market research indicates that at most 280 of the 65′′ sets and 70 of the 55′′ sets can be sold per month. The maximum number of work-hours available is 3,500 per month. A 65′′ set requires 20 work-hours and a 55′′ set requires 10 work-hours. Each 65′′ set sold produces a profit of $270 and each 55′′ set produces a profit of $180. A wholesaler has agreed to purchase all the television sets prodiced if the numbers do not exceed the maxima indicated by the market research									
									</t>
  </si>
  <si>
    <t>65in</t>
  </si>
  <si>
    <t>55in</t>
  </si>
  <si>
    <t>profit</t>
  </si>
  <si>
    <t>labor</t>
  </si>
  <si>
    <t>hours</t>
  </si>
  <si>
    <t>units produced</t>
  </si>
  <si>
    <t>total profit</t>
  </si>
  <si>
    <t>total required</t>
  </si>
  <si>
    <t>contraint</t>
  </si>
  <si>
    <t>special risk</t>
  </si>
  <si>
    <t>mortgage</t>
  </si>
  <si>
    <t>department</t>
  </si>
  <si>
    <t>underwriting</t>
  </si>
  <si>
    <t>administration</t>
  </si>
  <si>
    <t>claims</t>
  </si>
  <si>
    <t>a. Identify verbally the decisions to be made, the con-</t>
  </si>
  <si>
    <t>straints on these decisions, and the overall measure</t>
  </si>
  <si>
    <t>of performance for the decisions.</t>
  </si>
  <si>
    <t xml:space="preserve">determine what Is the max amount of each product to sell per department given that each only has so many hour hours </t>
  </si>
  <si>
    <t>underwriting can max spen 2400 hours, administration can max spend 800 hours, claims can max spend 1200 hours</t>
  </si>
  <si>
    <t xml:space="preserve">all this needs to be done to make maximum profit </t>
  </si>
  <si>
    <t>and the measure of performance into quantitative</t>
  </si>
  <si>
    <t>expressions in terms of the data and decisions.</t>
  </si>
  <si>
    <t>b. Convert these verbal descriptions of the constraints</t>
  </si>
  <si>
    <t>see amount of resrouces available vs resources allocated</t>
  </si>
  <si>
    <t>cells D8:F11</t>
  </si>
  <si>
    <t>c. Formulate and solve a linear programming model</t>
  </si>
  <si>
    <t>d. Formulate this same model algebraically.</t>
  </si>
  <si>
    <t>grams of ingredient per serving</t>
  </si>
  <si>
    <t>steak</t>
  </si>
  <si>
    <t>potato</t>
  </si>
  <si>
    <t>&gt;=</t>
  </si>
  <si>
    <t>fat</t>
  </si>
  <si>
    <t>protein</t>
  </si>
  <si>
    <t>carbs</t>
  </si>
  <si>
    <t>ingredient</t>
  </si>
  <si>
    <t>daily req in grams</t>
  </si>
  <si>
    <t>Total Spent</t>
  </si>
  <si>
    <t>how many grams to spend on each ingredient given their individiaul max and min requirement</t>
  </si>
  <si>
    <t>find out how much steak and potato can have daily and the amount that would be spent</t>
  </si>
  <si>
    <t>cost per serving</t>
  </si>
  <si>
    <t>see amount of daily requirements needed vs amount minimum and maximim</t>
  </si>
  <si>
    <t>bread</t>
  </si>
  <si>
    <t>pb</t>
  </si>
  <si>
    <t>jelly</t>
  </si>
  <si>
    <t>apple</t>
  </si>
  <si>
    <t>milk</t>
  </si>
  <si>
    <t>cran juice</t>
  </si>
  <si>
    <t>cost per serving (in cents)</t>
  </si>
  <si>
    <t>profit = 3000A+2000B</t>
  </si>
  <si>
    <t>need constraints</t>
  </si>
  <si>
    <t>2a + b &lt;= 2</t>
  </si>
  <si>
    <t>a + 2b &lt;= 2</t>
  </si>
  <si>
    <t>3a + 3b &lt;= 4</t>
  </si>
  <si>
    <t xml:space="preserve">a &gt;=0 , b &gt;=0 </t>
  </si>
  <si>
    <t>Full points</t>
  </si>
  <si>
    <t>20pts</t>
  </si>
  <si>
    <t xml:space="preserve">a. </t>
  </si>
  <si>
    <t>pmcalculators.com</t>
  </si>
  <si>
    <t>profit = 270A+180B</t>
  </si>
  <si>
    <t>quantity of steak * 4 + quantity of potato * 2 = profit</t>
  </si>
  <si>
    <t>0B + 0PB + 4J + 6A + 2M + 80CJ &gt;= 60</t>
  </si>
  <si>
    <t>calories from fat</t>
  </si>
  <si>
    <t>vitamin c</t>
  </si>
  <si>
    <t xml:space="preserve">fiber </t>
  </si>
  <si>
    <t>total in diet</t>
  </si>
  <si>
    <t>Max</t>
  </si>
  <si>
    <t>diet ounces</t>
  </si>
  <si>
    <t>minimums</t>
  </si>
  <si>
    <t>fat calories</t>
  </si>
  <si>
    <t>milk and juice</t>
  </si>
  <si>
    <t>NEED</t>
  </si>
  <si>
    <t>of total calories</t>
  </si>
  <si>
    <t>calories</t>
  </si>
  <si>
    <t>resources used</t>
  </si>
  <si>
    <t>thrillseeker</t>
  </si>
  <si>
    <t>cruiser</t>
  </si>
  <si>
    <t>unit profit</t>
  </si>
  <si>
    <t>labor hours</t>
  </si>
  <si>
    <t>doors</t>
  </si>
  <si>
    <t>production</t>
  </si>
  <si>
    <t>demand</t>
  </si>
  <si>
    <t>requirements</t>
  </si>
  <si>
    <t>disregard and refer to r file</t>
  </si>
  <si>
    <t>quanityt of a * 5 + quantity of b * 2 = profit</t>
  </si>
  <si>
    <t>20points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</si>
</sst>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_(&quot;$&quot;* #,##0_);_(&quot;$&quot;* \(#,##0\);_(&quot;$&quot;* &quot;-&quot;??_);_(@_)"/>
    <numFmt numFmtId="166" formatCode="&quot;$&quot;#,##0.00"/>
  </numFmts>
  <fonts count="7" x14ac:knownFonts="1">
    <font>
      <sz val="12"/>
      <color theme="1"/>
      <name val="Calibri"/>
      <family val="2"/>
      <scheme val="minor"/>
    </font>
    <font>
      <sz val="12"/>
      <color theme="1"/>
      <name val="Calibri"/>
      <family val="2"/>
      <scheme val="minor"/>
    </font>
    <font>
      <b/>
      <sz val="12"/>
      <color theme="1"/>
      <name val="Calibri"/>
      <family val="2"/>
      <scheme val="minor"/>
    </font>
    <font>
      <sz val="10"/>
      <name val="Arial"/>
      <family val="2"/>
    </font>
    <font>
      <b/>
      <sz val="12"/>
      <color indexed="8"/>
      <name val="Calibri"/>
      <family val="2"/>
      <scheme val="minor"/>
    </font>
    <font>
      <sz val="12"/>
      <color indexed="8"/>
      <name val="Calibri"/>
      <family val="2"/>
      <scheme val="minor"/>
    </font>
    <font>
      <b/>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theme="4" tint="0.79998168889431442"/>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2" fillId="0" borderId="0" xfId="0" applyFont="1"/>
    <xf numFmtId="0" fontId="2" fillId="0" borderId="1" xfId="0" applyFont="1" applyBorder="1"/>
    <xf numFmtId="0" fontId="2" fillId="0" borderId="1" xfId="0" applyFont="1" applyBorder="1" applyAlignment="1">
      <alignment wrapText="1"/>
    </xf>
    <xf numFmtId="0" fontId="0" fillId="0" borderId="1" xfId="0" applyBorder="1"/>
    <xf numFmtId="0" fontId="3" fillId="0" borderId="0" xfId="0" applyFont="1" applyAlignment="1">
      <alignment horizontal="center"/>
    </xf>
    <xf numFmtId="0" fontId="3" fillId="0" borderId="0" xfId="0" applyFont="1" applyAlignment="1">
      <alignment horizontal="right"/>
    </xf>
    <xf numFmtId="0" fontId="3" fillId="2" borderId="2" xfId="0" applyFont="1" applyFill="1" applyBorder="1" applyAlignment="1">
      <alignment horizontal="center"/>
    </xf>
    <xf numFmtId="0" fontId="3" fillId="2" borderId="3" xfId="0" applyFont="1" applyFill="1" applyBorder="1" applyAlignment="1">
      <alignment horizontal="center"/>
    </xf>
    <xf numFmtId="164" fontId="3" fillId="3" borderId="4" xfId="1" applyNumberFormat="1" applyFont="1" applyFill="1" applyBorder="1" applyAlignment="1">
      <alignment horizontal="center"/>
    </xf>
    <xf numFmtId="0" fontId="2" fillId="0" borderId="5" xfId="0" applyFont="1" applyBorder="1"/>
    <xf numFmtId="165" fontId="0" fillId="0" borderId="1" xfId="1" applyNumberFormat="1" applyFont="1" applyBorder="1"/>
    <xf numFmtId="0" fontId="0" fillId="0" borderId="0" xfId="0" quotePrefix="1"/>
    <xf numFmtId="0" fontId="0" fillId="2" borderId="0" xfId="0" applyFill="1"/>
    <xf numFmtId="0" fontId="0" fillId="5" borderId="0" xfId="0" applyFill="1"/>
    <xf numFmtId="165" fontId="0" fillId="5" borderId="0" xfId="1" applyNumberFormat="1" applyFont="1" applyFill="1"/>
    <xf numFmtId="44" fontId="0" fillId="4" borderId="0" xfId="1" applyFont="1" applyFill="1"/>
    <xf numFmtId="0" fontId="2" fillId="0" borderId="0" xfId="0" quotePrefix="1" applyFont="1"/>
    <xf numFmtId="0" fontId="0" fillId="0" borderId="1" xfId="1" applyNumberFormat="1" applyFont="1" applyBorder="1"/>
    <xf numFmtId="0" fontId="4" fillId="0" borderId="0" xfId="0" applyFont="1"/>
    <xf numFmtId="0" fontId="5" fillId="0" borderId="0" xfId="0" applyFont="1"/>
    <xf numFmtId="0" fontId="0" fillId="6" borderId="0" xfId="0" applyFill="1"/>
    <xf numFmtId="0" fontId="0" fillId="0" borderId="5" xfId="0" applyBorder="1"/>
    <xf numFmtId="166" fontId="3" fillId="3" borderId="4" xfId="1" applyNumberFormat="1" applyFont="1" applyFill="1" applyBorder="1" applyAlignment="1">
      <alignment horizontal="center"/>
    </xf>
    <xf numFmtId="9" fontId="0" fillId="0" borderId="0" xfId="0" applyNumberFormat="1"/>
    <xf numFmtId="44" fontId="0" fillId="6" borderId="0" xfId="1" applyFont="1" applyFill="1"/>
    <xf numFmtId="0" fontId="2" fillId="0" borderId="1" xfId="0" applyFont="1" applyBorder="1" applyAlignment="1">
      <alignment horizontal="center"/>
    </xf>
    <xf numFmtId="0" fontId="0" fillId="0" borderId="0" xfId="0" applyAlignment="1">
      <alignment horizontal="left" wrapText="1"/>
    </xf>
    <xf numFmtId="0" fontId="0" fillId="0" borderId="6" xfId="0" applyBorder="1" applyAlignment="1">
      <alignment horizontal="center"/>
    </xf>
    <xf numFmtId="0" fontId="0" fillId="4" borderId="0" xfId="0" applyFill="1"/>
    <xf numFmtId="0" fontId="6"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B0BB3-A3C6-E147-B32F-B8B7F8B92240}">
  <dimension ref="A2:F40"/>
  <sheetViews>
    <sheetView topLeftCell="A14" workbookViewId="0">
      <selection activeCell="E2" sqref="E2:E3"/>
    </sheetView>
  </sheetViews>
  <sheetFormatPr baseColWidth="10" defaultRowHeight="16" x14ac:dyDescent="0.2"/>
  <cols>
    <col min="1" max="1" width="22" customWidth="1"/>
    <col min="2" max="2" width="30" bestFit="1" customWidth="1"/>
    <col min="3" max="3" width="26.1640625" bestFit="1" customWidth="1"/>
    <col min="4" max="4" width="18" customWidth="1"/>
  </cols>
  <sheetData>
    <row r="2" spans="1:6" x14ac:dyDescent="0.2">
      <c r="E2" s="21" t="s">
        <v>77</v>
      </c>
    </row>
    <row r="3" spans="1:6" x14ac:dyDescent="0.2">
      <c r="B3" s="2" t="s">
        <v>3</v>
      </c>
      <c r="C3" s="2" t="s">
        <v>4</v>
      </c>
      <c r="E3" s="21" t="s">
        <v>78</v>
      </c>
    </row>
    <row r="4" spans="1:6" x14ac:dyDescent="0.2">
      <c r="A4" s="4" t="s">
        <v>8</v>
      </c>
      <c r="B4" s="11">
        <v>3000</v>
      </c>
      <c r="C4" s="11">
        <v>2000</v>
      </c>
      <c r="D4" s="4"/>
    </row>
    <row r="7" spans="1:6" x14ac:dyDescent="0.2">
      <c r="A7" s="26" t="s">
        <v>1</v>
      </c>
      <c r="B7" s="26"/>
      <c r="C7" s="26"/>
      <c r="D7" s="26"/>
    </row>
    <row r="8" spans="1:6" ht="51" x14ac:dyDescent="0.2">
      <c r="A8" s="2" t="s">
        <v>0</v>
      </c>
      <c r="B8" s="2" t="s">
        <v>3</v>
      </c>
      <c r="C8" s="2" t="s">
        <v>4</v>
      </c>
      <c r="D8" s="10" t="s">
        <v>19</v>
      </c>
      <c r="F8" s="3" t="s">
        <v>2</v>
      </c>
    </row>
    <row r="9" spans="1:6" x14ac:dyDescent="0.2">
      <c r="A9" s="4" t="s">
        <v>5</v>
      </c>
      <c r="B9" s="4">
        <v>2</v>
      </c>
      <c r="C9" s="4">
        <v>1</v>
      </c>
      <c r="D9" s="4">
        <f>SUMPRODUCT(B9:C9,B15:C15)</f>
        <v>2</v>
      </c>
      <c r="E9" t="s">
        <v>13</v>
      </c>
      <c r="F9" s="4">
        <v>2</v>
      </c>
    </row>
    <row r="10" spans="1:6" x14ac:dyDescent="0.2">
      <c r="A10" s="4" t="s">
        <v>6</v>
      </c>
      <c r="B10" s="4">
        <v>1</v>
      </c>
      <c r="C10" s="4">
        <v>2</v>
      </c>
      <c r="D10" s="4">
        <f>SUMPRODUCT(B10:C10,B15:C15)</f>
        <v>2</v>
      </c>
      <c r="E10" t="s">
        <v>13</v>
      </c>
      <c r="F10" s="4">
        <v>2</v>
      </c>
    </row>
    <row r="11" spans="1:6" x14ac:dyDescent="0.2">
      <c r="A11" s="4" t="s">
        <v>7</v>
      </c>
      <c r="B11" s="4">
        <v>3</v>
      </c>
      <c r="C11" s="4">
        <v>3</v>
      </c>
      <c r="D11" s="4">
        <f>SUMPRODUCT(B11:C11,B15:C15)</f>
        <v>4</v>
      </c>
      <c r="E11" t="s">
        <v>13</v>
      </c>
      <c r="F11" s="4">
        <v>4</v>
      </c>
    </row>
    <row r="13" spans="1:6" x14ac:dyDescent="0.2">
      <c r="A13" t="s">
        <v>79</v>
      </c>
    </row>
    <row r="14" spans="1:6" ht="17" thickBot="1" x14ac:dyDescent="0.25">
      <c r="A14" s="6"/>
      <c r="B14" s="5" t="s">
        <v>16</v>
      </c>
      <c r="C14" s="5" t="s">
        <v>17</v>
      </c>
      <c r="D14" s="5"/>
      <c r="E14" s="5"/>
      <c r="F14" s="5" t="s">
        <v>14</v>
      </c>
    </row>
    <row r="15" spans="1:6" ht="17" thickBot="1" x14ac:dyDescent="0.25">
      <c r="A15" s="6" t="s">
        <v>15</v>
      </c>
      <c r="B15" s="7">
        <v>0.66666666666666674</v>
      </c>
      <c r="C15" s="8">
        <v>0.66666666666666663</v>
      </c>
      <c r="D15" s="5"/>
      <c r="E15" s="5"/>
      <c r="F15" s="9">
        <f>SUMPRODUCT(B4:C4,B15:C15)</f>
        <v>3333.3333333333335</v>
      </c>
    </row>
    <row r="26" spans="1:1" x14ac:dyDescent="0.2">
      <c r="A26" s="1" t="s">
        <v>9</v>
      </c>
    </row>
    <row r="27" spans="1:1" x14ac:dyDescent="0.2">
      <c r="A27" s="1" t="s">
        <v>10</v>
      </c>
    </row>
    <row r="28" spans="1:1" x14ac:dyDescent="0.2">
      <c r="A28" s="1" t="s">
        <v>11</v>
      </c>
    </row>
    <row r="29" spans="1:1" x14ac:dyDescent="0.2">
      <c r="A29" t="s">
        <v>20</v>
      </c>
    </row>
    <row r="32" spans="1:1" x14ac:dyDescent="0.2">
      <c r="A32" s="1" t="s">
        <v>12</v>
      </c>
    </row>
    <row r="33" spans="1:1" x14ac:dyDescent="0.2">
      <c r="A33" s="12" t="s">
        <v>71</v>
      </c>
    </row>
    <row r="35" spans="1:1" x14ac:dyDescent="0.2">
      <c r="A35" t="s">
        <v>72</v>
      </c>
    </row>
    <row r="36" spans="1:1" x14ac:dyDescent="0.2">
      <c r="A36" s="1"/>
    </row>
    <row r="37" spans="1:1" x14ac:dyDescent="0.2">
      <c r="A37" t="s">
        <v>73</v>
      </c>
    </row>
    <row r="38" spans="1:1" x14ac:dyDescent="0.2">
      <c r="A38" t="s">
        <v>74</v>
      </c>
    </row>
    <row r="39" spans="1:1" x14ac:dyDescent="0.2">
      <c r="A39" t="s">
        <v>75</v>
      </c>
    </row>
    <row r="40" spans="1:1" x14ac:dyDescent="0.2">
      <c r="A40" t="s">
        <v>76</v>
      </c>
    </row>
  </sheetData>
  <mergeCells count="1">
    <mergeCell ref="A7:D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E3F21-CF5E-1941-BB4A-7CBB3BCC20EF}">
  <dimension ref="A1:J38"/>
  <sheetViews>
    <sheetView topLeftCell="A14" workbookViewId="0">
      <selection activeCell="A38" sqref="A38"/>
    </sheetView>
  </sheetViews>
  <sheetFormatPr baseColWidth="10" defaultRowHeight="16" x14ac:dyDescent="0.2"/>
  <cols>
    <col min="1" max="1" width="13.1640625" bestFit="1" customWidth="1"/>
    <col min="4" max="4" width="12.33203125" bestFit="1" customWidth="1"/>
    <col min="6" max="6" width="11.5" bestFit="1" customWidth="1"/>
  </cols>
  <sheetData>
    <row r="1" spans="1:10" ht="16" customHeight="1" x14ac:dyDescent="0.2">
      <c r="A1" s="27" t="s">
        <v>21</v>
      </c>
      <c r="B1" s="27"/>
      <c r="C1" s="27"/>
      <c r="D1" s="27"/>
      <c r="E1" s="27"/>
      <c r="F1" s="27"/>
      <c r="G1" s="21" t="s">
        <v>77</v>
      </c>
    </row>
    <row r="2" spans="1:10" x14ac:dyDescent="0.2">
      <c r="A2" s="27"/>
      <c r="B2" s="27"/>
      <c r="C2" s="27"/>
      <c r="D2" s="27"/>
      <c r="E2" s="27"/>
      <c r="F2" s="27"/>
      <c r="G2" s="21" t="s">
        <v>78</v>
      </c>
    </row>
    <row r="3" spans="1:10" x14ac:dyDescent="0.2">
      <c r="A3" s="27"/>
      <c r="B3" s="27"/>
      <c r="C3" s="27"/>
      <c r="D3" s="27"/>
      <c r="E3" s="27"/>
      <c r="F3" s="27"/>
    </row>
    <row r="4" spans="1:10" x14ac:dyDescent="0.2">
      <c r="A4" s="27"/>
      <c r="B4" s="27"/>
      <c r="C4" s="27"/>
      <c r="D4" s="27"/>
      <c r="E4" s="27"/>
      <c r="F4" s="27"/>
    </row>
    <row r="5" spans="1:10" x14ac:dyDescent="0.2">
      <c r="A5" s="27"/>
      <c r="B5" s="27"/>
      <c r="C5" s="27"/>
      <c r="D5" s="27"/>
      <c r="E5" s="27"/>
      <c r="F5" s="27"/>
    </row>
    <row r="6" spans="1:10" x14ac:dyDescent="0.2">
      <c r="A6" s="27"/>
      <c r="B6" s="27"/>
      <c r="C6" s="27"/>
      <c r="D6" s="27"/>
      <c r="E6" s="27"/>
      <c r="F6" s="27"/>
      <c r="J6" t="s">
        <v>80</v>
      </c>
    </row>
    <row r="7" spans="1:10" x14ac:dyDescent="0.2">
      <c r="A7" s="27"/>
      <c r="B7" s="27"/>
      <c r="C7" s="27"/>
      <c r="D7" s="27"/>
      <c r="E7" s="27"/>
      <c r="F7" s="27"/>
    </row>
    <row r="8" spans="1:10" x14ac:dyDescent="0.2">
      <c r="A8" s="27"/>
      <c r="B8" s="27"/>
      <c r="C8" s="27"/>
      <c r="D8" s="27"/>
      <c r="E8" s="27"/>
      <c r="F8" s="27"/>
    </row>
    <row r="9" spans="1:10" x14ac:dyDescent="0.2">
      <c r="A9" s="27"/>
      <c r="B9" s="27"/>
      <c r="C9" s="27"/>
      <c r="D9" s="27"/>
      <c r="E9" s="27"/>
      <c r="F9" s="27"/>
    </row>
    <row r="10" spans="1:10" x14ac:dyDescent="0.2">
      <c r="A10" s="27"/>
      <c r="B10" s="27"/>
      <c r="C10" s="27"/>
      <c r="D10" s="27"/>
      <c r="E10" s="27"/>
      <c r="F10" s="27"/>
    </row>
    <row r="13" spans="1:10" x14ac:dyDescent="0.2">
      <c r="A13" t="s">
        <v>79</v>
      </c>
    </row>
    <row r="14" spans="1:10" x14ac:dyDescent="0.2">
      <c r="B14" t="s">
        <v>22</v>
      </c>
      <c r="C14" t="s">
        <v>23</v>
      </c>
    </row>
    <row r="15" spans="1:10" x14ac:dyDescent="0.2">
      <c r="A15" t="s">
        <v>24</v>
      </c>
      <c r="B15" s="15">
        <v>270</v>
      </c>
      <c r="C15" s="15">
        <v>180</v>
      </c>
    </row>
    <row r="17" spans="1:6" x14ac:dyDescent="0.2">
      <c r="B17" t="s">
        <v>26</v>
      </c>
      <c r="C17" t="s">
        <v>26</v>
      </c>
      <c r="D17" t="s">
        <v>29</v>
      </c>
      <c r="F17" t="s">
        <v>18</v>
      </c>
    </row>
    <row r="18" spans="1:6" x14ac:dyDescent="0.2">
      <c r="A18" t="s">
        <v>25</v>
      </c>
      <c r="B18" s="14">
        <v>20</v>
      </c>
      <c r="C18" s="14">
        <v>10</v>
      </c>
      <c r="D18">
        <f>SUMPRODUCT(B18:C18,B24:C24)</f>
        <v>3500</v>
      </c>
      <c r="E18" t="s">
        <v>13</v>
      </c>
      <c r="F18">
        <v>3500</v>
      </c>
    </row>
    <row r="23" spans="1:6" x14ac:dyDescent="0.2">
      <c r="F23" t="s">
        <v>28</v>
      </c>
    </row>
    <row r="24" spans="1:6" x14ac:dyDescent="0.2">
      <c r="A24" s="13" t="s">
        <v>27</v>
      </c>
      <c r="B24" s="13">
        <v>140</v>
      </c>
      <c r="C24" s="13">
        <v>70</v>
      </c>
      <c r="F24" s="16">
        <f>SUMPRODUCT(B15:C15,B24:C24)</f>
        <v>50400</v>
      </c>
    </row>
    <row r="25" spans="1:6" x14ac:dyDescent="0.2">
      <c r="B25" t="s">
        <v>13</v>
      </c>
      <c r="C25" t="s">
        <v>13</v>
      </c>
    </row>
    <row r="26" spans="1:6" x14ac:dyDescent="0.2">
      <c r="A26" s="19" t="s">
        <v>30</v>
      </c>
      <c r="B26">
        <v>280</v>
      </c>
      <c r="C26">
        <v>70</v>
      </c>
    </row>
    <row r="27" spans="1:6" x14ac:dyDescent="0.2">
      <c r="A27" s="19"/>
    </row>
    <row r="28" spans="1:6" x14ac:dyDescent="0.2">
      <c r="A28" s="19"/>
    </row>
    <row r="30" spans="1:6" x14ac:dyDescent="0.2">
      <c r="A30" s="1" t="s">
        <v>10</v>
      </c>
    </row>
    <row r="31" spans="1:6" x14ac:dyDescent="0.2">
      <c r="A31" s="1" t="s">
        <v>11</v>
      </c>
    </row>
    <row r="32" spans="1:6" x14ac:dyDescent="0.2">
      <c r="A32" s="20" t="s">
        <v>20</v>
      </c>
    </row>
    <row r="34" spans="1:1" x14ac:dyDescent="0.2">
      <c r="A34" s="1" t="s">
        <v>12</v>
      </c>
    </row>
    <row r="35" spans="1:1" x14ac:dyDescent="0.2">
      <c r="A35" s="12" t="s">
        <v>81</v>
      </c>
    </row>
    <row r="36" spans="1:1" x14ac:dyDescent="0.2">
      <c r="A36" s="19"/>
    </row>
    <row r="38" spans="1:1" x14ac:dyDescent="0.2">
      <c r="A38" s="1"/>
    </row>
  </sheetData>
  <mergeCells count="1">
    <mergeCell ref="A1: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4CA9-C8C6-7441-A994-2E9A7C3F1A26}">
  <dimension ref="A2:F46"/>
  <sheetViews>
    <sheetView topLeftCell="A13" workbookViewId="0">
      <selection activeCell="A40" sqref="A40"/>
    </sheetView>
  </sheetViews>
  <sheetFormatPr baseColWidth="10" defaultRowHeight="16" x14ac:dyDescent="0.2"/>
  <cols>
    <col min="1" max="1" width="22" customWidth="1"/>
    <col min="2" max="2" width="30" bestFit="1" customWidth="1"/>
    <col min="3" max="3" width="26.1640625" bestFit="1" customWidth="1"/>
    <col min="4" max="4" width="18" customWidth="1"/>
  </cols>
  <sheetData>
    <row r="2" spans="1:6" x14ac:dyDescent="0.2">
      <c r="E2" s="21" t="s">
        <v>77</v>
      </c>
    </row>
    <row r="3" spans="1:6" x14ac:dyDescent="0.2">
      <c r="B3" s="2" t="s">
        <v>31</v>
      </c>
      <c r="C3" s="2" t="s">
        <v>32</v>
      </c>
      <c r="E3" s="21" t="s">
        <v>78</v>
      </c>
    </row>
    <row r="4" spans="1:6" x14ac:dyDescent="0.2">
      <c r="A4" s="4" t="s">
        <v>8</v>
      </c>
      <c r="B4" s="11">
        <v>5</v>
      </c>
      <c r="C4" s="11">
        <v>2</v>
      </c>
      <c r="D4" s="4"/>
    </row>
    <row r="7" spans="1:6" x14ac:dyDescent="0.2">
      <c r="A7" s="26" t="s">
        <v>1</v>
      </c>
      <c r="B7" s="26"/>
      <c r="C7" s="26"/>
      <c r="D7" s="26"/>
    </row>
    <row r="8" spans="1:6" ht="51" x14ac:dyDescent="0.2">
      <c r="A8" s="2" t="s">
        <v>33</v>
      </c>
      <c r="B8" s="2" t="s">
        <v>3</v>
      </c>
      <c r="C8" s="2" t="s">
        <v>4</v>
      </c>
      <c r="D8" s="10" t="s">
        <v>19</v>
      </c>
      <c r="F8" s="3" t="s">
        <v>2</v>
      </c>
    </row>
    <row r="9" spans="1:6" x14ac:dyDescent="0.2">
      <c r="A9" s="4" t="s">
        <v>34</v>
      </c>
      <c r="B9" s="4">
        <v>3</v>
      </c>
      <c r="C9" s="4">
        <v>2</v>
      </c>
      <c r="D9" s="4">
        <f>SUMPRODUCT(B9:C9,B15:C15)</f>
        <v>2400</v>
      </c>
      <c r="E9" t="s">
        <v>13</v>
      </c>
      <c r="F9" s="4">
        <v>2400</v>
      </c>
    </row>
    <row r="10" spans="1:6" x14ac:dyDescent="0.2">
      <c r="A10" s="4" t="s">
        <v>35</v>
      </c>
      <c r="B10" s="4">
        <v>0</v>
      </c>
      <c r="C10" s="4">
        <v>1</v>
      </c>
      <c r="D10" s="4">
        <f>SUMPRODUCT(B10:C10,B15:C15)</f>
        <v>300</v>
      </c>
      <c r="E10" t="s">
        <v>13</v>
      </c>
      <c r="F10" s="4">
        <v>800</v>
      </c>
    </row>
    <row r="11" spans="1:6" x14ac:dyDescent="0.2">
      <c r="A11" s="4" t="s">
        <v>36</v>
      </c>
      <c r="B11" s="4">
        <v>2</v>
      </c>
      <c r="C11" s="4">
        <v>0</v>
      </c>
      <c r="D11" s="4">
        <f>SUMPRODUCT(B11:C11,B15:C15)</f>
        <v>1200</v>
      </c>
      <c r="E11" t="s">
        <v>13</v>
      </c>
      <c r="F11" s="4">
        <v>1200</v>
      </c>
    </row>
    <row r="13" spans="1:6" x14ac:dyDescent="0.2">
      <c r="A13" t="s">
        <v>79</v>
      </c>
    </row>
    <row r="14" spans="1:6" ht="17" thickBot="1" x14ac:dyDescent="0.25">
      <c r="A14" s="6"/>
      <c r="B14" s="5" t="s">
        <v>16</v>
      </c>
      <c r="C14" s="5" t="s">
        <v>17</v>
      </c>
      <c r="D14" s="5"/>
      <c r="E14" s="5"/>
      <c r="F14" s="5" t="s">
        <v>14</v>
      </c>
    </row>
    <row r="15" spans="1:6" ht="17" thickBot="1" x14ac:dyDescent="0.25">
      <c r="A15" s="6" t="s">
        <v>15</v>
      </c>
      <c r="B15" s="7">
        <v>600</v>
      </c>
      <c r="C15" s="8">
        <v>300</v>
      </c>
      <c r="D15" s="5"/>
      <c r="E15" s="5"/>
      <c r="F15" s="9">
        <f>SUMPRODUCT(B4:C4,B15:C15)</f>
        <v>3600</v>
      </c>
    </row>
    <row r="18" spans="1:1" x14ac:dyDescent="0.2">
      <c r="A18" s="1" t="s">
        <v>37</v>
      </c>
    </row>
    <row r="19" spans="1:1" x14ac:dyDescent="0.2">
      <c r="A19" s="1" t="s">
        <v>38</v>
      </c>
    </row>
    <row r="20" spans="1:1" x14ac:dyDescent="0.2">
      <c r="A20" s="1" t="s">
        <v>39</v>
      </c>
    </row>
    <row r="22" spans="1:1" x14ac:dyDescent="0.2">
      <c r="A22" t="s">
        <v>40</v>
      </c>
    </row>
    <row r="23" spans="1:1" x14ac:dyDescent="0.2">
      <c r="A23" t="s">
        <v>41</v>
      </c>
    </row>
    <row r="24" spans="1:1" x14ac:dyDescent="0.2">
      <c r="A24" t="s">
        <v>42</v>
      </c>
    </row>
    <row r="26" spans="1:1" x14ac:dyDescent="0.2">
      <c r="A26" s="19" t="s">
        <v>45</v>
      </c>
    </row>
    <row r="27" spans="1:1" x14ac:dyDescent="0.2">
      <c r="A27" s="19" t="s">
        <v>43</v>
      </c>
    </row>
    <row r="28" spans="1:1" x14ac:dyDescent="0.2">
      <c r="A28" s="19" t="s">
        <v>44</v>
      </c>
    </row>
    <row r="30" spans="1:1" x14ac:dyDescent="0.2">
      <c r="A30" t="s">
        <v>46</v>
      </c>
    </row>
    <row r="31" spans="1:1" x14ac:dyDescent="0.2">
      <c r="A31" t="s">
        <v>47</v>
      </c>
    </row>
    <row r="32" spans="1:1" x14ac:dyDescent="0.2">
      <c r="A32" s="19"/>
    </row>
    <row r="33" spans="1:3" x14ac:dyDescent="0.2">
      <c r="A33" s="1" t="s">
        <v>48</v>
      </c>
    </row>
    <row r="34" spans="1:3" x14ac:dyDescent="0.2">
      <c r="A34" s="1" t="s">
        <v>11</v>
      </c>
    </row>
    <row r="35" spans="1:3" x14ac:dyDescent="0.2">
      <c r="A35" s="12" t="s">
        <v>20</v>
      </c>
    </row>
    <row r="38" spans="1:3" x14ac:dyDescent="0.2">
      <c r="A38" s="1" t="s">
        <v>49</v>
      </c>
    </row>
    <row r="39" spans="1:3" x14ac:dyDescent="0.2">
      <c r="A39" t="s">
        <v>106</v>
      </c>
    </row>
    <row r="42" spans="1:3" x14ac:dyDescent="0.2">
      <c r="C42" s="1"/>
    </row>
    <row r="44" spans="1:3" x14ac:dyDescent="0.2">
      <c r="C44" s="19"/>
    </row>
    <row r="46" spans="1:3" x14ac:dyDescent="0.2">
      <c r="C46" s="1"/>
    </row>
  </sheetData>
  <mergeCells count="1">
    <mergeCell ref="A7:D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F61BA-34EC-F94F-B9DA-F3DBB4BC2432}">
  <dimension ref="A3:F40"/>
  <sheetViews>
    <sheetView topLeftCell="A9" workbookViewId="0">
      <selection activeCell="A41" sqref="A41"/>
    </sheetView>
  </sheetViews>
  <sheetFormatPr baseColWidth="10" defaultRowHeight="16" x14ac:dyDescent="0.2"/>
  <cols>
    <col min="1" max="1" width="22" customWidth="1"/>
    <col min="2" max="2" width="30" bestFit="1" customWidth="1"/>
    <col min="3" max="3" width="26.1640625" bestFit="1" customWidth="1"/>
    <col min="4" max="4" width="18" customWidth="1"/>
  </cols>
  <sheetData>
    <row r="3" spans="1:6" x14ac:dyDescent="0.2">
      <c r="B3" s="2" t="s">
        <v>51</v>
      </c>
      <c r="C3" s="2" t="s">
        <v>52</v>
      </c>
    </row>
    <row r="4" spans="1:6" x14ac:dyDescent="0.2">
      <c r="A4" s="4" t="s">
        <v>62</v>
      </c>
      <c r="B4" s="11">
        <v>4</v>
      </c>
      <c r="C4" s="11">
        <v>2</v>
      </c>
      <c r="D4" s="4"/>
    </row>
    <row r="7" spans="1:6" x14ac:dyDescent="0.2">
      <c r="A7" s="26" t="s">
        <v>50</v>
      </c>
      <c r="B7" s="26"/>
      <c r="C7" s="26"/>
      <c r="D7" s="26"/>
    </row>
    <row r="8" spans="1:6" ht="51" x14ac:dyDescent="0.2">
      <c r="A8" s="2" t="s">
        <v>57</v>
      </c>
      <c r="B8" s="2" t="s">
        <v>51</v>
      </c>
      <c r="C8" s="2" t="s">
        <v>52</v>
      </c>
      <c r="D8" s="10" t="s">
        <v>58</v>
      </c>
      <c r="F8" s="3" t="s">
        <v>2</v>
      </c>
    </row>
    <row r="9" spans="1:6" x14ac:dyDescent="0.2">
      <c r="A9" s="4" t="s">
        <v>56</v>
      </c>
      <c r="B9" s="4">
        <v>5</v>
      </c>
      <c r="C9" s="4">
        <v>15</v>
      </c>
      <c r="D9" s="4">
        <f>SUMPRODUCT(B9:C9,B15:C15)</f>
        <v>50</v>
      </c>
      <c r="E9" t="s">
        <v>53</v>
      </c>
      <c r="F9" s="4">
        <v>50</v>
      </c>
    </row>
    <row r="10" spans="1:6" x14ac:dyDescent="0.2">
      <c r="A10" s="4" t="s">
        <v>55</v>
      </c>
      <c r="B10" s="4">
        <v>20</v>
      </c>
      <c r="C10" s="4">
        <v>5</v>
      </c>
      <c r="D10" s="4">
        <f>SUMPRODUCT(B10:C10,B15:C15)</f>
        <v>40</v>
      </c>
      <c r="E10" t="s">
        <v>53</v>
      </c>
      <c r="F10" s="4">
        <v>40</v>
      </c>
    </row>
    <row r="11" spans="1:6" x14ac:dyDescent="0.2">
      <c r="A11" s="4" t="s">
        <v>54</v>
      </c>
      <c r="B11" s="4">
        <v>15</v>
      </c>
      <c r="C11" s="4">
        <v>2</v>
      </c>
      <c r="D11" s="4">
        <f>SUMPRODUCT(B11:C11,B15:C15)</f>
        <v>24.909090909090907</v>
      </c>
      <c r="E11" t="s">
        <v>13</v>
      </c>
      <c r="F11" s="4">
        <v>60</v>
      </c>
    </row>
    <row r="13" spans="1:6" x14ac:dyDescent="0.2">
      <c r="A13" t="s">
        <v>79</v>
      </c>
    </row>
    <row r="14" spans="1:6" ht="17" thickBot="1" x14ac:dyDescent="0.25">
      <c r="A14" s="6"/>
      <c r="B14" s="5" t="s">
        <v>51</v>
      </c>
      <c r="C14" s="5" t="s">
        <v>52</v>
      </c>
      <c r="D14" s="5"/>
      <c r="E14" s="5"/>
      <c r="F14" s="5" t="s">
        <v>59</v>
      </c>
    </row>
    <row r="15" spans="1:6" ht="17" thickBot="1" x14ac:dyDescent="0.25">
      <c r="A15" s="6" t="s">
        <v>15</v>
      </c>
      <c r="B15" s="7">
        <v>1.2727272727272727</v>
      </c>
      <c r="C15" s="8">
        <v>2.9090909090909092</v>
      </c>
      <c r="D15" s="5"/>
      <c r="E15" s="5"/>
      <c r="F15" s="9">
        <f>SUMPRODUCT(B4:C4,B15:C15)</f>
        <v>10.90909090909091</v>
      </c>
    </row>
    <row r="18" spans="1:1" x14ac:dyDescent="0.2">
      <c r="A18" s="1" t="s">
        <v>37</v>
      </c>
    </row>
    <row r="19" spans="1:1" x14ac:dyDescent="0.2">
      <c r="A19" s="1" t="s">
        <v>38</v>
      </c>
    </row>
    <row r="20" spans="1:1" x14ac:dyDescent="0.2">
      <c r="A20" s="1" t="s">
        <v>39</v>
      </c>
    </row>
    <row r="22" spans="1:1" x14ac:dyDescent="0.2">
      <c r="A22" t="s">
        <v>60</v>
      </c>
    </row>
    <row r="23" spans="1:1" x14ac:dyDescent="0.2">
      <c r="A23" t="s">
        <v>61</v>
      </c>
    </row>
    <row r="26" spans="1:1" x14ac:dyDescent="0.2">
      <c r="A26" s="19" t="s">
        <v>45</v>
      </c>
    </row>
    <row r="27" spans="1:1" x14ac:dyDescent="0.2">
      <c r="A27" s="19" t="s">
        <v>43</v>
      </c>
    </row>
    <row r="28" spans="1:1" x14ac:dyDescent="0.2">
      <c r="A28" s="19" t="s">
        <v>44</v>
      </c>
    </row>
    <row r="30" spans="1:1" x14ac:dyDescent="0.2">
      <c r="A30" t="s">
        <v>63</v>
      </c>
    </row>
    <row r="31" spans="1:1" x14ac:dyDescent="0.2">
      <c r="A31" t="s">
        <v>47</v>
      </c>
    </row>
    <row r="32" spans="1:1" x14ac:dyDescent="0.2">
      <c r="A32" s="19"/>
    </row>
    <row r="33" spans="1:1" x14ac:dyDescent="0.2">
      <c r="A33" s="17" t="s">
        <v>49</v>
      </c>
    </row>
    <row r="34" spans="1:1" x14ac:dyDescent="0.2">
      <c r="A34" t="s">
        <v>82</v>
      </c>
    </row>
    <row r="36" spans="1:1" x14ac:dyDescent="0.2">
      <c r="A36" s="1"/>
    </row>
    <row r="38" spans="1:1" x14ac:dyDescent="0.2">
      <c r="A38" s="1"/>
    </row>
    <row r="39" spans="1:1" x14ac:dyDescent="0.2">
      <c r="A39" s="29"/>
    </row>
    <row r="40" spans="1:1" x14ac:dyDescent="0.2">
      <c r="A40" s="29" t="s">
        <v>107</v>
      </c>
    </row>
  </sheetData>
  <mergeCells count="1">
    <mergeCell ref="A7:D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B4AD3-F1B7-FC4F-9140-2B6AA0FAF23F}">
  <dimension ref="A2:L32"/>
  <sheetViews>
    <sheetView tabSelected="1" workbookViewId="0">
      <selection activeCell="A32" sqref="A32"/>
    </sheetView>
  </sheetViews>
  <sheetFormatPr baseColWidth="10" defaultRowHeight="16" x14ac:dyDescent="0.2"/>
  <cols>
    <col min="1" max="1" width="22" customWidth="1"/>
    <col min="2" max="2" width="15.5" customWidth="1"/>
    <col min="3" max="3" width="16.6640625" customWidth="1"/>
    <col min="4" max="4" width="9.83203125" customWidth="1"/>
    <col min="5" max="5" width="9.1640625" customWidth="1"/>
  </cols>
  <sheetData>
    <row r="2" spans="1:12" x14ac:dyDescent="0.2">
      <c r="B2" s="28"/>
      <c r="C2" s="28"/>
      <c r="D2" s="28"/>
      <c r="E2" s="28"/>
      <c r="F2" s="28"/>
      <c r="G2" s="28"/>
    </row>
    <row r="3" spans="1:12" x14ac:dyDescent="0.2">
      <c r="B3" s="2" t="s">
        <v>64</v>
      </c>
      <c r="C3" s="2" t="s">
        <v>65</v>
      </c>
      <c r="D3" s="2" t="s">
        <v>66</v>
      </c>
      <c r="E3" s="2" t="s">
        <v>67</v>
      </c>
      <c r="F3" s="2" t="s">
        <v>68</v>
      </c>
      <c r="G3" s="2" t="s">
        <v>69</v>
      </c>
    </row>
    <row r="4" spans="1:12" x14ac:dyDescent="0.2">
      <c r="A4" s="4" t="s">
        <v>70</v>
      </c>
      <c r="B4" s="18">
        <v>0.06</v>
      </c>
      <c r="C4" s="18">
        <v>0.05</v>
      </c>
      <c r="D4" s="18">
        <v>0.08</v>
      </c>
      <c r="E4" s="18">
        <v>0.35</v>
      </c>
      <c r="F4" s="18">
        <v>0.2</v>
      </c>
      <c r="G4" s="18">
        <v>0.4</v>
      </c>
    </row>
    <row r="7" spans="1:12" x14ac:dyDescent="0.2">
      <c r="A7" s="26" t="s">
        <v>50</v>
      </c>
      <c r="B7" s="26"/>
      <c r="C7" s="26"/>
      <c r="D7" s="26"/>
    </row>
    <row r="8" spans="1:12" ht="51" x14ac:dyDescent="0.2">
      <c r="A8" s="2" t="s">
        <v>57</v>
      </c>
      <c r="B8" s="2" t="s">
        <v>64</v>
      </c>
      <c r="C8" s="2" t="s">
        <v>65</v>
      </c>
      <c r="D8" s="2" t="s">
        <v>66</v>
      </c>
      <c r="E8" s="2" t="s">
        <v>67</v>
      </c>
      <c r="F8" s="2" t="s">
        <v>68</v>
      </c>
      <c r="G8" s="2" t="s">
        <v>69</v>
      </c>
      <c r="H8" s="10" t="s">
        <v>87</v>
      </c>
      <c r="J8" s="3" t="s">
        <v>2</v>
      </c>
    </row>
    <row r="9" spans="1:12" x14ac:dyDescent="0.2">
      <c r="A9" s="4" t="s">
        <v>84</v>
      </c>
      <c r="B9" s="4">
        <v>15</v>
      </c>
      <c r="C9" s="4">
        <v>80</v>
      </c>
      <c r="D9" s="4">
        <v>0</v>
      </c>
      <c r="E9" s="4">
        <v>0</v>
      </c>
      <c r="F9" s="4">
        <v>60</v>
      </c>
      <c r="G9" s="4">
        <v>0</v>
      </c>
      <c r="H9" s="4">
        <f>SUMPRODUCT(B9:G9,$B$15:$G$15)</f>
        <v>128.46153846153845</v>
      </c>
      <c r="J9" t="s">
        <v>93</v>
      </c>
      <c r="L9" t="s">
        <v>88</v>
      </c>
    </row>
    <row r="10" spans="1:12" x14ac:dyDescent="0.2">
      <c r="A10" s="4" t="s">
        <v>95</v>
      </c>
      <c r="B10" s="4">
        <v>80</v>
      </c>
      <c r="C10" s="4">
        <v>100</v>
      </c>
      <c r="D10" s="4">
        <v>70</v>
      </c>
      <c r="E10" s="4">
        <v>90</v>
      </c>
      <c r="F10" s="4">
        <v>120</v>
      </c>
      <c r="G10" s="4">
        <v>110</v>
      </c>
      <c r="H10" s="4">
        <f t="shared" ref="H10:H12" si="0">SUMPRODUCT(B10:G10,$B$15:$G$15)</f>
        <v>443.07692307692309</v>
      </c>
      <c r="I10" t="s">
        <v>53</v>
      </c>
      <c r="J10" s="4">
        <v>300</v>
      </c>
      <c r="K10" t="s">
        <v>13</v>
      </c>
      <c r="L10">
        <v>500</v>
      </c>
    </row>
    <row r="11" spans="1:12" x14ac:dyDescent="0.2">
      <c r="A11" s="4" t="s">
        <v>85</v>
      </c>
      <c r="B11" s="4">
        <v>0</v>
      </c>
      <c r="C11" s="4">
        <v>0</v>
      </c>
      <c r="D11" s="4">
        <v>4</v>
      </c>
      <c r="E11" s="4">
        <v>6</v>
      </c>
      <c r="F11" s="4">
        <v>2</v>
      </c>
      <c r="G11" s="4">
        <v>80</v>
      </c>
      <c r="H11" s="4">
        <f t="shared" si="0"/>
        <v>60.000000000000007</v>
      </c>
      <c r="I11" t="s">
        <v>53</v>
      </c>
      <c r="J11" s="4">
        <v>60</v>
      </c>
    </row>
    <row r="12" spans="1:12" x14ac:dyDescent="0.2">
      <c r="A12" s="22" t="s">
        <v>86</v>
      </c>
      <c r="B12" s="4">
        <v>4</v>
      </c>
      <c r="C12" s="4">
        <v>0</v>
      </c>
      <c r="D12" s="4">
        <v>3</v>
      </c>
      <c r="E12" s="4">
        <v>10</v>
      </c>
      <c r="F12" s="4">
        <v>0</v>
      </c>
      <c r="G12" s="4">
        <v>1</v>
      </c>
      <c r="H12" s="4">
        <f t="shared" si="0"/>
        <v>11.692307692307692</v>
      </c>
      <c r="I12" t="s">
        <v>53</v>
      </c>
      <c r="J12" s="4">
        <v>10</v>
      </c>
    </row>
    <row r="14" spans="1:12" x14ac:dyDescent="0.2">
      <c r="A14" s="6"/>
      <c r="B14" s="2" t="s">
        <v>64</v>
      </c>
      <c r="C14" s="2" t="s">
        <v>65</v>
      </c>
      <c r="D14" s="2" t="s">
        <v>66</v>
      </c>
      <c r="E14" s="2" t="s">
        <v>67</v>
      </c>
      <c r="F14" s="2" t="s">
        <v>68</v>
      </c>
      <c r="G14" s="2" t="s">
        <v>69</v>
      </c>
    </row>
    <row r="15" spans="1:12" x14ac:dyDescent="0.2">
      <c r="A15" s="6" t="s">
        <v>89</v>
      </c>
      <c r="B15" s="7">
        <v>2</v>
      </c>
      <c r="C15" s="8">
        <v>1</v>
      </c>
      <c r="D15" s="7">
        <v>1</v>
      </c>
      <c r="E15" s="8">
        <v>0</v>
      </c>
      <c r="F15" s="7">
        <v>0.3076923076923076</v>
      </c>
      <c r="G15" s="8">
        <v>0.6923076923076924</v>
      </c>
    </row>
    <row r="16" spans="1:12" x14ac:dyDescent="0.2">
      <c r="B16" t="s">
        <v>53</v>
      </c>
    </row>
    <row r="17" spans="1:10" x14ac:dyDescent="0.2">
      <c r="A17" t="s">
        <v>90</v>
      </c>
      <c r="B17">
        <v>2</v>
      </c>
      <c r="C17">
        <v>1</v>
      </c>
      <c r="D17">
        <v>1</v>
      </c>
    </row>
    <row r="19" spans="1:10" x14ac:dyDescent="0.2">
      <c r="A19" t="s">
        <v>91</v>
      </c>
      <c r="B19" s="4">
        <v>128</v>
      </c>
      <c r="C19" s="4" t="s">
        <v>13</v>
      </c>
      <c r="D19" s="4">
        <f>H10*E19</f>
        <v>132.92307692307693</v>
      </c>
      <c r="E19" s="24">
        <v>0.3</v>
      </c>
      <c r="F19" t="s">
        <v>94</v>
      </c>
    </row>
    <row r="21" spans="1:10" x14ac:dyDescent="0.2">
      <c r="A21" t="s">
        <v>92</v>
      </c>
      <c r="B21" s="4">
        <f>F15+G15</f>
        <v>1</v>
      </c>
      <c r="C21" s="4" t="s">
        <v>53</v>
      </c>
      <c r="D21" s="4">
        <v>1</v>
      </c>
    </row>
    <row r="24" spans="1:10" ht="17" thickBot="1" x14ac:dyDescent="0.25">
      <c r="J24" s="5" t="s">
        <v>59</v>
      </c>
    </row>
    <row r="25" spans="1:10" ht="17" thickBot="1" x14ac:dyDescent="0.25">
      <c r="J25" s="23">
        <f>SUMPRODUCT(B4:G4,B15:G15)</f>
        <v>0.58846153846153859</v>
      </c>
    </row>
    <row r="26" spans="1:10" x14ac:dyDescent="0.2">
      <c r="A26" s="1" t="s">
        <v>10</v>
      </c>
    </row>
    <row r="27" spans="1:10" x14ac:dyDescent="0.2">
      <c r="A27" s="1" t="s">
        <v>11</v>
      </c>
    </row>
    <row r="28" spans="1:10" x14ac:dyDescent="0.2">
      <c r="A28" t="s">
        <v>20</v>
      </c>
    </row>
    <row r="31" spans="1:10" x14ac:dyDescent="0.2">
      <c r="A31" s="1" t="s">
        <v>12</v>
      </c>
    </row>
    <row r="32" spans="1:10" x14ac:dyDescent="0.2">
      <c r="A32" t="s">
        <v>83</v>
      </c>
    </row>
  </sheetData>
  <mergeCells count="2">
    <mergeCell ref="A7:D7"/>
    <mergeCell ref="B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9C2F-4C0D-9743-96BA-2AB5163A6043}">
  <dimension ref="A1:F18"/>
  <sheetViews>
    <sheetView workbookViewId="0"/>
  </sheetViews>
  <sheetFormatPr baseColWidth="10" defaultRowHeight="16" x14ac:dyDescent="0.2"/>
  <cols>
    <col min="6" max="6" width="15" bestFit="1" customWidth="1"/>
  </cols>
  <sheetData>
    <row r="1" spans="1:6" x14ac:dyDescent="0.2">
      <c r="A1" s="30" t="s">
        <v>105</v>
      </c>
    </row>
    <row r="2" spans="1:6" x14ac:dyDescent="0.2">
      <c r="B2" t="s">
        <v>97</v>
      </c>
      <c r="C2" t="s">
        <v>98</v>
      </c>
    </row>
    <row r="3" spans="1:6" x14ac:dyDescent="0.2">
      <c r="A3" t="s">
        <v>99</v>
      </c>
      <c r="B3">
        <v>3600</v>
      </c>
      <c r="C3">
        <v>5400</v>
      </c>
    </row>
    <row r="6" spans="1:6" x14ac:dyDescent="0.2">
      <c r="B6" t="s">
        <v>104</v>
      </c>
      <c r="D6" t="s">
        <v>96</v>
      </c>
      <c r="F6" t="s">
        <v>18</v>
      </c>
    </row>
    <row r="7" spans="1:6" x14ac:dyDescent="0.2">
      <c r="A7" t="s">
        <v>100</v>
      </c>
      <c r="B7">
        <v>6</v>
      </c>
      <c r="C7">
        <v>10.5</v>
      </c>
      <c r="D7">
        <f>SUMPRODUCT(B7:C7,B12:C12)</f>
        <v>48000</v>
      </c>
      <c r="E7" t="s">
        <v>13</v>
      </c>
      <c r="F7">
        <v>48000</v>
      </c>
    </row>
    <row r="8" spans="1:6" x14ac:dyDescent="0.2">
      <c r="A8" t="s">
        <v>101</v>
      </c>
      <c r="B8">
        <v>4</v>
      </c>
      <c r="C8">
        <v>2</v>
      </c>
      <c r="D8">
        <f>SUMPRODUCT(B8:C8,B12:C12)</f>
        <v>20000</v>
      </c>
      <c r="E8" t="s">
        <v>13</v>
      </c>
      <c r="F8">
        <v>20000</v>
      </c>
    </row>
    <row r="11" spans="1:6" x14ac:dyDescent="0.2">
      <c r="F11" t="s">
        <v>28</v>
      </c>
    </row>
    <row r="12" spans="1:6" x14ac:dyDescent="0.2">
      <c r="A12" t="s">
        <v>102</v>
      </c>
      <c r="B12" s="13">
        <v>3800</v>
      </c>
      <c r="C12" s="13">
        <v>2400</v>
      </c>
      <c r="F12" s="25">
        <f>SUMPRODUCT(B3:C3,B12:C12)</f>
        <v>26640000</v>
      </c>
    </row>
    <row r="13" spans="1:6" x14ac:dyDescent="0.2">
      <c r="C13" t="s">
        <v>13</v>
      </c>
    </row>
    <row r="14" spans="1:6" x14ac:dyDescent="0.2">
      <c r="A14" t="s">
        <v>103</v>
      </c>
      <c r="C14">
        <v>3500</v>
      </c>
    </row>
    <row r="15" spans="1:6" x14ac:dyDescent="0.2">
      <c r="C15">
        <f>C14*1.2</f>
        <v>4200</v>
      </c>
    </row>
    <row r="18" spans="1:6" x14ac:dyDescent="0.2">
      <c r="A18">
        <f>30300000-26640000</f>
        <v>3660000</v>
      </c>
      <c r="F18">
        <v>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5</vt:lpstr>
      <vt:lpstr>10</vt:lpstr>
      <vt:lpstr>12</vt:lpstr>
      <vt:lpstr>22</vt:lpstr>
      <vt:lpstr>26</vt:lpstr>
      <vt:lpstr>case study</vt:lpstr>
      <vt:lpstr>'12'!UnitProfit</vt:lpstr>
      <vt:lpstr>'22'!UnitProfit</vt:lpstr>
      <vt:lpstr>'26'!UnitProfit</vt:lpstr>
      <vt:lpstr>'5'!UnitProfit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O</dc:creator>
  <cp:lastModifiedBy>Jackie O</cp:lastModifiedBy>
  <dcterms:created xsi:type="dcterms:W3CDTF">2023-05-24T21:29:39Z</dcterms:created>
  <dcterms:modified xsi:type="dcterms:W3CDTF">2023-05-31T08:04:08Z</dcterms:modified>
</cp:coreProperties>
</file>