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ackie/Desktop/Masters-Business-Analytics-Dominican-University-CA/MSBA5509-Optimization/ch2/"/>
    </mc:Choice>
  </mc:AlternateContent>
  <xr:revisionPtr revIDLastSave="0" documentId="13_ncr:1_{E2D3BF8F-3BAC-754F-802D-A430F046CA5E}" xr6:coauthVersionLast="47" xr6:coauthVersionMax="47" xr10:uidLastSave="{00000000-0000-0000-0000-000000000000}"/>
  <bookViews>
    <workbookView xWindow="9560" yWindow="1200" windowWidth="24040" windowHeight="16960" activeTab="4" xr2:uid="{10FE845C-B383-6F4E-9F0A-2E69CF4421AF}"/>
  </bookViews>
  <sheets>
    <sheet name="5" sheetId="5" r:id="rId1"/>
    <sheet name="10" sheetId="2" r:id="rId2"/>
    <sheet name="12" sheetId="6" r:id="rId3"/>
    <sheet name="22" sheetId="7" r:id="rId4"/>
    <sheet name="26" sheetId="8" r:id="rId5"/>
    <sheet name="case study" sheetId="9" r:id="rId6"/>
  </sheets>
  <definedNames>
    <definedName name="solver_adj" localSheetId="1" hidden="1">'10'!$B$24:$C$24</definedName>
    <definedName name="solver_adj" localSheetId="2" hidden="1">'12'!$B$15:$C$15</definedName>
    <definedName name="solver_adj" localSheetId="3" hidden="1">'22'!$B$15:$C$15</definedName>
    <definedName name="solver_adj" localSheetId="4" hidden="1">'26'!$B$15:$G$15</definedName>
    <definedName name="solver_adj" localSheetId="0" hidden="1">'5'!$B$15:$C$15</definedName>
    <definedName name="solver_adj" localSheetId="5" hidden="1">'case study'!$B$12:$C$12</definedName>
    <definedName name="solver_cvg" localSheetId="1" hidden="1">0.0001</definedName>
    <definedName name="solver_cvg" localSheetId="2" hidden="1">0.0001</definedName>
    <definedName name="solver_cvg" localSheetId="3" hidden="1">0.0001</definedName>
    <definedName name="solver_cvg" localSheetId="4" hidden="1">0.0001</definedName>
    <definedName name="solver_cvg" localSheetId="0" hidden="1">0.0001</definedName>
    <definedName name="solver_cvg" localSheetId="5" hidden="1">0.0001</definedName>
    <definedName name="solver_drv" localSheetId="1" hidden="1">1</definedName>
    <definedName name="solver_drv" localSheetId="2" hidden="1">1</definedName>
    <definedName name="solver_drv" localSheetId="3" hidden="1">1</definedName>
    <definedName name="solver_drv" localSheetId="4" hidden="1">1</definedName>
    <definedName name="solver_drv" localSheetId="0" hidden="1">1</definedName>
    <definedName name="solver_drv" localSheetId="5" hidden="1">1</definedName>
    <definedName name="solver_eng" localSheetId="1" hidden="1">2</definedName>
    <definedName name="solver_eng" localSheetId="2" hidden="1">2</definedName>
    <definedName name="solver_eng" localSheetId="3" hidden="1">2</definedName>
    <definedName name="solver_eng" localSheetId="4" hidden="1">2</definedName>
    <definedName name="solver_eng" localSheetId="0" hidden="1">2</definedName>
    <definedName name="solver_eng" localSheetId="5" hidden="1">2</definedName>
    <definedName name="solver_itr" localSheetId="1" hidden="1">2147483647</definedName>
    <definedName name="solver_itr" localSheetId="2" hidden="1">2147483647</definedName>
    <definedName name="solver_itr" localSheetId="3" hidden="1">2147483647</definedName>
    <definedName name="solver_itr" localSheetId="4" hidden="1">2147483647</definedName>
    <definedName name="solver_itr" localSheetId="0" hidden="1">2147483647</definedName>
    <definedName name="solver_itr" localSheetId="5" hidden="1">2147483647</definedName>
    <definedName name="solver_lhs1" localSheetId="1" hidden="1">'10'!$B$24</definedName>
    <definedName name="solver_lhs1" localSheetId="2" hidden="1">'12'!$D$9:$D$11</definedName>
    <definedName name="solver_lhs1" localSheetId="3" hidden="1">'22'!$D$11</definedName>
    <definedName name="solver_lhs1" localSheetId="4" hidden="1">'26'!$B$15</definedName>
    <definedName name="solver_lhs1" localSheetId="0" hidden="1">'5'!$D$9:$D$11</definedName>
    <definedName name="solver_lhs1" localSheetId="5" hidden="1">'case study'!$C$12</definedName>
    <definedName name="solver_lhs2" localSheetId="1" hidden="1">'10'!$C$24</definedName>
    <definedName name="solver_lhs2" localSheetId="3" hidden="1">'22'!$D$9:$D$10</definedName>
    <definedName name="solver_lhs2" localSheetId="4" hidden="1">'26'!$B$19</definedName>
    <definedName name="solver_lhs2" localSheetId="5" hidden="1">'case study'!$D$7:$D$8</definedName>
    <definedName name="solver_lhs3" localSheetId="1" hidden="1">'10'!$D$18</definedName>
    <definedName name="solver_lhs3" localSheetId="4" hidden="1">'26'!$B$21</definedName>
    <definedName name="solver_lhs4" localSheetId="4" hidden="1">'26'!$C$15</definedName>
    <definedName name="solver_lhs5" localSheetId="4" hidden="1">'26'!$D$15</definedName>
    <definedName name="solver_lhs6" localSheetId="4" hidden="1">'26'!$H$10</definedName>
    <definedName name="solver_lhs7" localSheetId="4" hidden="1">'26'!$H$10</definedName>
    <definedName name="solver_lhs8" localSheetId="4" hidden="1">'26'!$H$11</definedName>
    <definedName name="solver_lhs9" localSheetId="4" hidden="1">'26'!$H$12</definedName>
    <definedName name="solver_lin" localSheetId="1" hidden="1">1</definedName>
    <definedName name="solver_lin" localSheetId="2" hidden="1">1</definedName>
    <definedName name="solver_lin" localSheetId="3" hidden="1">1</definedName>
    <definedName name="solver_lin" localSheetId="4" hidden="1">1</definedName>
    <definedName name="solver_lin" localSheetId="0" hidden="1">1</definedName>
    <definedName name="solver_lin" localSheetId="5" hidden="1">1</definedName>
    <definedName name="solver_mip" localSheetId="1" hidden="1">2147483647</definedName>
    <definedName name="solver_mip" localSheetId="2" hidden="1">2147483647</definedName>
    <definedName name="solver_mip" localSheetId="3" hidden="1">2147483647</definedName>
    <definedName name="solver_mip" localSheetId="4" hidden="1">2147483647</definedName>
    <definedName name="solver_mip" localSheetId="0" hidden="1">2147483647</definedName>
    <definedName name="solver_mip" localSheetId="5" hidden="1">2147483647</definedName>
    <definedName name="solver_mni" localSheetId="1" hidden="1">30</definedName>
    <definedName name="solver_mni" localSheetId="2" hidden="1">30</definedName>
    <definedName name="solver_mni" localSheetId="3" hidden="1">30</definedName>
    <definedName name="solver_mni" localSheetId="4" hidden="1">30</definedName>
    <definedName name="solver_mni" localSheetId="0" hidden="1">30</definedName>
    <definedName name="solver_mni" localSheetId="5" hidden="1">30</definedName>
    <definedName name="solver_mrt" localSheetId="1" hidden="1">0.075</definedName>
    <definedName name="solver_mrt" localSheetId="2" hidden="1">0.075</definedName>
    <definedName name="solver_mrt" localSheetId="3" hidden="1">0.075</definedName>
    <definedName name="solver_mrt" localSheetId="4" hidden="1">0.075</definedName>
    <definedName name="solver_mrt" localSheetId="0" hidden="1">0.075</definedName>
    <definedName name="solver_mrt" localSheetId="5" hidden="1">0.075</definedName>
    <definedName name="solver_msl" localSheetId="1" hidden="1">2</definedName>
    <definedName name="solver_msl" localSheetId="2" hidden="1">2</definedName>
    <definedName name="solver_msl" localSheetId="3" hidden="1">2</definedName>
    <definedName name="solver_msl" localSheetId="4" hidden="1">2</definedName>
    <definedName name="solver_msl" localSheetId="0" hidden="1">2</definedName>
    <definedName name="solver_msl" localSheetId="5" hidden="1">2</definedName>
    <definedName name="solver_neg" localSheetId="1" hidden="1">1</definedName>
    <definedName name="solver_neg" localSheetId="2" hidden="1">1</definedName>
    <definedName name="solver_neg" localSheetId="3" hidden="1">1</definedName>
    <definedName name="solver_neg" localSheetId="4" hidden="1">1</definedName>
    <definedName name="solver_neg" localSheetId="0" hidden="1">1</definedName>
    <definedName name="solver_neg" localSheetId="5" hidden="1">1</definedName>
    <definedName name="solver_nod" localSheetId="1" hidden="1">2147483647</definedName>
    <definedName name="solver_nod" localSheetId="2" hidden="1">2147483647</definedName>
    <definedName name="solver_nod" localSheetId="3" hidden="1">2147483647</definedName>
    <definedName name="solver_nod" localSheetId="4" hidden="1">2147483647</definedName>
    <definedName name="solver_nod" localSheetId="0" hidden="1">2147483647</definedName>
    <definedName name="solver_nod" localSheetId="5" hidden="1">2147483647</definedName>
    <definedName name="solver_num" localSheetId="1" hidden="1">3</definedName>
    <definedName name="solver_num" localSheetId="2" hidden="1">1</definedName>
    <definedName name="solver_num" localSheetId="3" hidden="1">2</definedName>
    <definedName name="solver_num" localSheetId="4" hidden="1">9</definedName>
    <definedName name="solver_num" localSheetId="0" hidden="1">1</definedName>
    <definedName name="solver_num" localSheetId="5" hidden="1">2</definedName>
    <definedName name="solver_opt" localSheetId="1" hidden="1">'10'!$F$24</definedName>
    <definedName name="solver_opt" localSheetId="2" hidden="1">'12'!$F$15</definedName>
    <definedName name="solver_opt" localSheetId="3" hidden="1">'22'!$F$15</definedName>
    <definedName name="solver_opt" localSheetId="4" hidden="1">'26'!$J$25</definedName>
    <definedName name="solver_opt" localSheetId="0" hidden="1">'5'!$F$15</definedName>
    <definedName name="solver_opt" localSheetId="5" hidden="1">'case study'!$F$12</definedName>
    <definedName name="solver_pre" localSheetId="1" hidden="1">0.000001</definedName>
    <definedName name="solver_pre" localSheetId="2" hidden="1">0.000001</definedName>
    <definedName name="solver_pre" localSheetId="3" hidden="1">0.000001</definedName>
    <definedName name="solver_pre" localSheetId="4" hidden="1">0.000001</definedName>
    <definedName name="solver_pre" localSheetId="0" hidden="1">0.000001</definedName>
    <definedName name="solver_pre" localSheetId="5" hidden="1">0.000001</definedName>
    <definedName name="solver_rbv" localSheetId="1" hidden="1">1</definedName>
    <definedName name="solver_rbv" localSheetId="2" hidden="1">1</definedName>
    <definedName name="solver_rbv" localSheetId="3" hidden="1">1</definedName>
    <definedName name="solver_rbv" localSheetId="4" hidden="1">1</definedName>
    <definedName name="solver_rbv" localSheetId="0" hidden="1">1</definedName>
    <definedName name="solver_rbv" localSheetId="5" hidden="1">1</definedName>
    <definedName name="solver_rel1" localSheetId="1" hidden="1">1</definedName>
    <definedName name="solver_rel1" localSheetId="2" hidden="1">1</definedName>
    <definedName name="solver_rel1" localSheetId="3" hidden="1">1</definedName>
    <definedName name="solver_rel1" localSheetId="4" hidden="1">3</definedName>
    <definedName name="solver_rel1" localSheetId="0" hidden="1">1</definedName>
    <definedName name="solver_rel1" localSheetId="5" hidden="1">1</definedName>
    <definedName name="solver_rel2" localSheetId="1" hidden="1">1</definedName>
    <definedName name="solver_rel2" localSheetId="3" hidden="1">3</definedName>
    <definedName name="solver_rel2" localSheetId="4" hidden="1">1</definedName>
    <definedName name="solver_rel2" localSheetId="5" hidden="1">1</definedName>
    <definedName name="solver_rel3" localSheetId="1" hidden="1">1</definedName>
    <definedName name="solver_rel3" localSheetId="4" hidden="1">3</definedName>
    <definedName name="solver_rel4" localSheetId="4" hidden="1">3</definedName>
    <definedName name="solver_rel5" localSheetId="4" hidden="1">3</definedName>
    <definedName name="solver_rel6" localSheetId="4" hidden="1">1</definedName>
    <definedName name="solver_rel7" localSheetId="4" hidden="1">3</definedName>
    <definedName name="solver_rel8" localSheetId="4" hidden="1">3</definedName>
    <definedName name="solver_rel9" localSheetId="4" hidden="1">3</definedName>
    <definedName name="solver_rhs1" localSheetId="1" hidden="1">'10'!$B$26</definedName>
    <definedName name="solver_rhs1" localSheetId="2" hidden="1">'12'!$F$9:$F$11</definedName>
    <definedName name="solver_rhs1" localSheetId="3" hidden="1">'22'!$F$11</definedName>
    <definedName name="solver_rhs1" localSheetId="4" hidden="1">'26'!$B$17</definedName>
    <definedName name="solver_rhs1" localSheetId="0" hidden="1">'5'!$F$9:$F$11</definedName>
    <definedName name="solver_rhs1" localSheetId="5" hidden="1">'case study'!$C$14</definedName>
    <definedName name="solver_rhs2" localSheetId="1" hidden="1">'10'!$C$26</definedName>
    <definedName name="solver_rhs2" localSheetId="3" hidden="1">'22'!$F$9:$F$10</definedName>
    <definedName name="solver_rhs2" localSheetId="4" hidden="1">'26'!$D$19</definedName>
    <definedName name="solver_rhs2" localSheetId="5" hidden="1">'case study'!$F$7:$F$8</definedName>
    <definedName name="solver_rhs3" localSheetId="1" hidden="1">'10'!$F$18</definedName>
    <definedName name="solver_rhs3" localSheetId="4" hidden="1">'26'!$D$21</definedName>
    <definedName name="solver_rhs4" localSheetId="4" hidden="1">'26'!$C$17</definedName>
    <definedName name="solver_rhs5" localSheetId="4" hidden="1">'26'!$D$17</definedName>
    <definedName name="solver_rhs6" localSheetId="4" hidden="1">'26'!$L$10</definedName>
    <definedName name="solver_rhs7" localSheetId="4" hidden="1">'26'!$J$10</definedName>
    <definedName name="solver_rhs8" localSheetId="4" hidden="1">'26'!$J$11</definedName>
    <definedName name="solver_rhs9" localSheetId="4" hidden="1">'26'!$J$12</definedName>
    <definedName name="solver_rlx" localSheetId="1" hidden="1">2</definedName>
    <definedName name="solver_rlx" localSheetId="2" hidden="1">1</definedName>
    <definedName name="solver_rlx" localSheetId="3" hidden="1">1</definedName>
    <definedName name="solver_rlx" localSheetId="4" hidden="1">1</definedName>
    <definedName name="solver_rlx" localSheetId="0" hidden="1">1</definedName>
    <definedName name="solver_rlx" localSheetId="5" hidden="1">2</definedName>
    <definedName name="solver_rsd" localSheetId="1" hidden="1">0</definedName>
    <definedName name="solver_rsd" localSheetId="2" hidden="1">0</definedName>
    <definedName name="solver_rsd" localSheetId="3" hidden="1">0</definedName>
    <definedName name="solver_rsd" localSheetId="4" hidden="1">0</definedName>
    <definedName name="solver_rsd" localSheetId="0" hidden="1">0</definedName>
    <definedName name="solver_rsd" localSheetId="5" hidden="1">0</definedName>
    <definedName name="solver_scl" localSheetId="1" hidden="1">1</definedName>
    <definedName name="solver_scl" localSheetId="2" hidden="1">2</definedName>
    <definedName name="solver_scl" localSheetId="3" hidden="1">2</definedName>
    <definedName name="solver_scl" localSheetId="4" hidden="1">2</definedName>
    <definedName name="solver_scl" localSheetId="0" hidden="1">2</definedName>
    <definedName name="solver_scl" localSheetId="5" hidden="1">1</definedName>
    <definedName name="solver_sho" localSheetId="1" hidden="1">2</definedName>
    <definedName name="solver_sho" localSheetId="2" hidden="1">2</definedName>
    <definedName name="solver_sho" localSheetId="3" hidden="1">2</definedName>
    <definedName name="solver_sho" localSheetId="4" hidden="1">2</definedName>
    <definedName name="solver_sho" localSheetId="0" hidden="1">2</definedName>
    <definedName name="solver_sho" localSheetId="5" hidden="1">2</definedName>
    <definedName name="solver_ssz" localSheetId="1" hidden="1">100</definedName>
    <definedName name="solver_ssz" localSheetId="2" hidden="1">100</definedName>
    <definedName name="solver_ssz" localSheetId="3" hidden="1">100</definedName>
    <definedName name="solver_ssz" localSheetId="4" hidden="1">100</definedName>
    <definedName name="solver_ssz" localSheetId="0" hidden="1">100</definedName>
    <definedName name="solver_ssz" localSheetId="5" hidden="1">100</definedName>
    <definedName name="solver_tim" localSheetId="1" hidden="1">2147483647</definedName>
    <definedName name="solver_tim" localSheetId="2" hidden="1">2147483647</definedName>
    <definedName name="solver_tim" localSheetId="3" hidden="1">2147483647</definedName>
    <definedName name="solver_tim" localSheetId="4" hidden="1">2147483647</definedName>
    <definedName name="solver_tim" localSheetId="0" hidden="1">2147483647</definedName>
    <definedName name="solver_tim" localSheetId="5" hidden="1">2147483647</definedName>
    <definedName name="solver_tol" localSheetId="1" hidden="1">0.01</definedName>
    <definedName name="solver_tol" localSheetId="2" hidden="1">0.01</definedName>
    <definedName name="solver_tol" localSheetId="3" hidden="1">0.01</definedName>
    <definedName name="solver_tol" localSheetId="4" hidden="1">0.01</definedName>
    <definedName name="solver_tol" localSheetId="0" hidden="1">0.01</definedName>
    <definedName name="solver_tol" localSheetId="5" hidden="1">0.01</definedName>
    <definedName name="solver_typ" localSheetId="1" hidden="1">1</definedName>
    <definedName name="solver_typ" localSheetId="2" hidden="1">1</definedName>
    <definedName name="solver_typ" localSheetId="3" hidden="1">2</definedName>
    <definedName name="solver_typ" localSheetId="4" hidden="1">2</definedName>
    <definedName name="solver_typ" localSheetId="0" hidden="1">1</definedName>
    <definedName name="solver_typ" localSheetId="5" hidden="1">1</definedName>
    <definedName name="solver_val" localSheetId="1" hidden="1">0</definedName>
    <definedName name="solver_val" localSheetId="2" hidden="1">0</definedName>
    <definedName name="solver_val" localSheetId="3" hidden="1">0</definedName>
    <definedName name="solver_val" localSheetId="4" hidden="1">0</definedName>
    <definedName name="solver_val" localSheetId="0" hidden="1">0</definedName>
    <definedName name="solver_val" localSheetId="5" hidden="1">0</definedName>
    <definedName name="solver_ver" localSheetId="1" hidden="1">2</definedName>
    <definedName name="solver_ver" localSheetId="2" hidden="1">2</definedName>
    <definedName name="solver_ver" localSheetId="3" hidden="1">2</definedName>
    <definedName name="solver_ver" localSheetId="4" hidden="1">2</definedName>
    <definedName name="solver_ver" localSheetId="0" hidden="1">2</definedName>
    <definedName name="solver_ver" localSheetId="5" hidden="1">2</definedName>
    <definedName name="UnitProfit" localSheetId="2">'12'!$C$9:$D$9</definedName>
    <definedName name="UnitProfit" localSheetId="3">'22'!$C$9:$D$9</definedName>
    <definedName name="UnitProfit" localSheetId="4">'26'!$C$9:$H$9</definedName>
    <definedName name="UnitProfit" localSheetId="0">'5'!$C$9:$D$9</definedName>
    <definedName name="UnitsProduced" localSheetId="2">'12'!#REF!</definedName>
    <definedName name="UnitsProduced" localSheetId="3">'22'!#REF!</definedName>
    <definedName name="UnitsProduced" localSheetId="4">'26'!#REF!</definedName>
    <definedName name="UnitsProduced" localSheetId="0">'5'!#REF!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8" i="9" l="1"/>
  <c r="C15" i="9"/>
  <c r="B21" i="8"/>
  <c r="J25" i="8"/>
  <c r="F12" i="9"/>
  <c r="D8" i="9"/>
  <c r="D7" i="9"/>
  <c r="H10" i="8"/>
  <c r="D19" i="8" s="1"/>
  <c r="H11" i="8"/>
  <c r="H12" i="8"/>
  <c r="H9" i="8"/>
  <c r="D11" i="7"/>
  <c r="D10" i="7"/>
  <c r="D9" i="7"/>
  <c r="D18" i="2"/>
  <c r="F15" i="7"/>
  <c r="F15" i="6"/>
  <c r="D11" i="6"/>
  <c r="D10" i="6"/>
  <c r="D9" i="6"/>
  <c r="F24" i="2"/>
  <c r="F15" i="5"/>
  <c r="D11" i="5"/>
  <c r="D10" i="5"/>
  <c r="D9" i="5"/>
</calcChain>
</file>

<file path=xl/sharedStrings.xml><?xml version="1.0" encoding="utf-8"?>
<sst xmlns="http://schemas.openxmlformats.org/spreadsheetml/2006/main" count="191" uniqueCount="109">
  <si>
    <t>Resource</t>
  </si>
  <si>
    <t>Resource Usage per Unit Produced</t>
  </si>
  <si>
    <t>Amount of Resource Available</t>
  </si>
  <si>
    <t>Product A</t>
  </si>
  <si>
    <t>Product B</t>
  </si>
  <si>
    <t>Q</t>
  </si>
  <si>
    <t>R</t>
  </si>
  <si>
    <t>S</t>
  </si>
  <si>
    <t>Profit/unit</t>
  </si>
  <si>
    <t>All the assumptions of linear programming hold.</t>
  </si>
  <si>
    <t>a. Formulate and solve a linear programming model</t>
  </si>
  <si>
    <t>for this problem on a spreadsheet.</t>
  </si>
  <si>
    <t>b. Formulate this same model algebraically.</t>
  </si>
  <si>
    <t>&lt;=</t>
  </si>
  <si>
    <t>Total Profit</t>
  </si>
  <si>
    <t>Units Produced</t>
  </si>
  <si>
    <t>product a</t>
  </si>
  <si>
    <t>product b</t>
  </si>
  <si>
    <t>available</t>
  </si>
  <si>
    <t>resources allocated</t>
  </si>
  <si>
    <t>see above</t>
  </si>
  <si>
    <t xml:space="preserve">2.10. The Apex Television Company has to decide on the number of 65′′ and 55′′ sets to be produced at one of its factories. Market research indicates that at most 280 of the 65′′ sets and 70 of the 55′′ sets can be sold per month. The maximum number of work-hours available is 3,500 per month. A 65′′ set requires 20 work-hours and a 55′′ set requires 10 work-hours. Each 65′′ set sold produces a profit of $270 and each 55′′ set produces a profit of $180. A wholesaler has agreed to purchase all the television sets prodiced if the numbers do not exceed the maxima indicated by the market research									
									</t>
  </si>
  <si>
    <t>65in</t>
  </si>
  <si>
    <t>55in</t>
  </si>
  <si>
    <t>profit</t>
  </si>
  <si>
    <t>labor</t>
  </si>
  <si>
    <t>hours</t>
  </si>
  <si>
    <t>units produced</t>
  </si>
  <si>
    <t>total profit</t>
  </si>
  <si>
    <t>total required</t>
  </si>
  <si>
    <t>contraint</t>
  </si>
  <si>
    <t>special risk</t>
  </si>
  <si>
    <t>mortgage</t>
  </si>
  <si>
    <t>department</t>
  </si>
  <si>
    <t>underwriting</t>
  </si>
  <si>
    <t>administration</t>
  </si>
  <si>
    <t>claims</t>
  </si>
  <si>
    <t>a. Identify verbally the decisions to be made, the con-</t>
  </si>
  <si>
    <t>straints on these decisions, and the overall measure</t>
  </si>
  <si>
    <t>of performance for the decisions.</t>
  </si>
  <si>
    <t xml:space="preserve">determine what Is the max amount of each product to sell per department given that each only has so many hour hours </t>
  </si>
  <si>
    <t>underwriting can max spen 2400 hours, administration can max spend 800 hours, claims can max spend 1200 hours</t>
  </si>
  <si>
    <t xml:space="preserve">all this needs to be done to make maximum profit </t>
  </si>
  <si>
    <t>and the measure of performance into quantitative</t>
  </si>
  <si>
    <t>expressions in terms of the data and decisions.</t>
  </si>
  <si>
    <t>b. Convert these verbal descriptions of the constraints</t>
  </si>
  <si>
    <t>see amount of resrouces available vs resources allocated</t>
  </si>
  <si>
    <t>cells D8:F11</t>
  </si>
  <si>
    <t>c. Formulate and solve a linear programming model</t>
  </si>
  <si>
    <t>d. Formulate this same model algebraically.</t>
  </si>
  <si>
    <t>grams of ingredient per serving</t>
  </si>
  <si>
    <t>steak</t>
  </si>
  <si>
    <t>potato</t>
  </si>
  <si>
    <t>&gt;=</t>
  </si>
  <si>
    <t>fat</t>
  </si>
  <si>
    <t>protein</t>
  </si>
  <si>
    <t>carbs</t>
  </si>
  <si>
    <t>ingredient</t>
  </si>
  <si>
    <t>daily req in grams</t>
  </si>
  <si>
    <t>Total Spent</t>
  </si>
  <si>
    <t>how many grams to spend on each ingredient given their individiaul max and min requirement</t>
  </si>
  <si>
    <t>find out how much steak and potato can have daily and the amount that would be spent</t>
  </si>
  <si>
    <t>cost per serving</t>
  </si>
  <si>
    <t>see amount of daily requirements needed vs amount minimum and maximim</t>
  </si>
  <si>
    <t>bread</t>
  </si>
  <si>
    <t>pb</t>
  </si>
  <si>
    <t>jelly</t>
  </si>
  <si>
    <t>apple</t>
  </si>
  <si>
    <t>milk</t>
  </si>
  <si>
    <t>cran juice</t>
  </si>
  <si>
    <t>cost per serving (in cents)</t>
  </si>
  <si>
    <t>profit = 3000A+2000B</t>
  </si>
  <si>
    <t>need constraints</t>
  </si>
  <si>
    <t>2a + b &lt;= 2</t>
  </si>
  <si>
    <t>a + 2b &lt;= 2</t>
  </si>
  <si>
    <t>3a + 3b &lt;= 4</t>
  </si>
  <si>
    <t xml:space="preserve">a &gt;=0 , b &gt;=0 </t>
  </si>
  <si>
    <t>Full points</t>
  </si>
  <si>
    <t>20pts</t>
  </si>
  <si>
    <t xml:space="preserve">a. </t>
  </si>
  <si>
    <t>pmcalculators.com</t>
  </si>
  <si>
    <t>profit = 270A+180B</t>
  </si>
  <si>
    <t>quantity of steak * 4 + quantity of potato * 2 = profit</t>
  </si>
  <si>
    <t>0B + 0PB + 4J + 6A + 2M + 80CJ &gt;= 60</t>
  </si>
  <si>
    <t>calories from fat</t>
  </si>
  <si>
    <t>vitamin c</t>
  </si>
  <si>
    <t xml:space="preserve">fiber </t>
  </si>
  <si>
    <t>total in diet</t>
  </si>
  <si>
    <t>Max</t>
  </si>
  <si>
    <t>diet ounces</t>
  </si>
  <si>
    <t>minimums</t>
  </si>
  <si>
    <t>fat calories</t>
  </si>
  <si>
    <t>milk and juice</t>
  </si>
  <si>
    <t>NEED</t>
  </si>
  <si>
    <t>of total calories</t>
  </si>
  <si>
    <t>calories</t>
  </si>
  <si>
    <t>resources used</t>
  </si>
  <si>
    <t>thrillseeker</t>
  </si>
  <si>
    <t>cruiser</t>
  </si>
  <si>
    <t>unit profit</t>
  </si>
  <si>
    <t>labor hours</t>
  </si>
  <si>
    <t>doors</t>
  </si>
  <si>
    <t>production</t>
  </si>
  <si>
    <t>demand</t>
  </si>
  <si>
    <t>requirements</t>
  </si>
  <si>
    <t>disregard and refer to r file</t>
  </si>
  <si>
    <t>quanityt of a * 5 + quantity of b * 2 = profit</t>
  </si>
  <si>
    <t>20points</t>
  </si>
  <si>
    <t>18points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</si>
</sst>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
    <numFmt numFmtId="165" formatCode="_(&quot;$&quot;* #,##0_);_(&quot;$&quot;* \(#,##0\);_(&quot;$&quot;* &quot;-&quot;??_);_(@_)"/>
    <numFmt numFmtId="166" formatCode="&quot;$&quot;#,##0.00"/>
  </numFmts>
  <fonts count="7" x14ac:knownFonts="1">
    <font>
      <sz val="12"/>
      <color theme="1"/>
      <name val="Calibri"/>
      <family val="2"/>
      <scheme val="minor"/>
    </font>
    <font>
      <sz val="12"/>
      <color theme="1"/>
      <name val="Calibri"/>
      <family val="2"/>
      <scheme val="minor"/>
    </font>
    <font>
      <b/>
      <sz val="12"/>
      <color theme="1"/>
      <name val="Calibri"/>
      <family val="2"/>
      <scheme val="minor"/>
    </font>
    <font>
      <sz val="10"/>
      <name val="Arial"/>
      <family val="2"/>
    </font>
    <font>
      <b/>
      <sz val="12"/>
      <color indexed="8"/>
      <name val="Calibri"/>
      <family val="2"/>
      <scheme val="minor"/>
    </font>
    <font>
      <sz val="12"/>
      <color indexed="8"/>
      <name val="Calibri"/>
      <family val="2"/>
      <scheme val="minor"/>
    </font>
    <font>
      <b/>
      <i/>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5"/>
        <bgColor indexed="64"/>
      </patternFill>
    </fill>
    <fill>
      <patternFill patternType="solid">
        <fgColor theme="4" tint="0.79998168889431442"/>
        <bgColor indexed="64"/>
      </patternFill>
    </fill>
    <fill>
      <patternFill patternType="solid">
        <fgColor theme="7"/>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44" fontId="1" fillId="0" borderId="0" applyFont="0" applyFill="0" applyBorder="0" applyAlignment="0" applyProtection="0"/>
  </cellStyleXfs>
  <cellXfs count="31">
    <xf numFmtId="0" fontId="0" fillId="0" borderId="0" xfId="0"/>
    <xf numFmtId="0" fontId="2" fillId="0" borderId="0" xfId="0" applyFont="1"/>
    <xf numFmtId="0" fontId="2" fillId="0" borderId="1" xfId="0" applyFont="1" applyBorder="1"/>
    <xf numFmtId="0" fontId="2" fillId="0" borderId="1" xfId="0" applyFont="1" applyBorder="1" applyAlignment="1">
      <alignment wrapText="1"/>
    </xf>
    <xf numFmtId="0" fontId="0" fillId="0" borderId="1" xfId="0" applyBorder="1"/>
    <xf numFmtId="0" fontId="3" fillId="0" borderId="0" xfId="0" applyFont="1" applyAlignment="1">
      <alignment horizontal="center"/>
    </xf>
    <xf numFmtId="0" fontId="3" fillId="0" borderId="0" xfId="0" applyFont="1" applyAlignment="1">
      <alignment horizontal="right"/>
    </xf>
    <xf numFmtId="0" fontId="3" fillId="2" borderId="2" xfId="0" applyFont="1" applyFill="1" applyBorder="1" applyAlignment="1">
      <alignment horizontal="center"/>
    </xf>
    <xf numFmtId="0" fontId="3" fillId="2" borderId="3" xfId="0" applyFont="1" applyFill="1" applyBorder="1" applyAlignment="1">
      <alignment horizontal="center"/>
    </xf>
    <xf numFmtId="164" fontId="3" fillId="3" borderId="4" xfId="1" applyNumberFormat="1" applyFont="1" applyFill="1" applyBorder="1" applyAlignment="1">
      <alignment horizontal="center"/>
    </xf>
    <xf numFmtId="0" fontId="2" fillId="0" borderId="5" xfId="0" applyFont="1" applyBorder="1"/>
    <xf numFmtId="165" fontId="0" fillId="0" borderId="1" xfId="1" applyNumberFormat="1" applyFont="1" applyBorder="1"/>
    <xf numFmtId="0" fontId="0" fillId="0" borderId="0" xfId="0" quotePrefix="1"/>
    <xf numFmtId="0" fontId="0" fillId="2" borderId="0" xfId="0" applyFill="1"/>
    <xf numFmtId="0" fontId="0" fillId="5" borderId="0" xfId="0" applyFill="1"/>
    <xf numFmtId="165" fontId="0" fillId="5" borderId="0" xfId="1" applyNumberFormat="1" applyFont="1" applyFill="1"/>
    <xf numFmtId="44" fontId="0" fillId="4" borderId="0" xfId="1" applyFont="1" applyFill="1"/>
    <xf numFmtId="0" fontId="2" fillId="0" borderId="0" xfId="0" quotePrefix="1" applyFont="1"/>
    <xf numFmtId="0" fontId="0" fillId="0" borderId="1" xfId="1" applyNumberFormat="1" applyFont="1" applyBorder="1"/>
    <xf numFmtId="0" fontId="4" fillId="0" borderId="0" xfId="0" applyFont="1"/>
    <xf numFmtId="0" fontId="5" fillId="0" borderId="0" xfId="0" applyFont="1"/>
    <xf numFmtId="0" fontId="0" fillId="6" borderId="0" xfId="0" applyFill="1"/>
    <xf numFmtId="0" fontId="0" fillId="0" borderId="5" xfId="0" applyBorder="1"/>
    <xf numFmtId="166" fontId="3" fillId="3" borderId="4" xfId="1" applyNumberFormat="1" applyFont="1" applyFill="1" applyBorder="1" applyAlignment="1">
      <alignment horizontal="center"/>
    </xf>
    <xf numFmtId="9" fontId="0" fillId="0" borderId="0" xfId="0" applyNumberFormat="1"/>
    <xf numFmtId="44" fontId="0" fillId="6" borderId="0" xfId="1" applyFont="1" applyFill="1"/>
    <xf numFmtId="0" fontId="0" fillId="4" borderId="0" xfId="0" applyFill="1"/>
    <xf numFmtId="0" fontId="6" fillId="0" borderId="0" xfId="0" applyFont="1"/>
    <xf numFmtId="0" fontId="2" fillId="0" borderId="1" xfId="0" applyFont="1" applyBorder="1" applyAlignment="1">
      <alignment horizontal="center"/>
    </xf>
    <xf numFmtId="0" fontId="0" fillId="0" borderId="0" xfId="0" applyAlignment="1">
      <alignment horizontal="left" wrapText="1"/>
    </xf>
    <xf numFmtId="0" fontId="0" fillId="0" borderId="6" xfId="0" applyBorder="1" applyAlignment="1">
      <alignment horizontal="center"/>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B0BB3-A3C6-E147-B32F-B8B7F8B92240}">
  <dimension ref="A2:F40"/>
  <sheetViews>
    <sheetView workbookViewId="0">
      <selection activeCell="E2" sqref="E2:E3"/>
    </sheetView>
  </sheetViews>
  <sheetFormatPr baseColWidth="10" defaultRowHeight="16" x14ac:dyDescent="0.2"/>
  <cols>
    <col min="1" max="1" width="22" customWidth="1"/>
    <col min="2" max="2" width="30" bestFit="1" customWidth="1"/>
    <col min="3" max="3" width="26.1640625" bestFit="1" customWidth="1"/>
    <col min="4" max="4" width="18" customWidth="1"/>
  </cols>
  <sheetData>
    <row r="2" spans="1:6" x14ac:dyDescent="0.2">
      <c r="E2" s="21" t="s">
        <v>77</v>
      </c>
    </row>
    <row r="3" spans="1:6" x14ac:dyDescent="0.2">
      <c r="B3" s="2" t="s">
        <v>3</v>
      </c>
      <c r="C3" s="2" t="s">
        <v>4</v>
      </c>
      <c r="E3" s="21" t="s">
        <v>78</v>
      </c>
    </row>
    <row r="4" spans="1:6" x14ac:dyDescent="0.2">
      <c r="A4" s="4" t="s">
        <v>8</v>
      </c>
      <c r="B4" s="11">
        <v>3000</v>
      </c>
      <c r="C4" s="11">
        <v>2000</v>
      </c>
      <c r="D4" s="4"/>
    </row>
    <row r="7" spans="1:6" x14ac:dyDescent="0.2">
      <c r="A7" s="28" t="s">
        <v>1</v>
      </c>
      <c r="B7" s="28"/>
      <c r="C7" s="28"/>
      <c r="D7" s="28"/>
    </row>
    <row r="8" spans="1:6" ht="51" x14ac:dyDescent="0.2">
      <c r="A8" s="2" t="s">
        <v>0</v>
      </c>
      <c r="B8" s="2" t="s">
        <v>3</v>
      </c>
      <c r="C8" s="2" t="s">
        <v>4</v>
      </c>
      <c r="D8" s="10" t="s">
        <v>19</v>
      </c>
      <c r="F8" s="3" t="s">
        <v>2</v>
      </c>
    </row>
    <row r="9" spans="1:6" x14ac:dyDescent="0.2">
      <c r="A9" s="4" t="s">
        <v>5</v>
      </c>
      <c r="B9" s="4">
        <v>2</v>
      </c>
      <c r="C9" s="4">
        <v>1</v>
      </c>
      <c r="D9" s="4">
        <f>SUMPRODUCT(B9:C9,B15:C15)</f>
        <v>2</v>
      </c>
      <c r="E9" t="s">
        <v>13</v>
      </c>
      <c r="F9" s="4">
        <v>2</v>
      </c>
    </row>
    <row r="10" spans="1:6" x14ac:dyDescent="0.2">
      <c r="A10" s="4" t="s">
        <v>6</v>
      </c>
      <c r="B10" s="4">
        <v>1</v>
      </c>
      <c r="C10" s="4">
        <v>2</v>
      </c>
      <c r="D10" s="4">
        <f>SUMPRODUCT(B10:C10,B15:C15)</f>
        <v>2</v>
      </c>
      <c r="E10" t="s">
        <v>13</v>
      </c>
      <c r="F10" s="4">
        <v>2</v>
      </c>
    </row>
    <row r="11" spans="1:6" x14ac:dyDescent="0.2">
      <c r="A11" s="4" t="s">
        <v>7</v>
      </c>
      <c r="B11" s="4">
        <v>3</v>
      </c>
      <c r="C11" s="4">
        <v>3</v>
      </c>
      <c r="D11" s="4">
        <f>SUMPRODUCT(B11:C11,B15:C15)</f>
        <v>4</v>
      </c>
      <c r="E11" t="s">
        <v>13</v>
      </c>
      <c r="F11" s="4">
        <v>4</v>
      </c>
    </row>
    <row r="13" spans="1:6" x14ac:dyDescent="0.2">
      <c r="A13" t="s">
        <v>79</v>
      </c>
    </row>
    <row r="14" spans="1:6" ht="17" thickBot="1" x14ac:dyDescent="0.25">
      <c r="A14" s="6"/>
      <c r="B14" s="5" t="s">
        <v>16</v>
      </c>
      <c r="C14" s="5" t="s">
        <v>17</v>
      </c>
      <c r="D14" s="5"/>
      <c r="E14" s="5"/>
      <c r="F14" s="5" t="s">
        <v>14</v>
      </c>
    </row>
    <row r="15" spans="1:6" ht="17" thickBot="1" x14ac:dyDescent="0.25">
      <c r="A15" s="6" t="s">
        <v>15</v>
      </c>
      <c r="B15" s="7">
        <v>0.66666666666666674</v>
      </c>
      <c r="C15" s="8">
        <v>0.66666666666666663</v>
      </c>
      <c r="D15" s="5"/>
      <c r="E15" s="5"/>
      <c r="F15" s="9">
        <f>SUMPRODUCT(B4:C4,B15:C15)</f>
        <v>3333.3333333333335</v>
      </c>
    </row>
    <row r="26" spans="1:1" x14ac:dyDescent="0.2">
      <c r="A26" s="1" t="s">
        <v>9</v>
      </c>
    </row>
    <row r="27" spans="1:1" x14ac:dyDescent="0.2">
      <c r="A27" s="1" t="s">
        <v>10</v>
      </c>
    </row>
    <row r="28" spans="1:1" x14ac:dyDescent="0.2">
      <c r="A28" s="1" t="s">
        <v>11</v>
      </c>
    </row>
    <row r="29" spans="1:1" x14ac:dyDescent="0.2">
      <c r="A29" t="s">
        <v>20</v>
      </c>
    </row>
    <row r="32" spans="1:1" x14ac:dyDescent="0.2">
      <c r="A32" s="1" t="s">
        <v>12</v>
      </c>
    </row>
    <row r="33" spans="1:1" x14ac:dyDescent="0.2">
      <c r="A33" s="12" t="s">
        <v>71</v>
      </c>
    </row>
    <row r="35" spans="1:1" x14ac:dyDescent="0.2">
      <c r="A35" t="s">
        <v>72</v>
      </c>
    </row>
    <row r="36" spans="1:1" x14ac:dyDescent="0.2">
      <c r="A36" s="1"/>
    </row>
    <row r="37" spans="1:1" x14ac:dyDescent="0.2">
      <c r="A37" t="s">
        <v>73</v>
      </c>
    </row>
    <row r="38" spans="1:1" x14ac:dyDescent="0.2">
      <c r="A38" t="s">
        <v>74</v>
      </c>
    </row>
    <row r="39" spans="1:1" x14ac:dyDescent="0.2">
      <c r="A39" t="s">
        <v>75</v>
      </c>
    </row>
    <row r="40" spans="1:1" x14ac:dyDescent="0.2">
      <c r="A40" t="s">
        <v>76</v>
      </c>
    </row>
  </sheetData>
  <mergeCells count="1">
    <mergeCell ref="A7:D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E3F21-CF5E-1941-BB4A-7CBB3BCC20EF}">
  <dimension ref="A1:J38"/>
  <sheetViews>
    <sheetView workbookViewId="0">
      <selection activeCell="A38" sqref="A38"/>
    </sheetView>
  </sheetViews>
  <sheetFormatPr baseColWidth="10" defaultRowHeight="16" x14ac:dyDescent="0.2"/>
  <cols>
    <col min="1" max="1" width="13.1640625" bestFit="1" customWidth="1"/>
    <col min="4" max="4" width="12.33203125" bestFit="1" customWidth="1"/>
    <col min="6" max="6" width="11.5" bestFit="1" customWidth="1"/>
  </cols>
  <sheetData>
    <row r="1" spans="1:10" ht="16" customHeight="1" x14ac:dyDescent="0.2">
      <c r="A1" s="29" t="s">
        <v>21</v>
      </c>
      <c r="B1" s="29"/>
      <c r="C1" s="29"/>
      <c r="D1" s="29"/>
      <c r="E1" s="29"/>
      <c r="F1" s="29"/>
      <c r="G1" s="21" t="s">
        <v>77</v>
      </c>
    </row>
    <row r="2" spans="1:10" x14ac:dyDescent="0.2">
      <c r="A2" s="29"/>
      <c r="B2" s="29"/>
      <c r="C2" s="29"/>
      <c r="D2" s="29"/>
      <c r="E2" s="29"/>
      <c r="F2" s="29"/>
      <c r="G2" s="21" t="s">
        <v>78</v>
      </c>
    </row>
    <row r="3" spans="1:10" x14ac:dyDescent="0.2">
      <c r="A3" s="29"/>
      <c r="B3" s="29"/>
      <c r="C3" s="29"/>
      <c r="D3" s="29"/>
      <c r="E3" s="29"/>
      <c r="F3" s="29"/>
    </row>
    <row r="4" spans="1:10" x14ac:dyDescent="0.2">
      <c r="A4" s="29"/>
      <c r="B4" s="29"/>
      <c r="C4" s="29"/>
      <c r="D4" s="29"/>
      <c r="E4" s="29"/>
      <c r="F4" s="29"/>
    </row>
    <row r="5" spans="1:10" x14ac:dyDescent="0.2">
      <c r="A5" s="29"/>
      <c r="B5" s="29"/>
      <c r="C5" s="29"/>
      <c r="D5" s="29"/>
      <c r="E5" s="29"/>
      <c r="F5" s="29"/>
    </row>
    <row r="6" spans="1:10" x14ac:dyDescent="0.2">
      <c r="A6" s="29"/>
      <c r="B6" s="29"/>
      <c r="C6" s="29"/>
      <c r="D6" s="29"/>
      <c r="E6" s="29"/>
      <c r="F6" s="29"/>
      <c r="J6" t="s">
        <v>80</v>
      </c>
    </row>
    <row r="7" spans="1:10" x14ac:dyDescent="0.2">
      <c r="A7" s="29"/>
      <c r="B7" s="29"/>
      <c r="C7" s="29"/>
      <c r="D7" s="29"/>
      <c r="E7" s="29"/>
      <c r="F7" s="29"/>
    </row>
    <row r="8" spans="1:10" x14ac:dyDescent="0.2">
      <c r="A8" s="29"/>
      <c r="B8" s="29"/>
      <c r="C8" s="29"/>
      <c r="D8" s="29"/>
      <c r="E8" s="29"/>
      <c r="F8" s="29"/>
    </row>
    <row r="9" spans="1:10" x14ac:dyDescent="0.2">
      <c r="A9" s="29"/>
      <c r="B9" s="29"/>
      <c r="C9" s="29"/>
      <c r="D9" s="29"/>
      <c r="E9" s="29"/>
      <c r="F9" s="29"/>
    </row>
    <row r="10" spans="1:10" x14ac:dyDescent="0.2">
      <c r="A10" s="29"/>
      <c r="B10" s="29"/>
      <c r="C10" s="29"/>
      <c r="D10" s="29"/>
      <c r="E10" s="29"/>
      <c r="F10" s="29"/>
    </row>
    <row r="13" spans="1:10" x14ac:dyDescent="0.2">
      <c r="A13" t="s">
        <v>79</v>
      </c>
    </row>
    <row r="14" spans="1:10" x14ac:dyDescent="0.2">
      <c r="B14" t="s">
        <v>22</v>
      </c>
      <c r="C14" t="s">
        <v>23</v>
      </c>
    </row>
    <row r="15" spans="1:10" x14ac:dyDescent="0.2">
      <c r="A15" t="s">
        <v>24</v>
      </c>
      <c r="B15" s="15">
        <v>270</v>
      </c>
      <c r="C15" s="15">
        <v>180</v>
      </c>
    </row>
    <row r="17" spans="1:6" x14ac:dyDescent="0.2">
      <c r="B17" t="s">
        <v>26</v>
      </c>
      <c r="C17" t="s">
        <v>26</v>
      </c>
      <c r="D17" t="s">
        <v>29</v>
      </c>
      <c r="F17" t="s">
        <v>18</v>
      </c>
    </row>
    <row r="18" spans="1:6" x14ac:dyDescent="0.2">
      <c r="A18" t="s">
        <v>25</v>
      </c>
      <c r="B18" s="14">
        <v>20</v>
      </c>
      <c r="C18" s="14">
        <v>10</v>
      </c>
      <c r="D18">
        <f>SUMPRODUCT(B18:C18,B24:C24)</f>
        <v>3500</v>
      </c>
      <c r="E18" t="s">
        <v>13</v>
      </c>
      <c r="F18">
        <v>3500</v>
      </c>
    </row>
    <row r="23" spans="1:6" x14ac:dyDescent="0.2">
      <c r="F23" t="s">
        <v>28</v>
      </c>
    </row>
    <row r="24" spans="1:6" x14ac:dyDescent="0.2">
      <c r="A24" s="13" t="s">
        <v>27</v>
      </c>
      <c r="B24" s="13">
        <v>140</v>
      </c>
      <c r="C24" s="13">
        <v>70</v>
      </c>
      <c r="F24" s="16">
        <f>SUMPRODUCT(B15:C15,B24:C24)</f>
        <v>50400</v>
      </c>
    </row>
    <row r="25" spans="1:6" x14ac:dyDescent="0.2">
      <c r="B25" t="s">
        <v>13</v>
      </c>
      <c r="C25" t="s">
        <v>13</v>
      </c>
    </row>
    <row r="26" spans="1:6" x14ac:dyDescent="0.2">
      <c r="A26" s="19" t="s">
        <v>30</v>
      </c>
      <c r="B26">
        <v>280</v>
      </c>
      <c r="C26">
        <v>70</v>
      </c>
    </row>
    <row r="27" spans="1:6" x14ac:dyDescent="0.2">
      <c r="A27" s="19"/>
    </row>
    <row r="28" spans="1:6" x14ac:dyDescent="0.2">
      <c r="A28" s="19"/>
    </row>
    <row r="30" spans="1:6" x14ac:dyDescent="0.2">
      <c r="A30" s="1" t="s">
        <v>10</v>
      </c>
    </row>
    <row r="31" spans="1:6" x14ac:dyDescent="0.2">
      <c r="A31" s="1" t="s">
        <v>11</v>
      </c>
    </row>
    <row r="32" spans="1:6" x14ac:dyDescent="0.2">
      <c r="A32" s="20" t="s">
        <v>20</v>
      </c>
    </row>
    <row r="34" spans="1:1" x14ac:dyDescent="0.2">
      <c r="A34" s="1" t="s">
        <v>12</v>
      </c>
    </row>
    <row r="35" spans="1:1" x14ac:dyDescent="0.2">
      <c r="A35" s="12" t="s">
        <v>81</v>
      </c>
    </row>
    <row r="36" spans="1:1" x14ac:dyDescent="0.2">
      <c r="A36" s="19"/>
    </row>
    <row r="38" spans="1:1" x14ac:dyDescent="0.2">
      <c r="A38" s="1"/>
    </row>
  </sheetData>
  <mergeCells count="1">
    <mergeCell ref="A1:F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D4CA9-C8C6-7441-A994-2E9A7C3F1A26}">
  <dimension ref="A2:F46"/>
  <sheetViews>
    <sheetView workbookViewId="0">
      <selection activeCell="A40" sqref="A40"/>
    </sheetView>
  </sheetViews>
  <sheetFormatPr baseColWidth="10" defaultRowHeight="16" x14ac:dyDescent="0.2"/>
  <cols>
    <col min="1" max="1" width="22" customWidth="1"/>
    <col min="2" max="2" width="30" bestFit="1" customWidth="1"/>
    <col min="3" max="3" width="26.1640625" bestFit="1" customWidth="1"/>
    <col min="4" max="4" width="18" customWidth="1"/>
  </cols>
  <sheetData>
    <row r="2" spans="1:6" x14ac:dyDescent="0.2">
      <c r="E2" s="21" t="s">
        <v>77</v>
      </c>
    </row>
    <row r="3" spans="1:6" x14ac:dyDescent="0.2">
      <c r="B3" s="2" t="s">
        <v>31</v>
      </c>
      <c r="C3" s="2" t="s">
        <v>32</v>
      </c>
      <c r="E3" s="21" t="s">
        <v>78</v>
      </c>
    </row>
    <row r="4" spans="1:6" x14ac:dyDescent="0.2">
      <c r="A4" s="4" t="s">
        <v>8</v>
      </c>
      <c r="B4" s="11">
        <v>5</v>
      </c>
      <c r="C4" s="11">
        <v>2</v>
      </c>
      <c r="D4" s="4"/>
    </row>
    <row r="7" spans="1:6" x14ac:dyDescent="0.2">
      <c r="A7" s="28" t="s">
        <v>1</v>
      </c>
      <c r="B7" s="28"/>
      <c r="C7" s="28"/>
      <c r="D7" s="28"/>
    </row>
    <row r="8" spans="1:6" ht="51" x14ac:dyDescent="0.2">
      <c r="A8" s="2" t="s">
        <v>33</v>
      </c>
      <c r="B8" s="2" t="s">
        <v>3</v>
      </c>
      <c r="C8" s="2" t="s">
        <v>4</v>
      </c>
      <c r="D8" s="10" t="s">
        <v>19</v>
      </c>
      <c r="F8" s="3" t="s">
        <v>2</v>
      </c>
    </row>
    <row r="9" spans="1:6" x14ac:dyDescent="0.2">
      <c r="A9" s="4" t="s">
        <v>34</v>
      </c>
      <c r="B9" s="4">
        <v>3</v>
      </c>
      <c r="C9" s="4">
        <v>2</v>
      </c>
      <c r="D9" s="4">
        <f>SUMPRODUCT(B9:C9,B15:C15)</f>
        <v>2400</v>
      </c>
      <c r="E9" t="s">
        <v>13</v>
      </c>
      <c r="F9" s="4">
        <v>2400</v>
      </c>
    </row>
    <row r="10" spans="1:6" x14ac:dyDescent="0.2">
      <c r="A10" s="4" t="s">
        <v>35</v>
      </c>
      <c r="B10" s="4">
        <v>0</v>
      </c>
      <c r="C10" s="4">
        <v>1</v>
      </c>
      <c r="D10" s="4">
        <f>SUMPRODUCT(B10:C10,B15:C15)</f>
        <v>300</v>
      </c>
      <c r="E10" t="s">
        <v>13</v>
      </c>
      <c r="F10" s="4">
        <v>800</v>
      </c>
    </row>
    <row r="11" spans="1:6" x14ac:dyDescent="0.2">
      <c r="A11" s="4" t="s">
        <v>36</v>
      </c>
      <c r="B11" s="4">
        <v>2</v>
      </c>
      <c r="C11" s="4">
        <v>0</v>
      </c>
      <c r="D11" s="4">
        <f>SUMPRODUCT(B11:C11,B15:C15)</f>
        <v>1200</v>
      </c>
      <c r="E11" t="s">
        <v>13</v>
      </c>
      <c r="F11" s="4">
        <v>1200</v>
      </c>
    </row>
    <row r="13" spans="1:6" x14ac:dyDescent="0.2">
      <c r="A13" t="s">
        <v>79</v>
      </c>
    </row>
    <row r="14" spans="1:6" ht="17" thickBot="1" x14ac:dyDescent="0.25">
      <c r="A14" s="6"/>
      <c r="B14" s="5" t="s">
        <v>16</v>
      </c>
      <c r="C14" s="5" t="s">
        <v>17</v>
      </c>
      <c r="D14" s="5"/>
      <c r="E14" s="5"/>
      <c r="F14" s="5" t="s">
        <v>14</v>
      </c>
    </row>
    <row r="15" spans="1:6" ht="17" thickBot="1" x14ac:dyDescent="0.25">
      <c r="A15" s="6" t="s">
        <v>15</v>
      </c>
      <c r="B15" s="7">
        <v>600</v>
      </c>
      <c r="C15" s="8">
        <v>300</v>
      </c>
      <c r="D15" s="5"/>
      <c r="E15" s="5"/>
      <c r="F15" s="9">
        <f>SUMPRODUCT(B4:C4,B15:C15)</f>
        <v>3600</v>
      </c>
    </row>
    <row r="18" spans="1:1" x14ac:dyDescent="0.2">
      <c r="A18" s="1" t="s">
        <v>37</v>
      </c>
    </row>
    <row r="19" spans="1:1" x14ac:dyDescent="0.2">
      <c r="A19" s="1" t="s">
        <v>38</v>
      </c>
    </row>
    <row r="20" spans="1:1" x14ac:dyDescent="0.2">
      <c r="A20" s="1" t="s">
        <v>39</v>
      </c>
    </row>
    <row r="22" spans="1:1" x14ac:dyDescent="0.2">
      <c r="A22" t="s">
        <v>40</v>
      </c>
    </row>
    <row r="23" spans="1:1" x14ac:dyDescent="0.2">
      <c r="A23" t="s">
        <v>41</v>
      </c>
    </row>
    <row r="24" spans="1:1" x14ac:dyDescent="0.2">
      <c r="A24" t="s">
        <v>42</v>
      </c>
    </row>
    <row r="26" spans="1:1" x14ac:dyDescent="0.2">
      <c r="A26" s="19" t="s">
        <v>45</v>
      </c>
    </row>
    <row r="27" spans="1:1" x14ac:dyDescent="0.2">
      <c r="A27" s="19" t="s">
        <v>43</v>
      </c>
    </row>
    <row r="28" spans="1:1" x14ac:dyDescent="0.2">
      <c r="A28" s="19" t="s">
        <v>44</v>
      </c>
    </row>
    <row r="30" spans="1:1" x14ac:dyDescent="0.2">
      <c r="A30" t="s">
        <v>46</v>
      </c>
    </row>
    <row r="31" spans="1:1" x14ac:dyDescent="0.2">
      <c r="A31" t="s">
        <v>47</v>
      </c>
    </row>
    <row r="32" spans="1:1" x14ac:dyDescent="0.2">
      <c r="A32" s="19"/>
    </row>
    <row r="33" spans="1:3" x14ac:dyDescent="0.2">
      <c r="A33" s="1" t="s">
        <v>48</v>
      </c>
    </row>
    <row r="34" spans="1:3" x14ac:dyDescent="0.2">
      <c r="A34" s="1" t="s">
        <v>11</v>
      </c>
    </row>
    <row r="35" spans="1:3" x14ac:dyDescent="0.2">
      <c r="A35" s="12" t="s">
        <v>20</v>
      </c>
    </row>
    <row r="38" spans="1:3" x14ac:dyDescent="0.2">
      <c r="A38" s="1" t="s">
        <v>49</v>
      </c>
    </row>
    <row r="39" spans="1:3" x14ac:dyDescent="0.2">
      <c r="A39" t="s">
        <v>106</v>
      </c>
    </row>
    <row r="42" spans="1:3" x14ac:dyDescent="0.2">
      <c r="C42" s="1"/>
    </row>
    <row r="44" spans="1:3" x14ac:dyDescent="0.2">
      <c r="C44" s="19"/>
    </row>
    <row r="46" spans="1:3" x14ac:dyDescent="0.2">
      <c r="C46" s="1"/>
    </row>
  </sheetData>
  <mergeCells count="1">
    <mergeCell ref="A7:D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F61BA-34EC-F94F-B9DA-F3DBB4BC2432}">
  <dimension ref="A3:F40"/>
  <sheetViews>
    <sheetView topLeftCell="A9" workbookViewId="0">
      <selection activeCell="A40" sqref="A39:A40"/>
    </sheetView>
  </sheetViews>
  <sheetFormatPr baseColWidth="10" defaultRowHeight="16" x14ac:dyDescent="0.2"/>
  <cols>
    <col min="1" max="1" width="22" customWidth="1"/>
    <col min="2" max="2" width="30" bestFit="1" customWidth="1"/>
    <col min="3" max="3" width="26.1640625" bestFit="1" customWidth="1"/>
    <col min="4" max="4" width="18" customWidth="1"/>
  </cols>
  <sheetData>
    <row r="3" spans="1:6" x14ac:dyDescent="0.2">
      <c r="B3" s="2" t="s">
        <v>51</v>
      </c>
      <c r="C3" s="2" t="s">
        <v>52</v>
      </c>
    </row>
    <row r="4" spans="1:6" x14ac:dyDescent="0.2">
      <c r="A4" s="4" t="s">
        <v>62</v>
      </c>
      <c r="B4" s="11">
        <v>4</v>
      </c>
      <c r="C4" s="11">
        <v>2</v>
      </c>
      <c r="D4" s="4"/>
    </row>
    <row r="7" spans="1:6" x14ac:dyDescent="0.2">
      <c r="A7" s="28" t="s">
        <v>50</v>
      </c>
      <c r="B7" s="28"/>
      <c r="C7" s="28"/>
      <c r="D7" s="28"/>
    </row>
    <row r="8" spans="1:6" ht="51" x14ac:dyDescent="0.2">
      <c r="A8" s="2" t="s">
        <v>57</v>
      </c>
      <c r="B8" s="2" t="s">
        <v>51</v>
      </c>
      <c r="C8" s="2" t="s">
        <v>52</v>
      </c>
      <c r="D8" s="10" t="s">
        <v>58</v>
      </c>
      <c r="F8" s="3" t="s">
        <v>2</v>
      </c>
    </row>
    <row r="9" spans="1:6" x14ac:dyDescent="0.2">
      <c r="A9" s="4" t="s">
        <v>56</v>
      </c>
      <c r="B9" s="4">
        <v>5</v>
      </c>
      <c r="C9" s="4">
        <v>15</v>
      </c>
      <c r="D9" s="4">
        <f>SUMPRODUCT(B9:C9,B15:C15)</f>
        <v>50</v>
      </c>
      <c r="E9" t="s">
        <v>53</v>
      </c>
      <c r="F9" s="4">
        <v>50</v>
      </c>
    </row>
    <row r="10" spans="1:6" x14ac:dyDescent="0.2">
      <c r="A10" s="4" t="s">
        <v>55</v>
      </c>
      <c r="B10" s="4">
        <v>20</v>
      </c>
      <c r="C10" s="4">
        <v>5</v>
      </c>
      <c r="D10" s="4">
        <f>SUMPRODUCT(B10:C10,B15:C15)</f>
        <v>40</v>
      </c>
      <c r="E10" t="s">
        <v>53</v>
      </c>
      <c r="F10" s="4">
        <v>40</v>
      </c>
    </row>
    <row r="11" spans="1:6" x14ac:dyDescent="0.2">
      <c r="A11" s="4" t="s">
        <v>54</v>
      </c>
      <c r="B11" s="4">
        <v>15</v>
      </c>
      <c r="C11" s="4">
        <v>2</v>
      </c>
      <c r="D11" s="4">
        <f>SUMPRODUCT(B11:C11,B15:C15)</f>
        <v>24.909090909090907</v>
      </c>
      <c r="E11" t="s">
        <v>13</v>
      </c>
      <c r="F11" s="4">
        <v>60</v>
      </c>
    </row>
    <row r="13" spans="1:6" x14ac:dyDescent="0.2">
      <c r="A13" t="s">
        <v>79</v>
      </c>
    </row>
    <row r="14" spans="1:6" ht="17" thickBot="1" x14ac:dyDescent="0.25">
      <c r="A14" s="6"/>
      <c r="B14" s="5" t="s">
        <v>51</v>
      </c>
      <c r="C14" s="5" t="s">
        <v>52</v>
      </c>
      <c r="D14" s="5"/>
      <c r="E14" s="5"/>
      <c r="F14" s="5" t="s">
        <v>59</v>
      </c>
    </row>
    <row r="15" spans="1:6" ht="17" thickBot="1" x14ac:dyDescent="0.25">
      <c r="A15" s="6" t="s">
        <v>15</v>
      </c>
      <c r="B15" s="7">
        <v>1.2727272727272727</v>
      </c>
      <c r="C15" s="8">
        <v>2.9090909090909092</v>
      </c>
      <c r="D15" s="5"/>
      <c r="E15" s="5"/>
      <c r="F15" s="9">
        <f>SUMPRODUCT(B4:C4,B15:C15)</f>
        <v>10.90909090909091</v>
      </c>
    </row>
    <row r="18" spans="1:1" x14ac:dyDescent="0.2">
      <c r="A18" s="1" t="s">
        <v>37</v>
      </c>
    </row>
    <row r="19" spans="1:1" x14ac:dyDescent="0.2">
      <c r="A19" s="1" t="s">
        <v>38</v>
      </c>
    </row>
    <row r="20" spans="1:1" x14ac:dyDescent="0.2">
      <c r="A20" s="1" t="s">
        <v>39</v>
      </c>
    </row>
    <row r="22" spans="1:1" x14ac:dyDescent="0.2">
      <c r="A22" t="s">
        <v>60</v>
      </c>
    </row>
    <row r="23" spans="1:1" x14ac:dyDescent="0.2">
      <c r="A23" t="s">
        <v>61</v>
      </c>
    </row>
    <row r="26" spans="1:1" x14ac:dyDescent="0.2">
      <c r="A26" s="19" t="s">
        <v>45</v>
      </c>
    </row>
    <row r="27" spans="1:1" x14ac:dyDescent="0.2">
      <c r="A27" s="19" t="s">
        <v>43</v>
      </c>
    </row>
    <row r="28" spans="1:1" x14ac:dyDescent="0.2">
      <c r="A28" s="19" t="s">
        <v>44</v>
      </c>
    </row>
    <row r="30" spans="1:1" x14ac:dyDescent="0.2">
      <c r="A30" t="s">
        <v>63</v>
      </c>
    </row>
    <row r="31" spans="1:1" x14ac:dyDescent="0.2">
      <c r="A31" t="s">
        <v>47</v>
      </c>
    </row>
    <row r="32" spans="1:1" x14ac:dyDescent="0.2">
      <c r="A32" s="19"/>
    </row>
    <row r="33" spans="1:1" x14ac:dyDescent="0.2">
      <c r="A33" s="17" t="s">
        <v>49</v>
      </c>
    </row>
    <row r="34" spans="1:1" x14ac:dyDescent="0.2">
      <c r="A34" t="s">
        <v>82</v>
      </c>
    </row>
    <row r="36" spans="1:1" x14ac:dyDescent="0.2">
      <c r="A36" s="1"/>
    </row>
    <row r="38" spans="1:1" x14ac:dyDescent="0.2">
      <c r="A38" s="1"/>
    </row>
    <row r="39" spans="1:1" x14ac:dyDescent="0.2">
      <c r="A39" s="26"/>
    </row>
    <row r="40" spans="1:1" x14ac:dyDescent="0.2">
      <c r="A40" s="26" t="s">
        <v>107</v>
      </c>
    </row>
  </sheetData>
  <mergeCells count="1">
    <mergeCell ref="A7: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B4AD3-F1B7-FC4F-9140-2B6AA0FAF23F}">
  <dimension ref="A2:L32"/>
  <sheetViews>
    <sheetView tabSelected="1" workbookViewId="0">
      <selection activeCell="H4" sqref="H4"/>
    </sheetView>
  </sheetViews>
  <sheetFormatPr baseColWidth="10" defaultRowHeight="16" x14ac:dyDescent="0.2"/>
  <cols>
    <col min="1" max="1" width="22" customWidth="1"/>
    <col min="2" max="2" width="15.5" customWidth="1"/>
    <col min="3" max="3" width="16.6640625" customWidth="1"/>
    <col min="4" max="4" width="9.83203125" customWidth="1"/>
    <col min="5" max="5" width="9.1640625" customWidth="1"/>
  </cols>
  <sheetData>
    <row r="2" spans="1:12" x14ac:dyDescent="0.2">
      <c r="B2" s="30"/>
      <c r="C2" s="30"/>
      <c r="D2" s="30"/>
      <c r="E2" s="30"/>
      <c r="F2" s="30"/>
      <c r="G2" s="30"/>
      <c r="H2" s="26"/>
    </row>
    <row r="3" spans="1:12" x14ac:dyDescent="0.2">
      <c r="B3" s="2" t="s">
        <v>64</v>
      </c>
      <c r="C3" s="2" t="s">
        <v>65</v>
      </c>
      <c r="D3" s="2" t="s">
        <v>66</v>
      </c>
      <c r="E3" s="2" t="s">
        <v>67</v>
      </c>
      <c r="F3" s="2" t="s">
        <v>68</v>
      </c>
      <c r="G3" s="2" t="s">
        <v>69</v>
      </c>
      <c r="H3" s="26" t="s">
        <v>108</v>
      </c>
    </row>
    <row r="4" spans="1:12" x14ac:dyDescent="0.2">
      <c r="A4" s="4" t="s">
        <v>70</v>
      </c>
      <c r="B4" s="18">
        <v>0.06</v>
      </c>
      <c r="C4" s="18">
        <v>0.05</v>
      </c>
      <c r="D4" s="18">
        <v>0.08</v>
      </c>
      <c r="E4" s="18">
        <v>0.35</v>
      </c>
      <c r="F4" s="18">
        <v>0.2</v>
      </c>
      <c r="G4" s="18">
        <v>0.4</v>
      </c>
    </row>
    <row r="7" spans="1:12" x14ac:dyDescent="0.2">
      <c r="A7" s="28" t="s">
        <v>50</v>
      </c>
      <c r="B7" s="28"/>
      <c r="C7" s="28"/>
      <c r="D7" s="28"/>
    </row>
    <row r="8" spans="1:12" ht="51" x14ac:dyDescent="0.2">
      <c r="A8" s="2" t="s">
        <v>57</v>
      </c>
      <c r="B8" s="2" t="s">
        <v>64</v>
      </c>
      <c r="C8" s="2" t="s">
        <v>65</v>
      </c>
      <c r="D8" s="2" t="s">
        <v>66</v>
      </c>
      <c r="E8" s="2" t="s">
        <v>67</v>
      </c>
      <c r="F8" s="2" t="s">
        <v>68</v>
      </c>
      <c r="G8" s="2" t="s">
        <v>69</v>
      </c>
      <c r="H8" s="10" t="s">
        <v>87</v>
      </c>
      <c r="J8" s="3" t="s">
        <v>2</v>
      </c>
    </row>
    <row r="9" spans="1:12" x14ac:dyDescent="0.2">
      <c r="A9" s="4" t="s">
        <v>84</v>
      </c>
      <c r="B9" s="4">
        <v>15</v>
      </c>
      <c r="C9" s="4">
        <v>80</v>
      </c>
      <c r="D9" s="4">
        <v>0</v>
      </c>
      <c r="E9" s="4">
        <v>0</v>
      </c>
      <c r="F9" s="4">
        <v>60</v>
      </c>
      <c r="G9" s="4">
        <v>0</v>
      </c>
      <c r="H9" s="4">
        <f>SUMPRODUCT(B9:G9,$B$15:$G$15)</f>
        <v>128.46153846153845</v>
      </c>
      <c r="J9" t="s">
        <v>93</v>
      </c>
      <c r="L9" t="s">
        <v>88</v>
      </c>
    </row>
    <row r="10" spans="1:12" x14ac:dyDescent="0.2">
      <c r="A10" s="4" t="s">
        <v>95</v>
      </c>
      <c r="B10" s="4">
        <v>80</v>
      </c>
      <c r="C10" s="4">
        <v>100</v>
      </c>
      <c r="D10" s="4">
        <v>70</v>
      </c>
      <c r="E10" s="4">
        <v>90</v>
      </c>
      <c r="F10" s="4">
        <v>120</v>
      </c>
      <c r="G10" s="4">
        <v>110</v>
      </c>
      <c r="H10" s="4">
        <f t="shared" ref="H10:H12" si="0">SUMPRODUCT(B10:G10,$B$15:$G$15)</f>
        <v>443.07692307692309</v>
      </c>
      <c r="I10" t="s">
        <v>53</v>
      </c>
      <c r="J10" s="4">
        <v>300</v>
      </c>
      <c r="K10" t="s">
        <v>13</v>
      </c>
      <c r="L10">
        <v>500</v>
      </c>
    </row>
    <row r="11" spans="1:12" x14ac:dyDescent="0.2">
      <c r="A11" s="4" t="s">
        <v>85</v>
      </c>
      <c r="B11" s="4">
        <v>0</v>
      </c>
      <c r="C11" s="4">
        <v>0</v>
      </c>
      <c r="D11" s="4">
        <v>4</v>
      </c>
      <c r="E11" s="4">
        <v>6</v>
      </c>
      <c r="F11" s="4">
        <v>2</v>
      </c>
      <c r="G11" s="4">
        <v>80</v>
      </c>
      <c r="H11" s="4">
        <f t="shared" si="0"/>
        <v>60.000000000000007</v>
      </c>
      <c r="I11" t="s">
        <v>53</v>
      </c>
      <c r="J11" s="4">
        <v>60</v>
      </c>
    </row>
    <row r="12" spans="1:12" x14ac:dyDescent="0.2">
      <c r="A12" s="22" t="s">
        <v>86</v>
      </c>
      <c r="B12" s="4">
        <v>4</v>
      </c>
      <c r="C12" s="4">
        <v>0</v>
      </c>
      <c r="D12" s="4">
        <v>3</v>
      </c>
      <c r="E12" s="4">
        <v>10</v>
      </c>
      <c r="F12" s="4">
        <v>0</v>
      </c>
      <c r="G12" s="4">
        <v>1</v>
      </c>
      <c r="H12" s="4">
        <f t="shared" si="0"/>
        <v>11.692307692307692</v>
      </c>
      <c r="I12" t="s">
        <v>53</v>
      </c>
      <c r="J12" s="4">
        <v>10</v>
      </c>
    </row>
    <row r="14" spans="1:12" x14ac:dyDescent="0.2">
      <c r="A14" s="6"/>
      <c r="B14" s="2" t="s">
        <v>64</v>
      </c>
      <c r="C14" s="2" t="s">
        <v>65</v>
      </c>
      <c r="D14" s="2" t="s">
        <v>66</v>
      </c>
      <c r="E14" s="2" t="s">
        <v>67</v>
      </c>
      <c r="F14" s="2" t="s">
        <v>68</v>
      </c>
      <c r="G14" s="2" t="s">
        <v>69</v>
      </c>
    </row>
    <row r="15" spans="1:12" x14ac:dyDescent="0.2">
      <c r="A15" s="6" t="s">
        <v>89</v>
      </c>
      <c r="B15" s="7">
        <v>2</v>
      </c>
      <c r="C15" s="8">
        <v>1</v>
      </c>
      <c r="D15" s="7">
        <v>1</v>
      </c>
      <c r="E15" s="8">
        <v>0</v>
      </c>
      <c r="F15" s="7">
        <v>0.3076923076923076</v>
      </c>
      <c r="G15" s="8">
        <v>0.6923076923076924</v>
      </c>
    </row>
    <row r="16" spans="1:12" x14ac:dyDescent="0.2">
      <c r="B16" t="s">
        <v>53</v>
      </c>
    </row>
    <row r="17" spans="1:10" x14ac:dyDescent="0.2">
      <c r="A17" t="s">
        <v>90</v>
      </c>
      <c r="B17">
        <v>2</v>
      </c>
      <c r="C17">
        <v>1</v>
      </c>
      <c r="D17">
        <v>1</v>
      </c>
    </row>
    <row r="19" spans="1:10" x14ac:dyDescent="0.2">
      <c r="A19" t="s">
        <v>91</v>
      </c>
      <c r="B19" s="4">
        <v>128</v>
      </c>
      <c r="C19" s="4" t="s">
        <v>13</v>
      </c>
      <c r="D19" s="4">
        <f>H10*E19</f>
        <v>132.92307692307693</v>
      </c>
      <c r="E19" s="24">
        <v>0.3</v>
      </c>
      <c r="F19" t="s">
        <v>94</v>
      </c>
    </row>
    <row r="21" spans="1:10" x14ac:dyDescent="0.2">
      <c r="A21" t="s">
        <v>92</v>
      </c>
      <c r="B21" s="4">
        <f>F15+G15</f>
        <v>1</v>
      </c>
      <c r="C21" s="4" t="s">
        <v>53</v>
      </c>
      <c r="D21" s="4">
        <v>1</v>
      </c>
    </row>
    <row r="24" spans="1:10" ht="17" thickBot="1" x14ac:dyDescent="0.25">
      <c r="J24" s="5" t="s">
        <v>59</v>
      </c>
    </row>
    <row r="25" spans="1:10" ht="17" thickBot="1" x14ac:dyDescent="0.25">
      <c r="J25" s="23">
        <f>SUMPRODUCT(B4:G4,B15:G15)</f>
        <v>0.58846153846153859</v>
      </c>
    </row>
    <row r="26" spans="1:10" x14ac:dyDescent="0.2">
      <c r="A26" s="1" t="s">
        <v>10</v>
      </c>
    </row>
    <row r="27" spans="1:10" x14ac:dyDescent="0.2">
      <c r="A27" s="1" t="s">
        <v>11</v>
      </c>
    </row>
    <row r="28" spans="1:10" x14ac:dyDescent="0.2">
      <c r="A28" t="s">
        <v>20</v>
      </c>
    </row>
    <row r="31" spans="1:10" x14ac:dyDescent="0.2">
      <c r="A31" s="1" t="s">
        <v>12</v>
      </c>
    </row>
    <row r="32" spans="1:10" x14ac:dyDescent="0.2">
      <c r="A32" t="s">
        <v>83</v>
      </c>
    </row>
  </sheetData>
  <mergeCells count="2">
    <mergeCell ref="A7:D7"/>
    <mergeCell ref="B2:G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89C2F-4C0D-9743-96BA-2AB5163A6043}">
  <dimension ref="A1:F18"/>
  <sheetViews>
    <sheetView workbookViewId="0"/>
  </sheetViews>
  <sheetFormatPr baseColWidth="10" defaultRowHeight="16" x14ac:dyDescent="0.2"/>
  <cols>
    <col min="6" max="6" width="15" bestFit="1" customWidth="1"/>
  </cols>
  <sheetData>
    <row r="1" spans="1:6" x14ac:dyDescent="0.2">
      <c r="A1" s="27" t="s">
        <v>105</v>
      </c>
    </row>
    <row r="2" spans="1:6" x14ac:dyDescent="0.2">
      <c r="B2" t="s">
        <v>97</v>
      </c>
      <c r="C2" t="s">
        <v>98</v>
      </c>
    </row>
    <row r="3" spans="1:6" x14ac:dyDescent="0.2">
      <c r="A3" t="s">
        <v>99</v>
      </c>
      <c r="B3">
        <v>3600</v>
      </c>
      <c r="C3">
        <v>5400</v>
      </c>
    </row>
    <row r="6" spans="1:6" x14ac:dyDescent="0.2">
      <c r="B6" t="s">
        <v>104</v>
      </c>
      <c r="D6" t="s">
        <v>96</v>
      </c>
      <c r="F6" t="s">
        <v>18</v>
      </c>
    </row>
    <row r="7" spans="1:6" x14ac:dyDescent="0.2">
      <c r="A7" t="s">
        <v>100</v>
      </c>
      <c r="B7">
        <v>6</v>
      </c>
      <c r="C7">
        <v>10.5</v>
      </c>
      <c r="D7">
        <f>SUMPRODUCT(B7:C7,B12:C12)</f>
        <v>48000</v>
      </c>
      <c r="E7" t="s">
        <v>13</v>
      </c>
      <c r="F7">
        <v>48000</v>
      </c>
    </row>
    <row r="8" spans="1:6" x14ac:dyDescent="0.2">
      <c r="A8" t="s">
        <v>101</v>
      </c>
      <c r="B8">
        <v>4</v>
      </c>
      <c r="C8">
        <v>2</v>
      </c>
      <c r="D8">
        <f>SUMPRODUCT(B8:C8,B12:C12)</f>
        <v>20000</v>
      </c>
      <c r="E8" t="s">
        <v>13</v>
      </c>
      <c r="F8">
        <v>20000</v>
      </c>
    </row>
    <row r="11" spans="1:6" x14ac:dyDescent="0.2">
      <c r="F11" t="s">
        <v>28</v>
      </c>
    </row>
    <row r="12" spans="1:6" x14ac:dyDescent="0.2">
      <c r="A12" t="s">
        <v>102</v>
      </c>
      <c r="B12" s="13">
        <v>3800</v>
      </c>
      <c r="C12" s="13">
        <v>2400</v>
      </c>
      <c r="F12" s="25">
        <f>SUMPRODUCT(B3:C3,B12:C12)</f>
        <v>26640000</v>
      </c>
    </row>
    <row r="13" spans="1:6" x14ac:dyDescent="0.2">
      <c r="C13" t="s">
        <v>13</v>
      </c>
    </row>
    <row r="14" spans="1:6" x14ac:dyDescent="0.2">
      <c r="A14" t="s">
        <v>103</v>
      </c>
      <c r="C14">
        <v>3500</v>
      </c>
    </row>
    <row r="15" spans="1:6" x14ac:dyDescent="0.2">
      <c r="C15">
        <f>C14*1.2</f>
        <v>4200</v>
      </c>
    </row>
    <row r="18" spans="1:6" x14ac:dyDescent="0.2">
      <c r="A18">
        <f>30300000-26640000</f>
        <v>3660000</v>
      </c>
      <c r="F18">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5</vt:lpstr>
      <vt:lpstr>10</vt:lpstr>
      <vt:lpstr>12</vt:lpstr>
      <vt:lpstr>22</vt:lpstr>
      <vt:lpstr>26</vt:lpstr>
      <vt:lpstr>case study</vt:lpstr>
      <vt:lpstr>'12'!UnitProfit</vt:lpstr>
      <vt:lpstr>'22'!UnitProfit</vt:lpstr>
      <vt:lpstr>'26'!UnitProfit</vt:lpstr>
      <vt:lpstr>'5'!UnitProfit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Jackie O</dc:creator>
  <cp:lastModifiedBy>Jackie O</cp:lastModifiedBy>
  <dcterms:created xsi:type="dcterms:W3CDTF">2023-05-24T21:29:39Z</dcterms:created>
  <dcterms:modified xsi:type="dcterms:W3CDTF">2023-06-03T17:28:56Z</dcterms:modified>
</cp:coreProperties>
</file>