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ie/Desktop/Masters-Business-Analytics-Dominican-University-CA/MSBA5509-Optimization/ch3/"/>
    </mc:Choice>
  </mc:AlternateContent>
  <xr:revisionPtr revIDLastSave="0" documentId="13_ncr:1_{99FD25CA-0653-CF4D-8638-DB3BBB46298F}" xr6:coauthVersionLast="47" xr6:coauthVersionMax="47" xr10:uidLastSave="{00000000-0000-0000-0000-000000000000}"/>
  <bookViews>
    <workbookView xWindow="17000" yWindow="500" windowWidth="16420" windowHeight="17280" xr2:uid="{895EC9E5-6F03-5647-AEC1-36197A884ED0}"/>
  </bookViews>
  <sheets>
    <sheet name="7" sheetId="5" r:id="rId1"/>
    <sheet name="11" sheetId="2" r:id="rId2"/>
    <sheet name="12" sheetId="6" r:id="rId3"/>
    <sheet name="18" sheetId="4" r:id="rId4"/>
    <sheet name="24" sheetId="1" r:id="rId5"/>
  </sheets>
  <definedNames>
    <definedName name="solver_adj" localSheetId="1" hidden="1">'11'!$B$12:$D$12</definedName>
    <definedName name="solver_adj" localSheetId="2" hidden="1">'12'!$C$35:$E$35</definedName>
    <definedName name="solver_adj" localSheetId="3" hidden="1">'18'!$B$15:$C$16,'18'!$B$21,'18'!$C$21</definedName>
    <definedName name="solver_adj" localSheetId="4" hidden="1">'24'!$B$13:$F$18</definedName>
    <definedName name="solver_adj" localSheetId="0" hidden="1">'7'!$B$13:$D$13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0" hidden="1">2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0" hidden="1">2147483647</definedName>
    <definedName name="solver_lhs1" localSheetId="1" hidden="1">'11'!$E$6:$E$8</definedName>
    <definedName name="solver_lhs1" localSheetId="2" hidden="1">'12'!$F$29:$F$31</definedName>
    <definedName name="solver_lhs1" localSheetId="3" hidden="1">'18'!$B$15:$C$16</definedName>
    <definedName name="solver_lhs1" localSheetId="4" hidden="1">'24'!$B$13:$F$18</definedName>
    <definedName name="solver_lhs1" localSheetId="0" hidden="1">'7'!$E$8:$E$9</definedName>
    <definedName name="solver_lhs2" localSheetId="3" hidden="1">'18'!$B$18:$C$18</definedName>
    <definedName name="solver_lhs2" localSheetId="4" hidden="1">'24'!$B$19:$F$19</definedName>
    <definedName name="solver_lhs3" localSheetId="3" hidden="1">'18'!$B$21:$C$21</definedName>
    <definedName name="solver_lhs3" localSheetId="4" hidden="1">'24'!$G$13:$G$18</definedName>
    <definedName name="solver_lhs4" localSheetId="3" hidden="1">'18'!$D$15:$D$16</definedName>
    <definedName name="solver_lhs5" localSheetId="3" hidden="1">'18'!$D$20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0" hidden="1">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um" localSheetId="1" hidden="1">1</definedName>
    <definedName name="solver_num" localSheetId="2" hidden="1">1</definedName>
    <definedName name="solver_num" localSheetId="3" hidden="1">5</definedName>
    <definedName name="solver_num" localSheetId="4" hidden="1">3</definedName>
    <definedName name="solver_num" localSheetId="0" hidden="1">1</definedName>
    <definedName name="solver_opt" localSheetId="1" hidden="1">'11'!$G$12</definedName>
    <definedName name="solver_opt" localSheetId="2" hidden="1">'12'!$H$35</definedName>
    <definedName name="solver_opt" localSheetId="3" hidden="1">'18'!$F$22</definedName>
    <definedName name="solver_opt" localSheetId="4" hidden="1">'24'!$I$23</definedName>
    <definedName name="solver_opt" localSheetId="0" hidden="1">'7'!$G$13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0" hidden="1">1</definedName>
    <definedName name="solver_rel1" localSheetId="1" hidden="1">3</definedName>
    <definedName name="solver_rel1" localSheetId="2" hidden="1">3</definedName>
    <definedName name="solver_rel1" localSheetId="3" hidden="1">1</definedName>
    <definedName name="solver_rel1" localSheetId="4" hidden="1">1</definedName>
    <definedName name="solver_rel1" localSheetId="0" hidden="1">1</definedName>
    <definedName name="solver_rel2" localSheetId="3" hidden="1">2</definedName>
    <definedName name="solver_rel2" localSheetId="4" hidden="1">2</definedName>
    <definedName name="solver_rel3" localSheetId="3" hidden="1">1</definedName>
    <definedName name="solver_rel3" localSheetId="4" hidden="1">3</definedName>
    <definedName name="solver_rel4" localSheetId="3" hidden="1">2</definedName>
    <definedName name="solver_rel5" localSheetId="3" hidden="1">2</definedName>
    <definedName name="solver_rhs1" localSheetId="1" hidden="1">'11'!$G$6:$G$8</definedName>
    <definedName name="solver_rhs1" localSheetId="2" hidden="1">'12'!$H$29:$H$31</definedName>
    <definedName name="solver_rhs1" localSheetId="3" hidden="1">'18'!$B$10:$C$11</definedName>
    <definedName name="solver_rhs1" localSheetId="4" hidden="1">'24'!$C$4:$G$9</definedName>
    <definedName name="solver_rhs1" localSheetId="0" hidden="1">'7'!$G$8:$G$9</definedName>
    <definedName name="solver_rhs2" localSheetId="3" hidden="1">'18'!$B$20:$C$20</definedName>
    <definedName name="solver_rhs2" localSheetId="4" hidden="1">'24'!$B$21:$F$21</definedName>
    <definedName name="solver_rhs3" localSheetId="3" hidden="1">'18'!$B$12:$C$12</definedName>
    <definedName name="solver_rhs3" localSheetId="4" hidden="1">'24'!$I$13:$I$18</definedName>
    <definedName name="solver_rhs4" localSheetId="3" hidden="1">'18'!$F$15:$F$16</definedName>
    <definedName name="solver_rhs5" localSheetId="3" hidden="1">'18'!$F$20</definedName>
    <definedName name="solver_rlx" localSheetId="1" hidden="1">1</definedName>
    <definedName name="solver_rlx" localSheetId="2" hidden="1">1</definedName>
    <definedName name="solver_rlx" localSheetId="3" hidden="1">2</definedName>
    <definedName name="solver_rlx" localSheetId="4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scl" localSheetId="1" hidden="1">2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3" i="1"/>
  <c r="C19" i="1"/>
  <c r="D19" i="1"/>
  <c r="E19" i="1"/>
  <c r="F19" i="1"/>
  <c r="B19" i="1"/>
  <c r="F22" i="4"/>
  <c r="D20" i="4"/>
  <c r="D16" i="4"/>
  <c r="D15" i="4"/>
  <c r="I23" i="1" l="1"/>
  <c r="F7" i="6"/>
  <c r="F8" i="6"/>
  <c r="B54" i="6"/>
  <c r="H53" i="6"/>
  <c r="F49" i="6"/>
  <c r="F48" i="6"/>
  <c r="F47" i="6"/>
  <c r="H35" i="6"/>
  <c r="F31" i="6"/>
  <c r="F30" i="6"/>
  <c r="F29" i="6"/>
  <c r="H12" i="6"/>
  <c r="F6" i="6"/>
  <c r="G54" i="2"/>
  <c r="E50" i="2"/>
  <c r="E49" i="2"/>
  <c r="E48" i="2"/>
  <c r="G36" i="2"/>
  <c r="E32" i="2"/>
  <c r="E31" i="2"/>
  <c r="E30" i="2"/>
  <c r="G12" i="2"/>
  <c r="E8" i="2"/>
  <c r="E7" i="2"/>
  <c r="E6" i="2"/>
  <c r="G13" i="5"/>
  <c r="E9" i="5"/>
  <c r="E8" i="5"/>
</calcChain>
</file>

<file path=xl/sharedStrings.xml><?xml version="1.0" encoding="utf-8"?>
<sst xmlns="http://schemas.openxmlformats.org/spreadsheetml/2006/main" count="250" uniqueCount="102">
  <si>
    <t>machine</t>
  </si>
  <si>
    <t>a</t>
  </si>
  <si>
    <t>b</t>
  </si>
  <si>
    <t>c</t>
  </si>
  <si>
    <t>Profit/unit</t>
  </si>
  <si>
    <t>Amount of Resource Available</t>
  </si>
  <si>
    <t>&lt;=</t>
  </si>
  <si>
    <t>Total Profit</t>
  </si>
  <si>
    <t>Units Produced</t>
  </si>
  <si>
    <t>process time in hours</t>
  </si>
  <si>
    <t>time allocated</t>
  </si>
  <si>
    <t>resource-allocation problem.</t>
  </si>
  <si>
    <t>problem on a spreadsheet.</t>
  </si>
  <si>
    <t>B. Formulate a linear programming model for this</t>
  </si>
  <si>
    <t>optimal solution. Use the spreadsheet to check each</t>
  </si>
  <si>
    <t>one for feasibility and, if feasible, for the value of</t>
  </si>
  <si>
    <t>the objective function. Which feasible guess has the</t>
  </si>
  <si>
    <t>best objective function value?</t>
  </si>
  <si>
    <t>C. Make three guesses of your own choosing for the</t>
  </si>
  <si>
    <t>A. Identify both the activities and the resources for this</t>
  </si>
  <si>
    <t>see above</t>
  </si>
  <si>
    <t>d. Use Solver to find an optimal solution.</t>
  </si>
  <si>
    <t>e. Express the model in algebraic form.</t>
  </si>
  <si>
    <t>profit = quantity of a*50 + quantity of b * 40 + quantity of c * 30</t>
  </si>
  <si>
    <t>all of my guesses were severaly underestimated. Found it interesting that no matter what value was put into c, it was not worth the time</t>
  </si>
  <si>
    <t>carbs</t>
  </si>
  <si>
    <t>protein</t>
  </si>
  <si>
    <t>vitamin</t>
  </si>
  <si>
    <t>&gt;=</t>
  </si>
  <si>
    <t>corn</t>
  </si>
  <si>
    <t>tankage</t>
  </si>
  <si>
    <t>alfafa</t>
  </si>
  <si>
    <t xml:space="preserve"> cost in cents</t>
  </si>
  <si>
    <t>qty</t>
  </si>
  <si>
    <t>allocated</t>
  </si>
  <si>
    <t>Total cost (in cents)</t>
  </si>
  <si>
    <t>a. Formulate a linear programming model for this</t>
  </si>
  <si>
    <t>b. Use the spreadsheet to check if (x1, x2, x3) = (1, 2, 2)</t>
  </si>
  <si>
    <t>is a feasible solution and, if so, what the daily cost</t>
  </si>
  <si>
    <t>would be for this diet. How many units of each</t>
  </si>
  <si>
    <t>nutritional ingredient would this diet provide daily?</t>
  </si>
  <si>
    <t>c. Take a few minutes to use a trial-and-error approach</t>
  </si>
  <si>
    <t>with the spreadsheet to develop your best guess for</t>
  </si>
  <si>
    <t>the optimal solution. What is the daily cost for your</t>
  </si>
  <si>
    <t>solution?</t>
  </si>
  <si>
    <t>see first chart</t>
  </si>
  <si>
    <t>year</t>
  </si>
  <si>
    <t>a1</t>
  </si>
  <si>
    <t>a2</t>
  </si>
  <si>
    <t>a3</t>
  </si>
  <si>
    <t>value per unit</t>
  </si>
  <si>
    <t>income</t>
  </si>
  <si>
    <t>minimum</t>
  </si>
  <si>
    <t>total invest</t>
  </si>
  <si>
    <t xml:space="preserve">daily cost is </t>
  </si>
  <si>
    <t>0.84c+0.72t+0.60a = cost</t>
  </si>
  <si>
    <t>a. Identify all the requirements that will need to be</t>
  </si>
  <si>
    <t>expressed in fixed-requirement constraints.</t>
  </si>
  <si>
    <t>b. Formulate and solve a linear programming model</t>
  </si>
  <si>
    <t>for this problem on a spreadsheet.</t>
  </si>
  <si>
    <t>c. Express this model in algebraic form.</t>
  </si>
  <si>
    <t>costs</t>
  </si>
  <si>
    <t>M1</t>
  </si>
  <si>
    <t>M2</t>
  </si>
  <si>
    <t>S1</t>
  </si>
  <si>
    <t>S2</t>
  </si>
  <si>
    <t>tons</t>
  </si>
  <si>
    <t>P</t>
  </si>
  <si>
    <t>total cost</t>
  </si>
  <si>
    <t>Total sent/allocated</t>
  </si>
  <si>
    <t>shipped</t>
  </si>
  <si>
    <t>=</t>
  </si>
  <si>
    <t>out</t>
  </si>
  <si>
    <t>in</t>
  </si>
  <si>
    <t>shipped &lt;= tons capacity</t>
  </si>
  <si>
    <t>mine 2 needs to be 60 tons shipped</t>
  </si>
  <si>
    <t>mine 1 needs to be 40 tons shipped</t>
  </si>
  <si>
    <t>total to plant 100 tons</t>
  </si>
  <si>
    <t>whatever is shipped in must be shipped out for both stoarages</t>
  </si>
  <si>
    <t>2000m1s1+1700m1s2+1600m2s1+1100m2s2+400s1p+800s2p</t>
  </si>
  <si>
    <t>Wage Rate</t>
  </si>
  <si>
    <t>Monday</t>
  </si>
  <si>
    <t>Tuesday</t>
  </si>
  <si>
    <t>Wednesday</t>
  </si>
  <si>
    <t>Thursday</t>
  </si>
  <si>
    <t>Friday</t>
  </si>
  <si>
    <t>K.C.</t>
  </si>
  <si>
    <t>D.H.</t>
  </si>
  <si>
    <t>H.B.</t>
  </si>
  <si>
    <t>S.C.</t>
  </si>
  <si>
    <t>K.S.</t>
  </si>
  <si>
    <t>N.K.</t>
  </si>
  <si>
    <t>Worked</t>
  </si>
  <si>
    <t>Output</t>
  </si>
  <si>
    <t>time worked</t>
  </si>
  <si>
    <t>hours need</t>
  </si>
  <si>
    <t>total</t>
  </si>
  <si>
    <t>production quantities of part A, b, c</t>
  </si>
  <si>
    <t>hours limitations</t>
  </si>
  <si>
    <t>20 points</t>
  </si>
  <si>
    <t>a1+a2+a3</t>
  </si>
  <si>
    <t>19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</si>
</sst>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2" xfId="0" applyFont="1" applyBorder="1"/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5" fontId="3" fillId="3" borderId="5" xfId="1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6" xfId="0" applyBorder="1"/>
    <xf numFmtId="0" fontId="0" fillId="0" borderId="1" xfId="1" applyNumberFormat="1" applyFont="1" applyBorder="1"/>
    <xf numFmtId="166" fontId="0" fillId="0" borderId="0" xfId="0" applyNumberFormat="1"/>
    <xf numFmtId="166" fontId="3" fillId="3" borderId="5" xfId="1" applyNumberFormat="1" applyFont="1" applyFill="1" applyBorder="1" applyAlignment="1">
      <alignment horizontal="center"/>
    </xf>
    <xf numFmtId="0" fontId="0" fillId="0" borderId="0" xfId="0" quotePrefix="1"/>
    <xf numFmtId="0" fontId="0" fillId="2" borderId="0" xfId="0" applyFill="1"/>
    <xf numFmtId="0" fontId="0" fillId="4" borderId="0" xfId="0" applyFill="1"/>
    <xf numFmtId="0" fontId="2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C66E-B400-8B41-B223-3CCAF03189CE}">
  <dimension ref="A2:G38"/>
  <sheetViews>
    <sheetView tabSelected="1" workbookViewId="0">
      <selection activeCell="F3" sqref="F3"/>
    </sheetView>
  </sheetViews>
  <sheetFormatPr baseColWidth="10" defaultRowHeight="16" x14ac:dyDescent="0.2"/>
  <sheetData>
    <row r="2" spans="1:7" x14ac:dyDescent="0.2">
      <c r="B2" s="1" t="s">
        <v>1</v>
      </c>
      <c r="C2" s="1" t="s">
        <v>2</v>
      </c>
      <c r="D2" s="1" t="s">
        <v>3</v>
      </c>
      <c r="E2" s="11"/>
      <c r="F2" s="19" t="s">
        <v>101</v>
      </c>
    </row>
    <row r="3" spans="1:7" x14ac:dyDescent="0.2">
      <c r="A3" s="2" t="s">
        <v>4</v>
      </c>
      <c r="B3" s="3">
        <v>50</v>
      </c>
      <c r="C3" s="3">
        <v>40</v>
      </c>
      <c r="D3" s="2">
        <v>30</v>
      </c>
      <c r="F3" s="19"/>
    </row>
    <row r="6" spans="1:7" x14ac:dyDescent="0.2">
      <c r="A6" s="20" t="s">
        <v>9</v>
      </c>
      <c r="B6" s="20"/>
      <c r="C6" s="20"/>
      <c r="D6" s="20"/>
      <c r="E6" s="12"/>
    </row>
    <row r="7" spans="1:7" ht="51" x14ac:dyDescent="0.2">
      <c r="A7" s="1" t="s">
        <v>0</v>
      </c>
      <c r="B7" s="1" t="s">
        <v>1</v>
      </c>
      <c r="C7" s="1" t="s">
        <v>2</v>
      </c>
      <c r="D7" s="4" t="s">
        <v>3</v>
      </c>
      <c r="E7" s="4" t="s">
        <v>10</v>
      </c>
      <c r="G7" s="5" t="s">
        <v>5</v>
      </c>
    </row>
    <row r="8" spans="1:7" x14ac:dyDescent="0.2">
      <c r="A8" s="2">
        <v>1</v>
      </c>
      <c r="B8" s="2">
        <v>0.02</v>
      </c>
      <c r="C8" s="2">
        <v>0.03</v>
      </c>
      <c r="D8" s="2">
        <v>0.05</v>
      </c>
      <c r="E8">
        <f>SUMPRODUCT(B8:D8,B13:D13)</f>
        <v>39.999999999999986</v>
      </c>
      <c r="F8" t="s">
        <v>6</v>
      </c>
      <c r="G8" s="2">
        <v>40</v>
      </c>
    </row>
    <row r="9" spans="1:7" x14ac:dyDescent="0.2">
      <c r="A9" s="2">
        <v>2</v>
      </c>
      <c r="B9" s="2">
        <v>0.05</v>
      </c>
      <c r="C9" s="2">
        <v>0.02</v>
      </c>
      <c r="D9" s="2">
        <v>0.04</v>
      </c>
      <c r="E9">
        <f>SUMPRODUCT(B9:D9,B13:D13)</f>
        <v>39.999999999999993</v>
      </c>
      <c r="F9" t="s">
        <v>6</v>
      </c>
      <c r="G9" s="2">
        <v>40</v>
      </c>
    </row>
    <row r="12" spans="1:7" ht="17" thickBot="1" x14ac:dyDescent="0.25">
      <c r="A12" s="6"/>
      <c r="B12" s="7" t="s">
        <v>1</v>
      </c>
      <c r="C12" s="7" t="s">
        <v>2</v>
      </c>
      <c r="D12" s="7" t="s">
        <v>3</v>
      </c>
      <c r="E12" s="7"/>
      <c r="F12" s="7"/>
      <c r="G12" s="7" t="s">
        <v>7</v>
      </c>
    </row>
    <row r="13" spans="1:7" ht="17" thickBot="1" x14ac:dyDescent="0.25">
      <c r="A13" s="6" t="s">
        <v>8</v>
      </c>
      <c r="B13" s="8">
        <v>363.63636363636368</v>
      </c>
      <c r="C13" s="9">
        <v>1090.9090909090905</v>
      </c>
      <c r="D13" s="9">
        <v>0</v>
      </c>
      <c r="E13" s="7"/>
      <c r="F13" s="7"/>
      <c r="G13" s="10">
        <f>SUMPRODUCT(B3:D3,B13:D13)</f>
        <v>61818.181818181802</v>
      </c>
    </row>
    <row r="16" spans="1:7" x14ac:dyDescent="0.2">
      <c r="A16" s="11" t="s">
        <v>19</v>
      </c>
    </row>
    <row r="17" spans="1:1" x14ac:dyDescent="0.2">
      <c r="A17" s="11" t="s">
        <v>11</v>
      </c>
    </row>
    <row r="18" spans="1:1" x14ac:dyDescent="0.2">
      <c r="A18" t="s">
        <v>97</v>
      </c>
    </row>
    <row r="19" spans="1:1" x14ac:dyDescent="0.2">
      <c r="A19" t="s">
        <v>98</v>
      </c>
    </row>
    <row r="20" spans="1:1" x14ac:dyDescent="0.2">
      <c r="A20" s="11" t="s">
        <v>13</v>
      </c>
    </row>
    <row r="21" spans="1:1" x14ac:dyDescent="0.2">
      <c r="A21" s="11" t="s">
        <v>12</v>
      </c>
    </row>
    <row r="23" spans="1:1" x14ac:dyDescent="0.2">
      <c r="A23" t="s">
        <v>20</v>
      </c>
    </row>
    <row r="26" spans="1:1" x14ac:dyDescent="0.2">
      <c r="A26" s="11" t="s">
        <v>18</v>
      </c>
    </row>
    <row r="27" spans="1:1" x14ac:dyDescent="0.2">
      <c r="A27" s="11" t="s">
        <v>14</v>
      </c>
    </row>
    <row r="28" spans="1:1" x14ac:dyDescent="0.2">
      <c r="A28" s="11" t="s">
        <v>15</v>
      </c>
    </row>
    <row r="29" spans="1:1" x14ac:dyDescent="0.2">
      <c r="A29" s="11" t="s">
        <v>16</v>
      </c>
    </row>
    <row r="30" spans="1:1" x14ac:dyDescent="0.2">
      <c r="A30" s="11" t="s">
        <v>17</v>
      </c>
    </row>
    <row r="31" spans="1:1" x14ac:dyDescent="0.2">
      <c r="A31" t="s">
        <v>24</v>
      </c>
    </row>
    <row r="33" spans="1:1" x14ac:dyDescent="0.2">
      <c r="A33" s="11" t="s">
        <v>21</v>
      </c>
    </row>
    <row r="34" spans="1:1" x14ac:dyDescent="0.2">
      <c r="A34" s="11" t="s">
        <v>20</v>
      </c>
    </row>
    <row r="36" spans="1:1" x14ac:dyDescent="0.2">
      <c r="A36" s="11" t="s">
        <v>22</v>
      </c>
    </row>
    <row r="38" spans="1:1" x14ac:dyDescent="0.2">
      <c r="A38" t="s">
        <v>23</v>
      </c>
    </row>
  </sheetData>
  <mergeCells count="1"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2897-0173-C247-A875-3E80DB24C722}">
  <dimension ref="A1:G62"/>
  <sheetViews>
    <sheetView workbookViewId="0">
      <selection activeCell="F1" sqref="F1:F2"/>
    </sheetView>
  </sheetViews>
  <sheetFormatPr baseColWidth="10" defaultRowHeight="16" x14ac:dyDescent="0.2"/>
  <sheetData>
    <row r="1" spans="1:7" x14ac:dyDescent="0.2">
      <c r="B1" s="1" t="s">
        <v>29</v>
      </c>
      <c r="C1" s="1" t="s">
        <v>30</v>
      </c>
      <c r="D1" s="1" t="s">
        <v>31</v>
      </c>
      <c r="F1" s="19" t="s">
        <v>99</v>
      </c>
    </row>
    <row r="2" spans="1:7" x14ac:dyDescent="0.2">
      <c r="A2" s="2" t="s">
        <v>32</v>
      </c>
      <c r="B2" s="3">
        <v>84</v>
      </c>
      <c r="C2" s="3">
        <v>72</v>
      </c>
      <c r="D2" s="2">
        <v>60</v>
      </c>
      <c r="F2" s="19"/>
    </row>
    <row r="4" spans="1:7" x14ac:dyDescent="0.2">
      <c r="A4" s="20"/>
      <c r="B4" s="20"/>
      <c r="C4" s="20"/>
      <c r="D4" s="20"/>
      <c r="E4" s="12"/>
    </row>
    <row r="5" spans="1:7" ht="51" x14ac:dyDescent="0.2">
      <c r="A5" s="1" t="s">
        <v>0</v>
      </c>
      <c r="B5" s="1" t="s">
        <v>29</v>
      </c>
      <c r="C5" s="1" t="s">
        <v>30</v>
      </c>
      <c r="D5" s="1" t="s">
        <v>31</v>
      </c>
      <c r="E5" s="4" t="s">
        <v>34</v>
      </c>
      <c r="G5" s="5" t="s">
        <v>5</v>
      </c>
    </row>
    <row r="6" spans="1:7" x14ac:dyDescent="0.2">
      <c r="A6" s="2" t="s">
        <v>25</v>
      </c>
      <c r="B6" s="2">
        <v>90</v>
      </c>
      <c r="C6" s="2">
        <v>20</v>
      </c>
      <c r="D6" s="2">
        <v>40</v>
      </c>
      <c r="E6">
        <f>SUMPRODUCT(B6:D6,B12:D12)</f>
        <v>200</v>
      </c>
      <c r="F6" t="s">
        <v>28</v>
      </c>
      <c r="G6" s="2">
        <v>200</v>
      </c>
    </row>
    <row r="7" spans="1:7" x14ac:dyDescent="0.2">
      <c r="A7" s="2" t="s">
        <v>26</v>
      </c>
      <c r="B7" s="2">
        <v>30</v>
      </c>
      <c r="C7" s="2">
        <v>80</v>
      </c>
      <c r="D7" s="2">
        <v>60</v>
      </c>
      <c r="E7">
        <f>SUMPRODUCT(B7:D7,B12:D12)</f>
        <v>179.99999999999997</v>
      </c>
      <c r="F7" t="s">
        <v>28</v>
      </c>
      <c r="G7" s="2">
        <v>180</v>
      </c>
    </row>
    <row r="8" spans="1:7" x14ac:dyDescent="0.2">
      <c r="A8" t="s">
        <v>27</v>
      </c>
      <c r="B8" s="2">
        <v>10</v>
      </c>
      <c r="C8" s="2">
        <v>20</v>
      </c>
      <c r="D8" s="2">
        <v>60</v>
      </c>
      <c r="E8" s="13">
        <f>SUMPRODUCT(B8:D8,B12:D12)</f>
        <v>157.14285714285711</v>
      </c>
      <c r="F8" t="s">
        <v>28</v>
      </c>
      <c r="G8">
        <v>150</v>
      </c>
    </row>
    <row r="11" spans="1:7" ht="17" thickBot="1" x14ac:dyDescent="0.25">
      <c r="A11" s="6"/>
      <c r="B11" s="1" t="s">
        <v>29</v>
      </c>
      <c r="C11" s="1" t="s">
        <v>30</v>
      </c>
      <c r="D11" s="1" t="s">
        <v>31</v>
      </c>
      <c r="E11" s="7"/>
      <c r="F11" s="7"/>
      <c r="G11" s="7" t="s">
        <v>35</v>
      </c>
    </row>
    <row r="12" spans="1:7" ht="17" thickBot="1" x14ac:dyDescent="0.25">
      <c r="A12" s="6" t="s">
        <v>33</v>
      </c>
      <c r="B12" s="8">
        <v>1.1428571428571428</v>
      </c>
      <c r="C12" s="9">
        <v>0</v>
      </c>
      <c r="D12" s="9">
        <v>2.4285714285714284</v>
      </c>
      <c r="E12" s="7"/>
      <c r="F12" s="7"/>
      <c r="G12" s="16">
        <f>SUMPRODUCT(B2:D2,B12:D12)*0.01</f>
        <v>2.4171428571428568</v>
      </c>
    </row>
    <row r="16" spans="1:7" x14ac:dyDescent="0.2">
      <c r="A16" s="11" t="s">
        <v>36</v>
      </c>
    </row>
    <row r="17" spans="1:7" x14ac:dyDescent="0.2">
      <c r="A17" s="11" t="s">
        <v>12</v>
      </c>
    </row>
    <row r="18" spans="1:7" x14ac:dyDescent="0.2">
      <c r="A18" t="s">
        <v>20</v>
      </c>
    </row>
    <row r="20" spans="1:7" x14ac:dyDescent="0.2">
      <c r="A20" s="11" t="s">
        <v>37</v>
      </c>
    </row>
    <row r="21" spans="1:7" x14ac:dyDescent="0.2">
      <c r="A21" s="11" t="s">
        <v>38</v>
      </c>
    </row>
    <row r="22" spans="1:7" x14ac:dyDescent="0.2">
      <c r="A22" s="11" t="s">
        <v>39</v>
      </c>
    </row>
    <row r="23" spans="1:7" x14ac:dyDescent="0.2">
      <c r="A23" s="11" t="s">
        <v>40</v>
      </c>
    </row>
    <row r="25" spans="1:7" x14ac:dyDescent="0.2">
      <c r="B25" s="1" t="s">
        <v>29</v>
      </c>
      <c r="C25" s="1" t="s">
        <v>30</v>
      </c>
      <c r="D25" s="1" t="s">
        <v>31</v>
      </c>
    </row>
    <row r="26" spans="1:7" x14ac:dyDescent="0.2">
      <c r="A26" s="2" t="s">
        <v>32</v>
      </c>
      <c r="B26" s="3">
        <v>84</v>
      </c>
      <c r="C26" s="3">
        <v>72</v>
      </c>
      <c r="D26" s="2">
        <v>60</v>
      </c>
    </row>
    <row r="28" spans="1:7" x14ac:dyDescent="0.2">
      <c r="A28" s="20"/>
      <c r="B28" s="20"/>
      <c r="C28" s="20"/>
      <c r="D28" s="20"/>
      <c r="E28" s="12"/>
    </row>
    <row r="29" spans="1:7" ht="51" x14ac:dyDescent="0.2">
      <c r="A29" s="1" t="s">
        <v>0</v>
      </c>
      <c r="B29" s="1" t="s">
        <v>29</v>
      </c>
      <c r="C29" s="1" t="s">
        <v>30</v>
      </c>
      <c r="D29" s="1" t="s">
        <v>31</v>
      </c>
      <c r="E29" s="4" t="s">
        <v>34</v>
      </c>
      <c r="G29" s="5" t="s">
        <v>5</v>
      </c>
    </row>
    <row r="30" spans="1:7" x14ac:dyDescent="0.2">
      <c r="A30" s="2" t="s">
        <v>25</v>
      </c>
      <c r="B30" s="2">
        <v>90</v>
      </c>
      <c r="C30" s="2">
        <v>20</v>
      </c>
      <c r="D30" s="2">
        <v>40</v>
      </c>
      <c r="E30">
        <f>SUMPRODUCT(B30:D30,B36:D36)</f>
        <v>210</v>
      </c>
      <c r="F30" t="s">
        <v>28</v>
      </c>
      <c r="G30" s="2">
        <v>200</v>
      </c>
    </row>
    <row r="31" spans="1:7" x14ac:dyDescent="0.2">
      <c r="A31" s="2" t="s">
        <v>26</v>
      </c>
      <c r="B31" s="2">
        <v>30</v>
      </c>
      <c r="C31" s="2">
        <v>80</v>
      </c>
      <c r="D31" s="2">
        <v>60</v>
      </c>
      <c r="E31">
        <f>SUMPRODUCT(B31:D31,B36:D36)</f>
        <v>310</v>
      </c>
      <c r="F31" t="s">
        <v>28</v>
      </c>
      <c r="G31" s="2">
        <v>180</v>
      </c>
    </row>
    <row r="32" spans="1:7" x14ac:dyDescent="0.2">
      <c r="A32" t="s">
        <v>27</v>
      </c>
      <c r="B32" s="2">
        <v>10</v>
      </c>
      <c r="C32" s="2">
        <v>20</v>
      </c>
      <c r="D32" s="2">
        <v>60</v>
      </c>
      <c r="E32" s="13">
        <f>SUMPRODUCT(B32:D32,B36:D36)</f>
        <v>170</v>
      </c>
      <c r="F32" t="s">
        <v>28</v>
      </c>
      <c r="G32">
        <v>150</v>
      </c>
    </row>
    <row r="35" spans="1:7" ht="17" thickBot="1" x14ac:dyDescent="0.25">
      <c r="A35" s="6"/>
      <c r="B35" s="1" t="s">
        <v>29</v>
      </c>
      <c r="C35" s="1" t="s">
        <v>30</v>
      </c>
      <c r="D35" s="1" t="s">
        <v>31</v>
      </c>
      <c r="E35" s="7"/>
      <c r="F35" s="7"/>
      <c r="G35" s="7" t="s">
        <v>35</v>
      </c>
    </row>
    <row r="36" spans="1:7" ht="17" thickBot="1" x14ac:dyDescent="0.25">
      <c r="A36" s="6" t="s">
        <v>33</v>
      </c>
      <c r="B36" s="8">
        <v>1</v>
      </c>
      <c r="C36" s="9">
        <v>2</v>
      </c>
      <c r="D36" s="9">
        <v>2</v>
      </c>
      <c r="E36" s="7"/>
      <c r="F36" s="7"/>
      <c r="G36" s="16">
        <f>SUMPRODUCT(B26:D26,B36:D36)*0.01</f>
        <v>3.48</v>
      </c>
    </row>
    <row r="39" spans="1:7" x14ac:dyDescent="0.2">
      <c r="A39" s="11" t="s">
        <v>41</v>
      </c>
    </row>
    <row r="40" spans="1:7" x14ac:dyDescent="0.2">
      <c r="A40" s="11" t="s">
        <v>42</v>
      </c>
    </row>
    <row r="41" spans="1:7" x14ac:dyDescent="0.2">
      <c r="A41" s="11" t="s">
        <v>43</v>
      </c>
    </row>
    <row r="42" spans="1:7" x14ac:dyDescent="0.2">
      <c r="A42" s="11" t="s">
        <v>44</v>
      </c>
    </row>
    <row r="43" spans="1:7" x14ac:dyDescent="0.2">
      <c r="B43" s="1" t="s">
        <v>29</v>
      </c>
      <c r="C43" s="1" t="s">
        <v>30</v>
      </c>
      <c r="D43" s="1" t="s">
        <v>31</v>
      </c>
    </row>
    <row r="44" spans="1:7" x14ac:dyDescent="0.2">
      <c r="A44" s="2" t="s">
        <v>32</v>
      </c>
      <c r="B44" s="3">
        <v>84</v>
      </c>
      <c r="C44" s="3">
        <v>72</v>
      </c>
      <c r="D44" s="2">
        <v>60</v>
      </c>
    </row>
    <row r="46" spans="1:7" x14ac:dyDescent="0.2">
      <c r="A46" s="20"/>
      <c r="B46" s="20"/>
      <c r="C46" s="20"/>
      <c r="D46" s="20"/>
      <c r="E46" s="12"/>
    </row>
    <row r="47" spans="1:7" ht="51" x14ac:dyDescent="0.2">
      <c r="A47" s="1" t="s">
        <v>0</v>
      </c>
      <c r="B47" s="1" t="s">
        <v>29</v>
      </c>
      <c r="C47" s="1" t="s">
        <v>30</v>
      </c>
      <c r="D47" s="1" t="s">
        <v>31</v>
      </c>
      <c r="E47" s="4" t="s">
        <v>34</v>
      </c>
      <c r="G47" s="5" t="s">
        <v>5</v>
      </c>
    </row>
    <row r="48" spans="1:7" x14ac:dyDescent="0.2">
      <c r="A48" s="2" t="s">
        <v>25</v>
      </c>
      <c r="B48" s="2">
        <v>90</v>
      </c>
      <c r="C48" s="2">
        <v>20</v>
      </c>
      <c r="D48" s="2">
        <v>40</v>
      </c>
      <c r="E48">
        <f>SUMPRODUCT(B48:D48,B54:D54)</f>
        <v>150</v>
      </c>
      <c r="F48" t="s">
        <v>28</v>
      </c>
      <c r="G48" s="2">
        <v>200</v>
      </c>
    </row>
    <row r="49" spans="1:7" x14ac:dyDescent="0.2">
      <c r="A49" s="2" t="s">
        <v>26</v>
      </c>
      <c r="B49" s="2">
        <v>30</v>
      </c>
      <c r="C49" s="2">
        <v>80</v>
      </c>
      <c r="D49" s="2">
        <v>60</v>
      </c>
      <c r="E49">
        <f>SUMPRODUCT(B49:D49,B54:D54)</f>
        <v>170</v>
      </c>
      <c r="F49" t="s">
        <v>28</v>
      </c>
      <c r="G49" s="2">
        <v>180</v>
      </c>
    </row>
    <row r="50" spans="1:7" x14ac:dyDescent="0.2">
      <c r="A50" t="s">
        <v>27</v>
      </c>
      <c r="B50" s="2">
        <v>10</v>
      </c>
      <c r="C50" s="2">
        <v>20</v>
      </c>
      <c r="D50" s="2">
        <v>60</v>
      </c>
      <c r="E50" s="13">
        <f>SUMPRODUCT(B50:D50,B54:D54)</f>
        <v>90</v>
      </c>
      <c r="F50" t="s">
        <v>28</v>
      </c>
      <c r="G50">
        <v>150</v>
      </c>
    </row>
    <row r="53" spans="1:7" ht="17" thickBot="1" x14ac:dyDescent="0.25">
      <c r="A53" s="6"/>
      <c r="B53" s="1" t="s">
        <v>29</v>
      </c>
      <c r="C53" s="1" t="s">
        <v>30</v>
      </c>
      <c r="D53" s="1" t="s">
        <v>31</v>
      </c>
      <c r="E53" s="7"/>
      <c r="F53" s="7"/>
      <c r="G53" s="7" t="s">
        <v>35</v>
      </c>
    </row>
    <row r="54" spans="1:7" ht="17" thickBot="1" x14ac:dyDescent="0.25">
      <c r="A54" s="6" t="s">
        <v>33</v>
      </c>
      <c r="B54" s="8">
        <v>1</v>
      </c>
      <c r="C54" s="9">
        <v>1</v>
      </c>
      <c r="D54" s="9">
        <v>1</v>
      </c>
      <c r="E54" s="7"/>
      <c r="F54" s="7"/>
      <c r="G54" s="16">
        <f>SUMPRODUCT(B44:D44,B54:D54)*0.01</f>
        <v>2.16</v>
      </c>
    </row>
    <row r="57" spans="1:7" x14ac:dyDescent="0.2">
      <c r="A57" s="11" t="s">
        <v>21</v>
      </c>
    </row>
    <row r="58" spans="1:7" x14ac:dyDescent="0.2">
      <c r="A58" t="s">
        <v>45</v>
      </c>
    </row>
    <row r="60" spans="1:7" x14ac:dyDescent="0.2">
      <c r="A60" s="11" t="s">
        <v>22</v>
      </c>
    </row>
    <row r="62" spans="1:7" x14ac:dyDescent="0.2">
      <c r="A62" t="s">
        <v>55</v>
      </c>
    </row>
  </sheetData>
  <mergeCells count="3">
    <mergeCell ref="A4:D4"/>
    <mergeCell ref="A28:D28"/>
    <mergeCell ref="A46:D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4B30-B395-7145-BEC7-2EF76AB8995C}">
  <dimension ref="A1:H62"/>
  <sheetViews>
    <sheetView workbookViewId="0">
      <selection activeCell="G2" sqref="G2"/>
    </sheetView>
  </sheetViews>
  <sheetFormatPr baseColWidth="10" defaultRowHeight="16" x14ac:dyDescent="0.2"/>
  <sheetData>
    <row r="1" spans="1:8" x14ac:dyDescent="0.2">
      <c r="B1" s="1" t="s">
        <v>46</v>
      </c>
      <c r="C1" s="1" t="s">
        <v>47</v>
      </c>
      <c r="D1" s="1" t="s">
        <v>48</v>
      </c>
      <c r="E1" s="1" t="s">
        <v>49</v>
      </c>
      <c r="G1" s="19" t="s">
        <v>101</v>
      </c>
    </row>
    <row r="2" spans="1:8" x14ac:dyDescent="0.2">
      <c r="A2" s="2" t="s">
        <v>50</v>
      </c>
      <c r="B2" s="2">
        <v>0</v>
      </c>
      <c r="C2" s="14">
        <v>1</v>
      </c>
      <c r="D2" s="14">
        <v>1</v>
      </c>
      <c r="E2" s="2">
        <v>1</v>
      </c>
      <c r="G2" s="19"/>
    </row>
    <row r="4" spans="1:8" x14ac:dyDescent="0.2">
      <c r="A4" s="20"/>
      <c r="B4" s="20"/>
      <c r="C4" s="20"/>
      <c r="D4" s="20"/>
      <c r="E4" s="20"/>
      <c r="F4" s="12"/>
    </row>
    <row r="5" spans="1:8" ht="17" x14ac:dyDescent="0.2">
      <c r="A5" s="1" t="s">
        <v>51</v>
      </c>
      <c r="B5" s="1"/>
      <c r="C5" s="1"/>
      <c r="D5" s="1"/>
      <c r="E5" s="1"/>
      <c r="F5" s="4" t="s">
        <v>34</v>
      </c>
      <c r="H5" s="5" t="s">
        <v>52</v>
      </c>
    </row>
    <row r="6" spans="1:8" x14ac:dyDescent="0.2">
      <c r="A6" s="2"/>
      <c r="B6" s="2">
        <v>5</v>
      </c>
      <c r="C6" s="2">
        <v>8</v>
      </c>
      <c r="D6" s="2">
        <v>4</v>
      </c>
      <c r="E6" s="2">
        <v>2</v>
      </c>
      <c r="F6">
        <f>SUMPRODUCT(C6:E6,$C$12:$E$12)</f>
        <v>1600</v>
      </c>
      <c r="G6" t="s">
        <v>28</v>
      </c>
      <c r="H6" s="2">
        <v>1600</v>
      </c>
    </row>
    <row r="7" spans="1:8" x14ac:dyDescent="0.2">
      <c r="A7" s="2"/>
      <c r="B7" s="2">
        <v>10</v>
      </c>
      <c r="C7" s="2">
        <v>2</v>
      </c>
      <c r="D7" s="2">
        <v>2</v>
      </c>
      <c r="E7" s="2">
        <v>4</v>
      </c>
      <c r="F7">
        <f>SUMPRODUCT(C7:E7,C12:E12)</f>
        <v>600</v>
      </c>
      <c r="G7" t="s">
        <v>28</v>
      </c>
      <c r="H7" s="2">
        <v>400</v>
      </c>
    </row>
    <row r="8" spans="1:8" x14ac:dyDescent="0.2">
      <c r="B8">
        <v>20</v>
      </c>
      <c r="C8" s="2">
        <v>0</v>
      </c>
      <c r="D8" s="2">
        <v>6</v>
      </c>
      <c r="E8" s="2">
        <v>8</v>
      </c>
      <c r="F8">
        <f t="shared" ref="F8" si="0">SUMPRODUCT(C8:E8,$C$12:$E$12)</f>
        <v>1200</v>
      </c>
      <c r="G8" t="s">
        <v>28</v>
      </c>
      <c r="H8">
        <v>1200</v>
      </c>
    </row>
    <row r="11" spans="1:8" ht="17" thickBot="1" x14ac:dyDescent="0.25">
      <c r="A11" s="6"/>
      <c r="B11" s="6"/>
      <c r="C11" s="1"/>
      <c r="D11" s="1"/>
      <c r="E11" s="1"/>
      <c r="F11" s="7"/>
      <c r="G11" s="7"/>
      <c r="H11" s="7" t="s">
        <v>53</v>
      </c>
    </row>
    <row r="12" spans="1:8" ht="17" thickBot="1" x14ac:dyDescent="0.25">
      <c r="B12" s="6" t="s">
        <v>33</v>
      </c>
      <c r="C12" s="8">
        <v>100</v>
      </c>
      <c r="D12" s="9">
        <v>200</v>
      </c>
      <c r="E12" s="9">
        <v>0</v>
      </c>
      <c r="F12" s="7"/>
      <c r="G12" s="7"/>
      <c r="H12" s="10">
        <f>SUMPRODUCT(C2:E2,C12:E12)</f>
        <v>300</v>
      </c>
    </row>
    <row r="13" spans="1:8" x14ac:dyDescent="0.2">
      <c r="C13">
        <v>100</v>
      </c>
      <c r="D13">
        <v>200</v>
      </c>
      <c r="E13">
        <v>0</v>
      </c>
    </row>
    <row r="16" spans="1:8" x14ac:dyDescent="0.2">
      <c r="A16" s="11" t="s">
        <v>36</v>
      </c>
      <c r="B16" s="11"/>
    </row>
    <row r="17" spans="1:8" x14ac:dyDescent="0.2">
      <c r="A17" s="11" t="s">
        <v>12</v>
      </c>
      <c r="B17" s="11"/>
    </row>
    <row r="19" spans="1:8" x14ac:dyDescent="0.2">
      <c r="A19" s="11" t="s">
        <v>37</v>
      </c>
      <c r="B19" s="11"/>
    </row>
    <row r="20" spans="1:8" x14ac:dyDescent="0.2">
      <c r="A20" s="11" t="s">
        <v>38</v>
      </c>
      <c r="B20" s="11"/>
    </row>
    <row r="21" spans="1:8" x14ac:dyDescent="0.2">
      <c r="A21" s="11" t="s">
        <v>39</v>
      </c>
      <c r="B21" s="11"/>
    </row>
    <row r="22" spans="1:8" x14ac:dyDescent="0.2">
      <c r="A22" s="11" t="s">
        <v>40</v>
      </c>
      <c r="B22" s="11"/>
    </row>
    <row r="24" spans="1:8" x14ac:dyDescent="0.2">
      <c r="B24" s="1" t="s">
        <v>46</v>
      </c>
      <c r="C24" s="1" t="s">
        <v>47</v>
      </c>
      <c r="D24" s="1" t="s">
        <v>48</v>
      </c>
      <c r="E24" s="1" t="s">
        <v>49</v>
      </c>
    </row>
    <row r="25" spans="1:8" x14ac:dyDescent="0.2">
      <c r="A25" s="2" t="s">
        <v>50</v>
      </c>
      <c r="B25" s="2">
        <v>0</v>
      </c>
      <c r="C25" s="14">
        <v>1</v>
      </c>
      <c r="D25" s="14">
        <v>1</v>
      </c>
      <c r="E25" s="2">
        <v>1</v>
      </c>
    </row>
    <row r="27" spans="1:8" x14ac:dyDescent="0.2">
      <c r="A27" s="20"/>
      <c r="B27" s="20"/>
      <c r="C27" s="20"/>
      <c r="D27" s="20"/>
      <c r="E27" s="20"/>
      <c r="F27" s="12"/>
    </row>
    <row r="28" spans="1:8" ht="17" x14ac:dyDescent="0.2">
      <c r="A28" s="1" t="s">
        <v>51</v>
      </c>
      <c r="B28" s="1"/>
      <c r="C28" s="1"/>
      <c r="D28" s="1"/>
      <c r="E28" s="1"/>
      <c r="F28" s="4" t="s">
        <v>34</v>
      </c>
      <c r="H28" s="5" t="s">
        <v>52</v>
      </c>
    </row>
    <row r="29" spans="1:8" x14ac:dyDescent="0.2">
      <c r="A29" s="2"/>
      <c r="B29" s="2">
        <v>5</v>
      </c>
      <c r="C29" s="2">
        <v>8</v>
      </c>
      <c r="D29" s="2">
        <v>4</v>
      </c>
      <c r="E29" s="2">
        <v>2</v>
      </c>
      <c r="F29">
        <f>SUMPRODUCT(C29:E29,$C$12:$E$12)</f>
        <v>1600</v>
      </c>
      <c r="G29" t="s">
        <v>28</v>
      </c>
      <c r="H29" s="2">
        <v>1600</v>
      </c>
    </row>
    <row r="30" spans="1:8" x14ac:dyDescent="0.2">
      <c r="A30" s="2"/>
      <c r="B30" s="2">
        <v>10</v>
      </c>
      <c r="C30" s="2">
        <v>2</v>
      </c>
      <c r="D30" s="2">
        <v>2</v>
      </c>
      <c r="E30" s="2">
        <v>4</v>
      </c>
      <c r="F30">
        <f t="shared" ref="F30:F31" si="1">SUMPRODUCT(C30:E30,$C$12:$E$12)</f>
        <v>600</v>
      </c>
      <c r="G30" t="s">
        <v>28</v>
      </c>
      <c r="H30" s="2">
        <v>400</v>
      </c>
    </row>
    <row r="31" spans="1:8" x14ac:dyDescent="0.2">
      <c r="B31">
        <v>20</v>
      </c>
      <c r="C31" s="2">
        <v>0</v>
      </c>
      <c r="D31" s="2">
        <v>6</v>
      </c>
      <c r="E31" s="2">
        <v>8</v>
      </c>
      <c r="F31">
        <f t="shared" si="1"/>
        <v>1200</v>
      </c>
      <c r="G31" t="s">
        <v>28</v>
      </c>
      <c r="H31">
        <v>1200</v>
      </c>
    </row>
    <row r="34" spans="1:8" ht="17" thickBot="1" x14ac:dyDescent="0.25">
      <c r="A34" s="6"/>
      <c r="B34" s="6"/>
      <c r="C34" s="1"/>
      <c r="D34" s="1"/>
      <c r="E34" s="1"/>
      <c r="F34" s="7"/>
      <c r="G34" s="7"/>
      <c r="H34" s="7" t="s">
        <v>53</v>
      </c>
    </row>
    <row r="35" spans="1:8" ht="17" thickBot="1" x14ac:dyDescent="0.25">
      <c r="B35" s="6" t="s">
        <v>33</v>
      </c>
      <c r="C35" s="8">
        <v>100</v>
      </c>
      <c r="D35" s="9">
        <v>100</v>
      </c>
      <c r="E35" s="9">
        <v>200</v>
      </c>
      <c r="F35" s="7"/>
      <c r="G35" s="7"/>
      <c r="H35" s="10">
        <f>SUMPRODUCT(C25:E25,C35:E35)</f>
        <v>400</v>
      </c>
    </row>
    <row r="38" spans="1:8" x14ac:dyDescent="0.2">
      <c r="A38" s="11" t="s">
        <v>41</v>
      </c>
      <c r="B38" s="11"/>
    </row>
    <row r="39" spans="1:8" x14ac:dyDescent="0.2">
      <c r="A39" s="11" t="s">
        <v>42</v>
      </c>
      <c r="B39" s="11"/>
    </row>
    <row r="40" spans="1:8" x14ac:dyDescent="0.2">
      <c r="A40" s="11" t="s">
        <v>43</v>
      </c>
      <c r="B40" s="11"/>
    </row>
    <row r="41" spans="1:8" x14ac:dyDescent="0.2">
      <c r="A41" s="11" t="s">
        <v>44</v>
      </c>
      <c r="B41" s="11"/>
    </row>
    <row r="42" spans="1:8" x14ac:dyDescent="0.2">
      <c r="B42" s="1" t="s">
        <v>46</v>
      </c>
      <c r="C42" s="1" t="s">
        <v>47</v>
      </c>
      <c r="D42" s="1" t="s">
        <v>48</v>
      </c>
      <c r="E42" s="1" t="s">
        <v>49</v>
      </c>
    </row>
    <row r="43" spans="1:8" x14ac:dyDescent="0.2">
      <c r="A43" s="2" t="s">
        <v>50</v>
      </c>
      <c r="B43" s="2">
        <v>0</v>
      </c>
      <c r="C43" s="14">
        <v>1</v>
      </c>
      <c r="D43" s="14">
        <v>1</v>
      </c>
      <c r="E43" s="2">
        <v>1</v>
      </c>
    </row>
    <row r="45" spans="1:8" x14ac:dyDescent="0.2">
      <c r="A45" s="20"/>
      <c r="B45" s="20"/>
      <c r="C45" s="20"/>
      <c r="D45" s="20"/>
      <c r="E45" s="20"/>
      <c r="F45" s="12"/>
    </row>
    <row r="46" spans="1:8" ht="17" x14ac:dyDescent="0.2">
      <c r="A46" s="1" t="s">
        <v>51</v>
      </c>
      <c r="B46" s="1"/>
      <c r="C46" s="1"/>
      <c r="D46" s="1"/>
      <c r="E46" s="1"/>
      <c r="F46" s="4" t="s">
        <v>34</v>
      </c>
      <c r="H46" s="5" t="s">
        <v>52</v>
      </c>
    </row>
    <row r="47" spans="1:8" x14ac:dyDescent="0.2">
      <c r="A47" s="2"/>
      <c r="B47" s="2">
        <v>5</v>
      </c>
      <c r="C47" s="2">
        <v>8</v>
      </c>
      <c r="D47" s="2">
        <v>4</v>
      </c>
      <c r="E47" s="2">
        <v>2</v>
      </c>
      <c r="F47">
        <f>SUMPRODUCT(C47:E47,$C$12:$E$12)</f>
        <v>1600</v>
      </c>
      <c r="G47" t="s">
        <v>28</v>
      </c>
      <c r="H47" s="2">
        <v>1600</v>
      </c>
    </row>
    <row r="48" spans="1:8" x14ac:dyDescent="0.2">
      <c r="A48" s="2"/>
      <c r="B48" s="2">
        <v>10</v>
      </c>
      <c r="C48" s="2">
        <v>2</v>
      </c>
      <c r="D48" s="2">
        <v>2</v>
      </c>
      <c r="E48" s="2">
        <v>4</v>
      </c>
      <c r="F48">
        <f t="shared" ref="F48:F49" si="2">SUMPRODUCT(C48:E48,$C$12:$E$12)</f>
        <v>600</v>
      </c>
      <c r="G48" t="s">
        <v>28</v>
      </c>
      <c r="H48" s="2">
        <v>400</v>
      </c>
    </row>
    <row r="49" spans="1:8" x14ac:dyDescent="0.2">
      <c r="B49">
        <v>20</v>
      </c>
      <c r="C49" s="2">
        <v>0</v>
      </c>
      <c r="D49" s="2">
        <v>6</v>
      </c>
      <c r="E49" s="2">
        <v>8</v>
      </c>
      <c r="F49">
        <f t="shared" si="2"/>
        <v>1200</v>
      </c>
      <c r="G49" t="s">
        <v>28</v>
      </c>
      <c r="H49">
        <v>1200</v>
      </c>
    </row>
    <row r="52" spans="1:8" ht="17" thickBot="1" x14ac:dyDescent="0.25">
      <c r="A52" s="6"/>
      <c r="B52" s="6"/>
      <c r="C52" s="1"/>
      <c r="D52" s="1"/>
      <c r="E52" s="1"/>
      <c r="F52" s="7"/>
      <c r="G52" s="7"/>
      <c r="H52" s="7" t="s">
        <v>53</v>
      </c>
    </row>
    <row r="53" spans="1:8" ht="17" thickBot="1" x14ac:dyDescent="0.25">
      <c r="B53" s="6" t="s">
        <v>33</v>
      </c>
      <c r="C53" s="8">
        <v>50</v>
      </c>
      <c r="D53" s="9">
        <v>50</v>
      </c>
      <c r="E53" s="9">
        <v>50</v>
      </c>
      <c r="F53" s="7"/>
      <c r="G53" s="7"/>
      <c r="H53" s="10">
        <f>SUMPRODUCT(C43:E43,C53:E53)</f>
        <v>150</v>
      </c>
    </row>
    <row r="54" spans="1:8" x14ac:dyDescent="0.2">
      <c r="A54" t="s">
        <v>54</v>
      </c>
      <c r="B54" s="15">
        <f>H53/365</f>
        <v>0.41095890410958902</v>
      </c>
    </row>
    <row r="56" spans="1:8" x14ac:dyDescent="0.2">
      <c r="A56" s="11" t="s">
        <v>21</v>
      </c>
      <c r="B56" s="11"/>
    </row>
    <row r="57" spans="1:8" x14ac:dyDescent="0.2">
      <c r="A57" t="s">
        <v>45</v>
      </c>
      <c r="B57" s="11"/>
    </row>
    <row r="59" spans="1:8" x14ac:dyDescent="0.2">
      <c r="A59" s="11" t="s">
        <v>22</v>
      </c>
    </row>
    <row r="61" spans="1:8" x14ac:dyDescent="0.2">
      <c r="A61" t="s">
        <v>100</v>
      </c>
    </row>
    <row r="62" spans="1:8" x14ac:dyDescent="0.2">
      <c r="B62" s="11"/>
    </row>
  </sheetData>
  <mergeCells count="3">
    <mergeCell ref="A4:E4"/>
    <mergeCell ref="A27:E27"/>
    <mergeCell ref="A45:E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3B935-1B14-2E42-8600-FE81D387011D}">
  <dimension ref="A2:G30"/>
  <sheetViews>
    <sheetView workbookViewId="0">
      <selection activeCell="F2" sqref="F2:F3"/>
    </sheetView>
  </sheetViews>
  <sheetFormatPr baseColWidth="10" defaultRowHeight="16" x14ac:dyDescent="0.2"/>
  <sheetData>
    <row r="2" spans="1:6" x14ac:dyDescent="0.2">
      <c r="A2" t="s">
        <v>61</v>
      </c>
      <c r="B2" t="s">
        <v>64</v>
      </c>
      <c r="C2" t="s">
        <v>65</v>
      </c>
      <c r="D2" t="s">
        <v>68</v>
      </c>
      <c r="F2" s="19" t="s">
        <v>99</v>
      </c>
    </row>
    <row r="3" spans="1:6" x14ac:dyDescent="0.2">
      <c r="A3" t="s">
        <v>62</v>
      </c>
      <c r="B3">
        <v>2000</v>
      </c>
      <c r="C3">
        <v>1700</v>
      </c>
      <c r="F3" s="19"/>
    </row>
    <row r="4" spans="1:6" x14ac:dyDescent="0.2">
      <c r="A4" t="s">
        <v>63</v>
      </c>
      <c r="B4">
        <v>1600</v>
      </c>
      <c r="C4">
        <v>1100</v>
      </c>
    </row>
    <row r="5" spans="1:6" x14ac:dyDescent="0.2">
      <c r="A5" t="s">
        <v>67</v>
      </c>
      <c r="B5">
        <v>400</v>
      </c>
      <c r="C5">
        <v>800</v>
      </c>
    </row>
    <row r="9" spans="1:6" x14ac:dyDescent="0.2">
      <c r="A9" t="s">
        <v>66</v>
      </c>
      <c r="B9" t="s">
        <v>64</v>
      </c>
      <c r="C9" t="s">
        <v>65</v>
      </c>
    </row>
    <row r="10" spans="1:6" x14ac:dyDescent="0.2">
      <c r="A10" t="s">
        <v>62</v>
      </c>
      <c r="B10">
        <v>30</v>
      </c>
      <c r="C10">
        <v>30</v>
      </c>
    </row>
    <row r="11" spans="1:6" x14ac:dyDescent="0.2">
      <c r="A11" t="s">
        <v>63</v>
      </c>
      <c r="B11">
        <v>50</v>
      </c>
      <c r="C11">
        <v>50</v>
      </c>
    </row>
    <row r="12" spans="1:6" x14ac:dyDescent="0.2">
      <c r="A12" t="s">
        <v>67</v>
      </c>
      <c r="B12">
        <v>70</v>
      </c>
      <c r="C12">
        <v>70</v>
      </c>
    </row>
    <row r="14" spans="1:6" x14ac:dyDescent="0.2">
      <c r="A14" t="s">
        <v>70</v>
      </c>
      <c r="B14" t="s">
        <v>64</v>
      </c>
      <c r="C14" t="s">
        <v>65</v>
      </c>
      <c r="D14" t="s">
        <v>69</v>
      </c>
    </row>
    <row r="15" spans="1:6" x14ac:dyDescent="0.2">
      <c r="A15" t="s">
        <v>62</v>
      </c>
      <c r="B15" s="18">
        <v>30</v>
      </c>
      <c r="C15" s="18">
        <v>10</v>
      </c>
      <c r="D15">
        <f>SUM(B15:C15)</f>
        <v>40</v>
      </c>
      <c r="E15" s="17" t="s">
        <v>71</v>
      </c>
      <c r="F15">
        <v>40</v>
      </c>
    </row>
    <row r="16" spans="1:6" x14ac:dyDescent="0.2">
      <c r="A16" t="s">
        <v>63</v>
      </c>
      <c r="B16" s="18">
        <v>10</v>
      </c>
      <c r="C16" s="18">
        <v>50</v>
      </c>
      <c r="D16">
        <f>SUM(B16:C16)</f>
        <v>60</v>
      </c>
      <c r="E16" s="17" t="s">
        <v>71</v>
      </c>
      <c r="F16">
        <v>60</v>
      </c>
    </row>
    <row r="18" spans="1:7" x14ac:dyDescent="0.2">
      <c r="A18" t="s">
        <v>73</v>
      </c>
      <c r="B18">
        <v>40</v>
      </c>
      <c r="C18">
        <v>60</v>
      </c>
    </row>
    <row r="19" spans="1:7" x14ac:dyDescent="0.2">
      <c r="B19" s="17" t="s">
        <v>71</v>
      </c>
      <c r="C19" s="17" t="s">
        <v>71</v>
      </c>
    </row>
    <row r="20" spans="1:7" x14ac:dyDescent="0.2">
      <c r="B20">
        <v>40</v>
      </c>
      <c r="C20">
        <v>60</v>
      </c>
      <c r="D20">
        <f>SUM(B21:C21)</f>
        <v>100</v>
      </c>
      <c r="E20" s="17" t="s">
        <v>71</v>
      </c>
      <c r="F20">
        <v>100</v>
      </c>
    </row>
    <row r="21" spans="1:7" x14ac:dyDescent="0.2">
      <c r="A21" t="s">
        <v>72</v>
      </c>
      <c r="B21" s="18">
        <v>40</v>
      </c>
      <c r="C21" s="18">
        <v>60</v>
      </c>
    </row>
    <row r="22" spans="1:7" x14ac:dyDescent="0.2">
      <c r="B22" t="s">
        <v>74</v>
      </c>
      <c r="F22" s="19">
        <f>SUMPRODUCT(B3:C4,B15:C16)+SUMPRODUCT(B5:C5,B21:C21)</f>
        <v>212000</v>
      </c>
      <c r="G22" t="s">
        <v>68</v>
      </c>
    </row>
    <row r="24" spans="1:7" x14ac:dyDescent="0.2">
      <c r="A24" s="11" t="s">
        <v>56</v>
      </c>
      <c r="G24" s="11" t="s">
        <v>58</v>
      </c>
    </row>
    <row r="25" spans="1:7" x14ac:dyDescent="0.2">
      <c r="A25" s="11" t="s">
        <v>57</v>
      </c>
      <c r="G25" s="11" t="s">
        <v>59</v>
      </c>
    </row>
    <row r="26" spans="1:7" x14ac:dyDescent="0.2">
      <c r="G26" t="s">
        <v>20</v>
      </c>
    </row>
    <row r="27" spans="1:7" x14ac:dyDescent="0.2">
      <c r="A27" t="s">
        <v>76</v>
      </c>
    </row>
    <row r="28" spans="1:7" x14ac:dyDescent="0.2">
      <c r="A28" t="s">
        <v>75</v>
      </c>
      <c r="G28" s="11" t="s">
        <v>60</v>
      </c>
    </row>
    <row r="29" spans="1:7" x14ac:dyDescent="0.2">
      <c r="A29" t="s">
        <v>77</v>
      </c>
      <c r="G29" t="s">
        <v>79</v>
      </c>
    </row>
    <row r="30" spans="1:7" x14ac:dyDescent="0.2">
      <c r="A30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1822-84E5-7649-A299-EC3241DAEAD3}">
  <dimension ref="A2:I23"/>
  <sheetViews>
    <sheetView workbookViewId="0">
      <selection activeCell="H2" sqref="H2:H3"/>
    </sheetView>
  </sheetViews>
  <sheetFormatPr baseColWidth="10" defaultRowHeight="16" x14ac:dyDescent="0.2"/>
  <sheetData>
    <row r="2" spans="1:9" x14ac:dyDescent="0.2">
      <c r="H2" s="19" t="s">
        <v>99</v>
      </c>
    </row>
    <row r="3" spans="1:9" x14ac:dyDescent="0.2">
      <c r="B3" t="s">
        <v>80</v>
      </c>
      <c r="C3" t="s">
        <v>81</v>
      </c>
      <c r="D3" t="s">
        <v>82</v>
      </c>
      <c r="E3" t="s">
        <v>83</v>
      </c>
      <c r="F3" t="s">
        <v>84</v>
      </c>
      <c r="G3" t="s">
        <v>85</v>
      </c>
      <c r="H3" s="19"/>
    </row>
    <row r="4" spans="1:9" x14ac:dyDescent="0.2">
      <c r="A4" t="s">
        <v>86</v>
      </c>
      <c r="B4">
        <v>20</v>
      </c>
      <c r="C4">
        <v>6</v>
      </c>
      <c r="D4">
        <v>0</v>
      </c>
      <c r="E4">
        <v>6</v>
      </c>
      <c r="F4">
        <v>0</v>
      </c>
      <c r="G4">
        <v>6</v>
      </c>
    </row>
    <row r="5" spans="1:9" x14ac:dyDescent="0.2">
      <c r="A5" t="s">
        <v>87</v>
      </c>
      <c r="B5">
        <v>20.2</v>
      </c>
      <c r="C5">
        <v>0</v>
      </c>
      <c r="D5">
        <v>6</v>
      </c>
      <c r="E5">
        <v>0</v>
      </c>
      <c r="F5">
        <v>6</v>
      </c>
      <c r="G5">
        <v>0</v>
      </c>
    </row>
    <row r="6" spans="1:9" x14ac:dyDescent="0.2">
      <c r="A6" t="s">
        <v>88</v>
      </c>
      <c r="B6">
        <v>19.8</v>
      </c>
      <c r="C6">
        <v>4</v>
      </c>
      <c r="D6">
        <v>8</v>
      </c>
      <c r="E6">
        <v>4</v>
      </c>
      <c r="F6">
        <v>0</v>
      </c>
      <c r="G6">
        <v>4</v>
      </c>
    </row>
    <row r="7" spans="1:9" x14ac:dyDescent="0.2">
      <c r="A7" t="s">
        <v>89</v>
      </c>
      <c r="B7">
        <v>19.600000000000001</v>
      </c>
      <c r="C7">
        <v>5</v>
      </c>
      <c r="D7">
        <v>5</v>
      </c>
      <c r="E7">
        <v>5</v>
      </c>
      <c r="F7">
        <v>0</v>
      </c>
      <c r="G7">
        <v>5</v>
      </c>
    </row>
    <row r="8" spans="1:9" x14ac:dyDescent="0.2">
      <c r="A8" t="s">
        <v>90</v>
      </c>
      <c r="B8">
        <v>21.6</v>
      </c>
      <c r="C8">
        <v>3</v>
      </c>
      <c r="D8">
        <v>0</v>
      </c>
      <c r="E8">
        <v>3</v>
      </c>
      <c r="F8">
        <v>8</v>
      </c>
      <c r="G8">
        <v>0</v>
      </c>
    </row>
    <row r="9" spans="1:9" x14ac:dyDescent="0.2">
      <c r="A9" t="s">
        <v>91</v>
      </c>
      <c r="B9">
        <v>22.6</v>
      </c>
      <c r="C9">
        <v>0</v>
      </c>
      <c r="D9">
        <v>0</v>
      </c>
      <c r="E9">
        <v>0</v>
      </c>
      <c r="F9">
        <v>6</v>
      </c>
      <c r="G9">
        <v>2</v>
      </c>
    </row>
    <row r="12" spans="1:9" x14ac:dyDescent="0.2">
      <c r="A12" t="s">
        <v>94</v>
      </c>
      <c r="B12" t="s">
        <v>81</v>
      </c>
      <c r="C12" t="s">
        <v>82</v>
      </c>
      <c r="D12" t="s">
        <v>83</v>
      </c>
      <c r="E12" t="s">
        <v>84</v>
      </c>
      <c r="F12" t="s">
        <v>85</v>
      </c>
      <c r="G12" t="s">
        <v>92</v>
      </c>
      <c r="I12" t="s">
        <v>93</v>
      </c>
    </row>
    <row r="13" spans="1:9" x14ac:dyDescent="0.2">
      <c r="A13" t="s">
        <v>86</v>
      </c>
      <c r="B13">
        <v>2</v>
      </c>
      <c r="C13">
        <v>0</v>
      </c>
      <c r="D13">
        <v>4</v>
      </c>
      <c r="E13">
        <v>0</v>
      </c>
      <c r="F13">
        <v>3</v>
      </c>
      <c r="G13">
        <f>SUM(B13:F13)</f>
        <v>9</v>
      </c>
      <c r="H13" t="s">
        <v>28</v>
      </c>
      <c r="I13">
        <v>8</v>
      </c>
    </row>
    <row r="14" spans="1:9" x14ac:dyDescent="0.2">
      <c r="A14" t="s">
        <v>87</v>
      </c>
      <c r="B14">
        <v>0</v>
      </c>
      <c r="C14">
        <v>2</v>
      </c>
      <c r="D14">
        <v>0</v>
      </c>
      <c r="E14">
        <v>6</v>
      </c>
      <c r="F14">
        <v>0</v>
      </c>
      <c r="G14">
        <f t="shared" ref="G14:G18" si="0">SUM(B14:F14)</f>
        <v>8</v>
      </c>
      <c r="H14" t="s">
        <v>28</v>
      </c>
      <c r="I14">
        <v>8</v>
      </c>
    </row>
    <row r="15" spans="1:9" x14ac:dyDescent="0.2">
      <c r="A15" t="s">
        <v>88</v>
      </c>
      <c r="B15">
        <v>4</v>
      </c>
      <c r="C15">
        <v>7</v>
      </c>
      <c r="D15">
        <v>4</v>
      </c>
      <c r="E15">
        <v>0</v>
      </c>
      <c r="F15">
        <v>4</v>
      </c>
      <c r="G15">
        <f t="shared" si="0"/>
        <v>19</v>
      </c>
      <c r="H15" t="s">
        <v>28</v>
      </c>
      <c r="I15">
        <v>8</v>
      </c>
    </row>
    <row r="16" spans="1:9" x14ac:dyDescent="0.2">
      <c r="A16" t="s">
        <v>89</v>
      </c>
      <c r="B16">
        <v>5</v>
      </c>
      <c r="C16">
        <v>5</v>
      </c>
      <c r="D16">
        <v>5</v>
      </c>
      <c r="E16">
        <v>0</v>
      </c>
      <c r="F16">
        <v>5</v>
      </c>
      <c r="G16">
        <f t="shared" si="0"/>
        <v>20</v>
      </c>
      <c r="H16" t="s">
        <v>28</v>
      </c>
      <c r="I16">
        <v>8</v>
      </c>
    </row>
    <row r="17" spans="1:9" x14ac:dyDescent="0.2">
      <c r="A17" t="s">
        <v>90</v>
      </c>
      <c r="B17">
        <v>3</v>
      </c>
      <c r="C17">
        <v>0</v>
      </c>
      <c r="D17">
        <v>1</v>
      </c>
      <c r="E17">
        <v>3</v>
      </c>
      <c r="F17">
        <v>0</v>
      </c>
      <c r="G17">
        <f t="shared" si="0"/>
        <v>7</v>
      </c>
      <c r="H17" t="s">
        <v>28</v>
      </c>
      <c r="I17">
        <v>7</v>
      </c>
    </row>
    <row r="18" spans="1:9" x14ac:dyDescent="0.2">
      <c r="A18" t="s">
        <v>91</v>
      </c>
      <c r="B18">
        <v>0</v>
      </c>
      <c r="C18">
        <v>0</v>
      </c>
      <c r="D18">
        <v>0</v>
      </c>
      <c r="E18">
        <v>5</v>
      </c>
      <c r="F18">
        <v>2</v>
      </c>
      <c r="G18">
        <f t="shared" si="0"/>
        <v>7</v>
      </c>
      <c r="H18" t="s">
        <v>28</v>
      </c>
      <c r="I18">
        <v>7</v>
      </c>
    </row>
    <row r="19" spans="1:9" x14ac:dyDescent="0.2">
      <c r="B19">
        <f>SUM(B13:B18)</f>
        <v>14</v>
      </c>
      <c r="C19">
        <f t="shared" ref="C19:F19" si="1">SUM(C13:C18)</f>
        <v>14</v>
      </c>
      <c r="D19">
        <f t="shared" si="1"/>
        <v>14</v>
      </c>
      <c r="E19">
        <f t="shared" si="1"/>
        <v>14</v>
      </c>
      <c r="F19">
        <f t="shared" si="1"/>
        <v>14</v>
      </c>
    </row>
    <row r="20" spans="1:9" x14ac:dyDescent="0.2">
      <c r="B20" s="17" t="s">
        <v>71</v>
      </c>
      <c r="C20" s="17" t="s">
        <v>71</v>
      </c>
      <c r="D20" s="17" t="s">
        <v>71</v>
      </c>
      <c r="E20" s="17" t="s">
        <v>71</v>
      </c>
      <c r="F20" s="17" t="s">
        <v>71</v>
      </c>
      <c r="G20" s="17"/>
    </row>
    <row r="21" spans="1:9" x14ac:dyDescent="0.2">
      <c r="A21" t="s">
        <v>95</v>
      </c>
      <c r="B21">
        <v>14</v>
      </c>
      <c r="C21">
        <v>14</v>
      </c>
      <c r="D21">
        <v>14</v>
      </c>
      <c r="E21">
        <v>14</v>
      </c>
      <c r="F21">
        <v>14</v>
      </c>
    </row>
    <row r="22" spans="1:9" x14ac:dyDescent="0.2">
      <c r="I22" s="19" t="s">
        <v>96</v>
      </c>
    </row>
    <row r="23" spans="1:9" x14ac:dyDescent="0.2">
      <c r="I23" s="19">
        <f>SUMPRODUCT(B4:B9,G13:G18)</f>
        <v>1419.2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7</vt:lpstr>
      <vt:lpstr>11</vt:lpstr>
      <vt:lpstr>12</vt:lpstr>
      <vt:lpstr>18</vt:lpstr>
      <vt:lpstr>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O</dc:creator>
  <cp:lastModifiedBy>Jackie O</cp:lastModifiedBy>
  <dcterms:created xsi:type="dcterms:W3CDTF">2023-05-24T21:31:04Z</dcterms:created>
  <dcterms:modified xsi:type="dcterms:W3CDTF">2023-06-03T17:35:04Z</dcterms:modified>
</cp:coreProperties>
</file>