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/Downloads/"/>
    </mc:Choice>
  </mc:AlternateContent>
  <xr:revisionPtr revIDLastSave="0" documentId="13_ncr:1_{67D91D1B-8DD5-D54E-9010-84C22EDB0827}" xr6:coauthVersionLast="47" xr6:coauthVersionMax="47" xr10:uidLastSave="{00000000-0000-0000-0000-000000000000}"/>
  <bookViews>
    <workbookView xWindow="260" yWindow="500" windowWidth="25380" windowHeight="16640" firstSheet="2" activeTab="13" xr2:uid="{806D5B78-84C2-DD4B-9687-D66A5BB5C78B}"/>
  </bookViews>
  <sheets>
    <sheet name="q1" sheetId="1" r:id="rId1"/>
    <sheet name="q2" sheetId="2" r:id="rId2"/>
    <sheet name="q3" sheetId="3" r:id="rId3"/>
    <sheet name="q4" sheetId="4" r:id="rId4"/>
    <sheet name="Sheet5" sheetId="5" r:id="rId5"/>
    <sheet name="q6" sheetId="6" r:id="rId6"/>
    <sheet name="q9" sheetId="7" r:id="rId7"/>
    <sheet name="q10" sheetId="8" r:id="rId8"/>
    <sheet name="q11" sheetId="9" r:id="rId9"/>
    <sheet name="q12" sheetId="10" r:id="rId10"/>
    <sheet name="q13" sheetId="11" r:id="rId11"/>
    <sheet name="q14" sheetId="12" r:id="rId12"/>
    <sheet name="q15" sheetId="13" r:id="rId13"/>
    <sheet name="Sheet6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9" i="12" l="1"/>
  <c r="C48" i="12"/>
  <c r="C3" i="5"/>
  <c r="C4" i="5"/>
  <c r="C5" i="5"/>
  <c r="C6" i="5"/>
  <c r="C7" i="5"/>
  <c r="C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2" i="6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2" i="11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319" i="14"/>
  <c r="M320" i="14"/>
  <c r="M321" i="14"/>
  <c r="M322" i="14"/>
  <c r="M323" i="14"/>
  <c r="M324" i="14"/>
  <c r="M325" i="14"/>
  <c r="M326" i="14"/>
  <c r="M327" i="14"/>
  <c r="M328" i="14"/>
  <c r="M329" i="14"/>
  <c r="M330" i="14"/>
  <c r="M331" i="14"/>
  <c r="M332" i="14"/>
  <c r="M333" i="14"/>
  <c r="M334" i="14"/>
  <c r="M335" i="14"/>
  <c r="M336" i="14"/>
  <c r="M337" i="14"/>
  <c r="M338" i="14"/>
  <c r="M339" i="14"/>
  <c r="M340" i="14"/>
  <c r="M341" i="14"/>
  <c r="M342" i="14"/>
  <c r="M343" i="14"/>
  <c r="M344" i="14"/>
  <c r="M345" i="14"/>
  <c r="M346" i="14"/>
  <c r="M347" i="14"/>
  <c r="M348" i="14"/>
  <c r="M349" i="14"/>
  <c r="M350" i="14"/>
  <c r="M351" i="14"/>
  <c r="M352" i="14"/>
  <c r="M353" i="14"/>
  <c r="M354" i="14"/>
  <c r="M355" i="14"/>
  <c r="M356" i="14"/>
  <c r="M357" i="14"/>
  <c r="M358" i="14"/>
  <c r="M359" i="14"/>
  <c r="M360" i="14"/>
  <c r="M361" i="14"/>
  <c r="M362" i="14"/>
  <c r="M363" i="14"/>
  <c r="M364" i="14"/>
  <c r="M365" i="14"/>
  <c r="M366" i="14"/>
  <c r="M367" i="14"/>
  <c r="M368" i="14"/>
  <c r="M369" i="14"/>
  <c r="M370" i="14"/>
  <c r="M371" i="14"/>
  <c r="M372" i="14"/>
  <c r="M373" i="14"/>
  <c r="M374" i="14"/>
  <c r="M375" i="14"/>
  <c r="M376" i="14"/>
  <c r="M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2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2" i="14"/>
  <c r="G68" i="13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2" i="11"/>
  <c r="F46" i="10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3" i="10"/>
  <c r="B2" i="10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2" i="6"/>
  <c r="A30" i="4"/>
  <c r="C3" i="4"/>
  <c r="C4" i="4"/>
  <c r="C5" i="4"/>
  <c r="C6" i="4"/>
  <c r="C7" i="4"/>
  <c r="C2" i="4"/>
  <c r="A30" i="2"/>
  <c r="C3" i="2"/>
  <c r="C4" i="2"/>
  <c r="C5" i="2"/>
  <c r="C6" i="2"/>
  <c r="C2" i="2"/>
  <c r="L17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<sst xmlns="http://schemas.openxmlformats.org/spreadsheetml/2006/main" count="1828" uniqueCount="392">
  <si>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</si>
  <si>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</si>
  <si>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</si>
  <si>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</si>
  <si>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</si>
  <si>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</si>
  <si>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</si>
  <si>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</si>
  <si>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</si>
  <si>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</si>
  <si>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</si>
  <si>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</si>
  <si>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</si>
  <si>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</si>
  <si>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</si>
  <si>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</si>
  <si>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</si>
  <si>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</si>
  <si>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</si>
  <si>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</si>
  <si>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</si>
  <si>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</si>
  <si>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</si>
  <si>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</si>
  <si>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</si>
  <si>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</si>
  <si>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x^2</t>
  </si>
  <si>
    <t xml:space="preserve"> </t>
  </si>
  <si>
    <t>Traffic Flow (y)</t>
  </si>
  <si>
    <t>Vehicle Speed (x)</t>
  </si>
  <si>
    <t>avg dist (miles)</t>
  </si>
  <si>
    <t>number facilities</t>
  </si>
  <si>
    <t>RESIDUAL OUTPUT</t>
  </si>
  <si>
    <t>Observation</t>
  </si>
  <si>
    <t>Predicted number facilities</t>
  </si>
  <si>
    <t>Residuals</t>
  </si>
  <si>
    <t>Rating</t>
  </si>
  <si>
    <t>Price ($1000)</t>
  </si>
  <si>
    <t>Predicted Price ($1000)</t>
  </si>
  <si>
    <t>Risk</t>
  </si>
  <si>
    <t>Age</t>
  </si>
  <si>
    <t>Blood Pressure</t>
  </si>
  <si>
    <t>Smoker</t>
  </si>
  <si>
    <t>ageBlood</t>
  </si>
  <si>
    <t>man 0</t>
  </si>
  <si>
    <t>man</t>
  </si>
  <si>
    <t>analyzer</t>
  </si>
  <si>
    <t>x2</t>
  </si>
  <si>
    <t>x3</t>
  </si>
  <si>
    <t>Date</t>
  </si>
  <si>
    <t>Price ($)</t>
  </si>
  <si>
    <t>Nov. 3</t>
  </si>
  <si>
    <t>Nov. 4</t>
  </si>
  <si>
    <t>Nov. 7</t>
  </si>
  <si>
    <t>Nov. 8</t>
  </si>
  <si>
    <t>Nov. 9</t>
  </si>
  <si>
    <t>Nov. ιο</t>
  </si>
  <si>
    <t>Nov. 11</t>
  </si>
  <si>
    <t>Nov. 14</t>
  </si>
  <si>
    <t>Nov. 15</t>
  </si>
  <si>
    <t>Nov. 16</t>
  </si>
  <si>
    <t>Nov. 17</t>
  </si>
  <si>
    <t>Nov. 18</t>
  </si>
  <si>
    <t>Nov. 21</t>
  </si>
  <si>
    <t>Nov. 22</t>
  </si>
  <si>
    <t>Nov. 23</t>
  </si>
  <si>
    <t>Nov. 25</t>
  </si>
  <si>
    <t>Nov. 28</t>
  </si>
  <si>
    <t>Nov. 29</t>
  </si>
  <si>
    <t>Nov. 30</t>
  </si>
  <si>
    <t>Dec. 1</t>
  </si>
  <si>
    <t>D</t>
  </si>
  <si>
    <t>Predicted Price ($)</t>
  </si>
  <si>
    <t>d</t>
  </si>
  <si>
    <t>Years</t>
  </si>
  <si>
    <t>Yield</t>
  </si>
  <si>
    <t>years^2</t>
  </si>
  <si>
    <t>Delay</t>
  </si>
  <si>
    <t>Industry</t>
  </si>
  <si>
    <t>Public</t>
  </si>
  <si>
    <t>Quality</t>
  </si>
  <si>
    <t>Finished</t>
  </si>
  <si>
    <t>public</t>
  </si>
  <si>
    <t>Predicted Delay</t>
  </si>
  <si>
    <t>Standard SUV 2WD</t>
  </si>
  <si>
    <t>ARMADA 2WD</t>
  </si>
  <si>
    <t>NISSAN</t>
  </si>
  <si>
    <t>Navigator L 2WD</t>
  </si>
  <si>
    <t>Lincoln</t>
  </si>
  <si>
    <t>Navigator 2WD</t>
  </si>
  <si>
    <t>MKT FWD</t>
  </si>
  <si>
    <t>Grand Cherokee 4X2</t>
  </si>
  <si>
    <t>Jeep</t>
  </si>
  <si>
    <t>QX80 2WD</t>
  </si>
  <si>
    <t>INFINITI</t>
  </si>
  <si>
    <t>C1500 YUKON XL 2WD</t>
  </si>
  <si>
    <t>GMC</t>
  </si>
  <si>
    <t>C1500 YUKON 2WD</t>
  </si>
  <si>
    <t>ACADIA FWD</t>
  </si>
  <si>
    <t>Flex FWD</t>
  </si>
  <si>
    <t>Ford</t>
  </si>
  <si>
    <t>EXPLORER FWD</t>
  </si>
  <si>
    <t>EXPLORER FFV 2WD</t>
  </si>
  <si>
    <t>Expedition MAX 2WD</t>
  </si>
  <si>
    <t>Expedition 2WD</t>
  </si>
  <si>
    <t>Durango RWD</t>
  </si>
  <si>
    <t>Dodge</t>
  </si>
  <si>
    <t>TRAVERSE FWD</t>
  </si>
  <si>
    <t>Chevrolet</t>
  </si>
  <si>
    <t>C1500 TAHOE 2WD</t>
  </si>
  <si>
    <t>C1500 SUBURBAN 2WD</t>
  </si>
  <si>
    <t>ESCALADE 2WD</t>
  </si>
  <si>
    <t>Cadillac</t>
  </si>
  <si>
    <t>Small SUV 4WD</t>
  </si>
  <si>
    <t>PILOT AWD</t>
  </si>
  <si>
    <t>Honda</t>
  </si>
  <si>
    <t>PASSPORT AWD</t>
  </si>
  <si>
    <t>CR-V AWD</t>
  </si>
  <si>
    <t>TERRAIN AWD</t>
  </si>
  <si>
    <t>ESCAPE AWD</t>
  </si>
  <si>
    <t>EDGE AWD</t>
  </si>
  <si>
    <t>ECOSPORT AWD</t>
  </si>
  <si>
    <t>500X AWD</t>
  </si>
  <si>
    <t>FIAT</t>
  </si>
  <si>
    <t>Journey AWD</t>
  </si>
  <si>
    <t>TRAX AWD</t>
  </si>
  <si>
    <t>EQUINOX AWD</t>
  </si>
  <si>
    <t>BLAZER AWD</t>
  </si>
  <si>
    <t>XT5 AWD</t>
  </si>
  <si>
    <t>XT4 AWD</t>
  </si>
  <si>
    <t>ENVISION AWD</t>
  </si>
  <si>
    <t>Buick</t>
  </si>
  <si>
    <t>ENCORE AWD</t>
  </si>
  <si>
    <t>X4 xDrive30i</t>
  </si>
  <si>
    <t>BMW</t>
  </si>
  <si>
    <t>X4 M40i</t>
  </si>
  <si>
    <t>Small SUV 2WD</t>
  </si>
  <si>
    <t>Cherokee FWD</t>
  </si>
  <si>
    <t>QX60 FWD</t>
  </si>
  <si>
    <t>QX50</t>
  </si>
  <si>
    <t>Tucson FWD</t>
  </si>
  <si>
    <t>HYUNDAI MOTOR COMPANY</t>
  </si>
  <si>
    <t>Santa Fe XL Ultimate FWD</t>
  </si>
  <si>
    <t>Santa Fe XL FWD</t>
  </si>
  <si>
    <t>Santa Fe FWD</t>
  </si>
  <si>
    <t>Kona FWD</t>
  </si>
  <si>
    <t>PILOT FWD</t>
  </si>
  <si>
    <t>PASSPORT FWD</t>
  </si>
  <si>
    <t>CR-V FWD</t>
  </si>
  <si>
    <t>TERRAIN FWD</t>
  </si>
  <si>
    <t>ESCAPE FWD FFV</t>
  </si>
  <si>
    <t>ESCAPE FWD</t>
  </si>
  <si>
    <t>EDGE FWD</t>
  </si>
  <si>
    <t>ECOSPORT FWD</t>
  </si>
  <si>
    <t>Journey</t>
  </si>
  <si>
    <t>TRAX</t>
  </si>
  <si>
    <t>EQUINOX FWD</t>
  </si>
  <si>
    <t>Small Station Wagons</t>
  </si>
  <si>
    <t>V60 FWD</t>
  </si>
  <si>
    <t>Volvo Cars of North America, LLC</t>
  </si>
  <si>
    <t>V60 CC AWD</t>
  </si>
  <si>
    <t>V60 AWD</t>
  </si>
  <si>
    <t>Golf SportWagen 4Motion</t>
  </si>
  <si>
    <t>Volkswagen</t>
  </si>
  <si>
    <t>Golf SportWagen</t>
  </si>
  <si>
    <t>Golf Alltrack</t>
  </si>
  <si>
    <t>IMPREZA 5-Door SPORT</t>
  </si>
  <si>
    <t>Subaru</t>
  </si>
  <si>
    <t>IMPREZA 5-Door</t>
  </si>
  <si>
    <t>Rogue Sport AWD</t>
  </si>
  <si>
    <t>Rogue Sport</t>
  </si>
  <si>
    <t>Soul</t>
  </si>
  <si>
    <t>KIA MOTORS CORPORATION</t>
  </si>
  <si>
    <t>Niro Touring</t>
  </si>
  <si>
    <t>Niro FE</t>
  </si>
  <si>
    <t>Large Cars</t>
  </si>
  <si>
    <t>Maybach S 650</t>
  </si>
  <si>
    <t>Mercedes-Benz</t>
  </si>
  <si>
    <t>AMG S 65</t>
  </si>
  <si>
    <t>AMG S 63 4MATIC</t>
  </si>
  <si>
    <t>QUATTROPORTE V8</t>
  </si>
  <si>
    <t>MASERATI</t>
  </si>
  <si>
    <t>QUATTROPORTE SQ4 V6</t>
  </si>
  <si>
    <t>QUATTROPORTE S</t>
  </si>
  <si>
    <t>CONTINENTAL FWD</t>
  </si>
  <si>
    <t>CONTINENTAL COACH</t>
  </si>
  <si>
    <t>CONTINENTAL AWD</t>
  </si>
  <si>
    <t>Optima FE</t>
  </si>
  <si>
    <t>Optima</t>
  </si>
  <si>
    <t>K900</t>
  </si>
  <si>
    <t>Cadenza</t>
  </si>
  <si>
    <t>XJL AWD</t>
  </si>
  <si>
    <t>Jaguar</t>
  </si>
  <si>
    <t>XJL</t>
  </si>
  <si>
    <t>XJ AWD</t>
  </si>
  <si>
    <t>XJ</t>
  </si>
  <si>
    <t>Sonata SE</t>
  </si>
  <si>
    <t>Sonata</t>
  </si>
  <si>
    <t>Ioniq Blue</t>
  </si>
  <si>
    <t>Ioniq</t>
  </si>
  <si>
    <t>Elantra GT</t>
  </si>
  <si>
    <t>CIVIC 5Dr</t>
  </si>
  <si>
    <t>ACCORD</t>
  </si>
  <si>
    <t>G90 RWD</t>
  </si>
  <si>
    <t>GENESIS</t>
  </si>
  <si>
    <t>G90 AWD</t>
  </si>
  <si>
    <t>G80 RWD</t>
  </si>
  <si>
    <t>G80 AWD</t>
  </si>
  <si>
    <t>TAURUS FWD FFV</t>
  </si>
  <si>
    <t>TAURUS FWD</t>
  </si>
  <si>
    <t>TAURUS AWD FFV</t>
  </si>
  <si>
    <t>TAURUS AWD</t>
  </si>
  <si>
    <t>Charger SRT</t>
  </si>
  <si>
    <t>Charger AWD</t>
  </si>
  <si>
    <t>Charger</t>
  </si>
  <si>
    <t>300 AWD</t>
  </si>
  <si>
    <t>Chrysler</t>
  </si>
  <si>
    <t>Midsize Cars</t>
  </si>
  <si>
    <t>CIVIC 4Dr</t>
  </si>
  <si>
    <t>ACCORD 2.0T SPORT/TOURING</t>
  </si>
  <si>
    <t>FUSION HYBRID TAXI</t>
  </si>
  <si>
    <t>FUSION HYBRID FWD</t>
  </si>
  <si>
    <t>FUSION FWD</t>
  </si>
  <si>
    <t>MALIBU</t>
  </si>
  <si>
    <t>CRUZE PREMIER HATCHBACK</t>
  </si>
  <si>
    <t>CRUZE HATCHBACK</t>
  </si>
  <si>
    <t>CTS-V</t>
  </si>
  <si>
    <t>CTS AWD</t>
  </si>
  <si>
    <t>CTS</t>
  </si>
  <si>
    <t>REGAL AWD</t>
  </si>
  <si>
    <t>REGAL</t>
  </si>
  <si>
    <t>LACROSSE AWD</t>
  </si>
  <si>
    <t>LACROSSE</t>
  </si>
  <si>
    <t>X2 xDrive28i</t>
  </si>
  <si>
    <t>X2 sDrive28i</t>
  </si>
  <si>
    <t>X2 M35i</t>
  </si>
  <si>
    <t>M550i xDrive</t>
  </si>
  <si>
    <t>M5 Competition</t>
  </si>
  <si>
    <t>M5</t>
  </si>
  <si>
    <t>540i xDrive</t>
  </si>
  <si>
    <t>540i</t>
  </si>
  <si>
    <t>530i xDrive</t>
  </si>
  <si>
    <t>530i</t>
  </si>
  <si>
    <t>Mulsanne</t>
  </si>
  <si>
    <t>Bentley</t>
  </si>
  <si>
    <t>S5 Sportback</t>
  </si>
  <si>
    <t>Audi</t>
  </si>
  <si>
    <t>RS 5 Sportback</t>
  </si>
  <si>
    <t>A7 quattro</t>
  </si>
  <si>
    <t>A6 quattro</t>
  </si>
  <si>
    <t>A5 Sportback quattro</t>
  </si>
  <si>
    <t>Giulia AWD</t>
  </si>
  <si>
    <t>ALFA ROMEO</t>
  </si>
  <si>
    <t>Giulia</t>
  </si>
  <si>
    <t>Compact Cars</t>
  </si>
  <si>
    <t>AMG C 63</t>
  </si>
  <si>
    <t>AMG C 43 4MATIC</t>
  </si>
  <si>
    <t>Mazda3 4-Door 4WD</t>
  </si>
  <si>
    <t>MAZDA</t>
  </si>
  <si>
    <t>Mazda3 4-Door 2WD</t>
  </si>
  <si>
    <t>MAZDA2</t>
  </si>
  <si>
    <t>CX-3 4WD</t>
  </si>
  <si>
    <t>CX-3 2WD</t>
  </si>
  <si>
    <t>UX 250h AWD</t>
  </si>
  <si>
    <t>LEXUS</t>
  </si>
  <si>
    <t>UX 250h</t>
  </si>
  <si>
    <t>IS 350 AWD</t>
  </si>
  <si>
    <t>IS 350</t>
  </si>
  <si>
    <t>IS 300 AWD</t>
  </si>
  <si>
    <t>CIVIC 2Dr</t>
  </si>
  <si>
    <t>G70 RWD</t>
  </si>
  <si>
    <t>G70 AWD</t>
  </si>
  <si>
    <t>Fiesta ST FWD</t>
  </si>
  <si>
    <t>SONIC</t>
  </si>
  <si>
    <t>CRUZE PREMIER</t>
  </si>
  <si>
    <t>CRUZE</t>
  </si>
  <si>
    <t>ATS-V</t>
  </si>
  <si>
    <t>ATS AWD</t>
  </si>
  <si>
    <t>430i Gran Coupe</t>
  </si>
  <si>
    <t>430i Coupe</t>
  </si>
  <si>
    <t>330i xDrive</t>
  </si>
  <si>
    <t>330i</t>
  </si>
  <si>
    <t>S4</t>
  </si>
  <si>
    <t>A4 quattro</t>
  </si>
  <si>
    <t>A4</t>
  </si>
  <si>
    <t>TLX FWD A-SPEC</t>
  </si>
  <si>
    <t>Acura</t>
  </si>
  <si>
    <t>TLX FWD</t>
  </si>
  <si>
    <t>Subcompact Cars</t>
  </si>
  <si>
    <t>RC 300</t>
  </si>
  <si>
    <t>LC 500h</t>
  </si>
  <si>
    <t>LC 500</t>
  </si>
  <si>
    <t>Q60 RED SPORT</t>
  </si>
  <si>
    <t>Q60 AWD RED SPORT</t>
  </si>
  <si>
    <t>Q60 AWD</t>
  </si>
  <si>
    <t>Q60</t>
  </si>
  <si>
    <t>SHELBY GT350 MUSTANG</t>
  </si>
  <si>
    <t>MUSTANG PERFORMANCE PACKAGE</t>
  </si>
  <si>
    <t>MUSTANG CONVERTIBLE</t>
  </si>
  <si>
    <t>MUSTANG BULLITT</t>
  </si>
  <si>
    <t>M240i Coupe</t>
  </si>
  <si>
    <t>M240i Convertible</t>
  </si>
  <si>
    <t>M2 Competition</t>
  </si>
  <si>
    <t>440i xDrive Convertible</t>
  </si>
  <si>
    <t>440i Convertible</t>
  </si>
  <si>
    <t>430i xDrive Convertible</t>
  </si>
  <si>
    <t>430i Convertible</t>
  </si>
  <si>
    <t>230i xDrive Coupe</t>
  </si>
  <si>
    <t>230i xDrive Convertible</t>
  </si>
  <si>
    <t>230i Coupe</t>
  </si>
  <si>
    <t>TT Coupe quattro</t>
  </si>
  <si>
    <t>S5 Cabriolet</t>
  </si>
  <si>
    <t>S5</t>
  </si>
  <si>
    <t>S3</t>
  </si>
  <si>
    <t>RS 5</t>
  </si>
  <si>
    <t>RS 3</t>
  </si>
  <si>
    <t>A5 quattro</t>
  </si>
  <si>
    <t>A5 Cabriolet quattro</t>
  </si>
  <si>
    <t>A3 quattro</t>
  </si>
  <si>
    <t>A3 Cabriolet quattro</t>
  </si>
  <si>
    <t>A3 Cabriolet</t>
  </si>
  <si>
    <t>A3</t>
  </si>
  <si>
    <t>Rapide S</t>
  </si>
  <si>
    <t>Aston Martin Lagonda Ltd</t>
  </si>
  <si>
    <t>Minicompact Cars</t>
  </si>
  <si>
    <t>TOYOTA</t>
  </si>
  <si>
    <t>BRZ</t>
  </si>
  <si>
    <t>911 Turbo S Exclusive Cabriolet</t>
  </si>
  <si>
    <t>Porsche</t>
  </si>
  <si>
    <t>911 Turbo S Cabriolet</t>
  </si>
  <si>
    <t>911 Turbo S</t>
  </si>
  <si>
    <t>911 Turbo Cabriolet</t>
  </si>
  <si>
    <t>911 Turbo</t>
  </si>
  <si>
    <t>911 Targa 4S</t>
  </si>
  <si>
    <t>911 Carrera Cabriolet</t>
  </si>
  <si>
    <t>911 Carrera 4S Cabriolet</t>
  </si>
  <si>
    <t>911 Carrera 4S</t>
  </si>
  <si>
    <t>911 Carrera 4 GTS Cabriolet</t>
  </si>
  <si>
    <t>911 Carrera 4 GTS</t>
  </si>
  <si>
    <t>911 Carrera 4 Cabriolet</t>
  </si>
  <si>
    <t>911 Carrera 4</t>
  </si>
  <si>
    <t>911 Carrera</t>
  </si>
  <si>
    <t>JOHN COOPER WORKS CONVERTIBLE</t>
  </si>
  <si>
    <t>Mini</t>
  </si>
  <si>
    <t>Two Seaters</t>
  </si>
  <si>
    <t>Cayman S</t>
  </si>
  <si>
    <t>Cayman GTS</t>
  </si>
  <si>
    <t>Cayman</t>
  </si>
  <si>
    <t>Boxster S</t>
  </si>
  <si>
    <t>Boxster GTS</t>
  </si>
  <si>
    <t>Boxster</t>
  </si>
  <si>
    <t>911 Speedster</t>
  </si>
  <si>
    <t>911 GT3 Touring</t>
  </si>
  <si>
    <t>911 GT3 RS</t>
  </si>
  <si>
    <t>911 GT3</t>
  </si>
  <si>
    <t>911 GT2 RS</t>
  </si>
  <si>
    <t>370Z Roadster</t>
  </si>
  <si>
    <t>370Z</t>
  </si>
  <si>
    <t>SLC 300</t>
  </si>
  <si>
    <t>SL 550</t>
  </si>
  <si>
    <t>SL 450</t>
  </si>
  <si>
    <t>AMG SLC 43</t>
  </si>
  <si>
    <t>AMG SL 63</t>
  </si>
  <si>
    <t>AMG GT S (coupe)</t>
  </si>
  <si>
    <t>AMG GT R (coupe)</t>
  </si>
  <si>
    <t>AMG GT C (roadster)</t>
  </si>
  <si>
    <t>AMG GT C (coupe)</t>
  </si>
  <si>
    <t>AMG GT (roadster)</t>
  </si>
  <si>
    <t>AMG GT (coupe)</t>
  </si>
  <si>
    <t>MX-5</t>
  </si>
  <si>
    <t>Huracan Spyder 2WD</t>
  </si>
  <si>
    <t>Lamborghini</t>
  </si>
  <si>
    <t>Huracan Spyder</t>
  </si>
  <si>
    <t>Huracan 2WD</t>
  </si>
  <si>
    <t>Huracan</t>
  </si>
  <si>
    <t>Combined MPG</t>
  </si>
  <si>
    <t>Class</t>
  </si>
  <si>
    <t>Model</t>
  </si>
  <si>
    <t>Make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</si>
  <si>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</si>
  <si>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</si>
  <si>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</si>
  <si>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</si>
  <si>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</si>
  <si>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</si>
  <si>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</si>
  <si>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</si>
  <si>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</si>
  <si>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Predicted Combined MPG</t>
  </si>
  <si>
    <t>ln(x)</t>
  </si>
  <si>
    <t>log(x)</t>
  </si>
  <si>
    <t>Predicted avg dist (miles)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</si>
</sst>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rgb="FF00AEEF"/>
      <name val="Verdana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4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4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1" applyFont="1"/>
    <xf numFmtId="0" fontId="10" fillId="0" borderId="0" xfId="1" applyFont="1"/>
  </cellXfs>
  <cellStyles count="2">
    <cellStyle name="Normal" xfId="0" builtinId="0"/>
    <cellStyle name="Normal 2" xfId="1" xr:uid="{60BCD4CF-55AF-E44E-B4C3-F804DF57DE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'q1'!$C$1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713823272090988"/>
                  <c:y val="0.23325167687372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'q1'!$C$2:$C$7</c:f>
              <c:numCache>
                <c:formatCode>General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28</c:v>
                </c:pt>
                <c:pt idx="3">
                  <c:v>32</c:v>
                </c:pt>
                <c:pt idx="4">
                  <c:v>37</c:v>
                </c:pt>
                <c:pt idx="5">
                  <c:v>42</c:v>
                </c:pt>
              </c:numCache>
            </c:numRef>
          </c:xVal>
          <c:yVal>
            <c:numRef>
              <c:f>'q1'!$B$2:$B$7</c:f>
              <c:numCache>
                <c:formatCode>General</c:formatCode>
                <c:ptCount val="6"/>
                <c:pt idx="0">
                  <c:v>12</c:v>
                </c:pt>
                <c:pt idx="1">
                  <c:v>21</c:v>
                </c:pt>
                <c:pt idx="2">
                  <c:v>33</c:v>
                </c:pt>
                <c:pt idx="3">
                  <c:v>35</c:v>
                </c:pt>
                <c:pt idx="4">
                  <c:v>40</c:v>
                </c:pt>
                <c:pt idx="5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6-634E-8F27-D72EDFE3A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134335"/>
        <c:axId val="888763519"/>
      </c:scatterChart>
      <c:valAx>
        <c:axId val="88913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63519"/>
        <c:crosses val="autoZero"/>
        <c:crossBetween val="midCat"/>
      </c:valAx>
      <c:valAx>
        <c:axId val="88876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3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dist (miles)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facilities</c:v>
          </c:tx>
          <c:spPr>
            <a:ln w="19050">
              <a:noFill/>
            </a:ln>
          </c:spPr>
          <c:xVal>
            <c:numRef>
              <c:f>Sheet5!$B$2:$B$7</c:f>
              <c:numCache>
                <c:formatCode>General</c:formatCode>
                <c:ptCount val="6"/>
                <c:pt idx="0">
                  <c:v>1.52</c:v>
                </c:pt>
                <c:pt idx="1">
                  <c:v>0.9</c:v>
                </c:pt>
                <c:pt idx="2">
                  <c:v>0.55000000000000004</c:v>
                </c:pt>
                <c:pt idx="3">
                  <c:v>0.36</c:v>
                </c:pt>
                <c:pt idx="4">
                  <c:v>0.37</c:v>
                </c:pt>
                <c:pt idx="5">
                  <c:v>0.28999999999999998</c:v>
                </c:pt>
              </c:numCache>
            </c:numRef>
          </c:xVal>
          <c:yVal>
            <c:numRef>
              <c:f>Sheet5!$D$2:$D$7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  <c:pt idx="5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E-494F-95AE-BABA704EC0F6}"/>
            </c:ext>
          </c:extLst>
        </c:ser>
        <c:ser>
          <c:idx val="1"/>
          <c:order val="1"/>
          <c:tx>
            <c:v>Predicted number facilities</c:v>
          </c:tx>
          <c:spPr>
            <a:ln w="19050">
              <a:noFill/>
            </a:ln>
          </c:spPr>
          <c:xVal>
            <c:numRef>
              <c:f>Sheet5!$B$2:$B$7</c:f>
              <c:numCache>
                <c:formatCode>General</c:formatCode>
                <c:ptCount val="6"/>
                <c:pt idx="0">
                  <c:v>1.52</c:v>
                </c:pt>
                <c:pt idx="1">
                  <c:v>0.9</c:v>
                </c:pt>
                <c:pt idx="2">
                  <c:v>0.55000000000000004</c:v>
                </c:pt>
                <c:pt idx="3">
                  <c:v>0.36</c:v>
                </c:pt>
                <c:pt idx="4">
                  <c:v>0.37</c:v>
                </c:pt>
                <c:pt idx="5">
                  <c:v>0.28999999999999998</c:v>
                </c:pt>
              </c:numCache>
            </c:numRef>
          </c:xVal>
          <c:yVal>
            <c:numRef>
              <c:f>Sheet5!$B$34:$B$39</c:f>
              <c:numCache>
                <c:formatCode>General</c:formatCode>
                <c:ptCount val="6"/>
                <c:pt idx="0">
                  <c:v>1.8179708074811387</c:v>
                </c:pt>
                <c:pt idx="1">
                  <c:v>11.37686916930768</c:v>
                </c:pt>
                <c:pt idx="2">
                  <c:v>16.77302147033879</c:v>
                </c:pt>
                <c:pt idx="3">
                  <c:v>19.702361290898537</c:v>
                </c:pt>
                <c:pt idx="4">
                  <c:v>19.548185510869079</c:v>
                </c:pt>
                <c:pt idx="5">
                  <c:v>20.781591751104763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6E-494F-95AE-BABA704E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911151"/>
        <c:axId val="977449503"/>
      </c:scatterChart>
      <c:valAx>
        <c:axId val="97791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dist (miles)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449503"/>
        <c:crosses val="autoZero"/>
        <c:crossBetween val="midCat"/>
      </c:valAx>
      <c:valAx>
        <c:axId val="977449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facilities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9111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dist (miles)</c:v>
          </c:tx>
          <c:spPr>
            <a:ln w="19050">
              <a:noFill/>
            </a:ln>
          </c:spPr>
          <c:xVal>
            <c:numRef>
              <c:f>Sheet5!$C$2:$C$7</c:f>
              <c:numCache>
                <c:formatCode>General</c:formatCode>
                <c:ptCount val="6"/>
                <c:pt idx="0">
                  <c:v>25</c:v>
                </c:pt>
                <c:pt idx="1">
                  <c:v>49</c:v>
                </c:pt>
                <c:pt idx="2">
                  <c:v>144</c:v>
                </c:pt>
                <c:pt idx="3">
                  <c:v>324</c:v>
                </c:pt>
                <c:pt idx="4">
                  <c:v>441</c:v>
                </c:pt>
                <c:pt idx="5">
                  <c:v>729</c:v>
                </c:pt>
              </c:numCache>
            </c:numRef>
          </c:xVal>
          <c:yVal>
            <c:numRef>
              <c:f>Sheet5!$B$2:$B$7</c:f>
              <c:numCache>
                <c:formatCode>General</c:formatCode>
                <c:ptCount val="6"/>
                <c:pt idx="0">
                  <c:v>1.52</c:v>
                </c:pt>
                <c:pt idx="1">
                  <c:v>0.9</c:v>
                </c:pt>
                <c:pt idx="2">
                  <c:v>0.55000000000000004</c:v>
                </c:pt>
                <c:pt idx="3">
                  <c:v>0.36</c:v>
                </c:pt>
                <c:pt idx="4">
                  <c:v>0.37</c:v>
                </c:pt>
                <c:pt idx="5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87-584B-AAB3-6D6F38FD3322}"/>
            </c:ext>
          </c:extLst>
        </c:ser>
        <c:ser>
          <c:idx val="1"/>
          <c:order val="1"/>
          <c:tx>
            <c:v>Predicted avg dist (miles)</c:v>
          </c:tx>
          <c:spPr>
            <a:ln w="19050">
              <a:noFill/>
            </a:ln>
          </c:spPr>
          <c:xVal>
            <c:numRef>
              <c:f>Sheet5!$C$2:$C$7</c:f>
              <c:numCache>
                <c:formatCode>General</c:formatCode>
                <c:ptCount val="6"/>
                <c:pt idx="0">
                  <c:v>25</c:v>
                </c:pt>
                <c:pt idx="1">
                  <c:v>49</c:v>
                </c:pt>
                <c:pt idx="2">
                  <c:v>144</c:v>
                </c:pt>
                <c:pt idx="3">
                  <c:v>324</c:v>
                </c:pt>
                <c:pt idx="4">
                  <c:v>441</c:v>
                </c:pt>
                <c:pt idx="5">
                  <c:v>729</c:v>
                </c:pt>
              </c:numCache>
            </c:numRef>
          </c:xVal>
          <c:yVal>
            <c:numRef>
              <c:f>Sheet5!$B$68:$B$73</c:f>
              <c:numCache>
                <c:formatCode>General</c:formatCode>
                <c:ptCount val="6"/>
                <c:pt idx="0">
                  <c:v>1.3374165443219264</c:v>
                </c:pt>
                <c:pt idx="1">
                  <c:v>1.0966805990759776</c:v>
                </c:pt>
                <c:pt idx="2">
                  <c:v>0.62734105448918376</c:v>
                </c:pt>
                <c:pt idx="3">
                  <c:v>0.31399134449512056</c:v>
                </c:pt>
                <c:pt idx="4">
                  <c:v>0.25953102093403535</c:v>
                </c:pt>
                <c:pt idx="5">
                  <c:v>0.35503943668375548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87-584B-AAB3-6D6F38FD3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279248"/>
        <c:axId val="1764279648"/>
      </c:scatterChart>
      <c:valAx>
        <c:axId val="176427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4279648"/>
        <c:crosses val="autoZero"/>
        <c:crossBetween val="midCat"/>
      </c:valAx>
      <c:valAx>
        <c:axId val="176427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dist (miles)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42792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facilities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dist (miles)</c:v>
          </c:tx>
          <c:spPr>
            <a:ln w="19050">
              <a:noFill/>
            </a:ln>
          </c:spPr>
          <c:xVal>
            <c:numRef>
              <c:f>Sheet5!$D$2:$D$7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  <c:pt idx="5">
                  <c:v>27</c:v>
                </c:pt>
              </c:numCache>
            </c:numRef>
          </c:xVal>
          <c:yVal>
            <c:numRef>
              <c:f>Sheet5!$B$2:$B$7</c:f>
              <c:numCache>
                <c:formatCode>General</c:formatCode>
                <c:ptCount val="6"/>
                <c:pt idx="0">
                  <c:v>1.52</c:v>
                </c:pt>
                <c:pt idx="1">
                  <c:v>0.9</c:v>
                </c:pt>
                <c:pt idx="2">
                  <c:v>0.55000000000000004</c:v>
                </c:pt>
                <c:pt idx="3">
                  <c:v>0.36</c:v>
                </c:pt>
                <c:pt idx="4">
                  <c:v>0.37</c:v>
                </c:pt>
                <c:pt idx="5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7-8940-A5B2-6A267BA8C64C}"/>
            </c:ext>
          </c:extLst>
        </c:ser>
        <c:ser>
          <c:idx val="1"/>
          <c:order val="1"/>
          <c:tx>
            <c:v>Predicted avg dist (miles)</c:v>
          </c:tx>
          <c:spPr>
            <a:ln w="19050">
              <a:noFill/>
            </a:ln>
          </c:spPr>
          <c:xVal>
            <c:numRef>
              <c:f>Sheet5!$D$2:$D$7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  <c:pt idx="5">
                  <c:v>27</c:v>
                </c:pt>
              </c:numCache>
            </c:numRef>
          </c:xVal>
          <c:yVal>
            <c:numRef>
              <c:f>Sheet5!$B$68:$B$73</c:f>
              <c:numCache>
                <c:formatCode>General</c:formatCode>
                <c:ptCount val="6"/>
                <c:pt idx="0">
                  <c:v>1.3374165443219264</c:v>
                </c:pt>
                <c:pt idx="1">
                  <c:v>1.0966805990759776</c:v>
                </c:pt>
                <c:pt idx="2">
                  <c:v>0.62734105448918376</c:v>
                </c:pt>
                <c:pt idx="3">
                  <c:v>0.31399134449512056</c:v>
                </c:pt>
                <c:pt idx="4">
                  <c:v>0.25953102093403535</c:v>
                </c:pt>
                <c:pt idx="5">
                  <c:v>0.35503943668375548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47-8940-A5B2-6A267BA8C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279248"/>
        <c:axId val="1764583152"/>
      </c:scatterChart>
      <c:valAx>
        <c:axId val="176427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facilities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4583152"/>
        <c:crosses val="autoZero"/>
        <c:crossBetween val="midCat"/>
      </c:valAx>
      <c:valAx>
        <c:axId val="176458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dist (miles)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42792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($1000)</c:v>
          </c:tx>
          <c:spPr>
            <a:ln w="19050">
              <a:noFill/>
            </a:ln>
          </c:spPr>
          <c:trendline>
            <c:trendlineType val="powe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'q6'!$B$2:$B$16</c:f>
              <c:numCache>
                <c:formatCode>General</c:formatCode>
                <c:ptCount val="15"/>
                <c:pt idx="0">
                  <c:v>18</c:v>
                </c:pt>
                <c:pt idx="1">
                  <c:v>19</c:v>
                </c:pt>
                <c:pt idx="2">
                  <c:v>18</c:v>
                </c:pt>
                <c:pt idx="3">
                  <c:v>19</c:v>
                </c:pt>
                <c:pt idx="4">
                  <c:v>16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16</c:v>
                </c:pt>
                <c:pt idx="14">
                  <c:v>13</c:v>
                </c:pt>
              </c:numCache>
            </c:numRef>
          </c:xVal>
          <c:yVal>
            <c:numRef>
              <c:f>'q6'!$A$2:$A$16</c:f>
              <c:numCache>
                <c:formatCode>General</c:formatCode>
                <c:ptCount val="15"/>
                <c:pt idx="0">
                  <c:v>1650</c:v>
                </c:pt>
                <c:pt idx="1">
                  <c:v>4200</c:v>
                </c:pt>
                <c:pt idx="2">
                  <c:v>1050</c:v>
                </c:pt>
                <c:pt idx="3">
                  <c:v>1400</c:v>
                </c:pt>
                <c:pt idx="4">
                  <c:v>310</c:v>
                </c:pt>
                <c:pt idx="5">
                  <c:v>2650</c:v>
                </c:pt>
                <c:pt idx="6">
                  <c:v>375</c:v>
                </c:pt>
                <c:pt idx="7">
                  <c:v>430</c:v>
                </c:pt>
                <c:pt idx="8">
                  <c:v>140</c:v>
                </c:pt>
                <c:pt idx="9">
                  <c:v>75</c:v>
                </c:pt>
                <c:pt idx="10">
                  <c:v>62</c:v>
                </c:pt>
                <c:pt idx="11">
                  <c:v>130</c:v>
                </c:pt>
                <c:pt idx="12">
                  <c:v>400</c:v>
                </c:pt>
                <c:pt idx="13">
                  <c:v>220</c:v>
                </c:pt>
                <c:pt idx="14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0-8644-AA45-F835C759A428}"/>
            </c:ext>
          </c:extLst>
        </c:ser>
        <c:ser>
          <c:idx val="1"/>
          <c:order val="1"/>
          <c:tx>
            <c:v>Predicted Price ($1000)</c:v>
          </c:tx>
          <c:spPr>
            <a:ln w="19050">
              <a:noFill/>
            </a:ln>
          </c:spPr>
          <c:xVal>
            <c:numRef>
              <c:f>'q6'!$B$2:$B$16</c:f>
              <c:numCache>
                <c:formatCode>General</c:formatCode>
                <c:ptCount val="15"/>
                <c:pt idx="0">
                  <c:v>18</c:v>
                </c:pt>
                <c:pt idx="1">
                  <c:v>19</c:v>
                </c:pt>
                <c:pt idx="2">
                  <c:v>18</c:v>
                </c:pt>
                <c:pt idx="3">
                  <c:v>19</c:v>
                </c:pt>
                <c:pt idx="4">
                  <c:v>16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16</c:v>
                </c:pt>
                <c:pt idx="14">
                  <c:v>13</c:v>
                </c:pt>
              </c:numCache>
            </c:numRef>
          </c:xVal>
          <c:yVal>
            <c:numRef>
              <c:f>'q6'!$B$44:$B$58</c:f>
              <c:numCache>
                <c:formatCode>General</c:formatCode>
                <c:ptCount val="15"/>
                <c:pt idx="0">
                  <c:v>1347.9019823788694</c:v>
                </c:pt>
                <c:pt idx="1">
                  <c:v>2514.6095814978107</c:v>
                </c:pt>
                <c:pt idx="2">
                  <c:v>1347.9019823788694</c:v>
                </c:pt>
                <c:pt idx="3">
                  <c:v>2514.6095814978107</c:v>
                </c:pt>
                <c:pt idx="4">
                  <c:v>-12.522026431703125</c:v>
                </c:pt>
                <c:pt idx="5">
                  <c:v>2514.6095814978107</c:v>
                </c:pt>
                <c:pt idx="6">
                  <c:v>1347.9019823788694</c:v>
                </c:pt>
                <c:pt idx="7">
                  <c:v>505.52477973570058</c:v>
                </c:pt>
                <c:pt idx="8">
                  <c:v>505.52477973570058</c:v>
                </c:pt>
                <c:pt idx="9">
                  <c:v>-206.2384361233344</c:v>
                </c:pt>
                <c:pt idx="10">
                  <c:v>-75.624449339189596</c:v>
                </c:pt>
                <c:pt idx="11">
                  <c:v>-12.522026431703125</c:v>
                </c:pt>
                <c:pt idx="12">
                  <c:v>505.52477973570058</c:v>
                </c:pt>
                <c:pt idx="13">
                  <c:v>-12.522026431703125</c:v>
                </c:pt>
                <c:pt idx="14">
                  <c:v>379.319933920724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60-8644-AA45-F835C759A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20815"/>
        <c:axId val="480122463"/>
      </c:scatterChart>
      <c:valAx>
        <c:axId val="48012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122463"/>
        <c:crosses val="autoZero"/>
        <c:crossBetween val="midCat"/>
      </c:valAx>
      <c:valAx>
        <c:axId val="480122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($1000)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1208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($1000)</c:v>
          </c:tx>
          <c:spPr>
            <a:ln w="19050">
              <a:noFill/>
            </a:ln>
          </c:spPr>
          <c:xVal>
            <c:numRef>
              <c:f>'q6'!$C$2:$C$16</c:f>
              <c:numCache>
                <c:formatCode>General</c:formatCode>
                <c:ptCount val="15"/>
                <c:pt idx="0">
                  <c:v>324</c:v>
                </c:pt>
                <c:pt idx="1">
                  <c:v>361</c:v>
                </c:pt>
                <c:pt idx="2">
                  <c:v>324</c:v>
                </c:pt>
                <c:pt idx="3">
                  <c:v>361</c:v>
                </c:pt>
                <c:pt idx="4">
                  <c:v>256</c:v>
                </c:pt>
                <c:pt idx="5">
                  <c:v>361</c:v>
                </c:pt>
                <c:pt idx="6">
                  <c:v>324</c:v>
                </c:pt>
                <c:pt idx="7">
                  <c:v>289</c:v>
                </c:pt>
                <c:pt idx="8">
                  <c:v>289</c:v>
                </c:pt>
                <c:pt idx="9">
                  <c:v>225</c:v>
                </c:pt>
                <c:pt idx="10">
                  <c:v>196</c:v>
                </c:pt>
                <c:pt idx="11">
                  <c:v>256</c:v>
                </c:pt>
                <c:pt idx="12">
                  <c:v>289</c:v>
                </c:pt>
                <c:pt idx="13">
                  <c:v>256</c:v>
                </c:pt>
                <c:pt idx="14">
                  <c:v>169</c:v>
                </c:pt>
              </c:numCache>
            </c:numRef>
          </c:xVal>
          <c:yVal>
            <c:numRef>
              <c:f>'q6'!$A$2:$A$16</c:f>
              <c:numCache>
                <c:formatCode>General</c:formatCode>
                <c:ptCount val="15"/>
                <c:pt idx="0">
                  <c:v>1650</c:v>
                </c:pt>
                <c:pt idx="1">
                  <c:v>4200</c:v>
                </c:pt>
                <c:pt idx="2">
                  <c:v>1050</c:v>
                </c:pt>
                <c:pt idx="3">
                  <c:v>1400</c:v>
                </c:pt>
                <c:pt idx="4">
                  <c:v>310</c:v>
                </c:pt>
                <c:pt idx="5">
                  <c:v>2650</c:v>
                </c:pt>
                <c:pt idx="6">
                  <c:v>375</c:v>
                </c:pt>
                <c:pt idx="7">
                  <c:v>430</c:v>
                </c:pt>
                <c:pt idx="8">
                  <c:v>140</c:v>
                </c:pt>
                <c:pt idx="9">
                  <c:v>75</c:v>
                </c:pt>
                <c:pt idx="10">
                  <c:v>62</c:v>
                </c:pt>
                <c:pt idx="11">
                  <c:v>130</c:v>
                </c:pt>
                <c:pt idx="12">
                  <c:v>400</c:v>
                </c:pt>
                <c:pt idx="13">
                  <c:v>220</c:v>
                </c:pt>
                <c:pt idx="14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D-B146-8087-302F68373059}"/>
            </c:ext>
          </c:extLst>
        </c:ser>
        <c:ser>
          <c:idx val="1"/>
          <c:order val="1"/>
          <c:tx>
            <c:v>Predicted Price ($1000)</c:v>
          </c:tx>
          <c:spPr>
            <a:ln w="19050">
              <a:noFill/>
            </a:ln>
          </c:spPr>
          <c:xVal>
            <c:numRef>
              <c:f>'q6'!$C$2:$C$16</c:f>
              <c:numCache>
                <c:formatCode>General</c:formatCode>
                <c:ptCount val="15"/>
                <c:pt idx="0">
                  <c:v>324</c:v>
                </c:pt>
                <c:pt idx="1">
                  <c:v>361</c:v>
                </c:pt>
                <c:pt idx="2">
                  <c:v>324</c:v>
                </c:pt>
                <c:pt idx="3">
                  <c:v>361</c:v>
                </c:pt>
                <c:pt idx="4">
                  <c:v>256</c:v>
                </c:pt>
                <c:pt idx="5">
                  <c:v>361</c:v>
                </c:pt>
                <c:pt idx="6">
                  <c:v>324</c:v>
                </c:pt>
                <c:pt idx="7">
                  <c:v>289</c:v>
                </c:pt>
                <c:pt idx="8">
                  <c:v>289</c:v>
                </c:pt>
                <c:pt idx="9">
                  <c:v>225</c:v>
                </c:pt>
                <c:pt idx="10">
                  <c:v>196</c:v>
                </c:pt>
                <c:pt idx="11">
                  <c:v>256</c:v>
                </c:pt>
                <c:pt idx="12">
                  <c:v>289</c:v>
                </c:pt>
                <c:pt idx="13">
                  <c:v>256</c:v>
                </c:pt>
                <c:pt idx="14">
                  <c:v>169</c:v>
                </c:pt>
              </c:numCache>
            </c:numRef>
          </c:xVal>
          <c:yVal>
            <c:numRef>
              <c:f>'q6'!$B$44:$B$58</c:f>
              <c:numCache>
                <c:formatCode>General</c:formatCode>
                <c:ptCount val="15"/>
                <c:pt idx="0">
                  <c:v>1347.9019823788694</c:v>
                </c:pt>
                <c:pt idx="1">
                  <c:v>2514.6095814978107</c:v>
                </c:pt>
                <c:pt idx="2">
                  <c:v>1347.9019823788694</c:v>
                </c:pt>
                <c:pt idx="3">
                  <c:v>2514.6095814978107</c:v>
                </c:pt>
                <c:pt idx="4">
                  <c:v>-12.522026431703125</c:v>
                </c:pt>
                <c:pt idx="5">
                  <c:v>2514.6095814978107</c:v>
                </c:pt>
                <c:pt idx="6">
                  <c:v>1347.9019823788694</c:v>
                </c:pt>
                <c:pt idx="7">
                  <c:v>505.52477973570058</c:v>
                </c:pt>
                <c:pt idx="8">
                  <c:v>505.52477973570058</c:v>
                </c:pt>
                <c:pt idx="9">
                  <c:v>-206.2384361233344</c:v>
                </c:pt>
                <c:pt idx="10">
                  <c:v>-75.624449339189596</c:v>
                </c:pt>
                <c:pt idx="11">
                  <c:v>-12.522026431703125</c:v>
                </c:pt>
                <c:pt idx="12">
                  <c:v>505.52477973570058</c:v>
                </c:pt>
                <c:pt idx="13">
                  <c:v>-12.522026431703125</c:v>
                </c:pt>
                <c:pt idx="14">
                  <c:v>379.319933920724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D-B146-8087-302F68373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20815"/>
        <c:axId val="480093759"/>
      </c:scatterChart>
      <c:valAx>
        <c:axId val="48012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093759"/>
        <c:crosses val="autoZero"/>
        <c:crossBetween val="midCat"/>
      </c:valAx>
      <c:valAx>
        <c:axId val="480093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($1000)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1208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Risk</c:v>
          </c:tx>
          <c:spPr>
            <a:ln w="19050">
              <a:noFill/>
            </a:ln>
          </c:spPr>
          <c:xVal>
            <c:numRef>
              <c:f>'q9'!$B$2:$B$21</c:f>
              <c:numCache>
                <c:formatCode>General</c:formatCode>
                <c:ptCount val="20"/>
                <c:pt idx="0">
                  <c:v>79</c:v>
                </c:pt>
                <c:pt idx="1">
                  <c:v>57</c:v>
                </c:pt>
                <c:pt idx="2">
                  <c:v>84</c:v>
                </c:pt>
                <c:pt idx="3">
                  <c:v>70</c:v>
                </c:pt>
                <c:pt idx="4">
                  <c:v>90</c:v>
                </c:pt>
                <c:pt idx="5">
                  <c:v>57</c:v>
                </c:pt>
                <c:pt idx="6">
                  <c:v>89</c:v>
                </c:pt>
                <c:pt idx="7">
                  <c:v>84</c:v>
                </c:pt>
                <c:pt idx="8">
                  <c:v>66</c:v>
                </c:pt>
                <c:pt idx="9">
                  <c:v>77</c:v>
                </c:pt>
                <c:pt idx="10">
                  <c:v>72</c:v>
                </c:pt>
                <c:pt idx="11">
                  <c:v>70</c:v>
                </c:pt>
                <c:pt idx="12">
                  <c:v>72</c:v>
                </c:pt>
                <c:pt idx="13">
                  <c:v>61</c:v>
                </c:pt>
                <c:pt idx="14">
                  <c:v>62</c:v>
                </c:pt>
                <c:pt idx="15">
                  <c:v>66</c:v>
                </c:pt>
                <c:pt idx="16">
                  <c:v>89</c:v>
                </c:pt>
                <c:pt idx="17">
                  <c:v>72</c:v>
                </c:pt>
                <c:pt idx="18">
                  <c:v>57</c:v>
                </c:pt>
                <c:pt idx="19">
                  <c:v>59</c:v>
                </c:pt>
              </c:numCache>
            </c:numRef>
          </c:xVal>
          <c:yVal>
            <c:numRef>
              <c:f>'q9'!$A$2:$A$21</c:f>
              <c:numCache>
                <c:formatCode>General</c:formatCode>
                <c:ptCount val="20"/>
                <c:pt idx="0">
                  <c:v>7</c:v>
                </c:pt>
                <c:pt idx="1">
                  <c:v>23</c:v>
                </c:pt>
                <c:pt idx="2">
                  <c:v>13</c:v>
                </c:pt>
                <c:pt idx="3">
                  <c:v>55</c:v>
                </c:pt>
                <c:pt idx="4">
                  <c:v>37</c:v>
                </c:pt>
                <c:pt idx="5">
                  <c:v>43</c:v>
                </c:pt>
                <c:pt idx="6">
                  <c:v>18</c:v>
                </c:pt>
                <c:pt idx="7">
                  <c:v>31</c:v>
                </c:pt>
                <c:pt idx="8">
                  <c:v>33</c:v>
                </c:pt>
                <c:pt idx="9">
                  <c:v>28</c:v>
                </c:pt>
                <c:pt idx="10">
                  <c:v>32</c:v>
                </c:pt>
                <c:pt idx="11">
                  <c:v>44</c:v>
                </c:pt>
                <c:pt idx="12">
                  <c:v>28</c:v>
                </c:pt>
                <c:pt idx="13">
                  <c:v>66</c:v>
                </c:pt>
                <c:pt idx="14">
                  <c:v>41</c:v>
                </c:pt>
                <c:pt idx="15">
                  <c:v>41</c:v>
                </c:pt>
                <c:pt idx="16">
                  <c:v>26</c:v>
                </c:pt>
                <c:pt idx="17">
                  <c:v>43</c:v>
                </c:pt>
                <c:pt idx="18">
                  <c:v>5</c:v>
                </c:pt>
                <c:pt idx="1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F-F64C-9280-76E75AC6BE9A}"/>
            </c:ext>
          </c:extLst>
        </c:ser>
        <c:ser>
          <c:idx val="1"/>
          <c:order val="1"/>
          <c:tx>
            <c:v>Predicted Risk</c:v>
          </c:tx>
          <c:spPr>
            <a:ln w="19050">
              <a:noFill/>
            </a:ln>
          </c:spPr>
          <c:xVal>
            <c:numRef>
              <c:f>'q9'!$B$2:$B$21</c:f>
              <c:numCache>
                <c:formatCode>General</c:formatCode>
                <c:ptCount val="20"/>
                <c:pt idx="0">
                  <c:v>79</c:v>
                </c:pt>
                <c:pt idx="1">
                  <c:v>57</c:v>
                </c:pt>
                <c:pt idx="2">
                  <c:v>84</c:v>
                </c:pt>
                <c:pt idx="3">
                  <c:v>70</c:v>
                </c:pt>
                <c:pt idx="4">
                  <c:v>90</c:v>
                </c:pt>
                <c:pt idx="5">
                  <c:v>57</c:v>
                </c:pt>
                <c:pt idx="6">
                  <c:v>89</c:v>
                </c:pt>
                <c:pt idx="7">
                  <c:v>84</c:v>
                </c:pt>
                <c:pt idx="8">
                  <c:v>66</c:v>
                </c:pt>
                <c:pt idx="9">
                  <c:v>77</c:v>
                </c:pt>
                <c:pt idx="10">
                  <c:v>72</c:v>
                </c:pt>
                <c:pt idx="11">
                  <c:v>70</c:v>
                </c:pt>
                <c:pt idx="12">
                  <c:v>72</c:v>
                </c:pt>
                <c:pt idx="13">
                  <c:v>61</c:v>
                </c:pt>
                <c:pt idx="14">
                  <c:v>62</c:v>
                </c:pt>
                <c:pt idx="15">
                  <c:v>66</c:v>
                </c:pt>
                <c:pt idx="16">
                  <c:v>89</c:v>
                </c:pt>
                <c:pt idx="17">
                  <c:v>72</c:v>
                </c:pt>
                <c:pt idx="18">
                  <c:v>57</c:v>
                </c:pt>
                <c:pt idx="19">
                  <c:v>59</c:v>
                </c:pt>
              </c:numCache>
            </c:numRef>
          </c:xVal>
          <c:yVal>
            <c:numRef>
              <c:f>'q9'!#REF!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F-F64C-9280-76E75AC6B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39935"/>
        <c:axId val="929583311"/>
      </c:scatterChart>
      <c:valAx>
        <c:axId val="930039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9583311"/>
        <c:crosses val="autoZero"/>
        <c:crossBetween val="midCat"/>
      </c:valAx>
      <c:valAx>
        <c:axId val="929583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Risk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00399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Blood Pressure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Risk</c:v>
          </c:tx>
          <c:spPr>
            <a:ln w="19050">
              <a:noFill/>
            </a:ln>
          </c:spPr>
          <c:xVal>
            <c:numRef>
              <c:f>'q9'!$C$2:$C$21</c:f>
              <c:numCache>
                <c:formatCode>General</c:formatCode>
                <c:ptCount val="20"/>
                <c:pt idx="0">
                  <c:v>143</c:v>
                </c:pt>
                <c:pt idx="1">
                  <c:v>110</c:v>
                </c:pt>
                <c:pt idx="2">
                  <c:v>206</c:v>
                </c:pt>
                <c:pt idx="3">
                  <c:v>156</c:v>
                </c:pt>
                <c:pt idx="4">
                  <c:v>120</c:v>
                </c:pt>
                <c:pt idx="5">
                  <c:v>180</c:v>
                </c:pt>
                <c:pt idx="6">
                  <c:v>107</c:v>
                </c:pt>
                <c:pt idx="7">
                  <c:v>216</c:v>
                </c:pt>
                <c:pt idx="8">
                  <c:v>152</c:v>
                </c:pt>
                <c:pt idx="9">
                  <c:v>140</c:v>
                </c:pt>
                <c:pt idx="10">
                  <c:v>149</c:v>
                </c:pt>
                <c:pt idx="11">
                  <c:v>218</c:v>
                </c:pt>
                <c:pt idx="12">
                  <c:v>140</c:v>
                </c:pt>
                <c:pt idx="13">
                  <c:v>213</c:v>
                </c:pt>
                <c:pt idx="14">
                  <c:v>119</c:v>
                </c:pt>
                <c:pt idx="15">
                  <c:v>190</c:v>
                </c:pt>
                <c:pt idx="16">
                  <c:v>98</c:v>
                </c:pt>
                <c:pt idx="17">
                  <c:v>135</c:v>
                </c:pt>
                <c:pt idx="18">
                  <c:v>121</c:v>
                </c:pt>
                <c:pt idx="19">
                  <c:v>131</c:v>
                </c:pt>
              </c:numCache>
            </c:numRef>
          </c:xVal>
          <c:yVal>
            <c:numRef>
              <c:f>'q9'!$A$2:$A$21</c:f>
              <c:numCache>
                <c:formatCode>General</c:formatCode>
                <c:ptCount val="20"/>
                <c:pt idx="0">
                  <c:v>7</c:v>
                </c:pt>
                <c:pt idx="1">
                  <c:v>23</c:v>
                </c:pt>
                <c:pt idx="2">
                  <c:v>13</c:v>
                </c:pt>
                <c:pt idx="3">
                  <c:v>55</c:v>
                </c:pt>
                <c:pt idx="4">
                  <c:v>37</c:v>
                </c:pt>
                <c:pt idx="5">
                  <c:v>43</c:v>
                </c:pt>
                <c:pt idx="6">
                  <c:v>18</c:v>
                </c:pt>
                <c:pt idx="7">
                  <c:v>31</c:v>
                </c:pt>
                <c:pt idx="8">
                  <c:v>33</c:v>
                </c:pt>
                <c:pt idx="9">
                  <c:v>28</c:v>
                </c:pt>
                <c:pt idx="10">
                  <c:v>32</c:v>
                </c:pt>
                <c:pt idx="11">
                  <c:v>44</c:v>
                </c:pt>
                <c:pt idx="12">
                  <c:v>28</c:v>
                </c:pt>
                <c:pt idx="13">
                  <c:v>66</c:v>
                </c:pt>
                <c:pt idx="14">
                  <c:v>41</c:v>
                </c:pt>
                <c:pt idx="15">
                  <c:v>41</c:v>
                </c:pt>
                <c:pt idx="16">
                  <c:v>26</c:v>
                </c:pt>
                <c:pt idx="17">
                  <c:v>43</c:v>
                </c:pt>
                <c:pt idx="18">
                  <c:v>5</c:v>
                </c:pt>
                <c:pt idx="1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D-B746-A795-6CF70086C247}"/>
            </c:ext>
          </c:extLst>
        </c:ser>
        <c:ser>
          <c:idx val="1"/>
          <c:order val="1"/>
          <c:tx>
            <c:v>Predicted Risk</c:v>
          </c:tx>
          <c:spPr>
            <a:ln w="19050">
              <a:noFill/>
            </a:ln>
          </c:spPr>
          <c:xVal>
            <c:numRef>
              <c:f>'q9'!$C$2:$C$21</c:f>
              <c:numCache>
                <c:formatCode>General</c:formatCode>
                <c:ptCount val="20"/>
                <c:pt idx="0">
                  <c:v>143</c:v>
                </c:pt>
                <c:pt idx="1">
                  <c:v>110</c:v>
                </c:pt>
                <c:pt idx="2">
                  <c:v>206</c:v>
                </c:pt>
                <c:pt idx="3">
                  <c:v>156</c:v>
                </c:pt>
                <c:pt idx="4">
                  <c:v>120</c:v>
                </c:pt>
                <c:pt idx="5">
                  <c:v>180</c:v>
                </c:pt>
                <c:pt idx="6">
                  <c:v>107</c:v>
                </c:pt>
                <c:pt idx="7">
                  <c:v>216</c:v>
                </c:pt>
                <c:pt idx="8">
                  <c:v>152</c:v>
                </c:pt>
                <c:pt idx="9">
                  <c:v>140</c:v>
                </c:pt>
                <c:pt idx="10">
                  <c:v>149</c:v>
                </c:pt>
                <c:pt idx="11">
                  <c:v>218</c:v>
                </c:pt>
                <c:pt idx="12">
                  <c:v>140</c:v>
                </c:pt>
                <c:pt idx="13">
                  <c:v>213</c:v>
                </c:pt>
                <c:pt idx="14">
                  <c:v>119</c:v>
                </c:pt>
                <c:pt idx="15">
                  <c:v>190</c:v>
                </c:pt>
                <c:pt idx="16">
                  <c:v>98</c:v>
                </c:pt>
                <c:pt idx="17">
                  <c:v>135</c:v>
                </c:pt>
                <c:pt idx="18">
                  <c:v>121</c:v>
                </c:pt>
                <c:pt idx="19">
                  <c:v>131</c:v>
                </c:pt>
              </c:numCache>
            </c:numRef>
          </c:xVal>
          <c:yVal>
            <c:numRef>
              <c:f>'q9'!#REF!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D-B746-A795-6CF70086C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884111"/>
        <c:axId val="977942799"/>
      </c:scatterChart>
      <c:valAx>
        <c:axId val="93088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Blood Pressure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942799"/>
        <c:crosses val="autoZero"/>
        <c:crossBetween val="midCat"/>
      </c:valAx>
      <c:valAx>
        <c:axId val="977942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Risk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08841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($)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'q12'!$B$2:$B$21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'q12'!$C$2:$C$21</c:f>
              <c:numCache>
                <c:formatCode>General</c:formatCode>
                <c:ptCount val="20"/>
                <c:pt idx="0">
                  <c:v>82.59</c:v>
                </c:pt>
                <c:pt idx="1">
                  <c:v>82.1</c:v>
                </c:pt>
                <c:pt idx="2">
                  <c:v>83.15</c:v>
                </c:pt>
                <c:pt idx="3">
                  <c:v>82.36</c:v>
                </c:pt>
                <c:pt idx="4">
                  <c:v>82.38</c:v>
                </c:pt>
                <c:pt idx="5">
                  <c:v>82.8</c:v>
                </c:pt>
                <c:pt idx="6">
                  <c:v>84</c:v>
                </c:pt>
                <c:pt idx="7">
                  <c:v>84.6</c:v>
                </c:pt>
                <c:pt idx="8">
                  <c:v>85.94</c:v>
                </c:pt>
                <c:pt idx="9">
                  <c:v>86.74</c:v>
                </c:pt>
                <c:pt idx="10">
                  <c:v>86.35</c:v>
                </c:pt>
                <c:pt idx="11">
                  <c:v>87.93</c:v>
                </c:pt>
                <c:pt idx="12">
                  <c:v>87.29</c:v>
                </c:pt>
                <c:pt idx="13">
                  <c:v>87.1</c:v>
                </c:pt>
                <c:pt idx="14">
                  <c:v>88.57</c:v>
                </c:pt>
                <c:pt idx="15">
                  <c:v>89.18</c:v>
                </c:pt>
                <c:pt idx="16">
                  <c:v>89.64</c:v>
                </c:pt>
                <c:pt idx="17">
                  <c:v>89.79</c:v>
                </c:pt>
                <c:pt idx="18">
                  <c:v>88.51</c:v>
                </c:pt>
                <c:pt idx="19">
                  <c:v>88.34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D-C943-AD73-C138AFF11741}"/>
            </c:ext>
          </c:extLst>
        </c:ser>
        <c:ser>
          <c:idx val="1"/>
          <c:order val="1"/>
          <c:tx>
            <c:v>Predicted Price ($)</c:v>
          </c:tx>
          <c:spPr>
            <a:ln w="19050">
              <a:noFill/>
            </a:ln>
          </c:spPr>
          <c:xVal>
            <c:numRef>
              <c:f>'q12'!$B$2:$B$21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'q12'!$B$47:$B$66</c:f>
              <c:numCache>
                <c:formatCode>General</c:formatCode>
                <c:ptCount val="20"/>
                <c:pt idx="0">
                  <c:v>81.82571428571427</c:v>
                </c:pt>
                <c:pt idx="1">
                  <c:v>82.261744360902242</c:v>
                </c:pt>
                <c:pt idx="2">
                  <c:v>82.697774436090214</c:v>
                </c:pt>
                <c:pt idx="3">
                  <c:v>83.133804511278171</c:v>
                </c:pt>
                <c:pt idx="4">
                  <c:v>83.569834586466143</c:v>
                </c:pt>
                <c:pt idx="5">
                  <c:v>84.005864661654115</c:v>
                </c:pt>
                <c:pt idx="6">
                  <c:v>84.441894736842087</c:v>
                </c:pt>
                <c:pt idx="7">
                  <c:v>84.877924812030059</c:v>
                </c:pt>
                <c:pt idx="8">
                  <c:v>85.313954887218031</c:v>
                </c:pt>
                <c:pt idx="9">
                  <c:v>85.749984962406003</c:v>
                </c:pt>
                <c:pt idx="10">
                  <c:v>86.186015037593975</c:v>
                </c:pt>
                <c:pt idx="11">
                  <c:v>86.622045112781933</c:v>
                </c:pt>
                <c:pt idx="12">
                  <c:v>87.058075187969905</c:v>
                </c:pt>
                <c:pt idx="13">
                  <c:v>87.494105263157877</c:v>
                </c:pt>
                <c:pt idx="14">
                  <c:v>87.930135338345849</c:v>
                </c:pt>
                <c:pt idx="15">
                  <c:v>88.366165413533821</c:v>
                </c:pt>
                <c:pt idx="16">
                  <c:v>88.802195488721793</c:v>
                </c:pt>
                <c:pt idx="17">
                  <c:v>89.238225563909765</c:v>
                </c:pt>
                <c:pt idx="18">
                  <c:v>89.674255639097737</c:v>
                </c:pt>
                <c:pt idx="19">
                  <c:v>90.110285714285695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0D-C943-AD73-C138AFF11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616752"/>
        <c:axId val="1691609760"/>
      </c:scatterChart>
      <c:valAx>
        <c:axId val="167261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1609760"/>
        <c:crosses val="autoZero"/>
        <c:crossBetween val="midCat"/>
      </c:valAx>
      <c:valAx>
        <c:axId val="169160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6167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171450</xdr:rowOff>
    </xdr:from>
    <xdr:to>
      <xdr:col>12</xdr:col>
      <xdr:colOff>444500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4A07CF-3952-4BE9-7289-C38340E84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152400</xdr:rowOff>
    </xdr:from>
    <xdr:to>
      <xdr:col>6</xdr:col>
      <xdr:colOff>0</xdr:colOff>
      <xdr:row>39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4E5A4-667C-9BFC-89EC-96313FA83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19</xdr:row>
      <xdr:rowOff>25400</xdr:rowOff>
    </xdr:from>
    <xdr:to>
      <xdr:col>15</xdr:col>
      <xdr:colOff>279400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6574C5-78A8-6413-9756-C92CE6DA4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279400</xdr:colOff>
      <xdr:row>21</xdr:row>
      <xdr:rowOff>38100</xdr:rowOff>
    </xdr:from>
    <xdr:to>
      <xdr:col>16</xdr:col>
      <xdr:colOff>279400</xdr:colOff>
      <xdr:row>31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75C314-5890-08B9-3232-BE24E3295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43</xdr:row>
      <xdr:rowOff>0</xdr:rowOff>
    </xdr:from>
    <xdr:to>
      <xdr:col>11</xdr:col>
      <xdr:colOff>0</xdr:colOff>
      <xdr:row>53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534BC7-5C86-4447-A81B-AB629B5E8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55</xdr:row>
      <xdr:rowOff>76200</xdr:rowOff>
    </xdr:from>
    <xdr:to>
      <xdr:col>11</xdr:col>
      <xdr:colOff>520700</xdr:colOff>
      <xdr:row>65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B82484-D586-A140-B00A-C5286E2D0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1</xdr:row>
      <xdr:rowOff>63500</xdr:rowOff>
    </xdr:from>
    <xdr:to>
      <xdr:col>21</xdr:col>
      <xdr:colOff>279400</xdr:colOff>
      <xdr:row>11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FD4C38-364B-D9E7-1CBC-F5751075C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279400</xdr:colOff>
      <xdr:row>3</xdr:row>
      <xdr:rowOff>63500</xdr:rowOff>
    </xdr:from>
    <xdr:to>
      <xdr:col>22</xdr:col>
      <xdr:colOff>279400</xdr:colOff>
      <xdr:row>13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E264FD-AC71-9D04-CEBE-F34D4AE73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23</xdr:row>
      <xdr:rowOff>63500</xdr:rowOff>
    </xdr:from>
    <xdr:to>
      <xdr:col>15</xdr:col>
      <xdr:colOff>279400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E86E4-D283-91EF-155E-AB30AAF33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31DC0-FB46-5D4C-AAF2-5D2BB06AF78F}">
  <dimension ref="A1:L48"/>
  <sheetViews>
    <sheetView topLeftCell="A23" zoomScale="109" workbookViewId="0">
      <selection activeCell="E41" sqref="E41"/>
    </sheetView>
  </sheetViews>
  <sheetFormatPr baseColWidth="10" defaultRowHeight="16" x14ac:dyDescent="0.2"/>
  <sheetData>
    <row r="1" spans="1:4" x14ac:dyDescent="0.2">
      <c r="B1" t="s">
        <v>1</v>
      </c>
      <c r="C1" t="s">
        <v>0</v>
      </c>
      <c r="D1" t="s">
        <v>26</v>
      </c>
    </row>
    <row r="2" spans="1:4" x14ac:dyDescent="0.2">
      <c r="A2" t="s">
        <v>27</v>
      </c>
      <c r="B2">
        <v>12</v>
      </c>
      <c r="C2">
        <v>24</v>
      </c>
      <c r="D2">
        <f>C2^2</f>
        <v>576</v>
      </c>
    </row>
    <row r="3" spans="1:4" x14ac:dyDescent="0.2">
      <c r="A3" t="s">
        <v>27</v>
      </c>
      <c r="B3">
        <v>21</v>
      </c>
      <c r="C3">
        <v>26</v>
      </c>
      <c r="D3">
        <f t="shared" ref="D3:D7" si="0">C3^2</f>
        <v>676</v>
      </c>
    </row>
    <row r="4" spans="1:4" x14ac:dyDescent="0.2">
      <c r="B4">
        <v>33</v>
      </c>
      <c r="C4">
        <v>28</v>
      </c>
      <c r="D4">
        <f t="shared" si="0"/>
        <v>784</v>
      </c>
    </row>
    <row r="5" spans="1:4" x14ac:dyDescent="0.2">
      <c r="B5">
        <v>35</v>
      </c>
      <c r="C5">
        <v>32</v>
      </c>
      <c r="D5">
        <f t="shared" si="0"/>
        <v>1024</v>
      </c>
    </row>
    <row r="6" spans="1:4" x14ac:dyDescent="0.2">
      <c r="B6">
        <v>40</v>
      </c>
      <c r="C6">
        <v>37</v>
      </c>
      <c r="D6">
        <f t="shared" si="0"/>
        <v>1369</v>
      </c>
    </row>
    <row r="7" spans="1:4" x14ac:dyDescent="0.2">
      <c r="B7">
        <v>36</v>
      </c>
      <c r="C7">
        <v>42</v>
      </c>
      <c r="D7">
        <f t="shared" si="0"/>
        <v>1764</v>
      </c>
    </row>
    <row r="10" spans="1:4" x14ac:dyDescent="0.2">
      <c r="A10" t="s">
        <v>2</v>
      </c>
    </row>
    <row r="11" spans="1:4" ht="17" thickBot="1" x14ac:dyDescent="0.25"/>
    <row r="12" spans="1:4" x14ac:dyDescent="0.2">
      <c r="A12" s="3" t="s">
        <v>3</v>
      </c>
      <c r="B12" s="3"/>
    </row>
    <row r="13" spans="1:4" x14ac:dyDescent="0.2">
      <c r="A13" t="s">
        <v>4</v>
      </c>
      <c r="B13">
        <v>0.79463159549990292</v>
      </c>
    </row>
    <row r="14" spans="1:4" x14ac:dyDescent="0.2">
      <c r="A14" t="s">
        <v>5</v>
      </c>
      <c r="B14">
        <v>0.63143937256672134</v>
      </c>
    </row>
    <row r="15" spans="1:4" x14ac:dyDescent="0.2">
      <c r="A15" t="s">
        <v>6</v>
      </c>
      <c r="B15">
        <v>0.53929921570840167</v>
      </c>
    </row>
    <row r="16" spans="1:4" x14ac:dyDescent="0.2">
      <c r="A16" t="s">
        <v>7</v>
      </c>
      <c r="B16">
        <v>7.269276439801029</v>
      </c>
    </row>
    <row r="17" spans="1:12" ht="17" thickBot="1" x14ac:dyDescent="0.25">
      <c r="A17" s="1" t="s">
        <v>8</v>
      </c>
      <c r="B17" s="1">
        <v>6</v>
      </c>
      <c r="L17">
        <f>(-0.177*(25^2))+(12.895*25)-193.97</f>
        <v>17.78</v>
      </c>
    </row>
    <row r="19" spans="1:12" ht="17" thickBot="1" x14ac:dyDescent="0.25">
      <c r="A19" t="s">
        <v>9</v>
      </c>
    </row>
    <row r="20" spans="1:12" x14ac:dyDescent="0.2">
      <c r="A20" s="2"/>
      <c r="B20" s="2" t="s">
        <v>14</v>
      </c>
      <c r="C20" s="2" t="s">
        <v>15</v>
      </c>
      <c r="D20" s="2" t="s">
        <v>16</v>
      </c>
      <c r="E20" s="2" t="s">
        <v>17</v>
      </c>
      <c r="F20" s="2" t="s">
        <v>18</v>
      </c>
    </row>
    <row r="21" spans="1:12" x14ac:dyDescent="0.2">
      <c r="A21" t="s">
        <v>10</v>
      </c>
      <c r="B21">
        <v>1</v>
      </c>
      <c r="C21">
        <v>362.1304801670147</v>
      </c>
      <c r="D21">
        <v>362.1304801670147</v>
      </c>
      <c r="E21">
        <v>6.8530312308634453</v>
      </c>
      <c r="F21">
        <v>5.8933444792221318E-2</v>
      </c>
    </row>
    <row r="22" spans="1:12" x14ac:dyDescent="0.2">
      <c r="A22" t="s">
        <v>11</v>
      </c>
      <c r="B22">
        <v>4</v>
      </c>
      <c r="C22">
        <v>211.3695198329853</v>
      </c>
      <c r="D22">
        <v>52.842379958246326</v>
      </c>
    </row>
    <row r="23" spans="1:12" ht="17" thickBot="1" x14ac:dyDescent="0.25">
      <c r="A23" s="1" t="s">
        <v>12</v>
      </c>
      <c r="B23" s="1">
        <v>5</v>
      </c>
      <c r="C23" s="1">
        <v>573.5</v>
      </c>
      <c r="D23" s="1"/>
      <c r="E23" s="1"/>
      <c r="F23" s="1"/>
    </row>
    <row r="24" spans="1:12" ht="17" thickBot="1" x14ac:dyDescent="0.25"/>
    <row r="25" spans="1:12" x14ac:dyDescent="0.2">
      <c r="A25" s="2"/>
      <c r="B25" s="2" t="s">
        <v>19</v>
      </c>
      <c r="C25" s="2" t="s">
        <v>7</v>
      </c>
      <c r="D25" s="2" t="s">
        <v>20</v>
      </c>
      <c r="E25" s="2" t="s">
        <v>21</v>
      </c>
      <c r="F25" s="2" t="s">
        <v>22</v>
      </c>
      <c r="G25" s="2" t="s">
        <v>23</v>
      </c>
      <c r="H25" s="2" t="s">
        <v>24</v>
      </c>
      <c r="I25" s="2" t="s">
        <v>25</v>
      </c>
    </row>
    <row r="26" spans="1:12" x14ac:dyDescent="0.2">
      <c r="A26" t="s">
        <v>13</v>
      </c>
      <c r="B26">
        <v>-9.233820459290186</v>
      </c>
      <c r="C26">
        <v>15.090837433613546</v>
      </c>
      <c r="D26">
        <v>-0.61188257443703176</v>
      </c>
      <c r="E26">
        <v>0.57368596036935793</v>
      </c>
      <c r="F26">
        <v>-51.132702185182147</v>
      </c>
      <c r="G26">
        <v>32.665061266601775</v>
      </c>
      <c r="H26">
        <v>-51.132702185182147</v>
      </c>
      <c r="I26">
        <v>32.665061266601775</v>
      </c>
    </row>
    <row r="27" spans="1:12" ht="17" thickBot="1" x14ac:dyDescent="0.25">
      <c r="A27" s="1" t="s">
        <v>0</v>
      </c>
      <c r="B27" s="1">
        <v>1.2296450939457202</v>
      </c>
      <c r="C27" s="1">
        <v>0.46971932257131294</v>
      </c>
      <c r="D27" s="1">
        <v>2.6178294885006248</v>
      </c>
      <c r="E27" s="1">
        <v>5.8933444792221339E-2</v>
      </c>
      <c r="F27" s="1">
        <v>-7.4504820024225094E-2</v>
      </c>
      <c r="G27" s="1">
        <v>2.5337950079156655</v>
      </c>
      <c r="H27" s="1">
        <v>-7.4504820024225094E-2</v>
      </c>
      <c r="I27" s="1">
        <v>2.5337950079156655</v>
      </c>
    </row>
    <row r="30" spans="1:12" x14ac:dyDescent="0.2">
      <c r="A30" t="s">
        <v>2</v>
      </c>
    </row>
    <row r="31" spans="1:12" ht="17" thickBot="1" x14ac:dyDescent="0.25"/>
    <row r="32" spans="1:12" x14ac:dyDescent="0.2">
      <c r="A32" s="3" t="s">
        <v>3</v>
      </c>
      <c r="B32" s="3"/>
    </row>
    <row r="33" spans="1:9" x14ac:dyDescent="0.2">
      <c r="A33" t="s">
        <v>4</v>
      </c>
      <c r="B33">
        <v>0.97201225676459424</v>
      </c>
    </row>
    <row r="34" spans="1:9" x14ac:dyDescent="0.2">
      <c r="A34" t="s">
        <v>5</v>
      </c>
      <c r="B34">
        <v>0.94480782730059953</v>
      </c>
    </row>
    <row r="35" spans="1:9" x14ac:dyDescent="0.2">
      <c r="A35" t="s">
        <v>6</v>
      </c>
      <c r="B35">
        <v>0.90801304550099926</v>
      </c>
    </row>
    <row r="36" spans="1:9" x14ac:dyDescent="0.2">
      <c r="A36" t="s">
        <v>7</v>
      </c>
      <c r="B36">
        <v>3.2482154609932197</v>
      </c>
    </row>
    <row r="37" spans="1:9" ht="17" thickBot="1" x14ac:dyDescent="0.25">
      <c r="A37" s="1" t="s">
        <v>8</v>
      </c>
      <c r="B37" s="1">
        <v>6</v>
      </c>
    </row>
    <row r="39" spans="1:9" ht="17" thickBot="1" x14ac:dyDescent="0.25">
      <c r="A39" t="s">
        <v>9</v>
      </c>
    </row>
    <row r="40" spans="1:9" x14ac:dyDescent="0.2">
      <c r="A40" s="2"/>
      <c r="B40" s="2" t="s">
        <v>14</v>
      </c>
      <c r="C40" s="2" t="s">
        <v>15</v>
      </c>
      <c r="D40" s="2" t="s">
        <v>16</v>
      </c>
      <c r="E40" s="2" t="s">
        <v>17</v>
      </c>
      <c r="F40" s="2" t="s">
        <v>18</v>
      </c>
    </row>
    <row r="41" spans="1:9" x14ac:dyDescent="0.2">
      <c r="A41" t="s">
        <v>10</v>
      </c>
      <c r="B41">
        <v>2</v>
      </c>
      <c r="C41">
        <v>541.84728895689386</v>
      </c>
      <c r="D41">
        <v>270.92364447844693</v>
      </c>
      <c r="E41">
        <v>25.677766821567676</v>
      </c>
      <c r="F41">
        <v>1.2966305096334067E-2</v>
      </c>
    </row>
    <row r="42" spans="1:9" x14ac:dyDescent="0.2">
      <c r="A42" t="s">
        <v>11</v>
      </c>
      <c r="B42">
        <v>3</v>
      </c>
      <c r="C42">
        <v>31.652711043106184</v>
      </c>
      <c r="D42">
        <v>10.550903681035395</v>
      </c>
    </row>
    <row r="43" spans="1:9" ht="17" thickBot="1" x14ac:dyDescent="0.25">
      <c r="A43" s="1" t="s">
        <v>12</v>
      </c>
      <c r="B43" s="1">
        <v>5</v>
      </c>
      <c r="C43" s="1">
        <v>573.5</v>
      </c>
      <c r="D43" s="1"/>
      <c r="E43" s="1"/>
      <c r="F43" s="1"/>
    </row>
    <row r="44" spans="1:9" ht="17" thickBot="1" x14ac:dyDescent="0.25"/>
    <row r="45" spans="1:9" x14ac:dyDescent="0.2">
      <c r="A45" s="2"/>
      <c r="B45" s="2" t="s">
        <v>19</v>
      </c>
      <c r="C45" s="2" t="s">
        <v>7</v>
      </c>
      <c r="D45" s="2" t="s">
        <v>20</v>
      </c>
      <c r="E45" s="2" t="s">
        <v>21</v>
      </c>
      <c r="F45" s="2" t="s">
        <v>22</v>
      </c>
      <c r="G45" s="2" t="s">
        <v>23</v>
      </c>
      <c r="H45" s="2" t="s">
        <v>24</v>
      </c>
      <c r="I45" s="2" t="s">
        <v>25</v>
      </c>
    </row>
    <row r="46" spans="1:9" x14ac:dyDescent="0.2">
      <c r="A46" t="s">
        <v>13</v>
      </c>
      <c r="B46">
        <v>-193.96701233311731</v>
      </c>
      <c r="C46">
        <v>45.265635744052993</v>
      </c>
      <c r="D46">
        <v>-4.2850831352479286</v>
      </c>
      <c r="E46">
        <v>2.3355242351781942E-2</v>
      </c>
      <c r="F46">
        <v>-338.02246756309694</v>
      </c>
      <c r="G46">
        <v>-49.911557103137653</v>
      </c>
      <c r="H46">
        <v>-338.02246756309694</v>
      </c>
      <c r="I46">
        <v>-49.911557103137653</v>
      </c>
    </row>
    <row r="47" spans="1:9" x14ac:dyDescent="0.2">
      <c r="A47" t="s">
        <v>0</v>
      </c>
      <c r="B47">
        <v>12.895156608164525</v>
      </c>
      <c r="C47">
        <v>2.8343165445281469</v>
      </c>
      <c r="D47">
        <v>4.5496529429853405</v>
      </c>
      <c r="E47">
        <v>1.98942109930236E-2</v>
      </c>
      <c r="F47">
        <v>3.8750963930264355</v>
      </c>
      <c r="G47">
        <v>21.915216823302615</v>
      </c>
      <c r="H47">
        <v>3.8750963930264355</v>
      </c>
      <c r="I47">
        <v>21.915216823302615</v>
      </c>
    </row>
    <row r="48" spans="1:9" ht="17" thickBot="1" x14ac:dyDescent="0.25">
      <c r="A48" s="1" t="s">
        <v>26</v>
      </c>
      <c r="B48" s="1">
        <v>-0.17703577021546768</v>
      </c>
      <c r="C48" s="1">
        <v>4.2895477321785731E-2</v>
      </c>
      <c r="D48" s="1">
        <v>-4.1271430292618483</v>
      </c>
      <c r="E48" s="1">
        <v>2.5797916974521468E-2</v>
      </c>
      <c r="F48" s="1">
        <v>-0.31354832353156581</v>
      </c>
      <c r="G48" s="1">
        <v>-4.0523216899369552E-2</v>
      </c>
      <c r="H48" s="1">
        <v>-0.31354832353156581</v>
      </c>
      <c r="I48" s="1">
        <v>-4.0523216899369552E-2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6BC6-D356-A841-86EC-AEE6442D1F12}">
  <dimension ref="A1:I66"/>
  <sheetViews>
    <sheetView topLeftCell="A33" workbookViewId="0">
      <selection activeCell="F46" sqref="F46"/>
    </sheetView>
  </sheetViews>
  <sheetFormatPr baseColWidth="10" defaultRowHeight="16" x14ac:dyDescent="0.2"/>
  <cols>
    <col min="1" max="1" width="7.33203125" bestFit="1" customWidth="1"/>
    <col min="2" max="2" width="7.33203125" customWidth="1"/>
    <col min="3" max="3" width="8" bestFit="1" customWidth="1"/>
  </cols>
  <sheetData>
    <row r="1" spans="1:3" x14ac:dyDescent="0.2">
      <c r="A1" t="s">
        <v>49</v>
      </c>
      <c r="B1" t="s">
        <v>71</v>
      </c>
      <c r="C1" t="s">
        <v>50</v>
      </c>
    </row>
    <row r="2" spans="1:3" x14ac:dyDescent="0.2">
      <c r="A2" t="s">
        <v>51</v>
      </c>
      <c r="B2">
        <f>1</f>
        <v>1</v>
      </c>
      <c r="C2">
        <v>82.59</v>
      </c>
    </row>
    <row r="3" spans="1:3" x14ac:dyDescent="0.2">
      <c r="A3" t="s">
        <v>52</v>
      </c>
      <c r="B3">
        <f>B2+1</f>
        <v>2</v>
      </c>
      <c r="C3">
        <v>82.1</v>
      </c>
    </row>
    <row r="4" spans="1:3" x14ac:dyDescent="0.2">
      <c r="A4" t="s">
        <v>53</v>
      </c>
      <c r="B4">
        <f t="shared" ref="B4:B21" si="0">B3+1</f>
        <v>3</v>
      </c>
      <c r="C4">
        <v>83.15</v>
      </c>
    </row>
    <row r="5" spans="1:3" x14ac:dyDescent="0.2">
      <c r="A5" t="s">
        <v>54</v>
      </c>
      <c r="B5">
        <f t="shared" si="0"/>
        <v>4</v>
      </c>
      <c r="C5">
        <v>82.36</v>
      </c>
    </row>
    <row r="6" spans="1:3" x14ac:dyDescent="0.2">
      <c r="A6" t="s">
        <v>55</v>
      </c>
      <c r="B6">
        <f t="shared" si="0"/>
        <v>5</v>
      </c>
      <c r="C6">
        <v>82.38</v>
      </c>
    </row>
    <row r="7" spans="1:3" x14ac:dyDescent="0.2">
      <c r="A7" t="s">
        <v>56</v>
      </c>
      <c r="B7">
        <f t="shared" si="0"/>
        <v>6</v>
      </c>
      <c r="C7">
        <v>82.8</v>
      </c>
    </row>
    <row r="8" spans="1:3" x14ac:dyDescent="0.2">
      <c r="A8" t="s">
        <v>57</v>
      </c>
      <c r="B8">
        <f t="shared" si="0"/>
        <v>7</v>
      </c>
      <c r="C8">
        <v>84</v>
      </c>
    </row>
    <row r="9" spans="1:3" x14ac:dyDescent="0.2">
      <c r="A9" t="s">
        <v>58</v>
      </c>
      <c r="B9">
        <f t="shared" si="0"/>
        <v>8</v>
      </c>
      <c r="C9">
        <v>84.6</v>
      </c>
    </row>
    <row r="10" spans="1:3" x14ac:dyDescent="0.2">
      <c r="A10" t="s">
        <v>59</v>
      </c>
      <c r="B10">
        <f t="shared" si="0"/>
        <v>9</v>
      </c>
      <c r="C10">
        <v>85.94</v>
      </c>
    </row>
    <row r="11" spans="1:3" x14ac:dyDescent="0.2">
      <c r="A11" t="s">
        <v>60</v>
      </c>
      <c r="B11">
        <f t="shared" si="0"/>
        <v>10</v>
      </c>
      <c r="C11">
        <v>86.74</v>
      </c>
    </row>
    <row r="12" spans="1:3" x14ac:dyDescent="0.2">
      <c r="A12" t="s">
        <v>61</v>
      </c>
      <c r="B12">
        <f t="shared" si="0"/>
        <v>11</v>
      </c>
      <c r="C12">
        <v>86.35</v>
      </c>
    </row>
    <row r="13" spans="1:3" x14ac:dyDescent="0.2">
      <c r="A13" t="s">
        <v>62</v>
      </c>
      <c r="B13">
        <f t="shared" si="0"/>
        <v>12</v>
      </c>
      <c r="C13">
        <v>87.93</v>
      </c>
    </row>
    <row r="14" spans="1:3" x14ac:dyDescent="0.2">
      <c r="A14" t="s">
        <v>63</v>
      </c>
      <c r="B14">
        <f t="shared" si="0"/>
        <v>13</v>
      </c>
      <c r="C14">
        <v>87.29</v>
      </c>
    </row>
    <row r="15" spans="1:3" x14ac:dyDescent="0.2">
      <c r="A15" t="s">
        <v>64</v>
      </c>
      <c r="B15">
        <f t="shared" si="0"/>
        <v>14</v>
      </c>
      <c r="C15">
        <v>87.1</v>
      </c>
    </row>
    <row r="16" spans="1:3" x14ac:dyDescent="0.2">
      <c r="A16" t="s">
        <v>65</v>
      </c>
      <c r="B16">
        <f t="shared" si="0"/>
        <v>15</v>
      </c>
      <c r="C16">
        <v>88.57</v>
      </c>
    </row>
    <row r="17" spans="1:3" x14ac:dyDescent="0.2">
      <c r="A17" t="s">
        <v>66</v>
      </c>
      <c r="B17">
        <f t="shared" si="0"/>
        <v>16</v>
      </c>
      <c r="C17">
        <v>89.18</v>
      </c>
    </row>
    <row r="18" spans="1:3" x14ac:dyDescent="0.2">
      <c r="A18" t="s">
        <v>67</v>
      </c>
      <c r="B18">
        <f t="shared" si="0"/>
        <v>17</v>
      </c>
      <c r="C18">
        <v>89.64</v>
      </c>
    </row>
    <row r="19" spans="1:3" x14ac:dyDescent="0.2">
      <c r="A19" t="s">
        <v>68</v>
      </c>
      <c r="B19">
        <f t="shared" si="0"/>
        <v>18</v>
      </c>
      <c r="C19">
        <v>89.79</v>
      </c>
    </row>
    <row r="20" spans="1:3" x14ac:dyDescent="0.2">
      <c r="A20" t="s">
        <v>69</v>
      </c>
      <c r="B20">
        <f t="shared" si="0"/>
        <v>19</v>
      </c>
      <c r="C20">
        <v>88.51</v>
      </c>
    </row>
    <row r="21" spans="1:3" x14ac:dyDescent="0.2">
      <c r="A21" t="s">
        <v>70</v>
      </c>
      <c r="B21">
        <f t="shared" si="0"/>
        <v>20</v>
      </c>
      <c r="C21">
        <v>88.34</v>
      </c>
    </row>
    <row r="23" spans="1:3" x14ac:dyDescent="0.2">
      <c r="A23" t="s">
        <v>2</v>
      </c>
    </row>
    <row r="24" spans="1:3" ht="17" thickBot="1" x14ac:dyDescent="0.25"/>
    <row r="25" spans="1:3" x14ac:dyDescent="0.2">
      <c r="A25" s="3" t="s">
        <v>3</v>
      </c>
      <c r="B25" s="3"/>
    </row>
    <row r="26" spans="1:3" x14ac:dyDescent="0.2">
      <c r="A26" t="s">
        <v>4</v>
      </c>
      <c r="B26">
        <v>0.94735463704319356</v>
      </c>
    </row>
    <row r="27" spans="1:3" x14ac:dyDescent="0.2">
      <c r="A27" t="s">
        <v>5</v>
      </c>
      <c r="B27">
        <v>0.89748080832724098</v>
      </c>
    </row>
    <row r="28" spans="1:3" x14ac:dyDescent="0.2">
      <c r="A28" t="s">
        <v>6</v>
      </c>
      <c r="B28">
        <v>0.89178529767875447</v>
      </c>
    </row>
    <row r="29" spans="1:3" x14ac:dyDescent="0.2">
      <c r="A29" t="s">
        <v>7</v>
      </c>
      <c r="B29">
        <v>0.89573803829567988</v>
      </c>
    </row>
    <row r="30" spans="1:3" ht="17" thickBot="1" x14ac:dyDescent="0.25">
      <c r="A30" s="1" t="s">
        <v>8</v>
      </c>
      <c r="B30" s="1">
        <v>20</v>
      </c>
    </row>
    <row r="32" spans="1:3" ht="17" thickBot="1" x14ac:dyDescent="0.25">
      <c r="A32" t="s">
        <v>9</v>
      </c>
    </row>
    <row r="33" spans="1:9" x14ac:dyDescent="0.2">
      <c r="A33" s="2"/>
      <c r="B33" s="2" t="s">
        <v>14</v>
      </c>
      <c r="C33" s="2" t="s">
        <v>15</v>
      </c>
      <c r="D33" s="2" t="s">
        <v>16</v>
      </c>
      <c r="E33" s="2" t="s">
        <v>17</v>
      </c>
      <c r="F33" s="2" t="s">
        <v>18</v>
      </c>
    </row>
    <row r="34" spans="1:9" x14ac:dyDescent="0.2">
      <c r="A34" t="s">
        <v>10</v>
      </c>
      <c r="B34">
        <v>1</v>
      </c>
      <c r="C34">
        <v>126.43128060150391</v>
      </c>
      <c r="D34">
        <v>126.43128060150391</v>
      </c>
      <c r="E34">
        <v>157.57688181405049</v>
      </c>
      <c r="F34">
        <v>2.4353387825615619E-10</v>
      </c>
    </row>
    <row r="35" spans="1:9" x14ac:dyDescent="0.2">
      <c r="A35" t="s">
        <v>11</v>
      </c>
      <c r="B35">
        <v>18</v>
      </c>
      <c r="C35">
        <v>14.442239398496271</v>
      </c>
      <c r="D35">
        <v>0.80234663324979283</v>
      </c>
    </row>
    <row r="36" spans="1:9" ht="17" thickBot="1" x14ac:dyDescent="0.25">
      <c r="A36" s="1" t="s">
        <v>12</v>
      </c>
      <c r="B36" s="1">
        <v>19</v>
      </c>
      <c r="C36" s="1">
        <v>140.87352000000018</v>
      </c>
      <c r="D36" s="1"/>
      <c r="E36" s="1"/>
      <c r="F36" s="1"/>
    </row>
    <row r="37" spans="1:9" ht="17" thickBot="1" x14ac:dyDescent="0.25"/>
    <row r="38" spans="1:9" x14ac:dyDescent="0.2">
      <c r="A38" s="2"/>
      <c r="B38" s="2" t="s">
        <v>19</v>
      </c>
      <c r="C38" s="2" t="s">
        <v>7</v>
      </c>
      <c r="D38" s="2" t="s">
        <v>20</v>
      </c>
      <c r="E38" s="2" t="s">
        <v>21</v>
      </c>
      <c r="F38" s="2" t="s">
        <v>22</v>
      </c>
      <c r="G38" s="2" t="s">
        <v>23</v>
      </c>
      <c r="H38" s="2" t="s">
        <v>24</v>
      </c>
      <c r="I38" s="2" t="s">
        <v>25</v>
      </c>
    </row>
    <row r="39" spans="1:9" x14ac:dyDescent="0.2">
      <c r="A39" t="s">
        <v>13</v>
      </c>
      <c r="B39">
        <v>81.389684210526298</v>
      </c>
      <c r="C39">
        <v>0.41609849519226949</v>
      </c>
      <c r="D39">
        <v>195.60196720470717</v>
      </c>
      <c r="E39">
        <v>2.0857541909353097E-31</v>
      </c>
      <c r="F39">
        <v>80.51549371106573</v>
      </c>
      <c r="G39">
        <v>82.263874709986865</v>
      </c>
      <c r="H39">
        <v>80.51549371106573</v>
      </c>
      <c r="I39">
        <v>82.263874709986865</v>
      </c>
    </row>
    <row r="40" spans="1:9" ht="17" thickBot="1" x14ac:dyDescent="0.25">
      <c r="A40" s="1" t="s">
        <v>71</v>
      </c>
      <c r="B40" s="1">
        <v>0.43603007518797016</v>
      </c>
      <c r="C40" s="1">
        <v>3.4735231258783812E-2</v>
      </c>
      <c r="D40" s="1">
        <v>12.552963069094503</v>
      </c>
      <c r="E40" s="1">
        <v>2.4353387825615701E-10</v>
      </c>
      <c r="F40" s="1">
        <v>0.36305406226352177</v>
      </c>
      <c r="G40" s="1">
        <v>0.50900608811241854</v>
      </c>
      <c r="H40" s="1">
        <v>0.36305406226352177</v>
      </c>
      <c r="I40" s="1">
        <v>0.50900608811241854</v>
      </c>
    </row>
    <row r="44" spans="1:9" x14ac:dyDescent="0.2">
      <c r="A44" t="s">
        <v>32</v>
      </c>
    </row>
    <row r="45" spans="1:9" ht="17" thickBot="1" x14ac:dyDescent="0.25"/>
    <row r="46" spans="1:9" x14ac:dyDescent="0.2">
      <c r="A46" s="2" t="s">
        <v>33</v>
      </c>
      <c r="B46" s="2" t="s">
        <v>72</v>
      </c>
      <c r="C46" s="2" t="s">
        <v>35</v>
      </c>
      <c r="E46" s="8" t="s">
        <v>73</v>
      </c>
      <c r="F46">
        <f>SUMXMY2(C48:C66,C47:C65)/SUMSQ(C47:C66)</f>
        <v>0.86590978678422192</v>
      </c>
    </row>
    <row r="47" spans="1:9" x14ac:dyDescent="0.2">
      <c r="A47">
        <v>1</v>
      </c>
      <c r="B47">
        <v>81.82571428571427</v>
      </c>
      <c r="C47">
        <v>0.76428571428573377</v>
      </c>
    </row>
    <row r="48" spans="1:9" x14ac:dyDescent="0.2">
      <c r="A48">
        <v>2</v>
      </c>
      <c r="B48">
        <v>82.261744360902242</v>
      </c>
      <c r="C48">
        <v>-0.16174436090224731</v>
      </c>
    </row>
    <row r="49" spans="1:3" x14ac:dyDescent="0.2">
      <c r="A49">
        <v>3</v>
      </c>
      <c r="B49">
        <v>82.697774436090214</v>
      </c>
      <c r="C49">
        <v>0.45222556390979207</v>
      </c>
    </row>
    <row r="50" spans="1:3" x14ac:dyDescent="0.2">
      <c r="A50">
        <v>4</v>
      </c>
      <c r="B50">
        <v>83.133804511278171</v>
      </c>
      <c r="C50">
        <v>-0.77380451127817196</v>
      </c>
    </row>
    <row r="51" spans="1:3" x14ac:dyDescent="0.2">
      <c r="A51">
        <v>5</v>
      </c>
      <c r="B51">
        <v>83.569834586466143</v>
      </c>
      <c r="C51">
        <v>-1.1898345864661479</v>
      </c>
    </row>
    <row r="52" spans="1:3" x14ac:dyDescent="0.2">
      <c r="A52">
        <v>6</v>
      </c>
      <c r="B52">
        <v>84.005864661654115</v>
      </c>
      <c r="C52">
        <v>-1.2058646616541182</v>
      </c>
    </row>
    <row r="53" spans="1:3" x14ac:dyDescent="0.2">
      <c r="A53">
        <v>7</v>
      </c>
      <c r="B53">
        <v>84.441894736842087</v>
      </c>
      <c r="C53">
        <v>-0.44189473684208735</v>
      </c>
    </row>
    <row r="54" spans="1:3" x14ac:dyDescent="0.2">
      <c r="A54">
        <v>8</v>
      </c>
      <c r="B54">
        <v>84.877924812030059</v>
      </c>
      <c r="C54">
        <v>-0.27792481203006503</v>
      </c>
    </row>
    <row r="55" spans="1:3" x14ac:dyDescent="0.2">
      <c r="A55">
        <v>9</v>
      </c>
      <c r="B55">
        <v>85.313954887218031</v>
      </c>
      <c r="C55">
        <v>0.6260451127819664</v>
      </c>
    </row>
    <row r="56" spans="1:3" x14ac:dyDescent="0.2">
      <c r="A56">
        <v>10</v>
      </c>
      <c r="B56">
        <v>85.749984962406003</v>
      </c>
      <c r="C56">
        <v>0.99001503759399156</v>
      </c>
    </row>
    <row r="57" spans="1:3" x14ac:dyDescent="0.2">
      <c r="A57">
        <v>11</v>
      </c>
      <c r="B57">
        <v>86.186015037593975</v>
      </c>
      <c r="C57">
        <v>0.16398496240601901</v>
      </c>
    </row>
    <row r="58" spans="1:3" x14ac:dyDescent="0.2">
      <c r="A58">
        <v>12</v>
      </c>
      <c r="B58">
        <v>86.622045112781933</v>
      </c>
      <c r="C58">
        <v>1.3079548872180737</v>
      </c>
    </row>
    <row r="59" spans="1:3" x14ac:dyDescent="0.2">
      <c r="A59">
        <v>13</v>
      </c>
      <c r="B59">
        <v>87.058075187969905</v>
      </c>
      <c r="C59">
        <v>0.23192481203010118</v>
      </c>
    </row>
    <row r="60" spans="1:3" x14ac:dyDescent="0.2">
      <c r="A60">
        <v>14</v>
      </c>
      <c r="B60">
        <v>87.494105263157877</v>
      </c>
      <c r="C60">
        <v>-0.39410526315788275</v>
      </c>
    </row>
    <row r="61" spans="1:3" x14ac:dyDescent="0.2">
      <c r="A61">
        <v>15</v>
      </c>
      <c r="B61">
        <v>87.930135338345849</v>
      </c>
      <c r="C61">
        <v>0.63986466165414413</v>
      </c>
    </row>
    <row r="62" spans="1:3" x14ac:dyDescent="0.2">
      <c r="A62">
        <v>16</v>
      </c>
      <c r="B62">
        <v>88.366165413533821</v>
      </c>
      <c r="C62">
        <v>0.81383458646618578</v>
      </c>
    </row>
    <row r="63" spans="1:3" x14ac:dyDescent="0.2">
      <c r="A63">
        <v>17</v>
      </c>
      <c r="B63">
        <v>88.802195488721793</v>
      </c>
      <c r="C63">
        <v>0.83780451127820754</v>
      </c>
    </row>
    <row r="64" spans="1:3" x14ac:dyDescent="0.2">
      <c r="A64">
        <v>18</v>
      </c>
      <c r="B64">
        <v>89.238225563909765</v>
      </c>
      <c r="C64">
        <v>0.55177443609024124</v>
      </c>
    </row>
    <row r="65" spans="1:3" x14ac:dyDescent="0.2">
      <c r="A65">
        <v>19</v>
      </c>
      <c r="B65">
        <v>89.674255639097737</v>
      </c>
      <c r="C65">
        <v>-1.1642556390977319</v>
      </c>
    </row>
    <row r="66" spans="1:3" ht="17" thickBot="1" x14ac:dyDescent="0.25">
      <c r="A66" s="1">
        <v>20</v>
      </c>
      <c r="B66" s="1">
        <v>90.110285714285695</v>
      </c>
      <c r="C66" s="1">
        <v>-1.7702857142856914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2C2F4-D5C0-924D-A94A-22C16D38AD6F}">
  <dimension ref="A1:N41"/>
  <sheetViews>
    <sheetView topLeftCell="A10" workbookViewId="0">
      <selection activeCell="K35" sqref="K35"/>
    </sheetView>
  </sheetViews>
  <sheetFormatPr baseColWidth="10" defaultRowHeight="16" x14ac:dyDescent="0.2"/>
  <cols>
    <col min="1" max="1" width="6.1640625" bestFit="1" customWidth="1"/>
    <col min="2" max="2" width="6.33203125" bestFit="1" customWidth="1"/>
  </cols>
  <sheetData>
    <row r="1" spans="1:10" x14ac:dyDescent="0.2">
      <c r="A1" t="s">
        <v>75</v>
      </c>
      <c r="B1" t="s">
        <v>74</v>
      </c>
      <c r="C1" t="s">
        <v>389</v>
      </c>
      <c r="D1" t="s">
        <v>76</v>
      </c>
    </row>
    <row r="2" spans="1:10" x14ac:dyDescent="0.2">
      <c r="A2">
        <v>0.76700000000000002</v>
      </c>
      <c r="B2">
        <v>1.1000000000000001</v>
      </c>
      <c r="C2">
        <f>LN(B2)</f>
        <v>9.5310179804324935E-2</v>
      </c>
      <c r="D2" s="9">
        <f t="shared" ref="D2:D41" si="0">B2^2</f>
        <v>1.2100000000000002</v>
      </c>
    </row>
    <row r="3" spans="1:10" x14ac:dyDescent="0.2">
      <c r="A3">
        <v>1.8160000000000001</v>
      </c>
      <c r="B3">
        <v>1.1000000000000001</v>
      </c>
      <c r="C3">
        <f t="shared" ref="C3:C41" si="1">LN(B3)</f>
        <v>9.5310179804324935E-2</v>
      </c>
      <c r="D3" s="9">
        <f t="shared" si="0"/>
        <v>1.2100000000000002</v>
      </c>
      <c r="E3" t="s">
        <v>2</v>
      </c>
    </row>
    <row r="4" spans="1:10" ht="17" thickBot="1" x14ac:dyDescent="0.25">
      <c r="A4">
        <v>0.69699999999999995</v>
      </c>
      <c r="B4">
        <v>1.25</v>
      </c>
      <c r="C4">
        <f t="shared" si="1"/>
        <v>0.22314355131420976</v>
      </c>
      <c r="D4" s="9">
        <f t="shared" si="0"/>
        <v>1.5625</v>
      </c>
    </row>
    <row r="5" spans="1:10" x14ac:dyDescent="0.2">
      <c r="A5">
        <v>1.3779999999999999</v>
      </c>
      <c r="B5">
        <v>1.75</v>
      </c>
      <c r="C5">
        <f t="shared" si="1"/>
        <v>0.55961578793542266</v>
      </c>
      <c r="D5" s="9">
        <f t="shared" si="0"/>
        <v>3.0625</v>
      </c>
      <c r="E5" s="3" t="s">
        <v>3</v>
      </c>
      <c r="F5" s="3"/>
    </row>
    <row r="6" spans="1:10" x14ac:dyDescent="0.2">
      <c r="A6">
        <v>1.748</v>
      </c>
      <c r="B6">
        <v>3.25</v>
      </c>
      <c r="C6">
        <f t="shared" si="1"/>
        <v>1.1786549963416462</v>
      </c>
      <c r="D6" s="9">
        <f t="shared" si="0"/>
        <v>10.5625</v>
      </c>
      <c r="E6" t="s">
        <v>4</v>
      </c>
      <c r="F6">
        <v>0.81726987091156078</v>
      </c>
    </row>
    <row r="7" spans="1:10" x14ac:dyDescent="0.2">
      <c r="A7">
        <v>3.5579999999999998</v>
      </c>
      <c r="B7">
        <v>3.75</v>
      </c>
      <c r="C7">
        <f t="shared" si="1"/>
        <v>1.3217558399823195</v>
      </c>
      <c r="D7" s="9">
        <f t="shared" si="0"/>
        <v>14.0625</v>
      </c>
      <c r="E7" t="s">
        <v>5</v>
      </c>
      <c r="F7">
        <v>0.66793004189979921</v>
      </c>
    </row>
    <row r="8" spans="1:10" x14ac:dyDescent="0.2">
      <c r="A8">
        <v>4.4130000000000003</v>
      </c>
      <c r="B8">
        <v>4</v>
      </c>
      <c r="C8">
        <f t="shared" si="1"/>
        <v>1.3862943611198906</v>
      </c>
      <c r="D8" s="9">
        <f t="shared" si="0"/>
        <v>16</v>
      </c>
      <c r="E8" t="s">
        <v>6</v>
      </c>
      <c r="F8">
        <v>0.64998031443492343</v>
      </c>
    </row>
    <row r="9" spans="1:10" x14ac:dyDescent="0.2">
      <c r="A9">
        <v>2.31</v>
      </c>
      <c r="B9">
        <v>4.25</v>
      </c>
      <c r="C9">
        <f t="shared" si="1"/>
        <v>1.4469189829363254</v>
      </c>
      <c r="D9" s="9">
        <f t="shared" si="0"/>
        <v>18.0625</v>
      </c>
      <c r="E9" t="s">
        <v>7</v>
      </c>
      <c r="F9">
        <v>0.9610126776771386</v>
      </c>
    </row>
    <row r="10" spans="1:10" ht="17" thickBot="1" x14ac:dyDescent="0.25">
      <c r="A10">
        <v>3.3319999999999999</v>
      </c>
      <c r="B10">
        <v>4.75</v>
      </c>
      <c r="C10">
        <f t="shared" si="1"/>
        <v>1.5581446180465499</v>
      </c>
      <c r="D10" s="9">
        <f t="shared" si="0"/>
        <v>22.5625</v>
      </c>
      <c r="E10" s="1" t="s">
        <v>8</v>
      </c>
      <c r="F10" s="1">
        <v>40</v>
      </c>
    </row>
    <row r="11" spans="1:10" x14ac:dyDescent="0.2">
      <c r="A11">
        <v>2.8050000000000002</v>
      </c>
      <c r="B11">
        <v>4.75</v>
      </c>
      <c r="C11">
        <f t="shared" si="1"/>
        <v>1.5581446180465499</v>
      </c>
      <c r="D11" s="9">
        <f t="shared" si="0"/>
        <v>22.5625</v>
      </c>
    </row>
    <row r="12" spans="1:10" ht="17" thickBot="1" x14ac:dyDescent="0.25">
      <c r="A12">
        <v>2.069</v>
      </c>
      <c r="B12">
        <v>5</v>
      </c>
      <c r="C12">
        <f t="shared" si="1"/>
        <v>1.6094379124341003</v>
      </c>
      <c r="D12" s="9">
        <f t="shared" si="0"/>
        <v>25</v>
      </c>
      <c r="E12" t="s">
        <v>9</v>
      </c>
    </row>
    <row r="13" spans="1:10" x14ac:dyDescent="0.2">
      <c r="A13">
        <v>4.7389999999999999</v>
      </c>
      <c r="B13">
        <v>5</v>
      </c>
      <c r="C13">
        <f t="shared" si="1"/>
        <v>1.6094379124341003</v>
      </c>
      <c r="D13" s="9">
        <f t="shared" si="0"/>
        <v>25</v>
      </c>
      <c r="E13" s="2"/>
      <c r="F13" s="2" t="s">
        <v>14</v>
      </c>
      <c r="G13" s="2" t="s">
        <v>15</v>
      </c>
      <c r="H13" s="2" t="s">
        <v>16</v>
      </c>
      <c r="I13" s="2" t="s">
        <v>17</v>
      </c>
      <c r="J13" s="2" t="s">
        <v>18</v>
      </c>
    </row>
    <row r="14" spans="1:10" x14ac:dyDescent="0.2">
      <c r="A14">
        <v>2.181</v>
      </c>
      <c r="B14">
        <v>5</v>
      </c>
      <c r="C14">
        <f t="shared" si="1"/>
        <v>1.6094379124341003</v>
      </c>
      <c r="D14" s="9">
        <f t="shared" si="0"/>
        <v>25</v>
      </c>
      <c r="E14" t="s">
        <v>10</v>
      </c>
      <c r="F14">
        <v>2</v>
      </c>
      <c r="G14">
        <v>68.732374533721242</v>
      </c>
      <c r="H14">
        <v>34.366187266860621</v>
      </c>
      <c r="I14">
        <v>37.211152269961431</v>
      </c>
      <c r="J14">
        <v>1.3891443161697427E-9</v>
      </c>
    </row>
    <row r="15" spans="1:10" x14ac:dyDescent="0.2">
      <c r="A15">
        <v>4.3659999999999997</v>
      </c>
      <c r="B15">
        <v>5</v>
      </c>
      <c r="C15">
        <f t="shared" si="1"/>
        <v>1.6094379124341003</v>
      </c>
      <c r="D15" s="9">
        <f t="shared" si="0"/>
        <v>25</v>
      </c>
      <c r="E15" t="s">
        <v>11</v>
      </c>
      <c r="F15">
        <v>37</v>
      </c>
      <c r="G15">
        <v>34.171178566278805</v>
      </c>
      <c r="H15">
        <v>0.92354536665618392</v>
      </c>
    </row>
    <row r="16" spans="1:10" ht="17" thickBot="1" x14ac:dyDescent="0.25">
      <c r="A16">
        <v>3.6989999999999998</v>
      </c>
      <c r="B16">
        <v>5</v>
      </c>
      <c r="C16">
        <f t="shared" si="1"/>
        <v>1.6094379124341003</v>
      </c>
      <c r="D16" s="9">
        <f t="shared" si="0"/>
        <v>25</v>
      </c>
      <c r="E16" s="1" t="s">
        <v>12</v>
      </c>
      <c r="F16" s="1">
        <v>39</v>
      </c>
      <c r="G16" s="1">
        <v>102.90355310000004</v>
      </c>
      <c r="H16" s="1"/>
      <c r="I16" s="1"/>
      <c r="J16" s="1"/>
    </row>
    <row r="17" spans="1:13" ht="17" thickBot="1" x14ac:dyDescent="0.25">
      <c r="A17">
        <v>1.855</v>
      </c>
      <c r="B17">
        <v>5</v>
      </c>
      <c r="C17">
        <f t="shared" si="1"/>
        <v>1.6094379124341003</v>
      </c>
      <c r="D17" s="9">
        <f t="shared" si="0"/>
        <v>25</v>
      </c>
    </row>
    <row r="18" spans="1:13" x14ac:dyDescent="0.2">
      <c r="A18">
        <v>2.8610000000000002</v>
      </c>
      <c r="B18">
        <v>5</v>
      </c>
      <c r="C18">
        <f t="shared" si="1"/>
        <v>1.6094379124341003</v>
      </c>
      <c r="D18" s="9">
        <f t="shared" si="0"/>
        <v>25</v>
      </c>
      <c r="E18" s="2"/>
      <c r="F18" s="2" t="s">
        <v>19</v>
      </c>
      <c r="G18" s="2" t="s">
        <v>7</v>
      </c>
      <c r="H18" s="2" t="s">
        <v>20</v>
      </c>
      <c r="I18" s="2" t="s">
        <v>21</v>
      </c>
      <c r="J18" s="2" t="s">
        <v>22</v>
      </c>
      <c r="K18" s="2" t="s">
        <v>23</v>
      </c>
      <c r="L18" s="2" t="s">
        <v>24</v>
      </c>
      <c r="M18" s="2" t="s">
        <v>25</v>
      </c>
    </row>
    <row r="19" spans="1:13" x14ac:dyDescent="0.2">
      <c r="A19">
        <v>3.452</v>
      </c>
      <c r="B19">
        <v>5</v>
      </c>
      <c r="C19">
        <f t="shared" si="1"/>
        <v>1.6094379124341003</v>
      </c>
      <c r="D19" s="9">
        <f t="shared" si="0"/>
        <v>25</v>
      </c>
      <c r="E19" t="s">
        <v>13</v>
      </c>
      <c r="F19">
        <v>0.98653737048966272</v>
      </c>
      <c r="G19">
        <v>0.43904965132163909</v>
      </c>
      <c r="H19">
        <v>2.2469836099857075</v>
      </c>
      <c r="I19">
        <v>3.0692875815678866E-2</v>
      </c>
      <c r="J19">
        <v>9.6938276086198427E-2</v>
      </c>
      <c r="K19">
        <v>1.8761364648931269</v>
      </c>
      <c r="L19">
        <v>9.6938276086198427E-2</v>
      </c>
      <c r="M19">
        <v>1.8761364648931269</v>
      </c>
    </row>
    <row r="20" spans="1:13" x14ac:dyDescent="0.2">
      <c r="A20">
        <v>4.1840000000000002</v>
      </c>
      <c r="B20">
        <v>7</v>
      </c>
      <c r="C20">
        <f t="shared" si="1"/>
        <v>1.9459101490553132</v>
      </c>
      <c r="D20" s="9">
        <f t="shared" si="0"/>
        <v>49</v>
      </c>
      <c r="E20" t="s">
        <v>74</v>
      </c>
      <c r="F20">
        <v>0.4655240369000947</v>
      </c>
      <c r="G20">
        <v>8.2023788483509219E-2</v>
      </c>
      <c r="H20">
        <v>5.6754759260319672</v>
      </c>
      <c r="I20">
        <v>1.7277320787971799E-6</v>
      </c>
      <c r="J20">
        <v>0.29932805488571435</v>
      </c>
      <c r="K20">
        <v>0.63172001891447505</v>
      </c>
      <c r="L20">
        <v>0.29932805488571435</v>
      </c>
      <c r="M20">
        <v>0.63172001891447505</v>
      </c>
    </row>
    <row r="21" spans="1:13" ht="17" thickBot="1" x14ac:dyDescent="0.25">
      <c r="A21">
        <v>5.798</v>
      </c>
      <c r="B21">
        <v>9.25</v>
      </c>
      <c r="C21">
        <f t="shared" si="1"/>
        <v>2.224623551524334</v>
      </c>
      <c r="D21" s="9">
        <f t="shared" si="0"/>
        <v>85.5625</v>
      </c>
      <c r="E21" s="1" t="s">
        <v>76</v>
      </c>
      <c r="F21" s="1">
        <v>-1.0392305596541722E-2</v>
      </c>
      <c r="G21" s="1">
        <v>2.6060423262604113E-3</v>
      </c>
      <c r="H21" s="1">
        <v>-3.9877731423703899</v>
      </c>
      <c r="I21" s="1">
        <v>3.0225490923517582E-4</v>
      </c>
      <c r="J21" s="1">
        <v>-1.5672648916345421E-2</v>
      </c>
      <c r="K21" s="1">
        <v>-5.1119622767380243E-3</v>
      </c>
      <c r="L21" s="1">
        <v>-1.5672648916345421E-2</v>
      </c>
      <c r="M21" s="1">
        <v>-5.1119622767380243E-3</v>
      </c>
    </row>
    <row r="22" spans="1:13" x14ac:dyDescent="0.2">
      <c r="A22">
        <v>5.3650000000000002</v>
      </c>
      <c r="B22">
        <v>9.25</v>
      </c>
      <c r="C22">
        <f t="shared" si="1"/>
        <v>2.224623551524334</v>
      </c>
      <c r="D22" s="9">
        <f t="shared" si="0"/>
        <v>85.5625</v>
      </c>
    </row>
    <row r="23" spans="1:13" x14ac:dyDescent="0.2">
      <c r="A23">
        <v>3.778</v>
      </c>
      <c r="B23">
        <v>9.5</v>
      </c>
      <c r="C23">
        <f t="shared" si="1"/>
        <v>2.2512917986064953</v>
      </c>
      <c r="D23" s="9">
        <f t="shared" si="0"/>
        <v>90.25</v>
      </c>
    </row>
    <row r="24" spans="1:13" x14ac:dyDescent="0.2">
      <c r="A24">
        <v>5.367</v>
      </c>
      <c r="B24">
        <v>9.75</v>
      </c>
      <c r="C24">
        <f t="shared" si="1"/>
        <v>2.2772672850097559</v>
      </c>
      <c r="D24" s="9">
        <f t="shared" si="0"/>
        <v>95.0625</v>
      </c>
      <c r="F24" t="s">
        <v>2</v>
      </c>
    </row>
    <row r="25" spans="1:13" ht="17" thickBot="1" x14ac:dyDescent="0.25">
      <c r="A25">
        <v>4.4139999999999997</v>
      </c>
      <c r="B25">
        <v>9.75</v>
      </c>
      <c r="C25">
        <f t="shared" si="1"/>
        <v>2.2772672850097559</v>
      </c>
      <c r="D25" s="9">
        <f t="shared" si="0"/>
        <v>95.0625</v>
      </c>
    </row>
    <row r="26" spans="1:13" x14ac:dyDescent="0.2">
      <c r="A26">
        <v>4.9489999999999998</v>
      </c>
      <c r="B26">
        <v>9.75</v>
      </c>
      <c r="C26">
        <f t="shared" si="1"/>
        <v>2.2772672850097559</v>
      </c>
      <c r="D26" s="9">
        <f t="shared" si="0"/>
        <v>95.0625</v>
      </c>
      <c r="F26" s="3" t="s">
        <v>3</v>
      </c>
      <c r="G26" s="3"/>
    </row>
    <row r="27" spans="1:13" x14ac:dyDescent="0.2">
      <c r="A27">
        <v>4.2030000000000003</v>
      </c>
      <c r="B27">
        <v>9.75</v>
      </c>
      <c r="C27">
        <f t="shared" si="1"/>
        <v>2.2772672850097559</v>
      </c>
      <c r="D27" s="9">
        <f t="shared" si="0"/>
        <v>95.0625</v>
      </c>
      <c r="F27" t="s">
        <v>4</v>
      </c>
      <c r="G27">
        <v>0.82050637705083285</v>
      </c>
    </row>
    <row r="28" spans="1:13" x14ac:dyDescent="0.2">
      <c r="A28">
        <v>3.6819999999999999</v>
      </c>
      <c r="B28">
        <v>10</v>
      </c>
      <c r="C28">
        <f t="shared" si="1"/>
        <v>2.3025850929940459</v>
      </c>
      <c r="D28" s="9">
        <f t="shared" si="0"/>
        <v>100</v>
      </c>
      <c r="F28" t="s">
        <v>5</v>
      </c>
      <c r="G28">
        <v>0.67323071478108343</v>
      </c>
    </row>
    <row r="29" spans="1:13" x14ac:dyDescent="0.2">
      <c r="A29">
        <v>3.27</v>
      </c>
      <c r="B29">
        <v>10</v>
      </c>
      <c r="C29">
        <f t="shared" si="1"/>
        <v>2.3025850929940459</v>
      </c>
      <c r="D29" s="9">
        <f t="shared" si="0"/>
        <v>100</v>
      </c>
      <c r="F29" t="s">
        <v>6</v>
      </c>
      <c r="G29">
        <v>0.66463152306479611</v>
      </c>
    </row>
    <row r="30" spans="1:13" x14ac:dyDescent="0.2">
      <c r="A30">
        <v>6.0460000000000003</v>
      </c>
      <c r="B30">
        <v>10</v>
      </c>
      <c r="C30">
        <f t="shared" si="1"/>
        <v>2.3025850929940459</v>
      </c>
      <c r="D30" s="9">
        <f t="shared" si="0"/>
        <v>100</v>
      </c>
      <c r="F30" t="s">
        <v>7</v>
      </c>
      <c r="G30">
        <v>0.94068452809326475</v>
      </c>
    </row>
    <row r="31" spans="1:13" ht="17" thickBot="1" x14ac:dyDescent="0.25">
      <c r="A31">
        <v>4.1630000000000003</v>
      </c>
      <c r="B31">
        <v>10</v>
      </c>
      <c r="C31">
        <f t="shared" si="1"/>
        <v>2.3025850929940459</v>
      </c>
      <c r="D31" s="9">
        <f t="shared" si="0"/>
        <v>100</v>
      </c>
      <c r="F31" s="1" t="s">
        <v>8</v>
      </c>
      <c r="G31" s="1">
        <v>40</v>
      </c>
    </row>
    <row r="32" spans="1:13" x14ac:dyDescent="0.2">
      <c r="A32">
        <v>4.03</v>
      </c>
      <c r="B32">
        <v>10</v>
      </c>
      <c r="C32">
        <f t="shared" si="1"/>
        <v>2.3025850929940459</v>
      </c>
      <c r="D32" s="9">
        <f t="shared" si="0"/>
        <v>100</v>
      </c>
    </row>
    <row r="33" spans="1:14" ht="17" thickBot="1" x14ac:dyDescent="0.25">
      <c r="A33">
        <v>3.8660000000000001</v>
      </c>
      <c r="B33">
        <v>10</v>
      </c>
      <c r="C33">
        <f t="shared" si="1"/>
        <v>2.3025850929940459</v>
      </c>
      <c r="D33" s="9">
        <f t="shared" si="0"/>
        <v>100</v>
      </c>
      <c r="F33" t="s">
        <v>9</v>
      </c>
    </row>
    <row r="34" spans="1:14" x14ac:dyDescent="0.2">
      <c r="A34">
        <v>3.8559999999999999</v>
      </c>
      <c r="B34">
        <v>10.25</v>
      </c>
      <c r="C34">
        <f t="shared" si="1"/>
        <v>2.3272777055844172</v>
      </c>
      <c r="D34" s="9">
        <f t="shared" si="0"/>
        <v>105.0625</v>
      </c>
      <c r="F34" s="2"/>
      <c r="G34" s="2" t="s">
        <v>14</v>
      </c>
      <c r="H34" s="2" t="s">
        <v>15</v>
      </c>
      <c r="I34" s="2" t="s">
        <v>16</v>
      </c>
      <c r="J34" s="2" t="s">
        <v>17</v>
      </c>
      <c r="K34" s="2" t="s">
        <v>18</v>
      </c>
    </row>
    <row r="35" spans="1:14" x14ac:dyDescent="0.2">
      <c r="A35">
        <v>4.0789999999999997</v>
      </c>
      <c r="B35">
        <v>12</v>
      </c>
      <c r="C35">
        <f t="shared" si="1"/>
        <v>2.4849066497880004</v>
      </c>
      <c r="D35" s="9">
        <f t="shared" si="0"/>
        <v>144</v>
      </c>
      <c r="F35" t="s">
        <v>10</v>
      </c>
      <c r="G35">
        <v>1</v>
      </c>
      <c r="H35">
        <v>69.277832607026198</v>
      </c>
      <c r="I35">
        <v>69.277832607026198</v>
      </c>
      <c r="J35">
        <v>78.289999454943256</v>
      </c>
      <c r="K35">
        <v>9.132002986852231E-11</v>
      </c>
    </row>
    <row r="36" spans="1:14" x14ac:dyDescent="0.2">
      <c r="A36">
        <v>6.9130000000000003</v>
      </c>
      <c r="B36">
        <v>25.5</v>
      </c>
      <c r="C36">
        <f t="shared" si="1"/>
        <v>3.2386784521643803</v>
      </c>
      <c r="D36" s="9">
        <f t="shared" si="0"/>
        <v>650.25</v>
      </c>
      <c r="F36" t="s">
        <v>11</v>
      </c>
      <c r="G36">
        <v>38</v>
      </c>
      <c r="H36">
        <v>33.625720492973834</v>
      </c>
      <c r="I36">
        <v>0.88488738139404821</v>
      </c>
    </row>
    <row r="37" spans="1:14" ht="17" thickBot="1" x14ac:dyDescent="0.25">
      <c r="A37">
        <v>8.2040000000000006</v>
      </c>
      <c r="B37">
        <v>25.75</v>
      </c>
      <c r="C37">
        <f t="shared" si="1"/>
        <v>3.2484346271097451</v>
      </c>
      <c r="D37" s="9">
        <f t="shared" si="0"/>
        <v>663.0625</v>
      </c>
      <c r="F37" s="1" t="s">
        <v>12</v>
      </c>
      <c r="G37" s="1">
        <v>39</v>
      </c>
      <c r="H37" s="1">
        <v>102.90355310000004</v>
      </c>
      <c r="I37" s="1"/>
      <c r="J37" s="1"/>
      <c r="K37" s="1"/>
    </row>
    <row r="38" spans="1:14" ht="17" thickBot="1" x14ac:dyDescent="0.25">
      <c r="A38">
        <v>5.13</v>
      </c>
      <c r="B38">
        <v>26</v>
      </c>
      <c r="C38">
        <f t="shared" si="1"/>
        <v>3.2580965380214821</v>
      </c>
      <c r="D38" s="9">
        <f t="shared" si="0"/>
        <v>676</v>
      </c>
    </row>
    <row r="39" spans="1:14" x14ac:dyDescent="0.2">
      <c r="A39">
        <v>5.1379999999999999</v>
      </c>
      <c r="B39">
        <v>26.75</v>
      </c>
      <c r="C39">
        <f t="shared" si="1"/>
        <v>3.2865344733420154</v>
      </c>
      <c r="D39" s="9">
        <f t="shared" si="0"/>
        <v>715.5625</v>
      </c>
      <c r="F39" s="2"/>
      <c r="G39" s="2" t="s">
        <v>19</v>
      </c>
      <c r="H39" s="2" t="s">
        <v>7</v>
      </c>
      <c r="I39" s="2" t="s">
        <v>20</v>
      </c>
      <c r="J39" s="2" t="s">
        <v>21</v>
      </c>
      <c r="K39" s="2" t="s">
        <v>22</v>
      </c>
      <c r="L39" s="2" t="s">
        <v>23</v>
      </c>
      <c r="M39" s="2" t="s">
        <v>24</v>
      </c>
      <c r="N39" s="2" t="s">
        <v>25</v>
      </c>
    </row>
    <row r="40" spans="1:14" x14ac:dyDescent="0.2">
      <c r="A40">
        <v>4.93</v>
      </c>
      <c r="B40">
        <v>28.5</v>
      </c>
      <c r="C40">
        <f t="shared" si="1"/>
        <v>3.3499040872746049</v>
      </c>
      <c r="D40" s="9">
        <f t="shared" si="0"/>
        <v>812.25</v>
      </c>
      <c r="F40" t="s">
        <v>13</v>
      </c>
      <c r="G40">
        <v>0.75918838770728625</v>
      </c>
      <c r="H40">
        <v>0.38308213129343777</v>
      </c>
      <c r="I40">
        <v>1.9817901324292104</v>
      </c>
      <c r="J40">
        <v>5.477030584550336E-2</v>
      </c>
      <c r="K40">
        <v>-1.6320843182108358E-2</v>
      </c>
      <c r="L40">
        <v>1.534697618596681</v>
      </c>
      <c r="M40">
        <v>-1.6320843182108358E-2</v>
      </c>
      <c r="N40">
        <v>1.534697618596681</v>
      </c>
    </row>
    <row r="41" spans="1:14" ht="17" thickBot="1" x14ac:dyDescent="0.25">
      <c r="A41">
        <v>5.9029999999999996</v>
      </c>
      <c r="B41">
        <v>29.75</v>
      </c>
      <c r="C41">
        <f t="shared" si="1"/>
        <v>3.3928291319916388</v>
      </c>
      <c r="D41" s="9">
        <f t="shared" si="0"/>
        <v>885.0625</v>
      </c>
      <c r="F41" s="1" t="s">
        <v>389</v>
      </c>
      <c r="G41" s="1">
        <v>1.5925574741112651</v>
      </c>
      <c r="H41" s="1">
        <v>0.17998734454045612</v>
      </c>
      <c r="I41" s="1">
        <v>8.8481636204888989</v>
      </c>
      <c r="J41" s="1">
        <v>9.1320029868522633E-11</v>
      </c>
      <c r="K41" s="1">
        <v>1.2281921442455528</v>
      </c>
      <c r="L41" s="1">
        <v>1.9569228039769775</v>
      </c>
      <c r="M41" s="1">
        <v>1.2281921442455528</v>
      </c>
      <c r="N41" s="1">
        <v>1.9569228039769775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8FD2A-2B5B-A543-B282-D7251C48529F}">
  <dimension ref="A1:I64"/>
  <sheetViews>
    <sheetView topLeftCell="A35" workbookViewId="0">
      <selection activeCell="C49" sqref="C49"/>
    </sheetView>
  </sheetViews>
  <sheetFormatPr baseColWidth="10" defaultRowHeight="16" x14ac:dyDescent="0.2"/>
  <sheetData>
    <row r="1" spans="1:5" x14ac:dyDescent="0.2">
      <c r="A1" s="10" t="s">
        <v>77</v>
      </c>
      <c r="B1" s="10" t="s">
        <v>78</v>
      </c>
      <c r="C1" s="10" t="s">
        <v>79</v>
      </c>
      <c r="D1" s="10" t="s">
        <v>80</v>
      </c>
      <c r="E1" s="10" t="s">
        <v>81</v>
      </c>
    </row>
    <row r="2" spans="1:5" x14ac:dyDescent="0.2">
      <c r="A2" s="11">
        <v>62</v>
      </c>
      <c r="B2" s="11">
        <v>0</v>
      </c>
      <c r="C2" s="11">
        <v>0</v>
      </c>
      <c r="D2" s="11">
        <v>3</v>
      </c>
      <c r="E2" s="11">
        <v>1</v>
      </c>
    </row>
    <row r="3" spans="1:5" x14ac:dyDescent="0.2">
      <c r="A3" s="11">
        <v>45</v>
      </c>
      <c r="B3" s="11">
        <v>0</v>
      </c>
      <c r="C3" s="11">
        <v>1</v>
      </c>
      <c r="D3" s="11">
        <v>3</v>
      </c>
      <c r="E3" s="11">
        <v>3</v>
      </c>
    </row>
    <row r="4" spans="1:5" x14ac:dyDescent="0.2">
      <c r="A4" s="11">
        <v>54</v>
      </c>
      <c r="B4" s="11">
        <v>0</v>
      </c>
      <c r="C4" s="11">
        <v>0</v>
      </c>
      <c r="D4" s="11">
        <v>2</v>
      </c>
      <c r="E4" s="11">
        <v>2</v>
      </c>
    </row>
    <row r="5" spans="1:5" x14ac:dyDescent="0.2">
      <c r="A5" s="11">
        <v>71</v>
      </c>
      <c r="B5" s="11">
        <v>0</v>
      </c>
      <c r="C5" s="11">
        <v>1</v>
      </c>
      <c r="D5" s="11">
        <v>1</v>
      </c>
      <c r="E5" s="11">
        <v>2</v>
      </c>
    </row>
    <row r="6" spans="1:5" x14ac:dyDescent="0.2">
      <c r="A6" s="11">
        <v>91</v>
      </c>
      <c r="B6" s="11">
        <v>0</v>
      </c>
      <c r="C6" s="11">
        <v>0</v>
      </c>
      <c r="D6" s="11">
        <v>1</v>
      </c>
      <c r="E6" s="11">
        <v>1</v>
      </c>
    </row>
    <row r="7" spans="1:5" x14ac:dyDescent="0.2">
      <c r="A7" s="11">
        <v>62</v>
      </c>
      <c r="B7" s="11">
        <v>0</v>
      </c>
      <c r="C7" s="11">
        <v>0</v>
      </c>
      <c r="D7" s="11">
        <v>4</v>
      </c>
      <c r="E7" s="11">
        <v>4</v>
      </c>
    </row>
    <row r="8" spans="1:5" x14ac:dyDescent="0.2">
      <c r="A8" s="11">
        <v>61</v>
      </c>
      <c r="B8" s="11">
        <v>0</v>
      </c>
      <c r="C8" s="11">
        <v>0</v>
      </c>
      <c r="D8" s="11">
        <v>3</v>
      </c>
      <c r="E8" s="11">
        <v>2</v>
      </c>
    </row>
    <row r="9" spans="1:5" x14ac:dyDescent="0.2">
      <c r="A9" s="11">
        <v>69</v>
      </c>
      <c r="B9" s="11">
        <v>0</v>
      </c>
      <c r="C9" s="11">
        <v>1</v>
      </c>
      <c r="D9" s="11">
        <v>5</v>
      </c>
      <c r="E9" s="11">
        <v>2</v>
      </c>
    </row>
    <row r="10" spans="1:5" x14ac:dyDescent="0.2">
      <c r="A10" s="11">
        <v>80</v>
      </c>
      <c r="B10" s="11">
        <v>0</v>
      </c>
      <c r="C10" s="11">
        <v>0</v>
      </c>
      <c r="D10" s="11">
        <v>1</v>
      </c>
      <c r="E10" s="11">
        <v>1</v>
      </c>
    </row>
    <row r="11" spans="1:5" x14ac:dyDescent="0.2">
      <c r="A11" s="11">
        <v>52</v>
      </c>
      <c r="B11" s="11">
        <v>0</v>
      </c>
      <c r="C11" s="11">
        <v>0</v>
      </c>
      <c r="D11" s="11">
        <v>5</v>
      </c>
      <c r="E11" s="11">
        <v>3</v>
      </c>
    </row>
    <row r="12" spans="1:5" x14ac:dyDescent="0.2">
      <c r="A12" s="11">
        <v>47</v>
      </c>
      <c r="B12" s="11">
        <v>0</v>
      </c>
      <c r="C12" s="11">
        <v>0</v>
      </c>
      <c r="D12" s="11">
        <v>3</v>
      </c>
      <c r="E12" s="11">
        <v>2</v>
      </c>
    </row>
    <row r="13" spans="1:5" x14ac:dyDescent="0.2">
      <c r="A13" s="11">
        <v>65</v>
      </c>
      <c r="B13" s="11">
        <v>0</v>
      </c>
      <c r="C13" s="11">
        <v>1</v>
      </c>
      <c r="D13" s="11">
        <v>2</v>
      </c>
      <c r="E13" s="11">
        <v>3</v>
      </c>
    </row>
    <row r="14" spans="1:5" x14ac:dyDescent="0.2">
      <c r="A14" s="11">
        <v>60</v>
      </c>
      <c r="B14" s="11">
        <v>0</v>
      </c>
      <c r="C14" s="11">
        <v>0</v>
      </c>
      <c r="D14" s="11">
        <v>1</v>
      </c>
      <c r="E14" s="11">
        <v>3</v>
      </c>
    </row>
    <row r="15" spans="1:5" x14ac:dyDescent="0.2">
      <c r="A15" s="11">
        <v>81</v>
      </c>
      <c r="B15" s="11">
        <v>1</v>
      </c>
      <c r="C15" s="11">
        <v>0</v>
      </c>
      <c r="D15" s="11">
        <v>1</v>
      </c>
      <c r="E15" s="11">
        <v>2</v>
      </c>
    </row>
    <row r="16" spans="1:5" x14ac:dyDescent="0.2">
      <c r="A16" s="11">
        <v>73</v>
      </c>
      <c r="B16" s="11">
        <v>1</v>
      </c>
      <c r="C16" s="11">
        <v>0</v>
      </c>
      <c r="D16" s="11">
        <v>2</v>
      </c>
      <c r="E16" s="11">
        <v>2</v>
      </c>
    </row>
    <row r="17" spans="1:5" x14ac:dyDescent="0.2">
      <c r="A17" s="11">
        <v>89</v>
      </c>
      <c r="B17" s="11">
        <v>1</v>
      </c>
      <c r="C17" s="11">
        <v>0</v>
      </c>
      <c r="D17" s="11">
        <v>2</v>
      </c>
      <c r="E17" s="11">
        <v>1</v>
      </c>
    </row>
    <row r="18" spans="1:5" x14ac:dyDescent="0.2">
      <c r="A18" s="11">
        <v>71</v>
      </c>
      <c r="B18" s="11">
        <v>1</v>
      </c>
      <c r="C18" s="11">
        <v>0</v>
      </c>
      <c r="D18" s="11">
        <v>5</v>
      </c>
      <c r="E18" s="11">
        <v>4</v>
      </c>
    </row>
    <row r="19" spans="1:5" x14ac:dyDescent="0.2">
      <c r="A19" s="11">
        <v>76</v>
      </c>
      <c r="B19" s="11">
        <v>1</v>
      </c>
      <c r="C19" s="11">
        <v>0</v>
      </c>
      <c r="D19" s="11">
        <v>2</v>
      </c>
      <c r="E19" s="11">
        <v>2</v>
      </c>
    </row>
    <row r="20" spans="1:5" x14ac:dyDescent="0.2">
      <c r="A20" s="11">
        <v>68</v>
      </c>
      <c r="B20" s="11">
        <v>1</v>
      </c>
      <c r="C20" s="11">
        <v>0</v>
      </c>
      <c r="D20" s="11">
        <v>1</v>
      </c>
      <c r="E20" s="11">
        <v>2</v>
      </c>
    </row>
    <row r="21" spans="1:5" x14ac:dyDescent="0.2">
      <c r="A21" s="11">
        <v>68</v>
      </c>
      <c r="B21" s="11">
        <v>1</v>
      </c>
      <c r="C21" s="11">
        <v>0</v>
      </c>
      <c r="D21" s="11">
        <v>5</v>
      </c>
      <c r="E21" s="11">
        <v>2</v>
      </c>
    </row>
    <row r="22" spans="1:5" x14ac:dyDescent="0.2">
      <c r="A22" s="11">
        <v>86</v>
      </c>
      <c r="B22" s="11">
        <v>1</v>
      </c>
      <c r="C22" s="11">
        <v>0</v>
      </c>
      <c r="D22" s="11">
        <v>2</v>
      </c>
      <c r="E22" s="11">
        <v>2</v>
      </c>
    </row>
    <row r="23" spans="1:5" x14ac:dyDescent="0.2">
      <c r="A23" s="11">
        <v>76</v>
      </c>
      <c r="B23" s="11">
        <v>1</v>
      </c>
      <c r="C23" s="11">
        <v>1</v>
      </c>
      <c r="D23" s="11">
        <v>3</v>
      </c>
      <c r="E23" s="11">
        <v>1</v>
      </c>
    </row>
    <row r="24" spans="1:5" x14ac:dyDescent="0.2">
      <c r="A24" s="11">
        <v>67</v>
      </c>
      <c r="B24" s="11">
        <v>1</v>
      </c>
      <c r="C24" s="11">
        <v>0</v>
      </c>
      <c r="D24" s="11">
        <v>2</v>
      </c>
      <c r="E24" s="11">
        <v>3</v>
      </c>
    </row>
    <row r="25" spans="1:5" x14ac:dyDescent="0.2">
      <c r="A25" s="11">
        <v>57</v>
      </c>
      <c r="B25" s="11">
        <v>1</v>
      </c>
      <c r="C25" s="11">
        <v>0</v>
      </c>
      <c r="D25" s="11">
        <v>4</v>
      </c>
      <c r="E25" s="11">
        <v>2</v>
      </c>
    </row>
    <row r="26" spans="1:5" x14ac:dyDescent="0.2">
      <c r="A26" s="11">
        <v>55</v>
      </c>
      <c r="B26" s="11">
        <v>1</v>
      </c>
      <c r="C26" s="11">
        <v>1</v>
      </c>
      <c r="D26" s="11">
        <v>3</v>
      </c>
      <c r="E26" s="11">
        <v>2</v>
      </c>
    </row>
    <row r="27" spans="1:5" x14ac:dyDescent="0.2">
      <c r="A27" s="11">
        <v>54</v>
      </c>
      <c r="B27" s="11">
        <v>1</v>
      </c>
      <c r="C27" s="11">
        <v>0</v>
      </c>
      <c r="D27" s="11">
        <v>5</v>
      </c>
      <c r="E27" s="11">
        <v>2</v>
      </c>
    </row>
    <row r="28" spans="1:5" x14ac:dyDescent="0.2">
      <c r="A28" s="11">
        <v>69</v>
      </c>
      <c r="B28" s="11">
        <v>1</v>
      </c>
      <c r="C28" s="11">
        <v>0</v>
      </c>
      <c r="D28" s="11">
        <v>3</v>
      </c>
      <c r="E28" s="11">
        <v>3</v>
      </c>
    </row>
    <row r="29" spans="1:5" x14ac:dyDescent="0.2">
      <c r="A29" s="11">
        <v>82</v>
      </c>
      <c r="B29" s="11">
        <v>1</v>
      </c>
      <c r="C29" s="11">
        <v>0</v>
      </c>
      <c r="D29" s="11">
        <v>5</v>
      </c>
      <c r="E29" s="11">
        <v>1</v>
      </c>
    </row>
    <row r="30" spans="1:5" x14ac:dyDescent="0.2">
      <c r="A30" s="11">
        <v>94</v>
      </c>
      <c r="B30" s="11">
        <v>1</v>
      </c>
      <c r="C30" s="11">
        <v>0</v>
      </c>
      <c r="D30" s="11">
        <v>1</v>
      </c>
      <c r="E30" s="11">
        <v>1</v>
      </c>
    </row>
    <row r="31" spans="1:5" x14ac:dyDescent="0.2">
      <c r="A31" s="11">
        <v>74</v>
      </c>
      <c r="B31" s="11">
        <v>1</v>
      </c>
      <c r="C31" s="11">
        <v>1</v>
      </c>
      <c r="D31" s="11">
        <v>5</v>
      </c>
      <c r="E31" s="11">
        <v>2</v>
      </c>
    </row>
    <row r="32" spans="1:5" x14ac:dyDescent="0.2">
      <c r="A32" s="11">
        <v>75</v>
      </c>
      <c r="B32" s="11">
        <v>1</v>
      </c>
      <c r="C32" s="11">
        <v>1</v>
      </c>
      <c r="D32" s="11">
        <v>4</v>
      </c>
      <c r="E32" s="11">
        <v>3</v>
      </c>
    </row>
    <row r="33" spans="1:5" x14ac:dyDescent="0.2">
      <c r="A33" s="11">
        <v>69</v>
      </c>
      <c r="B33" s="11">
        <v>1</v>
      </c>
      <c r="C33" s="11">
        <v>0</v>
      </c>
      <c r="D33" s="11">
        <v>2</v>
      </c>
      <c r="E33" s="11">
        <v>2</v>
      </c>
    </row>
    <row r="34" spans="1:5" x14ac:dyDescent="0.2">
      <c r="A34" s="11">
        <v>71</v>
      </c>
      <c r="B34" s="11">
        <v>1</v>
      </c>
      <c r="C34" s="11">
        <v>0</v>
      </c>
      <c r="D34" s="11">
        <v>4</v>
      </c>
      <c r="E34" s="11">
        <v>4</v>
      </c>
    </row>
    <row r="35" spans="1:5" x14ac:dyDescent="0.2">
      <c r="A35" s="11">
        <v>79</v>
      </c>
      <c r="B35" s="11">
        <v>1</v>
      </c>
      <c r="C35" s="11">
        <v>0</v>
      </c>
      <c r="D35" s="11">
        <v>5</v>
      </c>
      <c r="E35" s="11">
        <v>2</v>
      </c>
    </row>
    <row r="36" spans="1:5" x14ac:dyDescent="0.2">
      <c r="A36" s="11">
        <v>80</v>
      </c>
      <c r="B36" s="11">
        <v>1</v>
      </c>
      <c r="C36" s="11">
        <v>0</v>
      </c>
      <c r="D36" s="11">
        <v>1</v>
      </c>
      <c r="E36" s="11">
        <v>4</v>
      </c>
    </row>
    <row r="37" spans="1:5" x14ac:dyDescent="0.2">
      <c r="A37" s="11">
        <v>91</v>
      </c>
      <c r="B37" s="11">
        <v>1</v>
      </c>
      <c r="C37" s="11">
        <v>0</v>
      </c>
      <c r="D37" s="11">
        <v>4</v>
      </c>
      <c r="E37" s="11">
        <v>1</v>
      </c>
    </row>
    <row r="38" spans="1:5" x14ac:dyDescent="0.2">
      <c r="A38" s="11">
        <v>92</v>
      </c>
      <c r="B38" s="11">
        <v>1</v>
      </c>
      <c r="C38" s="11">
        <v>0</v>
      </c>
      <c r="D38" s="11">
        <v>1</v>
      </c>
      <c r="E38" s="11">
        <v>4</v>
      </c>
    </row>
    <row r="39" spans="1:5" x14ac:dyDescent="0.2">
      <c r="A39" s="11">
        <v>46</v>
      </c>
      <c r="B39" s="11">
        <v>1</v>
      </c>
      <c r="C39" s="11">
        <v>1</v>
      </c>
      <c r="D39" s="11">
        <v>4</v>
      </c>
      <c r="E39" s="11">
        <v>3</v>
      </c>
    </row>
    <row r="40" spans="1:5" x14ac:dyDescent="0.2">
      <c r="A40" s="11">
        <v>72</v>
      </c>
      <c r="B40" s="11">
        <v>1</v>
      </c>
      <c r="C40" s="11">
        <v>0</v>
      </c>
      <c r="D40" s="11">
        <v>5</v>
      </c>
      <c r="E40" s="11">
        <v>2</v>
      </c>
    </row>
    <row r="41" spans="1:5" x14ac:dyDescent="0.2">
      <c r="A41" s="11">
        <v>85</v>
      </c>
      <c r="B41" s="11">
        <v>1</v>
      </c>
      <c r="C41" s="11">
        <v>0</v>
      </c>
      <c r="D41" s="11">
        <v>5</v>
      </c>
      <c r="E41" s="11">
        <v>1</v>
      </c>
    </row>
    <row r="44" spans="1:5" x14ac:dyDescent="0.2">
      <c r="A44" t="s">
        <v>2</v>
      </c>
    </row>
    <row r="45" spans="1:5" ht="17" thickBot="1" x14ac:dyDescent="0.25"/>
    <row r="46" spans="1:5" x14ac:dyDescent="0.2">
      <c r="A46" s="3" t="s">
        <v>3</v>
      </c>
      <c r="B46" s="3"/>
    </row>
    <row r="47" spans="1:5" x14ac:dyDescent="0.2">
      <c r="A47" t="s">
        <v>4</v>
      </c>
      <c r="B47">
        <v>0.61851855116366783</v>
      </c>
    </row>
    <row r="48" spans="1:5" x14ac:dyDescent="0.2">
      <c r="A48" t="s">
        <v>5</v>
      </c>
      <c r="B48">
        <v>0.38256519813360285</v>
      </c>
      <c r="C48">
        <f>B48*100</f>
        <v>38.256519813360285</v>
      </c>
    </row>
    <row r="49" spans="1:9" x14ac:dyDescent="0.2">
      <c r="A49" t="s">
        <v>6</v>
      </c>
      <c r="B49">
        <v>0.31200122077744319</v>
      </c>
      <c r="C49">
        <f>B49*100</f>
        <v>31.200122077744318</v>
      </c>
    </row>
    <row r="50" spans="1:9" x14ac:dyDescent="0.2">
      <c r="A50" t="s">
        <v>7</v>
      </c>
      <c r="B50">
        <v>10.923517962836312</v>
      </c>
    </row>
    <row r="51" spans="1:9" ht="17" thickBot="1" x14ac:dyDescent="0.25">
      <c r="A51" s="1" t="s">
        <v>8</v>
      </c>
      <c r="B51" s="1">
        <v>40</v>
      </c>
    </row>
    <row r="53" spans="1:9" ht="17" thickBot="1" x14ac:dyDescent="0.25">
      <c r="A53" t="s">
        <v>9</v>
      </c>
    </row>
    <row r="54" spans="1:9" x14ac:dyDescent="0.2">
      <c r="A54" s="2"/>
      <c r="B54" s="2" t="s">
        <v>14</v>
      </c>
      <c r="C54" s="2" t="s">
        <v>15</v>
      </c>
      <c r="D54" s="2" t="s">
        <v>16</v>
      </c>
      <c r="E54" s="2" t="s">
        <v>17</v>
      </c>
      <c r="F54" s="2" t="s">
        <v>18</v>
      </c>
    </row>
    <row r="55" spans="1:9" x14ac:dyDescent="0.2">
      <c r="A55" t="s">
        <v>10</v>
      </c>
      <c r="B55">
        <v>4</v>
      </c>
      <c r="C55">
        <v>2587.661436045737</v>
      </c>
      <c r="D55">
        <v>646.91535901143425</v>
      </c>
      <c r="E55">
        <v>5.4215367736808542</v>
      </c>
      <c r="F55">
        <v>1.6655083223525169E-3</v>
      </c>
    </row>
    <row r="56" spans="1:9" x14ac:dyDescent="0.2">
      <c r="A56" t="s">
        <v>11</v>
      </c>
      <c r="B56">
        <v>35</v>
      </c>
      <c r="C56">
        <v>4176.3135639542652</v>
      </c>
      <c r="D56">
        <v>119.32324468440758</v>
      </c>
    </row>
    <row r="57" spans="1:9" ht="17" thickBot="1" x14ac:dyDescent="0.25">
      <c r="A57" s="1" t="s">
        <v>12</v>
      </c>
      <c r="B57" s="1">
        <v>39</v>
      </c>
      <c r="C57" s="1">
        <v>6763.9750000000022</v>
      </c>
      <c r="D57" s="1"/>
      <c r="E57" s="1"/>
      <c r="F57" s="1"/>
    </row>
    <row r="58" spans="1:9" ht="17" thickBot="1" x14ac:dyDescent="0.25"/>
    <row r="59" spans="1:9" x14ac:dyDescent="0.2">
      <c r="A59" s="2"/>
      <c r="B59" s="2" t="s">
        <v>19</v>
      </c>
      <c r="C59" s="2" t="s">
        <v>7</v>
      </c>
      <c r="D59" s="2" t="s">
        <v>20</v>
      </c>
      <c r="E59" s="2" t="s">
        <v>21</v>
      </c>
      <c r="F59" s="2" t="s">
        <v>22</v>
      </c>
      <c r="G59" s="2" t="s">
        <v>23</v>
      </c>
      <c r="H59" s="2" t="s">
        <v>24</v>
      </c>
      <c r="I59" s="2" t="s">
        <v>25</v>
      </c>
    </row>
    <row r="60" spans="1:9" x14ac:dyDescent="0.2">
      <c r="A60" t="s">
        <v>13</v>
      </c>
      <c r="B60">
        <v>80.428571749253891</v>
      </c>
      <c r="C60">
        <v>5.9158613498570176</v>
      </c>
      <c r="D60">
        <v>13.595411892335475</v>
      </c>
      <c r="E60">
        <v>1.5730859865648683E-15</v>
      </c>
      <c r="F60">
        <v>68.418734720479378</v>
      </c>
      <c r="G60">
        <v>92.438408778028403</v>
      </c>
      <c r="H60">
        <v>68.418734720479378</v>
      </c>
      <c r="I60">
        <v>92.438408778028403</v>
      </c>
    </row>
    <row r="61" spans="1:9" x14ac:dyDescent="0.2">
      <c r="A61" t="s">
        <v>78</v>
      </c>
      <c r="B61">
        <v>11.944189225742655</v>
      </c>
      <c r="C61">
        <v>3.7978007625581918</v>
      </c>
      <c r="D61">
        <v>3.1450278654684007</v>
      </c>
      <c r="E61">
        <v>3.3795594481436575E-3</v>
      </c>
      <c r="F61">
        <v>4.2342437877580679</v>
      </c>
      <c r="G61">
        <v>19.654134663727241</v>
      </c>
      <c r="H61">
        <v>4.2342437877580679</v>
      </c>
      <c r="I61">
        <v>19.654134663727241</v>
      </c>
    </row>
    <row r="62" spans="1:9" x14ac:dyDescent="0.2">
      <c r="A62" t="s">
        <v>79</v>
      </c>
      <c r="B62">
        <v>-4.8162571257647642</v>
      </c>
      <c r="C62">
        <v>4.2291813117677313</v>
      </c>
      <c r="D62">
        <v>-1.1388154753175252</v>
      </c>
      <c r="E62">
        <v>0.26251503558669248</v>
      </c>
      <c r="F62">
        <v>-13.401951636792624</v>
      </c>
      <c r="G62">
        <v>3.769437385263096</v>
      </c>
      <c r="H62">
        <v>-13.401951636792624</v>
      </c>
      <c r="I62">
        <v>3.769437385263096</v>
      </c>
    </row>
    <row r="63" spans="1:9" x14ac:dyDescent="0.2">
      <c r="A63" t="s">
        <v>80</v>
      </c>
      <c r="B63">
        <v>-2.6236350351363762</v>
      </c>
      <c r="C63">
        <v>1.1835935566457034</v>
      </c>
      <c r="D63">
        <v>-2.2166689066572323</v>
      </c>
      <c r="E63">
        <v>3.323864320985289E-2</v>
      </c>
      <c r="F63">
        <v>-5.0264576983088407</v>
      </c>
      <c r="G63">
        <v>-0.22081237196391124</v>
      </c>
      <c r="H63">
        <v>-5.0264576983088407</v>
      </c>
      <c r="I63">
        <v>-0.22081237196391124</v>
      </c>
    </row>
    <row r="64" spans="1:9" ht="17" thickBot="1" x14ac:dyDescent="0.25">
      <c r="A64" s="1" t="s">
        <v>81</v>
      </c>
      <c r="B64" s="1">
        <v>-4.0725107945725778</v>
      </c>
      <c r="C64" s="1">
        <v>1.8514307814792288</v>
      </c>
      <c r="D64" s="1">
        <v>-2.1996559824498454</v>
      </c>
      <c r="E64" s="1">
        <v>3.452705433379441E-2</v>
      </c>
      <c r="F64" s="1">
        <v>-7.8311151026602897</v>
      </c>
      <c r="G64" s="1">
        <v>-0.31390648648486552</v>
      </c>
      <c r="H64" s="1">
        <v>-7.8311151026602897</v>
      </c>
      <c r="I64" s="1">
        <v>-0.31390648648486552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87B20-4C46-0046-AC07-4AA2992ADBBE}">
  <dimension ref="A1:I108"/>
  <sheetViews>
    <sheetView topLeftCell="D48" workbookViewId="0">
      <selection activeCell="G68" sqref="G68"/>
    </sheetView>
  </sheetViews>
  <sheetFormatPr baseColWidth="10" defaultRowHeight="16" x14ac:dyDescent="0.2"/>
  <cols>
    <col min="1" max="1" width="5.6640625" bestFit="1" customWidth="1"/>
    <col min="2" max="2" width="7.6640625" bestFit="1" customWidth="1"/>
    <col min="3" max="3" width="7" bestFit="1" customWidth="1"/>
    <col min="4" max="4" width="8" bestFit="1" customWidth="1"/>
    <col min="5" max="5" width="6.5" bestFit="1" customWidth="1"/>
  </cols>
  <sheetData>
    <row r="1" spans="1:5" x14ac:dyDescent="0.2">
      <c r="A1" t="s">
        <v>77</v>
      </c>
      <c r="B1" t="s">
        <v>78</v>
      </c>
      <c r="C1" t="s">
        <v>80</v>
      </c>
      <c r="D1" t="s">
        <v>81</v>
      </c>
      <c r="E1" t="s">
        <v>82</v>
      </c>
    </row>
    <row r="2" spans="1:5" x14ac:dyDescent="0.2">
      <c r="A2">
        <v>61</v>
      </c>
      <c r="B2">
        <v>0</v>
      </c>
      <c r="C2">
        <v>3</v>
      </c>
      <c r="D2">
        <v>2</v>
      </c>
      <c r="E2">
        <v>0</v>
      </c>
    </row>
    <row r="3" spans="1:5" x14ac:dyDescent="0.2">
      <c r="A3">
        <v>42</v>
      </c>
      <c r="B3">
        <v>0</v>
      </c>
      <c r="C3">
        <v>4</v>
      </c>
      <c r="D3">
        <v>4</v>
      </c>
      <c r="E3">
        <v>1</v>
      </c>
    </row>
    <row r="4" spans="1:5" x14ac:dyDescent="0.2">
      <c r="A4">
        <v>57</v>
      </c>
      <c r="B4">
        <v>0</v>
      </c>
      <c r="C4">
        <v>1</v>
      </c>
      <c r="D4">
        <v>2</v>
      </c>
      <c r="E4">
        <v>0</v>
      </c>
    </row>
    <row r="5" spans="1:5" x14ac:dyDescent="0.2">
      <c r="A5">
        <v>68</v>
      </c>
      <c r="B5">
        <v>0</v>
      </c>
      <c r="C5">
        <v>1</v>
      </c>
      <c r="D5">
        <v>3</v>
      </c>
      <c r="E5">
        <v>1</v>
      </c>
    </row>
    <row r="6" spans="1:5" x14ac:dyDescent="0.2">
      <c r="A6">
        <v>89</v>
      </c>
      <c r="B6">
        <v>0</v>
      </c>
      <c r="C6">
        <v>2</v>
      </c>
      <c r="D6">
        <v>1</v>
      </c>
      <c r="E6">
        <v>0</v>
      </c>
    </row>
    <row r="7" spans="1:5" x14ac:dyDescent="0.2">
      <c r="A7">
        <v>63</v>
      </c>
      <c r="B7">
        <v>0</v>
      </c>
      <c r="C7">
        <v>4</v>
      </c>
      <c r="D7">
        <v>4</v>
      </c>
      <c r="E7">
        <v>0</v>
      </c>
    </row>
    <row r="8" spans="1:5" x14ac:dyDescent="0.2">
      <c r="A8">
        <v>61</v>
      </c>
      <c r="B8">
        <v>0</v>
      </c>
      <c r="C8">
        <v>2</v>
      </c>
      <c r="D8">
        <v>3</v>
      </c>
      <c r="E8">
        <v>0</v>
      </c>
    </row>
    <row r="9" spans="1:5" x14ac:dyDescent="0.2">
      <c r="A9">
        <v>70</v>
      </c>
      <c r="B9">
        <v>0</v>
      </c>
      <c r="C9">
        <v>6</v>
      </c>
      <c r="D9">
        <v>2</v>
      </c>
      <c r="E9">
        <v>1</v>
      </c>
    </row>
    <row r="10" spans="1:5" x14ac:dyDescent="0.2">
      <c r="A10">
        <v>78</v>
      </c>
      <c r="B10">
        <v>0</v>
      </c>
      <c r="C10">
        <v>2</v>
      </c>
      <c r="D10">
        <v>2</v>
      </c>
      <c r="E10">
        <v>0</v>
      </c>
    </row>
    <row r="11" spans="1:5" x14ac:dyDescent="0.2">
      <c r="A11">
        <v>55</v>
      </c>
      <c r="B11">
        <v>0</v>
      </c>
      <c r="C11">
        <v>6</v>
      </c>
      <c r="D11">
        <v>3</v>
      </c>
      <c r="E11">
        <v>0</v>
      </c>
    </row>
    <row r="12" spans="1:5" x14ac:dyDescent="0.2">
      <c r="A12">
        <v>46</v>
      </c>
      <c r="B12">
        <v>0</v>
      </c>
      <c r="C12">
        <v>3</v>
      </c>
      <c r="D12">
        <v>2</v>
      </c>
      <c r="E12">
        <v>0</v>
      </c>
    </row>
    <row r="13" spans="1:5" x14ac:dyDescent="0.2">
      <c r="A13">
        <v>62</v>
      </c>
      <c r="B13">
        <v>0</v>
      </c>
      <c r="C13">
        <v>3</v>
      </c>
      <c r="D13">
        <v>3</v>
      </c>
      <c r="E13">
        <v>1</v>
      </c>
    </row>
    <row r="14" spans="1:5" x14ac:dyDescent="0.2">
      <c r="A14">
        <v>61</v>
      </c>
      <c r="B14">
        <v>0</v>
      </c>
      <c r="C14">
        <v>1</v>
      </c>
      <c r="D14">
        <v>3</v>
      </c>
      <c r="E14">
        <v>0</v>
      </c>
    </row>
    <row r="15" spans="1:5" x14ac:dyDescent="0.2">
      <c r="A15">
        <v>80</v>
      </c>
      <c r="B15">
        <v>1</v>
      </c>
      <c r="C15">
        <v>1</v>
      </c>
      <c r="D15">
        <v>1</v>
      </c>
      <c r="E15">
        <v>0</v>
      </c>
    </row>
    <row r="16" spans="1:5" x14ac:dyDescent="0.2">
      <c r="A16">
        <v>73</v>
      </c>
      <c r="B16">
        <v>1</v>
      </c>
      <c r="C16">
        <v>2</v>
      </c>
      <c r="D16">
        <v>2</v>
      </c>
      <c r="E16">
        <v>0</v>
      </c>
    </row>
    <row r="17" spans="1:5" x14ac:dyDescent="0.2">
      <c r="A17">
        <v>90</v>
      </c>
      <c r="B17">
        <v>1</v>
      </c>
      <c r="C17">
        <v>2</v>
      </c>
      <c r="D17">
        <v>0</v>
      </c>
      <c r="E17">
        <v>0</v>
      </c>
    </row>
    <row r="18" spans="1:5" x14ac:dyDescent="0.2">
      <c r="A18">
        <v>71</v>
      </c>
      <c r="B18">
        <v>1</v>
      </c>
      <c r="C18">
        <v>6</v>
      </c>
      <c r="D18">
        <v>4</v>
      </c>
      <c r="E18">
        <v>0</v>
      </c>
    </row>
    <row r="19" spans="1:5" x14ac:dyDescent="0.2">
      <c r="A19">
        <v>78</v>
      </c>
      <c r="B19">
        <v>1</v>
      </c>
      <c r="C19">
        <v>1</v>
      </c>
      <c r="D19">
        <v>1</v>
      </c>
      <c r="E19">
        <v>0</v>
      </c>
    </row>
    <row r="20" spans="1:5" x14ac:dyDescent="0.2">
      <c r="A20">
        <v>70</v>
      </c>
      <c r="B20">
        <v>1</v>
      </c>
      <c r="C20">
        <v>1</v>
      </c>
      <c r="D20">
        <v>3</v>
      </c>
      <c r="E20">
        <v>0</v>
      </c>
    </row>
    <row r="21" spans="1:5" x14ac:dyDescent="0.2">
      <c r="A21">
        <v>68</v>
      </c>
      <c r="B21">
        <v>1</v>
      </c>
      <c r="C21">
        <v>4</v>
      </c>
      <c r="D21">
        <v>2</v>
      </c>
      <c r="E21">
        <v>0</v>
      </c>
    </row>
    <row r="22" spans="1:5" x14ac:dyDescent="0.2">
      <c r="A22">
        <v>89</v>
      </c>
      <c r="B22">
        <v>1</v>
      </c>
      <c r="C22">
        <v>1</v>
      </c>
      <c r="D22">
        <v>3</v>
      </c>
      <c r="E22">
        <v>0</v>
      </c>
    </row>
    <row r="23" spans="1:5" x14ac:dyDescent="0.2">
      <c r="A23">
        <v>75</v>
      </c>
      <c r="B23">
        <v>1</v>
      </c>
      <c r="C23">
        <v>4</v>
      </c>
      <c r="D23">
        <v>2</v>
      </c>
      <c r="E23">
        <v>1</v>
      </c>
    </row>
    <row r="24" spans="1:5" x14ac:dyDescent="0.2">
      <c r="A24">
        <v>64</v>
      </c>
      <c r="B24">
        <v>1</v>
      </c>
      <c r="C24">
        <v>3</v>
      </c>
      <c r="D24">
        <v>3</v>
      </c>
      <c r="E24">
        <v>0</v>
      </c>
    </row>
    <row r="25" spans="1:5" x14ac:dyDescent="0.2">
      <c r="A25">
        <v>58</v>
      </c>
      <c r="B25">
        <v>1</v>
      </c>
      <c r="C25">
        <v>3</v>
      </c>
      <c r="D25">
        <v>1</v>
      </c>
      <c r="E25">
        <v>0</v>
      </c>
    </row>
    <row r="26" spans="1:5" x14ac:dyDescent="0.2">
      <c r="A26">
        <v>54</v>
      </c>
      <c r="B26">
        <v>1</v>
      </c>
      <c r="C26">
        <v>3</v>
      </c>
      <c r="D26">
        <v>1</v>
      </c>
      <c r="E26">
        <v>1</v>
      </c>
    </row>
    <row r="27" spans="1:5" x14ac:dyDescent="0.2">
      <c r="A27">
        <v>56</v>
      </c>
      <c r="B27">
        <v>1</v>
      </c>
      <c r="C27">
        <v>6</v>
      </c>
      <c r="D27">
        <v>2</v>
      </c>
      <c r="E27">
        <v>0</v>
      </c>
    </row>
    <row r="28" spans="1:5" x14ac:dyDescent="0.2">
      <c r="A28">
        <v>70</v>
      </c>
      <c r="B28">
        <v>1</v>
      </c>
      <c r="C28">
        <v>3</v>
      </c>
      <c r="D28">
        <v>3</v>
      </c>
      <c r="E28">
        <v>0</v>
      </c>
    </row>
    <row r="29" spans="1:5" x14ac:dyDescent="0.2">
      <c r="A29">
        <v>81</v>
      </c>
      <c r="B29">
        <v>1</v>
      </c>
      <c r="C29">
        <v>6</v>
      </c>
      <c r="D29">
        <v>2</v>
      </c>
      <c r="E29">
        <v>0</v>
      </c>
    </row>
    <row r="30" spans="1:5" x14ac:dyDescent="0.2">
      <c r="A30">
        <v>95</v>
      </c>
      <c r="B30">
        <v>1</v>
      </c>
      <c r="C30">
        <v>0</v>
      </c>
      <c r="D30">
        <v>1</v>
      </c>
      <c r="E30">
        <v>0</v>
      </c>
    </row>
    <row r="31" spans="1:5" x14ac:dyDescent="0.2">
      <c r="A31">
        <v>76</v>
      </c>
      <c r="B31">
        <v>1</v>
      </c>
      <c r="C31">
        <v>6</v>
      </c>
      <c r="D31">
        <v>3</v>
      </c>
      <c r="E31">
        <v>1</v>
      </c>
    </row>
    <row r="32" spans="1:5" x14ac:dyDescent="0.2">
      <c r="A32">
        <v>78</v>
      </c>
      <c r="B32">
        <v>1</v>
      </c>
      <c r="C32">
        <v>5</v>
      </c>
      <c r="D32">
        <v>4</v>
      </c>
      <c r="E32">
        <v>1</v>
      </c>
    </row>
    <row r="33" spans="1:5" x14ac:dyDescent="0.2">
      <c r="A33">
        <v>72</v>
      </c>
      <c r="B33">
        <v>1</v>
      </c>
      <c r="C33">
        <v>2</v>
      </c>
      <c r="D33">
        <v>3</v>
      </c>
      <c r="E33">
        <v>0</v>
      </c>
    </row>
    <row r="34" spans="1:5" x14ac:dyDescent="0.2">
      <c r="A34">
        <v>72</v>
      </c>
      <c r="B34">
        <v>1</v>
      </c>
      <c r="C34">
        <v>3</v>
      </c>
      <c r="D34">
        <v>4</v>
      </c>
      <c r="E34">
        <v>0</v>
      </c>
    </row>
    <row r="35" spans="1:5" x14ac:dyDescent="0.2">
      <c r="A35">
        <v>77</v>
      </c>
      <c r="B35">
        <v>1</v>
      </c>
      <c r="C35">
        <v>5</v>
      </c>
      <c r="D35">
        <v>3</v>
      </c>
      <c r="E35">
        <v>0</v>
      </c>
    </row>
    <row r="36" spans="1:5" x14ac:dyDescent="0.2">
      <c r="A36">
        <v>81</v>
      </c>
      <c r="B36">
        <v>1</v>
      </c>
      <c r="C36">
        <v>1</v>
      </c>
      <c r="D36">
        <v>3</v>
      </c>
      <c r="E36">
        <v>0</v>
      </c>
    </row>
    <row r="37" spans="1:5" x14ac:dyDescent="0.2">
      <c r="A37">
        <v>91</v>
      </c>
      <c r="B37">
        <v>1</v>
      </c>
      <c r="C37">
        <v>5</v>
      </c>
      <c r="D37">
        <v>0</v>
      </c>
      <c r="E37">
        <v>0</v>
      </c>
    </row>
    <row r="38" spans="1:5" x14ac:dyDescent="0.2">
      <c r="A38">
        <v>94</v>
      </c>
      <c r="B38">
        <v>1</v>
      </c>
      <c r="C38">
        <v>0</v>
      </c>
      <c r="D38">
        <v>3</v>
      </c>
      <c r="E38">
        <v>0</v>
      </c>
    </row>
    <row r="39" spans="1:5" x14ac:dyDescent="0.2">
      <c r="A39">
        <v>45</v>
      </c>
      <c r="B39">
        <v>1</v>
      </c>
      <c r="C39">
        <v>5</v>
      </c>
      <c r="D39">
        <v>2</v>
      </c>
      <c r="E39">
        <v>1</v>
      </c>
    </row>
    <row r="40" spans="1:5" x14ac:dyDescent="0.2">
      <c r="A40">
        <v>70</v>
      </c>
      <c r="B40">
        <v>1</v>
      </c>
      <c r="C40">
        <v>5</v>
      </c>
      <c r="D40">
        <v>3</v>
      </c>
      <c r="E40">
        <v>0</v>
      </c>
    </row>
    <row r="41" spans="1:5" x14ac:dyDescent="0.2">
      <c r="A41">
        <v>87</v>
      </c>
      <c r="B41">
        <v>1</v>
      </c>
      <c r="C41">
        <v>6</v>
      </c>
      <c r="D41">
        <v>1</v>
      </c>
      <c r="E41">
        <v>0</v>
      </c>
    </row>
    <row r="44" spans="1:5" x14ac:dyDescent="0.2">
      <c r="A44" t="s">
        <v>2</v>
      </c>
    </row>
    <row r="45" spans="1:5" ht="17" thickBot="1" x14ac:dyDescent="0.25"/>
    <row r="46" spans="1:5" x14ac:dyDescent="0.2">
      <c r="A46" s="3" t="s">
        <v>3</v>
      </c>
      <c r="B46" s="3"/>
    </row>
    <row r="47" spans="1:5" x14ac:dyDescent="0.2">
      <c r="A47" t="s">
        <v>4</v>
      </c>
      <c r="B47">
        <v>0.50721304497215136</v>
      </c>
    </row>
    <row r="48" spans="1:5" x14ac:dyDescent="0.2">
      <c r="A48" t="s">
        <v>5</v>
      </c>
      <c r="B48">
        <v>0.25726507298992163</v>
      </c>
    </row>
    <row r="49" spans="1:9" x14ac:dyDescent="0.2">
      <c r="A49" t="s">
        <v>6</v>
      </c>
      <c r="B49">
        <v>0.21711723909748498</v>
      </c>
    </row>
    <row r="50" spans="1:9" x14ac:dyDescent="0.2">
      <c r="A50" t="s">
        <v>7</v>
      </c>
      <c r="B50">
        <v>11.913463911748842</v>
      </c>
    </row>
    <row r="51" spans="1:9" ht="17" thickBot="1" x14ac:dyDescent="0.25">
      <c r="A51" s="1" t="s">
        <v>8</v>
      </c>
      <c r="B51" s="1">
        <v>40</v>
      </c>
    </row>
    <row r="53" spans="1:9" ht="17" thickBot="1" x14ac:dyDescent="0.25">
      <c r="A53" t="s">
        <v>9</v>
      </c>
    </row>
    <row r="54" spans="1:9" x14ac:dyDescent="0.2">
      <c r="A54" s="2"/>
      <c r="B54" s="2" t="s">
        <v>14</v>
      </c>
      <c r="C54" s="2" t="s">
        <v>15</v>
      </c>
      <c r="D54" s="2" t="s">
        <v>16</v>
      </c>
      <c r="E54" s="2" t="s">
        <v>17</v>
      </c>
      <c r="F54" s="2" t="s">
        <v>18</v>
      </c>
    </row>
    <row r="55" spans="1:9" x14ac:dyDescent="0.2">
      <c r="A55" t="s">
        <v>10</v>
      </c>
      <c r="B55">
        <v>2</v>
      </c>
      <c r="C55">
        <v>1818.9669720679412</v>
      </c>
      <c r="D55">
        <v>909.48348603397062</v>
      </c>
      <c r="E55">
        <v>6.4079440419919411</v>
      </c>
      <c r="F55">
        <v>4.077802334427426E-3</v>
      </c>
    </row>
    <row r="56" spans="1:9" x14ac:dyDescent="0.2">
      <c r="A56" t="s">
        <v>11</v>
      </c>
      <c r="B56">
        <v>37</v>
      </c>
      <c r="C56">
        <v>5251.4330279320557</v>
      </c>
      <c r="D56">
        <v>141.93062237654203</v>
      </c>
    </row>
    <row r="57" spans="1:9" ht="17" thickBot="1" x14ac:dyDescent="0.25">
      <c r="A57" s="1" t="s">
        <v>12</v>
      </c>
      <c r="B57" s="1">
        <v>39</v>
      </c>
      <c r="C57" s="1">
        <v>7070.3999999999969</v>
      </c>
      <c r="D57" s="1"/>
      <c r="E57" s="1"/>
      <c r="F57" s="1"/>
    </row>
    <row r="58" spans="1:9" ht="17" thickBot="1" x14ac:dyDescent="0.25"/>
    <row r="59" spans="1:9" x14ac:dyDescent="0.2">
      <c r="A59" s="2"/>
      <c r="B59" s="2" t="s">
        <v>19</v>
      </c>
      <c r="C59" s="2" t="s">
        <v>7</v>
      </c>
      <c r="D59" s="2" t="s">
        <v>20</v>
      </c>
      <c r="E59" s="2" t="s">
        <v>21</v>
      </c>
      <c r="F59" s="2" t="s">
        <v>22</v>
      </c>
      <c r="G59" s="2" t="s">
        <v>23</v>
      </c>
      <c r="H59" s="2" t="s">
        <v>24</v>
      </c>
      <c r="I59" s="2" t="s">
        <v>25</v>
      </c>
    </row>
    <row r="60" spans="1:9" x14ac:dyDescent="0.2">
      <c r="A60" t="s">
        <v>13</v>
      </c>
      <c r="B60">
        <v>68.247212875501702</v>
      </c>
      <c r="C60">
        <v>4.4210727369429774</v>
      </c>
      <c r="D60">
        <v>15.436799377947432</v>
      </c>
      <c r="E60">
        <v>1.0471362819580306E-17</v>
      </c>
      <c r="F60">
        <v>59.28926861740436</v>
      </c>
      <c r="G60">
        <v>77.205157133599045</v>
      </c>
      <c r="H60">
        <v>59.28926861740436</v>
      </c>
      <c r="I60">
        <v>77.205157133599045</v>
      </c>
    </row>
    <row r="61" spans="1:9" x14ac:dyDescent="0.2">
      <c r="A61" t="s">
        <v>78</v>
      </c>
      <c r="B61">
        <v>12.820063242388612</v>
      </c>
      <c r="C61">
        <v>4.0391939993389538</v>
      </c>
      <c r="D61">
        <v>3.1739161933016131</v>
      </c>
      <c r="E61">
        <v>3.0249708529917728E-3</v>
      </c>
      <c r="F61">
        <v>4.6358788042156114</v>
      </c>
      <c r="G61">
        <v>21.004247680561612</v>
      </c>
      <c r="H61">
        <v>4.6358788042156114</v>
      </c>
      <c r="I61">
        <v>21.004247680561612</v>
      </c>
    </row>
    <row r="62" spans="1:9" ht="17" thickBot="1" x14ac:dyDescent="0.25">
      <c r="A62" s="1" t="s">
        <v>80</v>
      </c>
      <c r="B62" s="1">
        <v>-1.9529938784611052</v>
      </c>
      <c r="C62" s="1">
        <v>1.0048898210258235</v>
      </c>
      <c r="D62" s="1">
        <v>-1.9434905574697003</v>
      </c>
      <c r="E62" s="1">
        <v>5.9592989216693475E-2</v>
      </c>
      <c r="F62" s="1">
        <v>-3.9890940599983011</v>
      </c>
      <c r="G62" s="1">
        <v>8.3106303076090571E-2</v>
      </c>
      <c r="H62" s="1">
        <v>-3.9890940599983011</v>
      </c>
      <c r="I62" s="1">
        <v>8.3106303076090571E-2</v>
      </c>
    </row>
    <row r="66" spans="1:7" x14ac:dyDescent="0.2">
      <c r="A66" t="s">
        <v>32</v>
      </c>
    </row>
    <row r="67" spans="1:7" ht="17" thickBot="1" x14ac:dyDescent="0.25"/>
    <row r="68" spans="1:7" x14ac:dyDescent="0.2">
      <c r="A68" s="2" t="s">
        <v>33</v>
      </c>
      <c r="B68" s="2" t="s">
        <v>83</v>
      </c>
      <c r="C68" s="2" t="s">
        <v>35</v>
      </c>
      <c r="F68" s="8" t="s">
        <v>73</v>
      </c>
      <c r="G68">
        <f>SUMXMY2(C70:C108,C69:C107)/SUMSQ(C69:C108)</f>
        <v>1.3775956267677116</v>
      </c>
    </row>
    <row r="69" spans="1:7" x14ac:dyDescent="0.2">
      <c r="A69">
        <v>1</v>
      </c>
      <c r="B69">
        <v>62.388231240118387</v>
      </c>
      <c r="C69">
        <v>-1.3882312401183867</v>
      </c>
    </row>
    <row r="70" spans="1:7" x14ac:dyDescent="0.2">
      <c r="A70">
        <v>2</v>
      </c>
      <c r="B70">
        <v>60.435237361657279</v>
      </c>
      <c r="C70">
        <v>-18.435237361657279</v>
      </c>
    </row>
    <row r="71" spans="1:7" x14ac:dyDescent="0.2">
      <c r="A71">
        <v>3</v>
      </c>
      <c r="B71">
        <v>66.294218997040602</v>
      </c>
      <c r="C71">
        <v>-9.2942189970406019</v>
      </c>
    </row>
    <row r="72" spans="1:7" x14ac:dyDescent="0.2">
      <c r="A72">
        <v>4</v>
      </c>
      <c r="B72">
        <v>66.294218997040602</v>
      </c>
      <c r="C72">
        <v>1.7057810029593981</v>
      </c>
    </row>
    <row r="73" spans="1:7" x14ac:dyDescent="0.2">
      <c r="A73">
        <v>5</v>
      </c>
      <c r="B73">
        <v>64.341225118579487</v>
      </c>
      <c r="C73">
        <v>24.658774881420513</v>
      </c>
    </row>
    <row r="74" spans="1:7" x14ac:dyDescent="0.2">
      <c r="A74">
        <v>6</v>
      </c>
      <c r="B74">
        <v>60.435237361657279</v>
      </c>
      <c r="C74">
        <v>2.5647626383427209</v>
      </c>
    </row>
    <row r="75" spans="1:7" x14ac:dyDescent="0.2">
      <c r="A75">
        <v>7</v>
      </c>
      <c r="B75">
        <v>64.341225118579487</v>
      </c>
      <c r="C75">
        <v>-3.3412251185794872</v>
      </c>
    </row>
    <row r="76" spans="1:7" x14ac:dyDescent="0.2">
      <c r="A76">
        <v>8</v>
      </c>
      <c r="B76">
        <v>56.529249604735071</v>
      </c>
      <c r="C76">
        <v>13.470750395264929</v>
      </c>
    </row>
    <row r="77" spans="1:7" x14ac:dyDescent="0.2">
      <c r="A77">
        <v>9</v>
      </c>
      <c r="B77">
        <v>64.341225118579487</v>
      </c>
      <c r="C77">
        <v>13.658774881420513</v>
      </c>
    </row>
    <row r="78" spans="1:7" x14ac:dyDescent="0.2">
      <c r="A78">
        <v>10</v>
      </c>
      <c r="B78">
        <v>56.529249604735071</v>
      </c>
      <c r="C78">
        <v>-1.529249604735071</v>
      </c>
    </row>
    <row r="79" spans="1:7" x14ac:dyDescent="0.2">
      <c r="A79">
        <v>11</v>
      </c>
      <c r="B79">
        <v>62.388231240118387</v>
      </c>
      <c r="C79">
        <v>-16.388231240118387</v>
      </c>
    </row>
    <row r="80" spans="1:7" x14ac:dyDescent="0.2">
      <c r="A80">
        <v>12</v>
      </c>
      <c r="B80">
        <v>62.388231240118387</v>
      </c>
      <c r="C80">
        <v>-0.38823124011838672</v>
      </c>
    </row>
    <row r="81" spans="1:3" x14ac:dyDescent="0.2">
      <c r="A81">
        <v>13</v>
      </c>
      <c r="B81">
        <v>66.294218997040602</v>
      </c>
      <c r="C81">
        <v>-5.2942189970406019</v>
      </c>
    </row>
    <row r="82" spans="1:3" x14ac:dyDescent="0.2">
      <c r="A82">
        <v>14</v>
      </c>
      <c r="B82">
        <v>79.114282239429215</v>
      </c>
      <c r="C82">
        <v>0.88571776057078466</v>
      </c>
    </row>
    <row r="83" spans="1:3" x14ac:dyDescent="0.2">
      <c r="A83">
        <v>15</v>
      </c>
      <c r="B83">
        <v>77.161288360968101</v>
      </c>
      <c r="C83">
        <v>-4.1612883609681006</v>
      </c>
    </row>
    <row r="84" spans="1:3" x14ac:dyDescent="0.2">
      <c r="A84">
        <v>16</v>
      </c>
      <c r="B84">
        <v>77.161288360968101</v>
      </c>
      <c r="C84">
        <v>12.838711639031899</v>
      </c>
    </row>
    <row r="85" spans="1:3" x14ac:dyDescent="0.2">
      <c r="A85">
        <v>17</v>
      </c>
      <c r="B85">
        <v>69.349312847123684</v>
      </c>
      <c r="C85">
        <v>1.6506871528763156</v>
      </c>
    </row>
    <row r="86" spans="1:3" x14ac:dyDescent="0.2">
      <c r="A86">
        <v>18</v>
      </c>
      <c r="B86">
        <v>79.114282239429215</v>
      </c>
      <c r="C86">
        <v>-1.1142822394292153</v>
      </c>
    </row>
    <row r="87" spans="1:3" x14ac:dyDescent="0.2">
      <c r="A87">
        <v>19</v>
      </c>
      <c r="B87">
        <v>79.114282239429215</v>
      </c>
      <c r="C87">
        <v>-9.1142822394292153</v>
      </c>
    </row>
    <row r="88" spans="1:3" x14ac:dyDescent="0.2">
      <c r="A88">
        <v>20</v>
      </c>
      <c r="B88">
        <v>73.2553006040459</v>
      </c>
      <c r="C88">
        <v>-5.2553006040458996</v>
      </c>
    </row>
    <row r="89" spans="1:3" x14ac:dyDescent="0.2">
      <c r="A89">
        <v>21</v>
      </c>
      <c r="B89">
        <v>79.114282239429215</v>
      </c>
      <c r="C89">
        <v>9.8857177605707847</v>
      </c>
    </row>
    <row r="90" spans="1:3" x14ac:dyDescent="0.2">
      <c r="A90">
        <v>22</v>
      </c>
      <c r="B90">
        <v>73.2553006040459</v>
      </c>
      <c r="C90">
        <v>1.7446993959541004</v>
      </c>
    </row>
    <row r="91" spans="1:3" x14ac:dyDescent="0.2">
      <c r="A91">
        <v>23</v>
      </c>
      <c r="B91">
        <v>75.208294482507</v>
      </c>
      <c r="C91">
        <v>-11.208294482507</v>
      </c>
    </row>
    <row r="92" spans="1:3" x14ac:dyDescent="0.2">
      <c r="A92">
        <v>24</v>
      </c>
      <c r="B92">
        <v>75.208294482507</v>
      </c>
      <c r="C92">
        <v>-17.208294482507</v>
      </c>
    </row>
    <row r="93" spans="1:3" x14ac:dyDescent="0.2">
      <c r="A93">
        <v>25</v>
      </c>
      <c r="B93">
        <v>75.208294482507</v>
      </c>
      <c r="C93">
        <v>-21.208294482507</v>
      </c>
    </row>
    <row r="94" spans="1:3" x14ac:dyDescent="0.2">
      <c r="A94">
        <v>26</v>
      </c>
      <c r="B94">
        <v>69.349312847123684</v>
      </c>
      <c r="C94">
        <v>-13.349312847123684</v>
      </c>
    </row>
    <row r="95" spans="1:3" x14ac:dyDescent="0.2">
      <c r="A95">
        <v>27</v>
      </c>
      <c r="B95">
        <v>75.208294482507</v>
      </c>
      <c r="C95">
        <v>-5.2082944825070001</v>
      </c>
    </row>
    <row r="96" spans="1:3" x14ac:dyDescent="0.2">
      <c r="A96">
        <v>28</v>
      </c>
      <c r="B96">
        <v>69.349312847123684</v>
      </c>
      <c r="C96">
        <v>11.650687152876316</v>
      </c>
    </row>
    <row r="97" spans="1:3" x14ac:dyDescent="0.2">
      <c r="A97">
        <v>29</v>
      </c>
      <c r="B97">
        <v>81.067276117890316</v>
      </c>
      <c r="C97">
        <v>13.932723882109684</v>
      </c>
    </row>
    <row r="98" spans="1:3" x14ac:dyDescent="0.2">
      <c r="A98">
        <v>30</v>
      </c>
      <c r="B98">
        <v>69.349312847123684</v>
      </c>
      <c r="C98">
        <v>6.6506871528763156</v>
      </c>
    </row>
    <row r="99" spans="1:3" x14ac:dyDescent="0.2">
      <c r="A99">
        <v>31</v>
      </c>
      <c r="B99">
        <v>71.302306725584785</v>
      </c>
      <c r="C99">
        <v>6.6976932744152151</v>
      </c>
    </row>
    <row r="100" spans="1:3" x14ac:dyDescent="0.2">
      <c r="A100">
        <v>32</v>
      </c>
      <c r="B100">
        <v>77.161288360968101</v>
      </c>
      <c r="C100">
        <v>-5.1612883609681006</v>
      </c>
    </row>
    <row r="101" spans="1:3" x14ac:dyDescent="0.2">
      <c r="A101">
        <v>33</v>
      </c>
      <c r="B101">
        <v>75.208294482507</v>
      </c>
      <c r="C101">
        <v>-3.2082944825070001</v>
      </c>
    </row>
    <row r="102" spans="1:3" x14ac:dyDescent="0.2">
      <c r="A102">
        <v>34</v>
      </c>
      <c r="B102">
        <v>71.302306725584785</v>
      </c>
      <c r="C102">
        <v>5.6976932744152151</v>
      </c>
    </row>
    <row r="103" spans="1:3" x14ac:dyDescent="0.2">
      <c r="A103">
        <v>35</v>
      </c>
      <c r="B103">
        <v>79.114282239429215</v>
      </c>
      <c r="C103">
        <v>1.8857177605707847</v>
      </c>
    </row>
    <row r="104" spans="1:3" x14ac:dyDescent="0.2">
      <c r="A104">
        <v>36</v>
      </c>
      <c r="B104">
        <v>71.302306725584785</v>
      </c>
      <c r="C104">
        <v>19.697693274415215</v>
      </c>
    </row>
    <row r="105" spans="1:3" x14ac:dyDescent="0.2">
      <c r="A105">
        <v>37</v>
      </c>
      <c r="B105">
        <v>81.067276117890316</v>
      </c>
      <c r="C105">
        <v>12.932723882109684</v>
      </c>
    </row>
    <row r="106" spans="1:3" x14ac:dyDescent="0.2">
      <c r="A106">
        <v>38</v>
      </c>
      <c r="B106">
        <v>71.302306725584785</v>
      </c>
      <c r="C106">
        <v>-26.302306725584785</v>
      </c>
    </row>
    <row r="107" spans="1:3" x14ac:dyDescent="0.2">
      <c r="A107">
        <v>39</v>
      </c>
      <c r="B107">
        <v>71.302306725584785</v>
      </c>
      <c r="C107">
        <v>-1.3023067255847849</v>
      </c>
    </row>
    <row r="108" spans="1:3" ht="17" thickBot="1" x14ac:dyDescent="0.25">
      <c r="A108" s="1">
        <v>40</v>
      </c>
      <c r="B108" s="1">
        <v>69.349312847123684</v>
      </c>
      <c r="C108" s="1">
        <v>17.650687152876316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548C-797D-CD44-B9C5-CB5E772550EF}">
  <dimension ref="A1:M787"/>
  <sheetViews>
    <sheetView tabSelected="1" topLeftCell="D1" workbookViewId="0">
      <selection activeCell="H392" sqref="H392"/>
    </sheetView>
  </sheetViews>
  <sheetFormatPr baseColWidth="10" defaultRowHeight="16" x14ac:dyDescent="0.2"/>
  <cols>
    <col min="1" max="3" width="0" hidden="1" customWidth="1"/>
  </cols>
  <sheetData>
    <row r="1" spans="1:13" x14ac:dyDescent="0.2">
      <c r="A1" s="13" t="s">
        <v>378</v>
      </c>
      <c r="B1" s="13" t="s">
        <v>377</v>
      </c>
      <c r="C1" s="13" t="s">
        <v>376</v>
      </c>
      <c r="D1" s="13" t="s">
        <v>375</v>
      </c>
      <c r="E1" s="13" t="s">
        <v>379</v>
      </c>
      <c r="F1" s="13" t="s">
        <v>380</v>
      </c>
      <c r="G1" s="13" t="s">
        <v>381</v>
      </c>
      <c r="H1" s="13" t="s">
        <v>382</v>
      </c>
      <c r="I1" s="13" t="s">
        <v>383</v>
      </c>
      <c r="J1" s="13" t="s">
        <v>384</v>
      </c>
      <c r="K1" s="13" t="s">
        <v>385</v>
      </c>
      <c r="L1" s="13" t="s">
        <v>386</v>
      </c>
      <c r="M1" s="13" t="s">
        <v>387</v>
      </c>
    </row>
    <row r="2" spans="1:13" x14ac:dyDescent="0.2">
      <c r="A2" s="12" t="s">
        <v>371</v>
      </c>
      <c r="B2" s="12" t="s">
        <v>374</v>
      </c>
      <c r="C2" s="12" t="s">
        <v>344</v>
      </c>
      <c r="D2" s="12">
        <v>15</v>
      </c>
      <c r="E2">
        <f>IF(C2="Two Seaters",1,0)</f>
        <v>1</v>
      </c>
      <c r="F2">
        <f>IF(C2="Minicompact Cars",1,0)</f>
        <v>0</v>
      </c>
      <c r="G2">
        <f>IF(C2="Subcompact Cars",1,0)</f>
        <v>0</v>
      </c>
      <c r="H2">
        <f>IF(C2="Compact cars",1,0)</f>
        <v>0</v>
      </c>
      <c r="I2">
        <f>IF(C2="Midsize Cars",1,0)</f>
        <v>0</v>
      </c>
      <c r="J2">
        <f>IF(C2="Large Cars",1,0)</f>
        <v>0</v>
      </c>
      <c r="K2">
        <f>IF(C2="Small Station Wagons",1,0)</f>
        <v>0</v>
      </c>
      <c r="L2">
        <f>IF(C2="Small SUV 2WD",1,0)</f>
        <v>0</v>
      </c>
      <c r="M2">
        <f>IF(C2="Small SUV 4WD",1,0)</f>
        <v>0</v>
      </c>
    </row>
    <row r="3" spans="1:13" x14ac:dyDescent="0.2">
      <c r="A3" s="12" t="s">
        <v>371</v>
      </c>
      <c r="B3" s="12" t="s">
        <v>373</v>
      </c>
      <c r="C3" s="12" t="s">
        <v>344</v>
      </c>
      <c r="D3" s="12">
        <v>15</v>
      </c>
      <c r="E3">
        <f t="shared" ref="E3:E66" si="0">IF(C3="Two Seaters",1,0)</f>
        <v>1</v>
      </c>
      <c r="F3">
        <f t="shared" ref="F3:F66" si="1">IF(C3="Minicompact Cars",1,0)</f>
        <v>0</v>
      </c>
      <c r="G3">
        <f t="shared" ref="G3:G66" si="2">IF(C3="Subcompact Cars",1,0)</f>
        <v>0</v>
      </c>
      <c r="H3">
        <f t="shared" ref="H3:H66" si="3">IF(C3="Compact cars",1,0)</f>
        <v>0</v>
      </c>
      <c r="I3">
        <f t="shared" ref="I3:I66" si="4">IF(C3="Midsize Cars",1,0)</f>
        <v>0</v>
      </c>
      <c r="J3">
        <f t="shared" ref="J3:J66" si="5">IF(C3="Large Cars",1,0)</f>
        <v>0</v>
      </c>
      <c r="K3">
        <f t="shared" ref="K3:K66" si="6">IF(C3="Small Station Wagons",1,0)</f>
        <v>0</v>
      </c>
      <c r="L3">
        <f t="shared" ref="L3:L66" si="7">IF(C3="Small SUV 2WD",1,0)</f>
        <v>0</v>
      </c>
      <c r="M3">
        <f t="shared" ref="M3:M66" si="8">IF(C3="Small SUV 4WD",1,0)</f>
        <v>0</v>
      </c>
    </row>
    <row r="4" spans="1:13" x14ac:dyDescent="0.2">
      <c r="A4" s="12" t="s">
        <v>371</v>
      </c>
      <c r="B4" s="12" t="s">
        <v>372</v>
      </c>
      <c r="C4" s="12" t="s">
        <v>344</v>
      </c>
      <c r="D4" s="12">
        <v>15</v>
      </c>
      <c r="E4">
        <f t="shared" si="0"/>
        <v>1</v>
      </c>
      <c r="F4">
        <f t="shared" si="1"/>
        <v>0</v>
      </c>
      <c r="G4">
        <f t="shared" si="2"/>
        <v>0</v>
      </c>
      <c r="H4">
        <f t="shared" si="3"/>
        <v>0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0</v>
      </c>
      <c r="M4">
        <f t="shared" si="8"/>
        <v>0</v>
      </c>
    </row>
    <row r="5" spans="1:13" x14ac:dyDescent="0.2">
      <c r="A5" s="12" t="s">
        <v>371</v>
      </c>
      <c r="B5" s="12" t="s">
        <v>370</v>
      </c>
      <c r="C5" s="12" t="s">
        <v>344</v>
      </c>
      <c r="D5" s="12">
        <v>15</v>
      </c>
      <c r="E5">
        <f t="shared" si="0"/>
        <v>1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0</v>
      </c>
      <c r="M5">
        <f t="shared" si="8"/>
        <v>0</v>
      </c>
    </row>
    <row r="6" spans="1:13" x14ac:dyDescent="0.2">
      <c r="A6" s="12" t="s">
        <v>258</v>
      </c>
      <c r="B6" s="12" t="s">
        <v>369</v>
      </c>
      <c r="C6" s="12" t="s">
        <v>344</v>
      </c>
      <c r="D6" s="12">
        <v>30</v>
      </c>
      <c r="E6">
        <f t="shared" si="0"/>
        <v>1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  <c r="M6">
        <f t="shared" si="8"/>
        <v>0</v>
      </c>
    </row>
    <row r="7" spans="1:13" x14ac:dyDescent="0.2">
      <c r="A7" s="12" t="s">
        <v>258</v>
      </c>
      <c r="B7" s="12" t="s">
        <v>369</v>
      </c>
      <c r="C7" s="12" t="s">
        <v>344</v>
      </c>
      <c r="D7" s="12">
        <v>29</v>
      </c>
      <c r="E7">
        <f t="shared" si="0"/>
        <v>1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0</v>
      </c>
      <c r="M7">
        <f t="shared" si="8"/>
        <v>0</v>
      </c>
    </row>
    <row r="8" spans="1:13" x14ac:dyDescent="0.2">
      <c r="A8" s="12" t="s">
        <v>177</v>
      </c>
      <c r="B8" s="12" t="s">
        <v>368</v>
      </c>
      <c r="C8" s="12" t="s">
        <v>344</v>
      </c>
      <c r="D8" s="12">
        <v>18</v>
      </c>
      <c r="E8">
        <f t="shared" si="0"/>
        <v>1</v>
      </c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0</v>
      </c>
      <c r="K8">
        <f t="shared" si="6"/>
        <v>0</v>
      </c>
      <c r="L8">
        <f t="shared" si="7"/>
        <v>0</v>
      </c>
      <c r="M8">
        <f t="shared" si="8"/>
        <v>0</v>
      </c>
    </row>
    <row r="9" spans="1:13" x14ac:dyDescent="0.2">
      <c r="A9" s="12" t="s">
        <v>177</v>
      </c>
      <c r="B9" s="12" t="s">
        <v>367</v>
      </c>
      <c r="C9" s="12" t="s">
        <v>344</v>
      </c>
      <c r="D9" s="12">
        <v>18</v>
      </c>
      <c r="E9">
        <f t="shared" si="0"/>
        <v>1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  <c r="M9">
        <f t="shared" si="8"/>
        <v>0</v>
      </c>
    </row>
    <row r="10" spans="1:13" x14ac:dyDescent="0.2">
      <c r="A10" s="12" t="s">
        <v>177</v>
      </c>
      <c r="B10" s="12" t="s">
        <v>366</v>
      </c>
      <c r="C10" s="12" t="s">
        <v>344</v>
      </c>
      <c r="D10" s="12">
        <v>17</v>
      </c>
      <c r="E10">
        <f t="shared" si="0"/>
        <v>1</v>
      </c>
      <c r="F10">
        <f t="shared" si="1"/>
        <v>0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0</v>
      </c>
      <c r="K10">
        <f t="shared" si="6"/>
        <v>0</v>
      </c>
      <c r="L10">
        <f t="shared" si="7"/>
        <v>0</v>
      </c>
      <c r="M10">
        <f t="shared" si="8"/>
        <v>0</v>
      </c>
    </row>
    <row r="11" spans="1:13" x14ac:dyDescent="0.2">
      <c r="A11" s="12" t="s">
        <v>177</v>
      </c>
      <c r="B11" s="12" t="s">
        <v>365</v>
      </c>
      <c r="C11" s="12" t="s">
        <v>344</v>
      </c>
      <c r="D11" s="12">
        <v>17</v>
      </c>
      <c r="E11">
        <f t="shared" si="0"/>
        <v>1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0</v>
      </c>
      <c r="M11">
        <f t="shared" si="8"/>
        <v>0</v>
      </c>
    </row>
    <row r="12" spans="1:13" x14ac:dyDescent="0.2">
      <c r="A12" s="12" t="s">
        <v>177</v>
      </c>
      <c r="B12" s="12" t="s">
        <v>364</v>
      </c>
      <c r="C12" s="12" t="s">
        <v>344</v>
      </c>
      <c r="D12" s="12">
        <v>17</v>
      </c>
      <c r="E12">
        <f t="shared" si="0"/>
        <v>1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0</v>
      </c>
      <c r="M12">
        <f t="shared" si="8"/>
        <v>0</v>
      </c>
    </row>
    <row r="13" spans="1:13" x14ac:dyDescent="0.2">
      <c r="A13" s="12" t="s">
        <v>177</v>
      </c>
      <c r="B13" s="12" t="s">
        <v>363</v>
      </c>
      <c r="C13" s="12" t="s">
        <v>344</v>
      </c>
      <c r="D13" s="12">
        <v>18</v>
      </c>
      <c r="E13">
        <f t="shared" si="0"/>
        <v>1</v>
      </c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0</v>
      </c>
      <c r="M13">
        <f t="shared" si="8"/>
        <v>0</v>
      </c>
    </row>
    <row r="14" spans="1:13" x14ac:dyDescent="0.2">
      <c r="A14" s="12" t="s">
        <v>177</v>
      </c>
      <c r="B14" s="12" t="s">
        <v>362</v>
      </c>
      <c r="C14" s="12" t="s">
        <v>344</v>
      </c>
      <c r="D14" s="12">
        <v>18</v>
      </c>
      <c r="E14">
        <f t="shared" si="0"/>
        <v>1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0</v>
      </c>
      <c r="M14">
        <f t="shared" si="8"/>
        <v>0</v>
      </c>
    </row>
    <row r="15" spans="1:13" x14ac:dyDescent="0.2">
      <c r="A15" s="12" t="s">
        <v>177</v>
      </c>
      <c r="B15" s="12" t="s">
        <v>361</v>
      </c>
      <c r="C15" s="12" t="s">
        <v>344</v>
      </c>
      <c r="D15" s="12">
        <v>23</v>
      </c>
      <c r="E15">
        <f t="shared" si="0"/>
        <v>1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0</v>
      </c>
      <c r="M15">
        <f t="shared" si="8"/>
        <v>0</v>
      </c>
    </row>
    <row r="16" spans="1:13" x14ac:dyDescent="0.2">
      <c r="A16" s="12" t="s">
        <v>177</v>
      </c>
      <c r="B16" s="12" t="s">
        <v>360</v>
      </c>
      <c r="C16" s="12" t="s">
        <v>344</v>
      </c>
      <c r="D16" s="12">
        <v>23</v>
      </c>
      <c r="E16">
        <f t="shared" si="0"/>
        <v>1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0</v>
      </c>
    </row>
    <row r="17" spans="1:13" x14ac:dyDescent="0.2">
      <c r="A17" s="12" t="s">
        <v>177</v>
      </c>
      <c r="B17" s="12" t="s">
        <v>359</v>
      </c>
      <c r="C17" s="12" t="s">
        <v>344</v>
      </c>
      <c r="D17" s="12">
        <v>20</v>
      </c>
      <c r="E17">
        <f t="shared" si="0"/>
        <v>1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0</v>
      </c>
      <c r="L17">
        <f t="shared" si="7"/>
        <v>0</v>
      </c>
      <c r="M17">
        <f t="shared" si="8"/>
        <v>0</v>
      </c>
    </row>
    <row r="18" spans="1:13" x14ac:dyDescent="0.2">
      <c r="A18" s="12" t="s">
        <v>177</v>
      </c>
      <c r="B18" s="12" t="s">
        <v>358</v>
      </c>
      <c r="C18" s="12" t="s">
        <v>344</v>
      </c>
      <c r="D18" s="12">
        <v>27</v>
      </c>
      <c r="E18">
        <f t="shared" si="0"/>
        <v>1</v>
      </c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0</v>
      </c>
    </row>
    <row r="19" spans="1:13" x14ac:dyDescent="0.2">
      <c r="A19" s="12" t="s">
        <v>86</v>
      </c>
      <c r="B19" s="12" t="s">
        <v>357</v>
      </c>
      <c r="C19" s="12" t="s">
        <v>344</v>
      </c>
      <c r="D19" s="12">
        <v>22</v>
      </c>
      <c r="E19">
        <f t="shared" si="0"/>
        <v>1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0</v>
      </c>
    </row>
    <row r="20" spans="1:13" x14ac:dyDescent="0.2">
      <c r="A20" s="12" t="s">
        <v>86</v>
      </c>
      <c r="B20" s="12" t="s">
        <v>357</v>
      </c>
      <c r="C20" s="12" t="s">
        <v>344</v>
      </c>
      <c r="D20" s="12">
        <v>20</v>
      </c>
      <c r="E20">
        <f t="shared" si="0"/>
        <v>1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0</v>
      </c>
    </row>
    <row r="21" spans="1:13" x14ac:dyDescent="0.2">
      <c r="A21" s="12" t="s">
        <v>86</v>
      </c>
      <c r="B21" s="12" t="s">
        <v>356</v>
      </c>
      <c r="C21" s="12" t="s">
        <v>344</v>
      </c>
      <c r="D21" s="12">
        <v>21</v>
      </c>
      <c r="E21">
        <f t="shared" si="0"/>
        <v>1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  <c r="M21">
        <f t="shared" si="8"/>
        <v>0</v>
      </c>
    </row>
    <row r="22" spans="1:13" x14ac:dyDescent="0.2">
      <c r="A22" s="12" t="s">
        <v>328</v>
      </c>
      <c r="B22" s="12" t="s">
        <v>355</v>
      </c>
      <c r="C22" s="12" t="s">
        <v>344</v>
      </c>
      <c r="D22" s="12">
        <v>17</v>
      </c>
      <c r="E22">
        <f t="shared" si="0"/>
        <v>1</v>
      </c>
      <c r="F22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  <c r="M22">
        <f t="shared" si="8"/>
        <v>0</v>
      </c>
    </row>
    <row r="23" spans="1:13" x14ac:dyDescent="0.2">
      <c r="A23" s="12" t="s">
        <v>328</v>
      </c>
      <c r="B23" s="12" t="s">
        <v>354</v>
      </c>
      <c r="C23" s="12" t="s">
        <v>344</v>
      </c>
      <c r="D23" s="12">
        <v>17</v>
      </c>
      <c r="E23">
        <f t="shared" si="0"/>
        <v>1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0</v>
      </c>
    </row>
    <row r="24" spans="1:13" x14ac:dyDescent="0.2">
      <c r="A24" s="12" t="s">
        <v>328</v>
      </c>
      <c r="B24" s="12" t="s">
        <v>354</v>
      </c>
      <c r="C24" s="12" t="s">
        <v>344</v>
      </c>
      <c r="D24" s="12">
        <v>16</v>
      </c>
      <c r="E24">
        <f t="shared" si="0"/>
        <v>1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0</v>
      </c>
    </row>
    <row r="25" spans="1:13" x14ac:dyDescent="0.2">
      <c r="A25" s="12" t="s">
        <v>328</v>
      </c>
      <c r="B25" s="12" t="s">
        <v>353</v>
      </c>
      <c r="C25" s="12" t="s">
        <v>344</v>
      </c>
      <c r="D25" s="12">
        <v>16</v>
      </c>
      <c r="E25">
        <f t="shared" si="0"/>
        <v>1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</row>
    <row r="26" spans="1:13" x14ac:dyDescent="0.2">
      <c r="A26" s="12" t="s">
        <v>328</v>
      </c>
      <c r="B26" s="12" t="s">
        <v>352</v>
      </c>
      <c r="C26" s="12" t="s">
        <v>344</v>
      </c>
      <c r="D26" s="12">
        <v>17</v>
      </c>
      <c r="E26">
        <f t="shared" si="0"/>
        <v>1</v>
      </c>
      <c r="F26">
        <f t="shared" si="1"/>
        <v>0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</row>
    <row r="27" spans="1:13" x14ac:dyDescent="0.2">
      <c r="A27" s="12" t="s">
        <v>328</v>
      </c>
      <c r="B27" s="12" t="s">
        <v>351</v>
      </c>
      <c r="C27" s="12" t="s">
        <v>344</v>
      </c>
      <c r="D27" s="12">
        <v>16</v>
      </c>
      <c r="E27">
        <f t="shared" si="0"/>
        <v>1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  <c r="M27">
        <f t="shared" si="8"/>
        <v>0</v>
      </c>
    </row>
    <row r="28" spans="1:13" x14ac:dyDescent="0.2">
      <c r="A28" s="12" t="s">
        <v>328</v>
      </c>
      <c r="B28" s="12" t="s">
        <v>350</v>
      </c>
      <c r="C28" s="12" t="s">
        <v>344</v>
      </c>
      <c r="D28" s="12">
        <v>25</v>
      </c>
      <c r="E28">
        <f t="shared" si="0"/>
        <v>1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0</v>
      </c>
    </row>
    <row r="29" spans="1:13" x14ac:dyDescent="0.2">
      <c r="A29" s="12" t="s">
        <v>328</v>
      </c>
      <c r="B29" s="12" t="s">
        <v>350</v>
      </c>
      <c r="C29" s="12" t="s">
        <v>344</v>
      </c>
      <c r="D29" s="12">
        <v>24</v>
      </c>
      <c r="E29">
        <f t="shared" si="0"/>
        <v>1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0</v>
      </c>
    </row>
    <row r="30" spans="1:13" x14ac:dyDescent="0.2">
      <c r="A30" s="12" t="s">
        <v>328</v>
      </c>
      <c r="B30" s="12" t="s">
        <v>349</v>
      </c>
      <c r="C30" s="12" t="s">
        <v>344</v>
      </c>
      <c r="D30" s="12">
        <v>22</v>
      </c>
      <c r="E30">
        <f t="shared" si="0"/>
        <v>1</v>
      </c>
      <c r="F30">
        <f t="shared" si="1"/>
        <v>0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0</v>
      </c>
    </row>
    <row r="31" spans="1:13" x14ac:dyDescent="0.2">
      <c r="A31" s="12" t="s">
        <v>328</v>
      </c>
      <c r="B31" s="12" t="s">
        <v>349</v>
      </c>
      <c r="C31" s="12" t="s">
        <v>344</v>
      </c>
      <c r="D31" s="12">
        <v>21</v>
      </c>
      <c r="E31">
        <f t="shared" si="0"/>
        <v>1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L31">
        <f t="shared" si="7"/>
        <v>0</v>
      </c>
      <c r="M31">
        <f t="shared" si="8"/>
        <v>0</v>
      </c>
    </row>
    <row r="32" spans="1:13" x14ac:dyDescent="0.2">
      <c r="A32" s="12" t="s">
        <v>328</v>
      </c>
      <c r="B32" s="12" t="s">
        <v>348</v>
      </c>
      <c r="C32" s="12" t="s">
        <v>344</v>
      </c>
      <c r="D32" s="12">
        <v>24</v>
      </c>
      <c r="E32">
        <f t="shared" si="0"/>
        <v>1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0</v>
      </c>
    </row>
    <row r="33" spans="1:13" x14ac:dyDescent="0.2">
      <c r="A33" s="12" t="s">
        <v>328</v>
      </c>
      <c r="B33" s="12" t="s">
        <v>348</v>
      </c>
      <c r="C33" s="12" t="s">
        <v>344</v>
      </c>
      <c r="D33" s="12">
        <v>22</v>
      </c>
      <c r="E33">
        <f t="shared" si="0"/>
        <v>1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0</v>
      </c>
      <c r="L33">
        <f t="shared" si="7"/>
        <v>0</v>
      </c>
      <c r="M33">
        <f t="shared" si="8"/>
        <v>0</v>
      </c>
    </row>
    <row r="34" spans="1:13" x14ac:dyDescent="0.2">
      <c r="A34" s="12" t="s">
        <v>328</v>
      </c>
      <c r="B34" s="12" t="s">
        <v>347</v>
      </c>
      <c r="C34" s="12" t="s">
        <v>344</v>
      </c>
      <c r="D34" s="12">
        <v>25</v>
      </c>
      <c r="E34">
        <f t="shared" si="0"/>
        <v>1</v>
      </c>
      <c r="F34">
        <f t="shared" si="1"/>
        <v>0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0</v>
      </c>
      <c r="L34">
        <f t="shared" si="7"/>
        <v>0</v>
      </c>
      <c r="M34">
        <f t="shared" si="8"/>
        <v>0</v>
      </c>
    </row>
    <row r="35" spans="1:13" x14ac:dyDescent="0.2">
      <c r="A35" s="12" t="s">
        <v>328</v>
      </c>
      <c r="B35" s="12" t="s">
        <v>347</v>
      </c>
      <c r="C35" s="12" t="s">
        <v>344</v>
      </c>
      <c r="D35" s="12">
        <v>24</v>
      </c>
      <c r="E35">
        <f t="shared" si="0"/>
        <v>1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0</v>
      </c>
      <c r="L35">
        <f t="shared" si="7"/>
        <v>0</v>
      </c>
      <c r="M35">
        <f t="shared" si="8"/>
        <v>0</v>
      </c>
    </row>
    <row r="36" spans="1:13" x14ac:dyDescent="0.2">
      <c r="A36" s="12" t="s">
        <v>328</v>
      </c>
      <c r="B36" s="12" t="s">
        <v>346</v>
      </c>
      <c r="C36" s="12" t="s">
        <v>344</v>
      </c>
      <c r="D36" s="12">
        <v>22</v>
      </c>
      <c r="E36">
        <f t="shared" si="0"/>
        <v>1</v>
      </c>
      <c r="F36">
        <f t="shared" si="1"/>
        <v>0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0</v>
      </c>
      <c r="K36">
        <f t="shared" si="6"/>
        <v>0</v>
      </c>
      <c r="L36">
        <f t="shared" si="7"/>
        <v>0</v>
      </c>
      <c r="M36">
        <f t="shared" si="8"/>
        <v>0</v>
      </c>
    </row>
    <row r="37" spans="1:13" x14ac:dyDescent="0.2">
      <c r="A37" s="12" t="s">
        <v>328</v>
      </c>
      <c r="B37" s="12" t="s">
        <v>346</v>
      </c>
      <c r="C37" s="12" t="s">
        <v>344</v>
      </c>
      <c r="D37" s="12">
        <v>21</v>
      </c>
      <c r="E37">
        <f t="shared" si="0"/>
        <v>1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0</v>
      </c>
      <c r="M37">
        <f t="shared" si="8"/>
        <v>0</v>
      </c>
    </row>
    <row r="38" spans="1:13" x14ac:dyDescent="0.2">
      <c r="A38" s="12" t="s">
        <v>328</v>
      </c>
      <c r="B38" s="12" t="s">
        <v>345</v>
      </c>
      <c r="C38" s="12" t="s">
        <v>344</v>
      </c>
      <c r="D38" s="12">
        <v>24</v>
      </c>
      <c r="E38">
        <f t="shared" si="0"/>
        <v>1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0</v>
      </c>
      <c r="M38">
        <f t="shared" si="8"/>
        <v>0</v>
      </c>
    </row>
    <row r="39" spans="1:13" x14ac:dyDescent="0.2">
      <c r="A39" s="12" t="s">
        <v>328</v>
      </c>
      <c r="B39" s="12" t="s">
        <v>345</v>
      </c>
      <c r="C39" s="12" t="s">
        <v>344</v>
      </c>
      <c r="D39" s="12">
        <v>22</v>
      </c>
      <c r="E39">
        <f t="shared" si="0"/>
        <v>1</v>
      </c>
      <c r="F39">
        <f t="shared" si="1"/>
        <v>0</v>
      </c>
      <c r="G39">
        <f t="shared" si="2"/>
        <v>0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0</v>
      </c>
      <c r="M39">
        <f t="shared" si="8"/>
        <v>0</v>
      </c>
    </row>
    <row r="40" spans="1:13" x14ac:dyDescent="0.2">
      <c r="A40" s="12" t="s">
        <v>343</v>
      </c>
      <c r="B40" s="12" t="s">
        <v>342</v>
      </c>
      <c r="C40" s="12" t="s">
        <v>324</v>
      </c>
      <c r="D40" s="12">
        <v>28</v>
      </c>
      <c r="E40">
        <f t="shared" si="0"/>
        <v>0</v>
      </c>
      <c r="F40">
        <f t="shared" si="1"/>
        <v>1</v>
      </c>
      <c r="G40">
        <f t="shared" si="2"/>
        <v>0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8"/>
        <v>0</v>
      </c>
    </row>
    <row r="41" spans="1:13" x14ac:dyDescent="0.2">
      <c r="A41" s="12" t="s">
        <v>343</v>
      </c>
      <c r="B41" s="12" t="s">
        <v>342</v>
      </c>
      <c r="C41" s="12" t="s">
        <v>324</v>
      </c>
      <c r="D41" s="12">
        <v>25</v>
      </c>
      <c r="E41">
        <f t="shared" si="0"/>
        <v>0</v>
      </c>
      <c r="F41">
        <f t="shared" si="1"/>
        <v>1</v>
      </c>
      <c r="G41">
        <f t="shared" si="2"/>
        <v>0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0</v>
      </c>
      <c r="L41">
        <f t="shared" si="7"/>
        <v>0</v>
      </c>
      <c r="M41">
        <f t="shared" si="8"/>
        <v>0</v>
      </c>
    </row>
    <row r="42" spans="1:13" x14ac:dyDescent="0.2">
      <c r="A42" s="12" t="s">
        <v>328</v>
      </c>
      <c r="B42" s="12" t="s">
        <v>341</v>
      </c>
      <c r="C42" s="12" t="s">
        <v>324</v>
      </c>
      <c r="D42" s="12">
        <v>25</v>
      </c>
      <c r="E42">
        <f t="shared" si="0"/>
        <v>0</v>
      </c>
      <c r="F42">
        <f t="shared" si="1"/>
        <v>1</v>
      </c>
      <c r="G42">
        <f t="shared" si="2"/>
        <v>0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0</v>
      </c>
      <c r="L42">
        <f t="shared" si="7"/>
        <v>0</v>
      </c>
      <c r="M42">
        <f t="shared" si="8"/>
        <v>0</v>
      </c>
    </row>
    <row r="43" spans="1:13" x14ac:dyDescent="0.2">
      <c r="A43" s="12" t="s">
        <v>328</v>
      </c>
      <c r="B43" s="12" t="s">
        <v>341</v>
      </c>
      <c r="C43" s="12" t="s">
        <v>324</v>
      </c>
      <c r="D43" s="12">
        <v>23</v>
      </c>
      <c r="E43">
        <f t="shared" si="0"/>
        <v>0</v>
      </c>
      <c r="F43">
        <f t="shared" si="1"/>
        <v>1</v>
      </c>
      <c r="G43">
        <f t="shared" si="2"/>
        <v>0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8"/>
        <v>0</v>
      </c>
    </row>
    <row r="44" spans="1:13" x14ac:dyDescent="0.2">
      <c r="A44" s="12" t="s">
        <v>328</v>
      </c>
      <c r="B44" s="12" t="s">
        <v>340</v>
      </c>
      <c r="C44" s="12" t="s">
        <v>324</v>
      </c>
      <c r="D44" s="12">
        <v>24</v>
      </c>
      <c r="E44">
        <f t="shared" si="0"/>
        <v>0</v>
      </c>
      <c r="F44">
        <f t="shared" si="1"/>
        <v>1</v>
      </c>
      <c r="G44">
        <f t="shared" si="2"/>
        <v>0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0</v>
      </c>
    </row>
    <row r="45" spans="1:13" x14ac:dyDescent="0.2">
      <c r="A45" s="12" t="s">
        <v>328</v>
      </c>
      <c r="B45" s="12" t="s">
        <v>340</v>
      </c>
      <c r="C45" s="12" t="s">
        <v>324</v>
      </c>
      <c r="D45" s="12">
        <v>23</v>
      </c>
      <c r="E45">
        <f t="shared" si="0"/>
        <v>0</v>
      </c>
      <c r="F45">
        <f t="shared" si="1"/>
        <v>1</v>
      </c>
      <c r="G45">
        <f t="shared" si="2"/>
        <v>0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0</v>
      </c>
      <c r="L45">
        <f t="shared" si="7"/>
        <v>0</v>
      </c>
      <c r="M45">
        <f t="shared" si="8"/>
        <v>0</v>
      </c>
    </row>
    <row r="46" spans="1:13" x14ac:dyDescent="0.2">
      <c r="A46" s="12" t="s">
        <v>328</v>
      </c>
      <c r="B46" s="12" t="s">
        <v>339</v>
      </c>
      <c r="C46" s="12" t="s">
        <v>324</v>
      </c>
      <c r="D46" s="12">
        <v>24</v>
      </c>
      <c r="E46">
        <f t="shared" si="0"/>
        <v>0</v>
      </c>
      <c r="F46">
        <f t="shared" si="1"/>
        <v>1</v>
      </c>
      <c r="G46">
        <f t="shared" si="2"/>
        <v>0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0</v>
      </c>
      <c r="L46">
        <f t="shared" si="7"/>
        <v>0</v>
      </c>
      <c r="M46">
        <f t="shared" si="8"/>
        <v>0</v>
      </c>
    </row>
    <row r="47" spans="1:13" x14ac:dyDescent="0.2">
      <c r="A47" s="12" t="s">
        <v>328</v>
      </c>
      <c r="B47" s="12" t="s">
        <v>339</v>
      </c>
      <c r="C47" s="12" t="s">
        <v>324</v>
      </c>
      <c r="D47" s="12">
        <v>22</v>
      </c>
      <c r="E47">
        <f t="shared" si="0"/>
        <v>0</v>
      </c>
      <c r="F47">
        <f t="shared" si="1"/>
        <v>1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0</v>
      </c>
      <c r="L47">
        <f t="shared" si="7"/>
        <v>0</v>
      </c>
      <c r="M47">
        <f t="shared" si="8"/>
        <v>0</v>
      </c>
    </row>
    <row r="48" spans="1:13" x14ac:dyDescent="0.2">
      <c r="A48" s="12" t="s">
        <v>328</v>
      </c>
      <c r="B48" s="12" t="s">
        <v>338</v>
      </c>
      <c r="C48" s="12" t="s">
        <v>324</v>
      </c>
      <c r="D48" s="12">
        <v>22</v>
      </c>
      <c r="E48">
        <f t="shared" si="0"/>
        <v>0</v>
      </c>
      <c r="F48">
        <f t="shared" si="1"/>
        <v>1</v>
      </c>
      <c r="G48">
        <f t="shared" si="2"/>
        <v>0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0</v>
      </c>
      <c r="M48">
        <f t="shared" si="8"/>
        <v>0</v>
      </c>
    </row>
    <row r="49" spans="1:13" x14ac:dyDescent="0.2">
      <c r="A49" s="12" t="s">
        <v>328</v>
      </c>
      <c r="B49" s="12" t="s">
        <v>338</v>
      </c>
      <c r="C49" s="12" t="s">
        <v>324</v>
      </c>
      <c r="D49" s="12">
        <v>21</v>
      </c>
      <c r="E49">
        <f t="shared" si="0"/>
        <v>0</v>
      </c>
      <c r="F49">
        <f t="shared" si="1"/>
        <v>1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0</v>
      </c>
      <c r="L49">
        <f t="shared" si="7"/>
        <v>0</v>
      </c>
      <c r="M49">
        <f t="shared" si="8"/>
        <v>0</v>
      </c>
    </row>
    <row r="50" spans="1:13" x14ac:dyDescent="0.2">
      <c r="A50" s="12" t="s">
        <v>328</v>
      </c>
      <c r="B50" s="12" t="s">
        <v>337</v>
      </c>
      <c r="C50" s="12" t="s">
        <v>324</v>
      </c>
      <c r="D50" s="12">
        <v>22</v>
      </c>
      <c r="E50">
        <f t="shared" si="0"/>
        <v>0</v>
      </c>
      <c r="F50">
        <f t="shared" si="1"/>
        <v>1</v>
      </c>
      <c r="G50">
        <f t="shared" si="2"/>
        <v>0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</row>
    <row r="51" spans="1:13" x14ac:dyDescent="0.2">
      <c r="A51" s="12" t="s">
        <v>328</v>
      </c>
      <c r="B51" s="12" t="s">
        <v>337</v>
      </c>
      <c r="C51" s="12" t="s">
        <v>324</v>
      </c>
      <c r="D51" s="12">
        <v>21</v>
      </c>
      <c r="E51">
        <f t="shared" si="0"/>
        <v>0</v>
      </c>
      <c r="F51">
        <f t="shared" si="1"/>
        <v>1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  <c r="M51">
        <f t="shared" si="8"/>
        <v>0</v>
      </c>
    </row>
    <row r="52" spans="1:13" x14ac:dyDescent="0.2">
      <c r="A52" s="12" t="s">
        <v>328</v>
      </c>
      <c r="B52" s="12" t="s">
        <v>336</v>
      </c>
      <c r="C52" s="12" t="s">
        <v>324</v>
      </c>
      <c r="D52" s="12">
        <v>24</v>
      </c>
      <c r="E52">
        <f t="shared" si="0"/>
        <v>0</v>
      </c>
      <c r="F52">
        <f t="shared" si="1"/>
        <v>1</v>
      </c>
      <c r="G52">
        <f t="shared" si="2"/>
        <v>0</v>
      </c>
      <c r="H52">
        <f t="shared" si="3"/>
        <v>0</v>
      </c>
      <c r="I52">
        <f t="shared" si="4"/>
        <v>0</v>
      </c>
      <c r="J52">
        <f t="shared" si="5"/>
        <v>0</v>
      </c>
      <c r="K52">
        <f t="shared" si="6"/>
        <v>0</v>
      </c>
      <c r="L52">
        <f t="shared" si="7"/>
        <v>0</v>
      </c>
      <c r="M52">
        <f t="shared" si="8"/>
        <v>0</v>
      </c>
    </row>
    <row r="53" spans="1:13" x14ac:dyDescent="0.2">
      <c r="A53" s="12" t="s">
        <v>328</v>
      </c>
      <c r="B53" s="12" t="s">
        <v>336</v>
      </c>
      <c r="C53" s="12" t="s">
        <v>324</v>
      </c>
      <c r="D53" s="12">
        <v>23</v>
      </c>
      <c r="E53">
        <f t="shared" si="0"/>
        <v>0</v>
      </c>
      <c r="F53">
        <f t="shared" si="1"/>
        <v>1</v>
      </c>
      <c r="G53">
        <f t="shared" si="2"/>
        <v>0</v>
      </c>
      <c r="H53">
        <f t="shared" si="3"/>
        <v>0</v>
      </c>
      <c r="I53">
        <f t="shared" si="4"/>
        <v>0</v>
      </c>
      <c r="J53">
        <f t="shared" si="5"/>
        <v>0</v>
      </c>
      <c r="K53">
        <f t="shared" si="6"/>
        <v>0</v>
      </c>
      <c r="L53">
        <f t="shared" si="7"/>
        <v>0</v>
      </c>
      <c r="M53">
        <f t="shared" si="8"/>
        <v>0</v>
      </c>
    </row>
    <row r="54" spans="1:13" x14ac:dyDescent="0.2">
      <c r="A54" s="12" t="s">
        <v>328</v>
      </c>
      <c r="B54" s="12" t="s">
        <v>335</v>
      </c>
      <c r="C54" s="12" t="s">
        <v>324</v>
      </c>
      <c r="D54" s="12">
        <v>24</v>
      </c>
      <c r="E54">
        <f t="shared" si="0"/>
        <v>0</v>
      </c>
      <c r="F54">
        <f t="shared" si="1"/>
        <v>1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0</v>
      </c>
      <c r="M54">
        <f t="shared" si="8"/>
        <v>0</v>
      </c>
    </row>
    <row r="55" spans="1:13" x14ac:dyDescent="0.2">
      <c r="A55" s="12" t="s">
        <v>328</v>
      </c>
      <c r="B55" s="12" t="s">
        <v>335</v>
      </c>
      <c r="C55" s="12" t="s">
        <v>324</v>
      </c>
      <c r="D55" s="12">
        <v>22</v>
      </c>
      <c r="E55">
        <f t="shared" si="0"/>
        <v>0</v>
      </c>
      <c r="F55">
        <f t="shared" si="1"/>
        <v>1</v>
      </c>
      <c r="G55">
        <f t="shared" si="2"/>
        <v>0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0</v>
      </c>
      <c r="M55">
        <f t="shared" si="8"/>
        <v>0</v>
      </c>
    </row>
    <row r="56" spans="1:13" x14ac:dyDescent="0.2">
      <c r="A56" s="12" t="s">
        <v>328</v>
      </c>
      <c r="B56" s="12" t="s">
        <v>334</v>
      </c>
      <c r="C56" s="12" t="s">
        <v>324</v>
      </c>
      <c r="D56" s="12">
        <v>24</v>
      </c>
      <c r="E56">
        <f t="shared" si="0"/>
        <v>0</v>
      </c>
      <c r="F56">
        <f t="shared" si="1"/>
        <v>1</v>
      </c>
      <c r="G56">
        <f t="shared" si="2"/>
        <v>0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0</v>
      </c>
      <c r="L56">
        <f t="shared" si="7"/>
        <v>0</v>
      </c>
      <c r="M56">
        <f t="shared" si="8"/>
        <v>0</v>
      </c>
    </row>
    <row r="57" spans="1:13" x14ac:dyDescent="0.2">
      <c r="A57" s="12" t="s">
        <v>328</v>
      </c>
      <c r="B57" s="12" t="s">
        <v>334</v>
      </c>
      <c r="C57" s="12" t="s">
        <v>324</v>
      </c>
      <c r="D57" s="12">
        <v>23</v>
      </c>
      <c r="E57">
        <f t="shared" si="0"/>
        <v>0</v>
      </c>
      <c r="F57">
        <f t="shared" si="1"/>
        <v>1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0</v>
      </c>
      <c r="M57">
        <f t="shared" si="8"/>
        <v>0</v>
      </c>
    </row>
    <row r="58" spans="1:13" x14ac:dyDescent="0.2">
      <c r="A58" s="12" t="s">
        <v>328</v>
      </c>
      <c r="B58" s="12" t="s">
        <v>333</v>
      </c>
      <c r="C58" s="12" t="s">
        <v>324</v>
      </c>
      <c r="D58" s="12">
        <v>24</v>
      </c>
      <c r="E58">
        <f t="shared" si="0"/>
        <v>0</v>
      </c>
      <c r="F58">
        <f t="shared" si="1"/>
        <v>1</v>
      </c>
      <c r="G58">
        <f t="shared" si="2"/>
        <v>0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  <c r="M58">
        <f t="shared" si="8"/>
        <v>0</v>
      </c>
    </row>
    <row r="59" spans="1:13" x14ac:dyDescent="0.2">
      <c r="A59" s="12" t="s">
        <v>328</v>
      </c>
      <c r="B59" s="12" t="s">
        <v>333</v>
      </c>
      <c r="C59" s="12" t="s">
        <v>324</v>
      </c>
      <c r="D59" s="12">
        <v>22</v>
      </c>
      <c r="E59">
        <f t="shared" si="0"/>
        <v>0</v>
      </c>
      <c r="F59">
        <f t="shared" si="1"/>
        <v>1</v>
      </c>
      <c r="G59">
        <f t="shared" si="2"/>
        <v>0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  <c r="M59">
        <f t="shared" si="8"/>
        <v>0</v>
      </c>
    </row>
    <row r="60" spans="1:13" x14ac:dyDescent="0.2">
      <c r="A60" s="12" t="s">
        <v>328</v>
      </c>
      <c r="B60" s="12" t="s">
        <v>332</v>
      </c>
      <c r="C60" s="12" t="s">
        <v>324</v>
      </c>
      <c r="D60" s="12">
        <v>21</v>
      </c>
      <c r="E60">
        <f t="shared" si="0"/>
        <v>0</v>
      </c>
      <c r="F60">
        <f t="shared" si="1"/>
        <v>1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  <c r="M60">
        <f t="shared" si="8"/>
        <v>0</v>
      </c>
    </row>
    <row r="61" spans="1:13" x14ac:dyDescent="0.2">
      <c r="A61" s="12" t="s">
        <v>328</v>
      </c>
      <c r="B61" s="12" t="s">
        <v>331</v>
      </c>
      <c r="C61" s="12" t="s">
        <v>324</v>
      </c>
      <c r="D61" s="12">
        <v>21</v>
      </c>
      <c r="E61">
        <f t="shared" si="0"/>
        <v>0</v>
      </c>
      <c r="F61">
        <f t="shared" si="1"/>
        <v>1</v>
      </c>
      <c r="G61">
        <f t="shared" si="2"/>
        <v>0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0</v>
      </c>
      <c r="M61">
        <f t="shared" si="8"/>
        <v>0</v>
      </c>
    </row>
    <row r="62" spans="1:13" x14ac:dyDescent="0.2">
      <c r="A62" s="12" t="s">
        <v>328</v>
      </c>
      <c r="B62" s="12" t="s">
        <v>330</v>
      </c>
      <c r="C62" s="12" t="s">
        <v>324</v>
      </c>
      <c r="D62" s="12">
        <v>21</v>
      </c>
      <c r="E62">
        <f t="shared" si="0"/>
        <v>0</v>
      </c>
      <c r="F62">
        <f t="shared" si="1"/>
        <v>1</v>
      </c>
      <c r="G62">
        <f t="shared" si="2"/>
        <v>0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  <c r="M62">
        <f t="shared" si="8"/>
        <v>0</v>
      </c>
    </row>
    <row r="63" spans="1:13" x14ac:dyDescent="0.2">
      <c r="A63" s="12" t="s">
        <v>328</v>
      </c>
      <c r="B63" s="12" t="s">
        <v>329</v>
      </c>
      <c r="C63" s="12" t="s">
        <v>324</v>
      </c>
      <c r="D63" s="12">
        <v>21</v>
      </c>
      <c r="E63">
        <f t="shared" si="0"/>
        <v>0</v>
      </c>
      <c r="F63">
        <f t="shared" si="1"/>
        <v>1</v>
      </c>
      <c r="G63">
        <f t="shared" si="2"/>
        <v>0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  <c r="M63">
        <f t="shared" si="8"/>
        <v>0</v>
      </c>
    </row>
    <row r="64" spans="1:13" x14ac:dyDescent="0.2">
      <c r="A64" s="12" t="s">
        <v>328</v>
      </c>
      <c r="B64" s="12" t="s">
        <v>327</v>
      </c>
      <c r="C64" s="12" t="s">
        <v>324</v>
      </c>
      <c r="D64" s="12">
        <v>18</v>
      </c>
      <c r="E64">
        <f t="shared" si="0"/>
        <v>0</v>
      </c>
      <c r="F64">
        <f t="shared" si="1"/>
        <v>1</v>
      </c>
      <c r="G64">
        <f t="shared" si="2"/>
        <v>0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M64">
        <f t="shared" si="8"/>
        <v>0</v>
      </c>
    </row>
    <row r="65" spans="1:13" x14ac:dyDescent="0.2">
      <c r="A65" s="12" t="s">
        <v>167</v>
      </c>
      <c r="B65" s="12" t="s">
        <v>326</v>
      </c>
      <c r="C65" s="12" t="s">
        <v>324</v>
      </c>
      <c r="D65" s="12">
        <v>27</v>
      </c>
      <c r="E65">
        <f t="shared" si="0"/>
        <v>0</v>
      </c>
      <c r="F65">
        <f t="shared" si="1"/>
        <v>1</v>
      </c>
      <c r="G65">
        <f t="shared" si="2"/>
        <v>0</v>
      </c>
      <c r="H65">
        <f t="shared" si="3"/>
        <v>0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  <c r="M65">
        <f t="shared" si="8"/>
        <v>0</v>
      </c>
    </row>
    <row r="66" spans="1:13" x14ac:dyDescent="0.2">
      <c r="A66" s="12" t="s">
        <v>167</v>
      </c>
      <c r="B66" s="12" t="s">
        <v>326</v>
      </c>
      <c r="C66" s="12" t="s">
        <v>324</v>
      </c>
      <c r="D66" s="12">
        <v>24</v>
      </c>
      <c r="E66">
        <f t="shared" si="0"/>
        <v>0</v>
      </c>
      <c r="F66">
        <f t="shared" si="1"/>
        <v>1</v>
      </c>
      <c r="G66">
        <f t="shared" si="2"/>
        <v>0</v>
      </c>
      <c r="H66">
        <f t="shared" si="3"/>
        <v>0</v>
      </c>
      <c r="I66">
        <f t="shared" si="4"/>
        <v>0</v>
      </c>
      <c r="J66">
        <f t="shared" si="5"/>
        <v>0</v>
      </c>
      <c r="K66">
        <f t="shared" si="6"/>
        <v>0</v>
      </c>
      <c r="L66">
        <f t="shared" si="7"/>
        <v>0</v>
      </c>
      <c r="M66">
        <f t="shared" si="8"/>
        <v>0</v>
      </c>
    </row>
    <row r="67" spans="1:13" x14ac:dyDescent="0.2">
      <c r="A67" s="12" t="s">
        <v>325</v>
      </c>
      <c r="B67" s="12">
        <v>86</v>
      </c>
      <c r="C67" s="12" t="s">
        <v>324</v>
      </c>
      <c r="D67" s="12">
        <v>27</v>
      </c>
      <c r="E67">
        <f t="shared" ref="E67:E130" si="9">IF(C67="Two Seaters",1,0)</f>
        <v>0</v>
      </c>
      <c r="F67">
        <f t="shared" ref="F67:F130" si="10">IF(C67="Minicompact Cars",1,0)</f>
        <v>1</v>
      </c>
      <c r="G67">
        <f t="shared" ref="G67:G130" si="11">IF(C67="Subcompact Cars",1,0)</f>
        <v>0</v>
      </c>
      <c r="H67">
        <f t="shared" ref="H67:H130" si="12">IF(C67="Compact cars",1,0)</f>
        <v>0</v>
      </c>
      <c r="I67">
        <f t="shared" ref="I67:I130" si="13">IF(C67="Midsize Cars",1,0)</f>
        <v>0</v>
      </c>
      <c r="J67">
        <f t="shared" ref="J67:J130" si="14">IF(C67="Large Cars",1,0)</f>
        <v>0</v>
      </c>
      <c r="K67">
        <f t="shared" ref="K67:K130" si="15">IF(C67="Small Station Wagons",1,0)</f>
        <v>0</v>
      </c>
      <c r="L67">
        <f t="shared" ref="L67:L130" si="16">IF(C67="Small SUV 2WD",1,0)</f>
        <v>0</v>
      </c>
      <c r="M67">
        <f t="shared" ref="M67:M130" si="17">IF(C67="Small SUV 4WD",1,0)</f>
        <v>0</v>
      </c>
    </row>
    <row r="68" spans="1:13" x14ac:dyDescent="0.2">
      <c r="A68" s="12" t="s">
        <v>325</v>
      </c>
      <c r="B68" s="12">
        <v>86</v>
      </c>
      <c r="C68" s="12" t="s">
        <v>324</v>
      </c>
      <c r="D68" s="12">
        <v>24</v>
      </c>
      <c r="E68">
        <f t="shared" si="9"/>
        <v>0</v>
      </c>
      <c r="F68">
        <f t="shared" si="10"/>
        <v>1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0</v>
      </c>
      <c r="K68">
        <f t="shared" si="15"/>
        <v>0</v>
      </c>
      <c r="L68">
        <f t="shared" si="16"/>
        <v>0</v>
      </c>
      <c r="M68">
        <f t="shared" si="17"/>
        <v>0</v>
      </c>
    </row>
    <row r="69" spans="1:13" x14ac:dyDescent="0.2">
      <c r="A69" s="12" t="s">
        <v>323</v>
      </c>
      <c r="B69" s="12" t="s">
        <v>322</v>
      </c>
      <c r="C69" s="12" t="s">
        <v>288</v>
      </c>
      <c r="D69" s="12">
        <v>17</v>
      </c>
      <c r="E69">
        <f t="shared" si="9"/>
        <v>0</v>
      </c>
      <c r="F69">
        <f t="shared" si="10"/>
        <v>0</v>
      </c>
      <c r="G69">
        <f t="shared" si="11"/>
        <v>1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x14ac:dyDescent="0.2">
      <c r="A70" s="12" t="s">
        <v>246</v>
      </c>
      <c r="B70" s="12" t="s">
        <v>321</v>
      </c>
      <c r="C70" s="12" t="s">
        <v>288</v>
      </c>
      <c r="D70" s="12">
        <v>29</v>
      </c>
      <c r="E70">
        <f t="shared" si="9"/>
        <v>0</v>
      </c>
      <c r="F70">
        <f t="shared" si="10"/>
        <v>0</v>
      </c>
      <c r="G70">
        <f t="shared" si="11"/>
        <v>1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</row>
    <row r="71" spans="1:13" x14ac:dyDescent="0.2">
      <c r="A71" s="12" t="s">
        <v>246</v>
      </c>
      <c r="B71" s="12" t="s">
        <v>320</v>
      </c>
      <c r="C71" s="12" t="s">
        <v>288</v>
      </c>
      <c r="D71" s="12">
        <v>29</v>
      </c>
      <c r="E71">
        <f t="shared" si="9"/>
        <v>0</v>
      </c>
      <c r="F71">
        <f t="shared" si="10"/>
        <v>0</v>
      </c>
      <c r="G71">
        <f t="shared" si="11"/>
        <v>1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x14ac:dyDescent="0.2">
      <c r="A72" s="12" t="s">
        <v>246</v>
      </c>
      <c r="B72" s="12" t="s">
        <v>319</v>
      </c>
      <c r="C72" s="12" t="s">
        <v>288</v>
      </c>
      <c r="D72" s="12">
        <v>25</v>
      </c>
      <c r="E72">
        <f t="shared" si="9"/>
        <v>0</v>
      </c>
      <c r="F72">
        <f t="shared" si="10"/>
        <v>0</v>
      </c>
      <c r="G72">
        <f t="shared" si="11"/>
        <v>1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x14ac:dyDescent="0.2">
      <c r="A73" s="12" t="s">
        <v>246</v>
      </c>
      <c r="B73" s="12" t="s">
        <v>318</v>
      </c>
      <c r="C73" s="12" t="s">
        <v>288</v>
      </c>
      <c r="D73" s="12">
        <v>25</v>
      </c>
      <c r="E73">
        <f t="shared" si="9"/>
        <v>0</v>
      </c>
      <c r="F73">
        <f t="shared" si="10"/>
        <v>0</v>
      </c>
      <c r="G73">
        <f t="shared" si="11"/>
        <v>1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x14ac:dyDescent="0.2">
      <c r="A74" s="12" t="s">
        <v>246</v>
      </c>
      <c r="B74" s="12" t="s">
        <v>317</v>
      </c>
      <c r="C74" s="12" t="s">
        <v>288</v>
      </c>
      <c r="D74" s="12">
        <v>27</v>
      </c>
      <c r="E74">
        <f t="shared" si="9"/>
        <v>0</v>
      </c>
      <c r="F74">
        <f t="shared" si="10"/>
        <v>0</v>
      </c>
      <c r="G74">
        <f t="shared" si="11"/>
        <v>1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x14ac:dyDescent="0.2">
      <c r="A75" s="12" t="s">
        <v>246</v>
      </c>
      <c r="B75" s="12" t="s">
        <v>316</v>
      </c>
      <c r="C75" s="12" t="s">
        <v>288</v>
      </c>
      <c r="D75" s="12">
        <v>27</v>
      </c>
      <c r="E75">
        <f t="shared" si="9"/>
        <v>0</v>
      </c>
      <c r="F75">
        <f t="shared" si="10"/>
        <v>0</v>
      </c>
      <c r="G75">
        <f t="shared" si="11"/>
        <v>1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</row>
    <row r="76" spans="1:13" x14ac:dyDescent="0.2">
      <c r="A76" s="12" t="s">
        <v>246</v>
      </c>
      <c r="B76" s="12" t="s">
        <v>315</v>
      </c>
      <c r="C76" s="12" t="s">
        <v>288</v>
      </c>
      <c r="D76" s="12">
        <v>22</v>
      </c>
      <c r="E76">
        <f t="shared" si="9"/>
        <v>0</v>
      </c>
      <c r="F76">
        <f t="shared" si="10"/>
        <v>0</v>
      </c>
      <c r="G76">
        <f t="shared" si="11"/>
        <v>1</v>
      </c>
      <c r="H76">
        <f t="shared" si="12"/>
        <v>0</v>
      </c>
      <c r="I76">
        <f t="shared" si="13"/>
        <v>0</v>
      </c>
      <c r="J76">
        <f t="shared" si="14"/>
        <v>0</v>
      </c>
      <c r="K76">
        <f t="shared" si="15"/>
        <v>0</v>
      </c>
      <c r="L76">
        <f t="shared" si="16"/>
        <v>0</v>
      </c>
      <c r="M76">
        <f t="shared" si="17"/>
        <v>0</v>
      </c>
    </row>
    <row r="77" spans="1:13" x14ac:dyDescent="0.2">
      <c r="A77" s="12" t="s">
        <v>246</v>
      </c>
      <c r="B77" s="12" t="s">
        <v>314</v>
      </c>
      <c r="C77" s="12" t="s">
        <v>288</v>
      </c>
      <c r="D77" s="12">
        <v>21</v>
      </c>
      <c r="E77">
        <f t="shared" si="9"/>
        <v>0</v>
      </c>
      <c r="F77">
        <f t="shared" si="10"/>
        <v>0</v>
      </c>
      <c r="G77">
        <f t="shared" si="11"/>
        <v>1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x14ac:dyDescent="0.2">
      <c r="A78" s="12" t="s">
        <v>246</v>
      </c>
      <c r="B78" s="12" t="s">
        <v>313</v>
      </c>
      <c r="C78" s="12" t="s">
        <v>288</v>
      </c>
      <c r="D78" s="12">
        <v>25</v>
      </c>
      <c r="E78">
        <f t="shared" si="9"/>
        <v>0</v>
      </c>
      <c r="F78">
        <f t="shared" si="10"/>
        <v>0</v>
      </c>
      <c r="G78">
        <f t="shared" si="11"/>
        <v>1</v>
      </c>
      <c r="H78">
        <f t="shared" si="12"/>
        <v>0</v>
      </c>
      <c r="I78">
        <f t="shared" si="13"/>
        <v>0</v>
      </c>
      <c r="J78">
        <f t="shared" si="14"/>
        <v>0</v>
      </c>
      <c r="K78">
        <f t="shared" si="15"/>
        <v>0</v>
      </c>
      <c r="L78">
        <f t="shared" si="16"/>
        <v>0</v>
      </c>
      <c r="M78">
        <f t="shared" si="17"/>
        <v>0</v>
      </c>
    </row>
    <row r="79" spans="1:13" x14ac:dyDescent="0.2">
      <c r="A79" s="12" t="s">
        <v>246</v>
      </c>
      <c r="B79" s="12" t="s">
        <v>312</v>
      </c>
      <c r="C79" s="12" t="s">
        <v>288</v>
      </c>
      <c r="D79" s="12">
        <v>24</v>
      </c>
      <c r="E79">
        <f t="shared" si="9"/>
        <v>0</v>
      </c>
      <c r="F79">
        <f t="shared" si="10"/>
        <v>0</v>
      </c>
      <c r="G79">
        <f t="shared" si="11"/>
        <v>1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x14ac:dyDescent="0.2">
      <c r="A80" s="12" t="s">
        <v>246</v>
      </c>
      <c r="B80" s="12" t="s">
        <v>311</v>
      </c>
      <c r="C80" s="12" t="s">
        <v>288</v>
      </c>
      <c r="D80" s="12">
        <v>24</v>
      </c>
      <c r="E80">
        <f t="shared" si="9"/>
        <v>0</v>
      </c>
      <c r="F80">
        <f t="shared" si="10"/>
        <v>0</v>
      </c>
      <c r="G80">
        <f t="shared" si="11"/>
        <v>1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x14ac:dyDescent="0.2">
      <c r="A81" s="12" t="s">
        <v>246</v>
      </c>
      <c r="B81" s="12" t="s">
        <v>310</v>
      </c>
      <c r="C81" s="12" t="s">
        <v>288</v>
      </c>
      <c r="D81" s="12">
        <v>26</v>
      </c>
      <c r="E81">
        <f t="shared" si="9"/>
        <v>0</v>
      </c>
      <c r="F81">
        <f t="shared" si="10"/>
        <v>0</v>
      </c>
      <c r="G81">
        <f t="shared" si="11"/>
        <v>1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x14ac:dyDescent="0.2">
      <c r="A82" s="12" t="s">
        <v>134</v>
      </c>
      <c r="B82" s="12" t="s">
        <v>309</v>
      </c>
      <c r="C82" s="12" t="s">
        <v>288</v>
      </c>
      <c r="D82" s="12">
        <v>25</v>
      </c>
      <c r="E82">
        <f t="shared" si="9"/>
        <v>0</v>
      </c>
      <c r="F82">
        <f t="shared" si="10"/>
        <v>0</v>
      </c>
      <c r="G82">
        <f t="shared" si="11"/>
        <v>1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0</v>
      </c>
    </row>
    <row r="83" spans="1:13" x14ac:dyDescent="0.2">
      <c r="A83" s="12" t="s">
        <v>134</v>
      </c>
      <c r="B83" s="12" t="s">
        <v>308</v>
      </c>
      <c r="C83" s="12" t="s">
        <v>288</v>
      </c>
      <c r="D83" s="12">
        <v>27</v>
      </c>
      <c r="E83">
        <f t="shared" si="9"/>
        <v>0</v>
      </c>
      <c r="F83">
        <f t="shared" si="10"/>
        <v>0</v>
      </c>
      <c r="G83">
        <f t="shared" si="11"/>
        <v>1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x14ac:dyDescent="0.2">
      <c r="A84" s="12" t="s">
        <v>134</v>
      </c>
      <c r="B84" s="12" t="s">
        <v>307</v>
      </c>
      <c r="C84" s="12" t="s">
        <v>288</v>
      </c>
      <c r="D84" s="12">
        <v>27</v>
      </c>
      <c r="E84">
        <f t="shared" si="9"/>
        <v>0</v>
      </c>
      <c r="F84">
        <f t="shared" si="10"/>
        <v>0</v>
      </c>
      <c r="G84">
        <f t="shared" si="11"/>
        <v>1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0</v>
      </c>
      <c r="L84">
        <f t="shared" si="16"/>
        <v>0</v>
      </c>
      <c r="M84">
        <f t="shared" si="17"/>
        <v>0</v>
      </c>
    </row>
    <row r="85" spans="1:13" x14ac:dyDescent="0.2">
      <c r="A85" s="12" t="s">
        <v>134</v>
      </c>
      <c r="B85" s="12" t="s">
        <v>306</v>
      </c>
      <c r="C85" s="12" t="s">
        <v>288</v>
      </c>
      <c r="D85" s="12">
        <v>27</v>
      </c>
      <c r="E85">
        <f t="shared" si="9"/>
        <v>0</v>
      </c>
      <c r="F85">
        <f t="shared" si="10"/>
        <v>0</v>
      </c>
      <c r="G85">
        <f t="shared" si="11"/>
        <v>1</v>
      </c>
      <c r="H85">
        <f t="shared" si="12"/>
        <v>0</v>
      </c>
      <c r="I85">
        <f t="shared" si="13"/>
        <v>0</v>
      </c>
      <c r="J85">
        <f t="shared" si="14"/>
        <v>0</v>
      </c>
      <c r="K85">
        <f t="shared" si="15"/>
        <v>0</v>
      </c>
      <c r="L85">
        <f t="shared" si="16"/>
        <v>0</v>
      </c>
      <c r="M85">
        <f t="shared" si="17"/>
        <v>0</v>
      </c>
    </row>
    <row r="86" spans="1:13" x14ac:dyDescent="0.2">
      <c r="A86" s="12" t="s">
        <v>134</v>
      </c>
      <c r="B86" s="12" t="s">
        <v>305</v>
      </c>
      <c r="C86" s="12" t="s">
        <v>288</v>
      </c>
      <c r="D86" s="12">
        <v>26</v>
      </c>
      <c r="E86">
        <f t="shared" si="9"/>
        <v>0</v>
      </c>
      <c r="F86">
        <f t="shared" si="10"/>
        <v>0</v>
      </c>
      <c r="G86">
        <f t="shared" si="11"/>
        <v>1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x14ac:dyDescent="0.2">
      <c r="A87" s="12" t="s">
        <v>134</v>
      </c>
      <c r="B87" s="12" t="s">
        <v>304</v>
      </c>
      <c r="C87" s="12" t="s">
        <v>288</v>
      </c>
      <c r="D87" s="12">
        <v>24</v>
      </c>
      <c r="E87">
        <f t="shared" si="9"/>
        <v>0</v>
      </c>
      <c r="F87">
        <f t="shared" si="10"/>
        <v>0</v>
      </c>
      <c r="G87">
        <f t="shared" si="11"/>
        <v>1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x14ac:dyDescent="0.2">
      <c r="A88" s="12" t="s">
        <v>134</v>
      </c>
      <c r="B88" s="12" t="s">
        <v>303</v>
      </c>
      <c r="C88" s="12" t="s">
        <v>288</v>
      </c>
      <c r="D88" s="12">
        <v>23</v>
      </c>
      <c r="E88">
        <f t="shared" si="9"/>
        <v>0</v>
      </c>
      <c r="F88">
        <f t="shared" si="10"/>
        <v>0</v>
      </c>
      <c r="G88">
        <f t="shared" si="11"/>
        <v>1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5"/>
        <v>0</v>
      </c>
      <c r="L88">
        <f t="shared" si="16"/>
        <v>0</v>
      </c>
      <c r="M88">
        <f t="shared" si="17"/>
        <v>0</v>
      </c>
    </row>
    <row r="89" spans="1:13" x14ac:dyDescent="0.2">
      <c r="A89" s="12" t="s">
        <v>134</v>
      </c>
      <c r="B89" s="12" t="s">
        <v>302</v>
      </c>
      <c r="C89" s="12" t="s">
        <v>288</v>
      </c>
      <c r="D89" s="12">
        <v>19</v>
      </c>
      <c r="E89">
        <f t="shared" si="9"/>
        <v>0</v>
      </c>
      <c r="F89">
        <f t="shared" si="10"/>
        <v>0</v>
      </c>
      <c r="G89">
        <f t="shared" si="11"/>
        <v>1</v>
      </c>
      <c r="H89">
        <f t="shared" si="12"/>
        <v>0</v>
      </c>
      <c r="I89">
        <f t="shared" si="13"/>
        <v>0</v>
      </c>
      <c r="J89">
        <f t="shared" si="14"/>
        <v>0</v>
      </c>
      <c r="K89">
        <f t="shared" si="15"/>
        <v>0</v>
      </c>
      <c r="L89">
        <f t="shared" si="16"/>
        <v>0</v>
      </c>
      <c r="M89">
        <f t="shared" si="17"/>
        <v>0</v>
      </c>
    </row>
    <row r="90" spans="1:13" x14ac:dyDescent="0.2">
      <c r="A90" s="12" t="s">
        <v>134</v>
      </c>
      <c r="B90" s="12" t="s">
        <v>302</v>
      </c>
      <c r="C90" s="12" t="s">
        <v>288</v>
      </c>
      <c r="D90" s="12">
        <v>20</v>
      </c>
      <c r="E90">
        <f t="shared" si="9"/>
        <v>0</v>
      </c>
      <c r="F90">
        <f t="shared" si="10"/>
        <v>0</v>
      </c>
      <c r="G90">
        <f t="shared" si="11"/>
        <v>1</v>
      </c>
      <c r="H90">
        <f t="shared" si="12"/>
        <v>0</v>
      </c>
      <c r="I90">
        <f t="shared" si="13"/>
        <v>0</v>
      </c>
      <c r="J90">
        <f t="shared" si="14"/>
        <v>0</v>
      </c>
      <c r="K90">
        <f t="shared" si="15"/>
        <v>0</v>
      </c>
      <c r="L90">
        <f t="shared" si="16"/>
        <v>0</v>
      </c>
      <c r="M90">
        <f t="shared" si="17"/>
        <v>0</v>
      </c>
    </row>
    <row r="91" spans="1:13" x14ac:dyDescent="0.2">
      <c r="A91" s="12" t="s">
        <v>134</v>
      </c>
      <c r="B91" s="12" t="s">
        <v>301</v>
      </c>
      <c r="C91" s="12" t="s">
        <v>288</v>
      </c>
      <c r="D91" s="12">
        <v>24</v>
      </c>
      <c r="E91">
        <f t="shared" si="9"/>
        <v>0</v>
      </c>
      <c r="F91">
        <f t="shared" si="10"/>
        <v>0</v>
      </c>
      <c r="G91">
        <f t="shared" si="11"/>
        <v>1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x14ac:dyDescent="0.2">
      <c r="A92" s="12" t="s">
        <v>134</v>
      </c>
      <c r="B92" s="12" t="s">
        <v>301</v>
      </c>
      <c r="C92" s="12" t="s">
        <v>288</v>
      </c>
      <c r="D92" s="12">
        <v>21</v>
      </c>
      <c r="E92">
        <f t="shared" si="9"/>
        <v>0</v>
      </c>
      <c r="F92">
        <f t="shared" si="10"/>
        <v>0</v>
      </c>
      <c r="G92">
        <f t="shared" si="11"/>
        <v>1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</row>
    <row r="93" spans="1:13" x14ac:dyDescent="0.2">
      <c r="A93" s="12" t="s">
        <v>134</v>
      </c>
      <c r="B93" s="12" t="s">
        <v>300</v>
      </c>
      <c r="C93" s="12" t="s">
        <v>288</v>
      </c>
      <c r="D93" s="12">
        <v>24</v>
      </c>
      <c r="E93">
        <f t="shared" si="9"/>
        <v>0</v>
      </c>
      <c r="F93">
        <f t="shared" si="10"/>
        <v>0</v>
      </c>
      <c r="G93">
        <f t="shared" si="11"/>
        <v>1</v>
      </c>
      <c r="H93">
        <f t="shared" si="12"/>
        <v>0</v>
      </c>
      <c r="I93">
        <f t="shared" si="13"/>
        <v>0</v>
      </c>
      <c r="J93">
        <f t="shared" si="14"/>
        <v>0</v>
      </c>
      <c r="K93">
        <f t="shared" si="15"/>
        <v>0</v>
      </c>
      <c r="L93">
        <f t="shared" si="16"/>
        <v>0</v>
      </c>
      <c r="M93">
        <f t="shared" si="17"/>
        <v>0</v>
      </c>
    </row>
    <row r="94" spans="1:13" x14ac:dyDescent="0.2">
      <c r="A94" s="12" t="s">
        <v>100</v>
      </c>
      <c r="B94" s="12" t="s">
        <v>299</v>
      </c>
      <c r="C94" s="12" t="s">
        <v>288</v>
      </c>
      <c r="D94" s="12">
        <v>18</v>
      </c>
      <c r="E94">
        <f t="shared" si="9"/>
        <v>0</v>
      </c>
      <c r="F94">
        <f t="shared" si="10"/>
        <v>0</v>
      </c>
      <c r="G94">
        <f t="shared" si="11"/>
        <v>1</v>
      </c>
      <c r="H94">
        <f t="shared" si="12"/>
        <v>0</v>
      </c>
      <c r="I94">
        <f t="shared" si="13"/>
        <v>0</v>
      </c>
      <c r="J94">
        <f t="shared" si="14"/>
        <v>0</v>
      </c>
      <c r="K94">
        <f t="shared" si="15"/>
        <v>0</v>
      </c>
      <c r="L94">
        <f t="shared" si="16"/>
        <v>0</v>
      </c>
      <c r="M94">
        <f t="shared" si="17"/>
        <v>0</v>
      </c>
    </row>
    <row r="95" spans="1:13" x14ac:dyDescent="0.2">
      <c r="A95" s="12" t="s">
        <v>100</v>
      </c>
      <c r="B95" s="12" t="s">
        <v>298</v>
      </c>
      <c r="C95" s="12" t="s">
        <v>288</v>
      </c>
      <c r="D95" s="12">
        <v>23</v>
      </c>
      <c r="E95">
        <f t="shared" si="9"/>
        <v>0</v>
      </c>
      <c r="F95">
        <f t="shared" si="10"/>
        <v>0</v>
      </c>
      <c r="G95">
        <f t="shared" si="11"/>
        <v>1</v>
      </c>
      <c r="H95">
        <f t="shared" si="12"/>
        <v>0</v>
      </c>
      <c r="I95">
        <f t="shared" si="13"/>
        <v>0</v>
      </c>
      <c r="J95">
        <f t="shared" si="14"/>
        <v>0</v>
      </c>
      <c r="K95">
        <f t="shared" si="15"/>
        <v>0</v>
      </c>
      <c r="L95">
        <f t="shared" si="16"/>
        <v>0</v>
      </c>
      <c r="M95">
        <f t="shared" si="17"/>
        <v>0</v>
      </c>
    </row>
    <row r="96" spans="1:13" x14ac:dyDescent="0.2">
      <c r="A96" s="12" t="s">
        <v>100</v>
      </c>
      <c r="B96" s="12" t="s">
        <v>298</v>
      </c>
      <c r="C96" s="12" t="s">
        <v>288</v>
      </c>
      <c r="D96" s="12">
        <v>23</v>
      </c>
      <c r="E96">
        <f t="shared" si="9"/>
        <v>0</v>
      </c>
      <c r="F96">
        <f t="shared" si="10"/>
        <v>0</v>
      </c>
      <c r="G96">
        <f t="shared" si="11"/>
        <v>1</v>
      </c>
      <c r="H96">
        <f t="shared" si="12"/>
        <v>0</v>
      </c>
      <c r="I96">
        <f t="shared" si="13"/>
        <v>0</v>
      </c>
      <c r="J96">
        <f t="shared" si="14"/>
        <v>0</v>
      </c>
      <c r="K96">
        <f t="shared" si="15"/>
        <v>0</v>
      </c>
      <c r="L96">
        <f t="shared" si="16"/>
        <v>0</v>
      </c>
      <c r="M96">
        <f t="shared" si="17"/>
        <v>0</v>
      </c>
    </row>
    <row r="97" spans="1:13" x14ac:dyDescent="0.2">
      <c r="A97" s="12" t="s">
        <v>100</v>
      </c>
      <c r="B97" s="12" t="s">
        <v>298</v>
      </c>
      <c r="C97" s="12" t="s">
        <v>288</v>
      </c>
      <c r="D97" s="12">
        <v>18</v>
      </c>
      <c r="E97">
        <f t="shared" si="9"/>
        <v>0</v>
      </c>
      <c r="F97">
        <f t="shared" si="10"/>
        <v>0</v>
      </c>
      <c r="G97">
        <f t="shared" si="11"/>
        <v>1</v>
      </c>
      <c r="H97">
        <f t="shared" si="12"/>
        <v>0</v>
      </c>
      <c r="I97">
        <f t="shared" si="13"/>
        <v>0</v>
      </c>
      <c r="J97">
        <f t="shared" si="14"/>
        <v>0</v>
      </c>
      <c r="K97">
        <f t="shared" si="15"/>
        <v>0</v>
      </c>
      <c r="L97">
        <f t="shared" si="16"/>
        <v>0</v>
      </c>
      <c r="M97">
        <f t="shared" si="17"/>
        <v>0</v>
      </c>
    </row>
    <row r="98" spans="1:13" x14ac:dyDescent="0.2">
      <c r="A98" s="12" t="s">
        <v>100</v>
      </c>
      <c r="B98" s="12" t="s">
        <v>297</v>
      </c>
      <c r="C98" s="12" t="s">
        <v>288</v>
      </c>
      <c r="D98" s="12">
        <v>23</v>
      </c>
      <c r="E98">
        <f t="shared" si="9"/>
        <v>0</v>
      </c>
      <c r="F98">
        <f t="shared" si="10"/>
        <v>0</v>
      </c>
      <c r="G98">
        <f t="shared" si="11"/>
        <v>1</v>
      </c>
      <c r="H98">
        <f t="shared" si="12"/>
        <v>0</v>
      </c>
      <c r="I98">
        <f t="shared" si="13"/>
        <v>0</v>
      </c>
      <c r="J98">
        <f t="shared" si="14"/>
        <v>0</v>
      </c>
      <c r="K98">
        <f t="shared" si="15"/>
        <v>0</v>
      </c>
      <c r="L98">
        <f t="shared" si="16"/>
        <v>0</v>
      </c>
      <c r="M98">
        <f t="shared" si="17"/>
        <v>0</v>
      </c>
    </row>
    <row r="99" spans="1:13" x14ac:dyDescent="0.2">
      <c r="A99" s="12" t="s">
        <v>100</v>
      </c>
      <c r="B99" s="12" t="s">
        <v>297</v>
      </c>
      <c r="C99" s="12" t="s">
        <v>288</v>
      </c>
      <c r="D99" s="12">
        <v>23</v>
      </c>
      <c r="E99">
        <f t="shared" si="9"/>
        <v>0</v>
      </c>
      <c r="F99">
        <f t="shared" si="10"/>
        <v>0</v>
      </c>
      <c r="G99">
        <f t="shared" si="11"/>
        <v>1</v>
      </c>
      <c r="H99">
        <f t="shared" si="12"/>
        <v>0</v>
      </c>
      <c r="I99">
        <f t="shared" si="13"/>
        <v>0</v>
      </c>
      <c r="J99">
        <f t="shared" si="14"/>
        <v>0</v>
      </c>
      <c r="K99">
        <f t="shared" si="15"/>
        <v>0</v>
      </c>
      <c r="L99">
        <f t="shared" si="16"/>
        <v>0</v>
      </c>
      <c r="M99">
        <f t="shared" si="17"/>
        <v>0</v>
      </c>
    </row>
    <row r="100" spans="1:13" x14ac:dyDescent="0.2">
      <c r="A100" s="12" t="s">
        <v>100</v>
      </c>
      <c r="B100" s="12" t="s">
        <v>296</v>
      </c>
      <c r="C100" s="12" t="s">
        <v>288</v>
      </c>
      <c r="D100" s="12">
        <v>16</v>
      </c>
      <c r="E100">
        <f t="shared" si="9"/>
        <v>0</v>
      </c>
      <c r="F100">
        <f t="shared" si="10"/>
        <v>0</v>
      </c>
      <c r="G100">
        <f t="shared" si="11"/>
        <v>1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5"/>
        <v>0</v>
      </c>
      <c r="L100">
        <f t="shared" si="16"/>
        <v>0</v>
      </c>
      <c r="M100">
        <f t="shared" si="17"/>
        <v>0</v>
      </c>
    </row>
    <row r="101" spans="1:13" x14ac:dyDescent="0.2">
      <c r="A101" s="12" t="s">
        <v>94</v>
      </c>
      <c r="B101" s="12" t="s">
        <v>295</v>
      </c>
      <c r="C101" s="12" t="s">
        <v>288</v>
      </c>
      <c r="D101" s="12">
        <v>25</v>
      </c>
      <c r="E101">
        <f t="shared" si="9"/>
        <v>0</v>
      </c>
      <c r="F101">
        <f t="shared" si="10"/>
        <v>0</v>
      </c>
      <c r="G101">
        <f t="shared" si="11"/>
        <v>1</v>
      </c>
      <c r="H101">
        <f t="shared" si="12"/>
        <v>0</v>
      </c>
      <c r="I101">
        <f t="shared" si="13"/>
        <v>0</v>
      </c>
      <c r="J101">
        <f t="shared" si="14"/>
        <v>0</v>
      </c>
      <c r="K101">
        <f t="shared" si="15"/>
        <v>0</v>
      </c>
      <c r="L101">
        <f t="shared" si="16"/>
        <v>0</v>
      </c>
      <c r="M101">
        <f t="shared" si="17"/>
        <v>0</v>
      </c>
    </row>
    <row r="102" spans="1:13" x14ac:dyDescent="0.2">
      <c r="A102" s="12" t="s">
        <v>94</v>
      </c>
      <c r="B102" s="12" t="s">
        <v>295</v>
      </c>
      <c r="C102" s="12" t="s">
        <v>288</v>
      </c>
      <c r="D102" s="12">
        <v>22</v>
      </c>
      <c r="E102">
        <f t="shared" si="9"/>
        <v>0</v>
      </c>
      <c r="F102">
        <f t="shared" si="10"/>
        <v>0</v>
      </c>
      <c r="G102">
        <f t="shared" si="11"/>
        <v>1</v>
      </c>
      <c r="H102">
        <f t="shared" si="12"/>
        <v>0</v>
      </c>
      <c r="I102">
        <f t="shared" si="13"/>
        <v>0</v>
      </c>
      <c r="J102">
        <f t="shared" si="14"/>
        <v>0</v>
      </c>
      <c r="K102">
        <f t="shared" si="15"/>
        <v>0</v>
      </c>
      <c r="L102">
        <f t="shared" si="16"/>
        <v>0</v>
      </c>
      <c r="M102">
        <f t="shared" si="17"/>
        <v>0</v>
      </c>
    </row>
    <row r="103" spans="1:13" x14ac:dyDescent="0.2">
      <c r="A103" s="12" t="s">
        <v>94</v>
      </c>
      <c r="B103" s="12" t="s">
        <v>294</v>
      </c>
      <c r="C103" s="12" t="s">
        <v>288</v>
      </c>
      <c r="D103" s="12">
        <v>24</v>
      </c>
      <c r="E103">
        <f t="shared" si="9"/>
        <v>0</v>
      </c>
      <c r="F103">
        <f t="shared" si="10"/>
        <v>0</v>
      </c>
      <c r="G103">
        <f t="shared" si="11"/>
        <v>1</v>
      </c>
      <c r="H103">
        <f t="shared" si="12"/>
        <v>0</v>
      </c>
      <c r="I103">
        <f t="shared" si="13"/>
        <v>0</v>
      </c>
      <c r="J103">
        <f t="shared" si="14"/>
        <v>0</v>
      </c>
      <c r="K103">
        <f t="shared" si="15"/>
        <v>0</v>
      </c>
      <c r="L103">
        <f t="shared" si="16"/>
        <v>0</v>
      </c>
      <c r="M103">
        <f t="shared" si="17"/>
        <v>0</v>
      </c>
    </row>
    <row r="104" spans="1:13" x14ac:dyDescent="0.2">
      <c r="A104" s="12" t="s">
        <v>94</v>
      </c>
      <c r="B104" s="12" t="s">
        <v>294</v>
      </c>
      <c r="C104" s="12" t="s">
        <v>288</v>
      </c>
      <c r="D104" s="12">
        <v>22</v>
      </c>
      <c r="E104">
        <f t="shared" si="9"/>
        <v>0</v>
      </c>
      <c r="F104">
        <f t="shared" si="10"/>
        <v>0</v>
      </c>
      <c r="G104">
        <f t="shared" si="11"/>
        <v>1</v>
      </c>
      <c r="H104">
        <f t="shared" si="12"/>
        <v>0</v>
      </c>
      <c r="I104">
        <f t="shared" si="13"/>
        <v>0</v>
      </c>
      <c r="J104">
        <f t="shared" si="14"/>
        <v>0</v>
      </c>
      <c r="K104">
        <f t="shared" si="15"/>
        <v>0</v>
      </c>
      <c r="L104">
        <f t="shared" si="16"/>
        <v>0</v>
      </c>
      <c r="M104">
        <f t="shared" si="17"/>
        <v>0</v>
      </c>
    </row>
    <row r="105" spans="1:13" x14ac:dyDescent="0.2">
      <c r="A105" s="12" t="s">
        <v>94</v>
      </c>
      <c r="B105" s="12" t="s">
        <v>293</v>
      </c>
      <c r="C105" s="12" t="s">
        <v>288</v>
      </c>
      <c r="D105" s="12">
        <v>21</v>
      </c>
      <c r="E105">
        <f t="shared" si="9"/>
        <v>0</v>
      </c>
      <c r="F105">
        <f t="shared" si="10"/>
        <v>0</v>
      </c>
      <c r="G105">
        <f t="shared" si="11"/>
        <v>1</v>
      </c>
      <c r="H105">
        <f t="shared" si="12"/>
        <v>0</v>
      </c>
      <c r="I105">
        <f t="shared" si="13"/>
        <v>0</v>
      </c>
      <c r="J105">
        <f t="shared" si="14"/>
        <v>0</v>
      </c>
      <c r="K105">
        <f t="shared" si="15"/>
        <v>0</v>
      </c>
      <c r="L105">
        <f t="shared" si="16"/>
        <v>0</v>
      </c>
      <c r="M105">
        <f t="shared" si="17"/>
        <v>0</v>
      </c>
    </row>
    <row r="106" spans="1:13" x14ac:dyDescent="0.2">
      <c r="A106" s="12" t="s">
        <v>94</v>
      </c>
      <c r="B106" s="12" t="s">
        <v>292</v>
      </c>
      <c r="C106" s="12" t="s">
        <v>288</v>
      </c>
      <c r="D106" s="12">
        <v>22</v>
      </c>
      <c r="E106">
        <f t="shared" si="9"/>
        <v>0</v>
      </c>
      <c r="F106">
        <f t="shared" si="10"/>
        <v>0</v>
      </c>
      <c r="G106">
        <f t="shared" si="11"/>
        <v>1</v>
      </c>
      <c r="H106">
        <f t="shared" si="12"/>
        <v>0</v>
      </c>
      <c r="I106">
        <f t="shared" si="13"/>
        <v>0</v>
      </c>
      <c r="J106">
        <f t="shared" si="14"/>
        <v>0</v>
      </c>
      <c r="K106">
        <f t="shared" si="15"/>
        <v>0</v>
      </c>
      <c r="L106">
        <f t="shared" si="16"/>
        <v>0</v>
      </c>
      <c r="M106">
        <f t="shared" si="17"/>
        <v>0</v>
      </c>
    </row>
    <row r="107" spans="1:13" x14ac:dyDescent="0.2">
      <c r="A107" s="12" t="s">
        <v>264</v>
      </c>
      <c r="B107" s="12" t="s">
        <v>291</v>
      </c>
      <c r="C107" s="12" t="s">
        <v>288</v>
      </c>
      <c r="D107" s="12">
        <v>19</v>
      </c>
      <c r="E107">
        <f t="shared" si="9"/>
        <v>0</v>
      </c>
      <c r="F107">
        <f t="shared" si="10"/>
        <v>0</v>
      </c>
      <c r="G107">
        <f t="shared" si="11"/>
        <v>1</v>
      </c>
      <c r="H107">
        <f t="shared" si="12"/>
        <v>0</v>
      </c>
      <c r="I107">
        <f t="shared" si="13"/>
        <v>0</v>
      </c>
      <c r="J107">
        <f t="shared" si="14"/>
        <v>0</v>
      </c>
      <c r="K107">
        <f t="shared" si="15"/>
        <v>0</v>
      </c>
      <c r="L107">
        <f t="shared" si="16"/>
        <v>0</v>
      </c>
      <c r="M107">
        <f t="shared" si="17"/>
        <v>0</v>
      </c>
    </row>
    <row r="108" spans="1:13" x14ac:dyDescent="0.2">
      <c r="A108" s="12" t="s">
        <v>264</v>
      </c>
      <c r="B108" s="12" t="s">
        <v>290</v>
      </c>
      <c r="C108" s="12" t="s">
        <v>288</v>
      </c>
      <c r="D108" s="12">
        <v>30</v>
      </c>
      <c r="E108">
        <f t="shared" si="9"/>
        <v>0</v>
      </c>
      <c r="F108">
        <f t="shared" si="10"/>
        <v>0</v>
      </c>
      <c r="G108">
        <f t="shared" si="11"/>
        <v>1</v>
      </c>
      <c r="H108">
        <f t="shared" si="12"/>
        <v>0</v>
      </c>
      <c r="I108">
        <f t="shared" si="13"/>
        <v>0</v>
      </c>
      <c r="J108">
        <f t="shared" si="14"/>
        <v>0</v>
      </c>
      <c r="K108">
        <f t="shared" si="15"/>
        <v>0</v>
      </c>
      <c r="L108">
        <f t="shared" si="16"/>
        <v>0</v>
      </c>
      <c r="M108">
        <f t="shared" si="17"/>
        <v>0</v>
      </c>
    </row>
    <row r="109" spans="1:13" x14ac:dyDescent="0.2">
      <c r="A109" s="12" t="s">
        <v>264</v>
      </c>
      <c r="B109" s="12" t="s">
        <v>289</v>
      </c>
      <c r="C109" s="12" t="s">
        <v>288</v>
      </c>
      <c r="D109" s="12">
        <v>24</v>
      </c>
      <c r="E109">
        <f t="shared" si="9"/>
        <v>0</v>
      </c>
      <c r="F109">
        <f t="shared" si="10"/>
        <v>0</v>
      </c>
      <c r="G109">
        <f t="shared" si="11"/>
        <v>1</v>
      </c>
      <c r="H109">
        <f t="shared" si="12"/>
        <v>0</v>
      </c>
      <c r="I109">
        <f t="shared" si="13"/>
        <v>0</v>
      </c>
      <c r="J109">
        <f t="shared" si="14"/>
        <v>0</v>
      </c>
      <c r="K109">
        <f t="shared" si="15"/>
        <v>0</v>
      </c>
      <c r="L109">
        <f t="shared" si="16"/>
        <v>0</v>
      </c>
      <c r="M109">
        <f t="shared" si="17"/>
        <v>0</v>
      </c>
    </row>
    <row r="110" spans="1:13" x14ac:dyDescent="0.2">
      <c r="A110" s="12" t="s">
        <v>286</v>
      </c>
      <c r="B110" s="12" t="s">
        <v>287</v>
      </c>
      <c r="C110" s="12" t="s">
        <v>254</v>
      </c>
      <c r="D110" s="12">
        <v>24</v>
      </c>
      <c r="E110">
        <f t="shared" si="9"/>
        <v>0</v>
      </c>
      <c r="F110">
        <f t="shared" si="10"/>
        <v>0</v>
      </c>
      <c r="G110">
        <f t="shared" si="11"/>
        <v>0</v>
      </c>
      <c r="H110">
        <f t="shared" si="12"/>
        <v>1</v>
      </c>
      <c r="I110">
        <f t="shared" si="13"/>
        <v>0</v>
      </c>
      <c r="J110">
        <f t="shared" si="14"/>
        <v>0</v>
      </c>
      <c r="K110">
        <f t="shared" si="15"/>
        <v>0</v>
      </c>
      <c r="L110">
        <f t="shared" si="16"/>
        <v>0</v>
      </c>
      <c r="M110">
        <f t="shared" si="17"/>
        <v>0</v>
      </c>
    </row>
    <row r="111" spans="1:13" x14ac:dyDescent="0.2">
      <c r="A111" s="12" t="s">
        <v>286</v>
      </c>
      <c r="B111" s="12" t="s">
        <v>285</v>
      </c>
      <c r="C111" s="12" t="s">
        <v>254</v>
      </c>
      <c r="D111" s="12">
        <v>26</v>
      </c>
      <c r="E111">
        <f t="shared" si="9"/>
        <v>0</v>
      </c>
      <c r="F111">
        <f t="shared" si="10"/>
        <v>0</v>
      </c>
      <c r="G111">
        <f t="shared" si="11"/>
        <v>0</v>
      </c>
      <c r="H111">
        <f t="shared" si="12"/>
        <v>1</v>
      </c>
      <c r="I111">
        <f t="shared" si="13"/>
        <v>0</v>
      </c>
      <c r="J111">
        <f t="shared" si="14"/>
        <v>0</v>
      </c>
      <c r="K111">
        <f t="shared" si="15"/>
        <v>0</v>
      </c>
      <c r="L111">
        <f t="shared" si="16"/>
        <v>0</v>
      </c>
      <c r="M111">
        <f t="shared" si="17"/>
        <v>0</v>
      </c>
    </row>
    <row r="112" spans="1:13" x14ac:dyDescent="0.2">
      <c r="A112" s="12" t="s">
        <v>286</v>
      </c>
      <c r="B112" s="12" t="s">
        <v>285</v>
      </c>
      <c r="C112" s="12" t="s">
        <v>254</v>
      </c>
      <c r="D112" s="12">
        <v>23</v>
      </c>
      <c r="E112">
        <f t="shared" si="9"/>
        <v>0</v>
      </c>
      <c r="F112">
        <f t="shared" si="10"/>
        <v>0</v>
      </c>
      <c r="G112">
        <f t="shared" si="11"/>
        <v>0</v>
      </c>
      <c r="H112">
        <f t="shared" si="12"/>
        <v>1</v>
      </c>
      <c r="I112">
        <f t="shared" si="13"/>
        <v>0</v>
      </c>
      <c r="J112">
        <f t="shared" si="14"/>
        <v>0</v>
      </c>
      <c r="K112">
        <f t="shared" si="15"/>
        <v>0</v>
      </c>
      <c r="L112">
        <f t="shared" si="16"/>
        <v>0</v>
      </c>
      <c r="M112">
        <f t="shared" si="17"/>
        <v>0</v>
      </c>
    </row>
    <row r="113" spans="1:13" x14ac:dyDescent="0.2">
      <c r="A113" s="12" t="s">
        <v>246</v>
      </c>
      <c r="B113" s="12" t="s">
        <v>284</v>
      </c>
      <c r="C113" s="12" t="s">
        <v>254</v>
      </c>
      <c r="D113" s="12">
        <v>30</v>
      </c>
      <c r="E113">
        <f t="shared" si="9"/>
        <v>0</v>
      </c>
      <c r="F113">
        <f t="shared" si="10"/>
        <v>0</v>
      </c>
      <c r="G113">
        <f t="shared" si="11"/>
        <v>0</v>
      </c>
      <c r="H113">
        <f t="shared" si="12"/>
        <v>1</v>
      </c>
      <c r="I113">
        <f t="shared" si="13"/>
        <v>0</v>
      </c>
      <c r="J113">
        <f t="shared" si="14"/>
        <v>0</v>
      </c>
      <c r="K113">
        <f t="shared" si="15"/>
        <v>0</v>
      </c>
      <c r="L113">
        <f t="shared" si="16"/>
        <v>0</v>
      </c>
      <c r="M113">
        <f t="shared" si="17"/>
        <v>0</v>
      </c>
    </row>
    <row r="114" spans="1:13" x14ac:dyDescent="0.2">
      <c r="A114" s="12" t="s">
        <v>246</v>
      </c>
      <c r="B114" s="12" t="s">
        <v>283</v>
      </c>
      <c r="C114" s="12" t="s">
        <v>254</v>
      </c>
      <c r="D114" s="12">
        <v>27</v>
      </c>
      <c r="E114">
        <f t="shared" si="9"/>
        <v>0</v>
      </c>
      <c r="F114">
        <f t="shared" si="10"/>
        <v>0</v>
      </c>
      <c r="G114">
        <f t="shared" si="11"/>
        <v>0</v>
      </c>
      <c r="H114">
        <f t="shared" si="12"/>
        <v>1</v>
      </c>
      <c r="I114">
        <f t="shared" si="13"/>
        <v>0</v>
      </c>
      <c r="J114">
        <f t="shared" si="14"/>
        <v>0</v>
      </c>
      <c r="K114">
        <f t="shared" si="15"/>
        <v>0</v>
      </c>
      <c r="L114">
        <f t="shared" si="16"/>
        <v>0</v>
      </c>
      <c r="M114">
        <f t="shared" si="17"/>
        <v>0</v>
      </c>
    </row>
    <row r="115" spans="1:13" x14ac:dyDescent="0.2">
      <c r="A115" s="12" t="s">
        <v>246</v>
      </c>
      <c r="B115" s="12" t="s">
        <v>282</v>
      </c>
      <c r="C115" s="12" t="s">
        <v>254</v>
      </c>
      <c r="D115" s="12">
        <v>24</v>
      </c>
      <c r="E115">
        <f t="shared" si="9"/>
        <v>0</v>
      </c>
      <c r="F115">
        <f t="shared" si="10"/>
        <v>0</v>
      </c>
      <c r="G115">
        <f t="shared" si="11"/>
        <v>0</v>
      </c>
      <c r="H115">
        <f t="shared" si="12"/>
        <v>1</v>
      </c>
      <c r="I115">
        <f t="shared" si="13"/>
        <v>0</v>
      </c>
      <c r="J115">
        <f t="shared" si="14"/>
        <v>0</v>
      </c>
      <c r="K115">
        <f t="shared" si="15"/>
        <v>0</v>
      </c>
      <c r="L115">
        <f t="shared" si="16"/>
        <v>0</v>
      </c>
      <c r="M115">
        <f t="shared" si="17"/>
        <v>0</v>
      </c>
    </row>
    <row r="116" spans="1:13" x14ac:dyDescent="0.2">
      <c r="A116" s="12" t="s">
        <v>134</v>
      </c>
      <c r="B116" s="12" t="s">
        <v>281</v>
      </c>
      <c r="C116" s="12" t="s">
        <v>254</v>
      </c>
      <c r="D116" s="12">
        <v>30</v>
      </c>
      <c r="E116">
        <f t="shared" si="9"/>
        <v>0</v>
      </c>
      <c r="F116">
        <f t="shared" si="10"/>
        <v>0</v>
      </c>
      <c r="G116">
        <f t="shared" si="11"/>
        <v>0</v>
      </c>
      <c r="H116">
        <f t="shared" si="12"/>
        <v>1</v>
      </c>
      <c r="I116">
        <f t="shared" si="13"/>
        <v>0</v>
      </c>
      <c r="J116">
        <f t="shared" si="14"/>
        <v>0</v>
      </c>
      <c r="K116">
        <f t="shared" si="15"/>
        <v>0</v>
      </c>
      <c r="L116">
        <f t="shared" si="16"/>
        <v>0</v>
      </c>
      <c r="M116">
        <f t="shared" si="17"/>
        <v>0</v>
      </c>
    </row>
    <row r="117" spans="1:13" x14ac:dyDescent="0.2">
      <c r="A117" s="12" t="s">
        <v>134</v>
      </c>
      <c r="B117" s="12" t="s">
        <v>280</v>
      </c>
      <c r="C117" s="12" t="s">
        <v>254</v>
      </c>
      <c r="D117" s="12">
        <v>28</v>
      </c>
      <c r="E117">
        <f t="shared" si="9"/>
        <v>0</v>
      </c>
      <c r="F117">
        <f t="shared" si="10"/>
        <v>0</v>
      </c>
      <c r="G117">
        <f t="shared" si="11"/>
        <v>0</v>
      </c>
      <c r="H117">
        <f t="shared" si="12"/>
        <v>1</v>
      </c>
      <c r="I117">
        <f t="shared" si="13"/>
        <v>0</v>
      </c>
      <c r="J117">
        <f t="shared" si="14"/>
        <v>0</v>
      </c>
      <c r="K117">
        <f t="shared" si="15"/>
        <v>0</v>
      </c>
      <c r="L117">
        <f t="shared" si="16"/>
        <v>0</v>
      </c>
      <c r="M117">
        <f t="shared" si="17"/>
        <v>0</v>
      </c>
    </row>
    <row r="118" spans="1:13" x14ac:dyDescent="0.2">
      <c r="A118" s="12" t="s">
        <v>134</v>
      </c>
      <c r="B118" s="12" t="s">
        <v>279</v>
      </c>
      <c r="C118" s="12" t="s">
        <v>254</v>
      </c>
      <c r="D118" s="12">
        <v>27</v>
      </c>
      <c r="E118">
        <f t="shared" si="9"/>
        <v>0</v>
      </c>
      <c r="F118">
        <f t="shared" si="10"/>
        <v>0</v>
      </c>
      <c r="G118">
        <f t="shared" si="11"/>
        <v>0</v>
      </c>
      <c r="H118">
        <f t="shared" si="12"/>
        <v>1</v>
      </c>
      <c r="I118">
        <f t="shared" si="13"/>
        <v>0</v>
      </c>
      <c r="J118">
        <f t="shared" si="14"/>
        <v>0</v>
      </c>
      <c r="K118">
        <f t="shared" si="15"/>
        <v>0</v>
      </c>
      <c r="L118">
        <f t="shared" si="16"/>
        <v>0</v>
      </c>
      <c r="M118">
        <f t="shared" si="17"/>
        <v>0</v>
      </c>
    </row>
    <row r="119" spans="1:13" x14ac:dyDescent="0.2">
      <c r="A119" s="12" t="s">
        <v>134</v>
      </c>
      <c r="B119" s="12" t="s">
        <v>279</v>
      </c>
      <c r="C119" s="12" t="s">
        <v>254</v>
      </c>
      <c r="D119" s="12">
        <v>25</v>
      </c>
      <c r="E119">
        <f t="shared" si="9"/>
        <v>0</v>
      </c>
      <c r="F119">
        <f t="shared" si="10"/>
        <v>0</v>
      </c>
      <c r="G119">
        <f t="shared" si="11"/>
        <v>0</v>
      </c>
      <c r="H119">
        <f t="shared" si="12"/>
        <v>1</v>
      </c>
      <c r="I119">
        <f t="shared" si="13"/>
        <v>0</v>
      </c>
      <c r="J119">
        <f t="shared" si="14"/>
        <v>0</v>
      </c>
      <c r="K119">
        <f t="shared" si="15"/>
        <v>0</v>
      </c>
      <c r="L119">
        <f t="shared" si="16"/>
        <v>0</v>
      </c>
      <c r="M119">
        <f t="shared" si="17"/>
        <v>0</v>
      </c>
    </row>
    <row r="120" spans="1:13" x14ac:dyDescent="0.2">
      <c r="A120" s="12" t="s">
        <v>134</v>
      </c>
      <c r="B120" s="12" t="s">
        <v>278</v>
      </c>
      <c r="C120" s="12" t="s">
        <v>254</v>
      </c>
      <c r="D120" s="12">
        <v>27</v>
      </c>
      <c r="E120">
        <f t="shared" si="9"/>
        <v>0</v>
      </c>
      <c r="F120">
        <f t="shared" si="10"/>
        <v>0</v>
      </c>
      <c r="G120">
        <f t="shared" si="11"/>
        <v>0</v>
      </c>
      <c r="H120">
        <f t="shared" si="12"/>
        <v>1</v>
      </c>
      <c r="I120">
        <f t="shared" si="13"/>
        <v>0</v>
      </c>
      <c r="J120">
        <f t="shared" si="14"/>
        <v>0</v>
      </c>
      <c r="K120">
        <f t="shared" si="15"/>
        <v>0</v>
      </c>
      <c r="L120">
        <f t="shared" si="16"/>
        <v>0</v>
      </c>
      <c r="M120">
        <f t="shared" si="17"/>
        <v>0</v>
      </c>
    </row>
    <row r="121" spans="1:13" x14ac:dyDescent="0.2">
      <c r="A121" s="12" t="s">
        <v>112</v>
      </c>
      <c r="B121" s="12" t="s">
        <v>277</v>
      </c>
      <c r="C121" s="12" t="s">
        <v>254</v>
      </c>
      <c r="D121" s="12">
        <v>21</v>
      </c>
      <c r="E121">
        <f t="shared" si="9"/>
        <v>0</v>
      </c>
      <c r="F121">
        <f t="shared" si="10"/>
        <v>0</v>
      </c>
      <c r="G121">
        <f t="shared" si="11"/>
        <v>0</v>
      </c>
      <c r="H121">
        <f t="shared" si="12"/>
        <v>1</v>
      </c>
      <c r="I121">
        <f t="shared" si="13"/>
        <v>0</v>
      </c>
      <c r="J121">
        <f t="shared" si="14"/>
        <v>0</v>
      </c>
      <c r="K121">
        <f t="shared" si="15"/>
        <v>0</v>
      </c>
      <c r="L121">
        <f t="shared" si="16"/>
        <v>0</v>
      </c>
      <c r="M121">
        <f t="shared" si="17"/>
        <v>0</v>
      </c>
    </row>
    <row r="122" spans="1:13" x14ac:dyDescent="0.2">
      <c r="A122" s="12" t="s">
        <v>112</v>
      </c>
      <c r="B122" s="12" t="s">
        <v>276</v>
      </c>
      <c r="C122" s="12" t="s">
        <v>254</v>
      </c>
      <c r="D122" s="12">
        <v>20</v>
      </c>
      <c r="E122">
        <f t="shared" si="9"/>
        <v>0</v>
      </c>
      <c r="F122">
        <f t="shared" si="10"/>
        <v>0</v>
      </c>
      <c r="G122">
        <f t="shared" si="11"/>
        <v>0</v>
      </c>
      <c r="H122">
        <f t="shared" si="12"/>
        <v>1</v>
      </c>
      <c r="I122">
        <f t="shared" si="13"/>
        <v>0</v>
      </c>
      <c r="J122">
        <f t="shared" si="14"/>
        <v>0</v>
      </c>
      <c r="K122">
        <f t="shared" si="15"/>
        <v>0</v>
      </c>
      <c r="L122">
        <f t="shared" si="16"/>
        <v>0</v>
      </c>
      <c r="M122">
        <f t="shared" si="17"/>
        <v>0</v>
      </c>
    </row>
    <row r="123" spans="1:13" x14ac:dyDescent="0.2">
      <c r="A123" s="12" t="s">
        <v>112</v>
      </c>
      <c r="B123" s="12" t="s">
        <v>276</v>
      </c>
      <c r="C123" s="12" t="s">
        <v>254</v>
      </c>
      <c r="D123" s="12">
        <v>19</v>
      </c>
      <c r="E123">
        <f t="shared" si="9"/>
        <v>0</v>
      </c>
      <c r="F123">
        <f t="shared" si="10"/>
        <v>0</v>
      </c>
      <c r="G123">
        <f t="shared" si="11"/>
        <v>0</v>
      </c>
      <c r="H123">
        <f t="shared" si="12"/>
        <v>1</v>
      </c>
      <c r="I123">
        <f t="shared" si="13"/>
        <v>0</v>
      </c>
      <c r="J123">
        <f t="shared" si="14"/>
        <v>0</v>
      </c>
      <c r="K123">
        <f t="shared" si="15"/>
        <v>0</v>
      </c>
      <c r="L123">
        <f t="shared" si="16"/>
        <v>0</v>
      </c>
      <c r="M123">
        <f t="shared" si="17"/>
        <v>0</v>
      </c>
    </row>
    <row r="124" spans="1:13" x14ac:dyDescent="0.2">
      <c r="A124" s="12" t="s">
        <v>108</v>
      </c>
      <c r="B124" s="12" t="s">
        <v>275</v>
      </c>
      <c r="C124" s="12" t="s">
        <v>254</v>
      </c>
      <c r="D124" s="12">
        <v>33</v>
      </c>
      <c r="E124">
        <f t="shared" si="9"/>
        <v>0</v>
      </c>
      <c r="F124">
        <f t="shared" si="10"/>
        <v>0</v>
      </c>
      <c r="G124">
        <f t="shared" si="11"/>
        <v>0</v>
      </c>
      <c r="H124">
        <f t="shared" si="12"/>
        <v>1</v>
      </c>
      <c r="I124">
        <f t="shared" si="13"/>
        <v>0</v>
      </c>
      <c r="J124">
        <f t="shared" si="14"/>
        <v>0</v>
      </c>
      <c r="K124">
        <f t="shared" si="15"/>
        <v>0</v>
      </c>
      <c r="L124">
        <f t="shared" si="16"/>
        <v>0</v>
      </c>
      <c r="M124">
        <f t="shared" si="17"/>
        <v>0</v>
      </c>
    </row>
    <row r="125" spans="1:13" x14ac:dyDescent="0.2">
      <c r="A125" s="12" t="s">
        <v>108</v>
      </c>
      <c r="B125" s="12" t="s">
        <v>275</v>
      </c>
      <c r="C125" s="12" t="s">
        <v>254</v>
      </c>
      <c r="D125" s="12">
        <v>32</v>
      </c>
      <c r="E125">
        <f t="shared" si="9"/>
        <v>0</v>
      </c>
      <c r="F125">
        <f t="shared" si="10"/>
        <v>0</v>
      </c>
      <c r="G125">
        <f t="shared" si="11"/>
        <v>0</v>
      </c>
      <c r="H125">
        <f t="shared" si="12"/>
        <v>1</v>
      </c>
      <c r="I125">
        <f t="shared" si="13"/>
        <v>0</v>
      </c>
      <c r="J125">
        <f t="shared" si="14"/>
        <v>0</v>
      </c>
      <c r="K125">
        <f t="shared" si="15"/>
        <v>0</v>
      </c>
      <c r="L125">
        <f t="shared" si="16"/>
        <v>0</v>
      </c>
      <c r="M125">
        <f t="shared" si="17"/>
        <v>0</v>
      </c>
    </row>
    <row r="126" spans="1:13" x14ac:dyDescent="0.2">
      <c r="A126" s="12" t="s">
        <v>108</v>
      </c>
      <c r="B126" s="12" t="s">
        <v>275</v>
      </c>
      <c r="C126" s="12" t="s">
        <v>254</v>
      </c>
      <c r="D126" s="12">
        <v>37</v>
      </c>
      <c r="E126">
        <f t="shared" si="9"/>
        <v>0</v>
      </c>
      <c r="F126">
        <f t="shared" si="10"/>
        <v>0</v>
      </c>
      <c r="G126">
        <f t="shared" si="11"/>
        <v>0</v>
      </c>
      <c r="H126">
        <f t="shared" si="12"/>
        <v>1</v>
      </c>
      <c r="I126">
        <f t="shared" si="13"/>
        <v>0</v>
      </c>
      <c r="J126">
        <f t="shared" si="14"/>
        <v>0</v>
      </c>
      <c r="K126">
        <f t="shared" si="15"/>
        <v>0</v>
      </c>
      <c r="L126">
        <f t="shared" si="16"/>
        <v>0</v>
      </c>
      <c r="M126">
        <f t="shared" si="17"/>
        <v>0</v>
      </c>
    </row>
    <row r="127" spans="1:13" x14ac:dyDescent="0.2">
      <c r="A127" s="12" t="s">
        <v>108</v>
      </c>
      <c r="B127" s="12" t="s">
        <v>274</v>
      </c>
      <c r="C127" s="12" t="s">
        <v>254</v>
      </c>
      <c r="D127" s="12">
        <v>32</v>
      </c>
      <c r="E127">
        <f t="shared" si="9"/>
        <v>0</v>
      </c>
      <c r="F127">
        <f t="shared" si="10"/>
        <v>0</v>
      </c>
      <c r="G127">
        <f t="shared" si="11"/>
        <v>0</v>
      </c>
      <c r="H127">
        <f t="shared" si="12"/>
        <v>1</v>
      </c>
      <c r="I127">
        <f t="shared" si="13"/>
        <v>0</v>
      </c>
      <c r="J127">
        <f t="shared" si="14"/>
        <v>0</v>
      </c>
      <c r="K127">
        <f t="shared" si="15"/>
        <v>0</v>
      </c>
      <c r="L127">
        <f t="shared" si="16"/>
        <v>0</v>
      </c>
      <c r="M127">
        <f t="shared" si="17"/>
        <v>0</v>
      </c>
    </row>
    <row r="128" spans="1:13" x14ac:dyDescent="0.2">
      <c r="A128" s="12" t="s">
        <v>108</v>
      </c>
      <c r="B128" s="12" t="s">
        <v>273</v>
      </c>
      <c r="C128" s="12" t="s">
        <v>254</v>
      </c>
      <c r="D128" s="12">
        <v>29</v>
      </c>
      <c r="E128">
        <f t="shared" si="9"/>
        <v>0</v>
      </c>
      <c r="F128">
        <f t="shared" si="10"/>
        <v>0</v>
      </c>
      <c r="G128">
        <f t="shared" si="11"/>
        <v>0</v>
      </c>
      <c r="H128">
        <f t="shared" si="12"/>
        <v>1</v>
      </c>
      <c r="I128">
        <f t="shared" si="13"/>
        <v>0</v>
      </c>
      <c r="J128">
        <f t="shared" si="14"/>
        <v>0</v>
      </c>
      <c r="K128">
        <f t="shared" si="15"/>
        <v>0</v>
      </c>
      <c r="L128">
        <f t="shared" si="16"/>
        <v>0</v>
      </c>
      <c r="M128">
        <f t="shared" si="17"/>
        <v>0</v>
      </c>
    </row>
    <row r="129" spans="1:13" x14ac:dyDescent="0.2">
      <c r="A129" s="12" t="s">
        <v>108</v>
      </c>
      <c r="B129" s="12" t="s">
        <v>273</v>
      </c>
      <c r="C129" s="12" t="s">
        <v>254</v>
      </c>
      <c r="D129" s="12">
        <v>31</v>
      </c>
      <c r="E129">
        <f t="shared" si="9"/>
        <v>0</v>
      </c>
      <c r="F129">
        <f t="shared" si="10"/>
        <v>0</v>
      </c>
      <c r="G129">
        <f t="shared" si="11"/>
        <v>0</v>
      </c>
      <c r="H129">
        <f t="shared" si="12"/>
        <v>1</v>
      </c>
      <c r="I129">
        <f t="shared" si="13"/>
        <v>0</v>
      </c>
      <c r="J129">
        <f t="shared" si="14"/>
        <v>0</v>
      </c>
      <c r="K129">
        <f t="shared" si="15"/>
        <v>0</v>
      </c>
      <c r="L129">
        <f t="shared" si="16"/>
        <v>0</v>
      </c>
      <c r="M129">
        <f t="shared" si="17"/>
        <v>0</v>
      </c>
    </row>
    <row r="130" spans="1:13" x14ac:dyDescent="0.2">
      <c r="A130" s="12" t="s">
        <v>100</v>
      </c>
      <c r="B130" s="12" t="s">
        <v>272</v>
      </c>
      <c r="C130" s="12" t="s">
        <v>254</v>
      </c>
      <c r="D130" s="12">
        <v>28</v>
      </c>
      <c r="E130">
        <f t="shared" si="9"/>
        <v>0</v>
      </c>
      <c r="F130">
        <f t="shared" si="10"/>
        <v>0</v>
      </c>
      <c r="G130">
        <f t="shared" si="11"/>
        <v>0</v>
      </c>
      <c r="H130">
        <f t="shared" si="12"/>
        <v>1</v>
      </c>
      <c r="I130">
        <f t="shared" si="13"/>
        <v>0</v>
      </c>
      <c r="J130">
        <f t="shared" si="14"/>
        <v>0</v>
      </c>
      <c r="K130">
        <f t="shared" si="15"/>
        <v>0</v>
      </c>
      <c r="L130">
        <f t="shared" si="16"/>
        <v>0</v>
      </c>
      <c r="M130">
        <f t="shared" si="17"/>
        <v>0</v>
      </c>
    </row>
    <row r="131" spans="1:13" x14ac:dyDescent="0.2">
      <c r="A131" s="12" t="s">
        <v>204</v>
      </c>
      <c r="B131" s="12" t="s">
        <v>271</v>
      </c>
      <c r="C131" s="12" t="s">
        <v>254</v>
      </c>
      <c r="D131" s="12">
        <v>23</v>
      </c>
      <c r="E131">
        <f t="shared" ref="E131:E194" si="18">IF(C131="Two Seaters",1,0)</f>
        <v>0</v>
      </c>
      <c r="F131">
        <f t="shared" ref="F131:F194" si="19">IF(C131="Minicompact Cars",1,0)</f>
        <v>0</v>
      </c>
      <c r="G131">
        <f t="shared" ref="G131:G194" si="20">IF(C131="Subcompact Cars",1,0)</f>
        <v>0</v>
      </c>
      <c r="H131">
        <f t="shared" ref="H131:H194" si="21">IF(C131="Compact cars",1,0)</f>
        <v>1</v>
      </c>
      <c r="I131">
        <f t="shared" ref="I131:I194" si="22">IF(C131="Midsize Cars",1,0)</f>
        <v>0</v>
      </c>
      <c r="J131">
        <f t="shared" ref="J131:J194" si="23">IF(C131="Large Cars",1,0)</f>
        <v>0</v>
      </c>
      <c r="K131">
        <f t="shared" ref="K131:K194" si="24">IF(C131="Small Station Wagons",1,0)</f>
        <v>0</v>
      </c>
      <c r="L131">
        <f t="shared" ref="L131:L194" si="25">IF(C131="Small SUV 2WD",1,0)</f>
        <v>0</v>
      </c>
      <c r="M131">
        <f t="shared" ref="M131:M194" si="26">IF(C131="Small SUV 4WD",1,0)</f>
        <v>0</v>
      </c>
    </row>
    <row r="132" spans="1:13" x14ac:dyDescent="0.2">
      <c r="A132" s="12" t="s">
        <v>204</v>
      </c>
      <c r="B132" s="12" t="s">
        <v>271</v>
      </c>
      <c r="C132" s="12" t="s">
        <v>254</v>
      </c>
      <c r="D132" s="12">
        <v>20</v>
      </c>
      <c r="E132">
        <f t="shared" si="18"/>
        <v>0</v>
      </c>
      <c r="F132">
        <f t="shared" si="19"/>
        <v>0</v>
      </c>
      <c r="G132">
        <f t="shared" si="20"/>
        <v>0</v>
      </c>
      <c r="H132">
        <f t="shared" si="21"/>
        <v>1</v>
      </c>
      <c r="I132">
        <f t="shared" si="22"/>
        <v>0</v>
      </c>
      <c r="J132">
        <f t="shared" si="23"/>
        <v>0</v>
      </c>
      <c r="K132">
        <f t="shared" si="24"/>
        <v>0</v>
      </c>
      <c r="L132">
        <f t="shared" si="25"/>
        <v>0</v>
      </c>
      <c r="M132">
        <f t="shared" si="26"/>
        <v>0</v>
      </c>
    </row>
    <row r="133" spans="1:13" x14ac:dyDescent="0.2">
      <c r="A133" s="12" t="s">
        <v>204</v>
      </c>
      <c r="B133" s="12" t="s">
        <v>270</v>
      </c>
      <c r="C133" s="12" t="s">
        <v>254</v>
      </c>
      <c r="D133" s="12">
        <v>25</v>
      </c>
      <c r="E133">
        <f t="shared" si="18"/>
        <v>0</v>
      </c>
      <c r="F133">
        <f t="shared" si="19"/>
        <v>0</v>
      </c>
      <c r="G133">
        <f t="shared" si="20"/>
        <v>0</v>
      </c>
      <c r="H133">
        <f t="shared" si="21"/>
        <v>1</v>
      </c>
      <c r="I133">
        <f t="shared" si="22"/>
        <v>0</v>
      </c>
      <c r="J133">
        <f t="shared" si="23"/>
        <v>0</v>
      </c>
      <c r="K133">
        <f t="shared" si="24"/>
        <v>0</v>
      </c>
      <c r="L133">
        <f t="shared" si="25"/>
        <v>0</v>
      </c>
      <c r="M133">
        <f t="shared" si="26"/>
        <v>0</v>
      </c>
    </row>
    <row r="134" spans="1:13" x14ac:dyDescent="0.2">
      <c r="A134" s="12" t="s">
        <v>204</v>
      </c>
      <c r="B134" s="12" t="s">
        <v>270</v>
      </c>
      <c r="C134" s="12" t="s">
        <v>254</v>
      </c>
      <c r="D134" s="12">
        <v>22</v>
      </c>
      <c r="E134">
        <f t="shared" si="18"/>
        <v>0</v>
      </c>
      <c r="F134">
        <f t="shared" si="19"/>
        <v>0</v>
      </c>
      <c r="G134">
        <f t="shared" si="20"/>
        <v>0</v>
      </c>
      <c r="H134">
        <f t="shared" si="21"/>
        <v>1</v>
      </c>
      <c r="I134">
        <f t="shared" si="22"/>
        <v>0</v>
      </c>
      <c r="J134">
        <f t="shared" si="23"/>
        <v>0</v>
      </c>
      <c r="K134">
        <f t="shared" si="24"/>
        <v>0</v>
      </c>
      <c r="L134">
        <f t="shared" si="25"/>
        <v>0</v>
      </c>
      <c r="M134">
        <f t="shared" si="26"/>
        <v>0</v>
      </c>
    </row>
    <row r="135" spans="1:13" x14ac:dyDescent="0.2">
      <c r="A135" s="12" t="s">
        <v>204</v>
      </c>
      <c r="B135" s="12" t="s">
        <v>270</v>
      </c>
      <c r="C135" s="12" t="s">
        <v>254</v>
      </c>
      <c r="D135" s="12">
        <v>20</v>
      </c>
      <c r="E135">
        <f t="shared" si="18"/>
        <v>0</v>
      </c>
      <c r="F135">
        <f t="shared" si="19"/>
        <v>0</v>
      </c>
      <c r="G135">
        <f t="shared" si="20"/>
        <v>0</v>
      </c>
      <c r="H135">
        <f t="shared" si="21"/>
        <v>1</v>
      </c>
      <c r="I135">
        <f t="shared" si="22"/>
        <v>0</v>
      </c>
      <c r="J135">
        <f t="shared" si="23"/>
        <v>0</v>
      </c>
      <c r="K135">
        <f t="shared" si="24"/>
        <v>0</v>
      </c>
      <c r="L135">
        <f t="shared" si="25"/>
        <v>0</v>
      </c>
      <c r="M135">
        <f t="shared" si="26"/>
        <v>0</v>
      </c>
    </row>
    <row r="136" spans="1:13" x14ac:dyDescent="0.2">
      <c r="A136" s="12" t="s">
        <v>115</v>
      </c>
      <c r="B136" s="12" t="s">
        <v>269</v>
      </c>
      <c r="C136" s="12" t="s">
        <v>254</v>
      </c>
      <c r="D136" s="12">
        <v>35</v>
      </c>
      <c r="E136">
        <f t="shared" si="18"/>
        <v>0</v>
      </c>
      <c r="F136">
        <f t="shared" si="19"/>
        <v>0</v>
      </c>
      <c r="G136">
        <f t="shared" si="20"/>
        <v>0</v>
      </c>
      <c r="H136">
        <f t="shared" si="21"/>
        <v>1</v>
      </c>
      <c r="I136">
        <f t="shared" si="22"/>
        <v>0</v>
      </c>
      <c r="J136">
        <f t="shared" si="23"/>
        <v>0</v>
      </c>
      <c r="K136">
        <f t="shared" si="24"/>
        <v>0</v>
      </c>
      <c r="L136">
        <f t="shared" si="25"/>
        <v>0</v>
      </c>
      <c r="M136">
        <f t="shared" si="26"/>
        <v>0</v>
      </c>
    </row>
    <row r="137" spans="1:13" x14ac:dyDescent="0.2">
      <c r="A137" s="12" t="s">
        <v>115</v>
      </c>
      <c r="B137" s="12" t="s">
        <v>269</v>
      </c>
      <c r="C137" s="12" t="s">
        <v>254</v>
      </c>
      <c r="D137" s="12">
        <v>33</v>
      </c>
      <c r="E137">
        <f t="shared" si="18"/>
        <v>0</v>
      </c>
      <c r="F137">
        <f t="shared" si="19"/>
        <v>0</v>
      </c>
      <c r="G137">
        <f t="shared" si="20"/>
        <v>0</v>
      </c>
      <c r="H137">
        <f t="shared" si="21"/>
        <v>1</v>
      </c>
      <c r="I137">
        <f t="shared" si="22"/>
        <v>0</v>
      </c>
      <c r="J137">
        <f t="shared" si="23"/>
        <v>0</v>
      </c>
      <c r="K137">
        <f t="shared" si="24"/>
        <v>0</v>
      </c>
      <c r="L137">
        <f t="shared" si="25"/>
        <v>0</v>
      </c>
      <c r="M137">
        <f t="shared" si="26"/>
        <v>0</v>
      </c>
    </row>
    <row r="138" spans="1:13" x14ac:dyDescent="0.2">
      <c r="A138" s="12" t="s">
        <v>264</v>
      </c>
      <c r="B138" s="12" t="s">
        <v>268</v>
      </c>
      <c r="C138" s="12" t="s">
        <v>254</v>
      </c>
      <c r="D138" s="12">
        <v>21</v>
      </c>
      <c r="E138">
        <f t="shared" si="18"/>
        <v>0</v>
      </c>
      <c r="F138">
        <f t="shared" si="19"/>
        <v>0</v>
      </c>
      <c r="G138">
        <f t="shared" si="20"/>
        <v>0</v>
      </c>
      <c r="H138">
        <f t="shared" si="21"/>
        <v>1</v>
      </c>
      <c r="I138">
        <f t="shared" si="22"/>
        <v>0</v>
      </c>
      <c r="J138">
        <f t="shared" si="23"/>
        <v>0</v>
      </c>
      <c r="K138">
        <f t="shared" si="24"/>
        <v>0</v>
      </c>
      <c r="L138">
        <f t="shared" si="25"/>
        <v>0</v>
      </c>
      <c r="M138">
        <f t="shared" si="26"/>
        <v>0</v>
      </c>
    </row>
    <row r="139" spans="1:13" x14ac:dyDescent="0.2">
      <c r="A139" s="12" t="s">
        <v>264</v>
      </c>
      <c r="B139" s="12" t="s">
        <v>267</v>
      </c>
      <c r="C139" s="12" t="s">
        <v>254</v>
      </c>
      <c r="D139" s="12">
        <v>23</v>
      </c>
      <c r="E139">
        <f t="shared" si="18"/>
        <v>0</v>
      </c>
      <c r="F139">
        <f t="shared" si="19"/>
        <v>0</v>
      </c>
      <c r="G139">
        <f t="shared" si="20"/>
        <v>0</v>
      </c>
      <c r="H139">
        <f t="shared" si="21"/>
        <v>1</v>
      </c>
      <c r="I139">
        <f t="shared" si="22"/>
        <v>0</v>
      </c>
      <c r="J139">
        <f t="shared" si="23"/>
        <v>0</v>
      </c>
      <c r="K139">
        <f t="shared" si="24"/>
        <v>0</v>
      </c>
      <c r="L139">
        <f t="shared" si="25"/>
        <v>0</v>
      </c>
      <c r="M139">
        <f t="shared" si="26"/>
        <v>0</v>
      </c>
    </row>
    <row r="140" spans="1:13" x14ac:dyDescent="0.2">
      <c r="A140" s="12" t="s">
        <v>264</v>
      </c>
      <c r="B140" s="12" t="s">
        <v>266</v>
      </c>
      <c r="C140" s="12" t="s">
        <v>254</v>
      </c>
      <c r="D140" s="12">
        <v>21</v>
      </c>
      <c r="E140">
        <f t="shared" si="18"/>
        <v>0</v>
      </c>
      <c r="F140">
        <f t="shared" si="19"/>
        <v>0</v>
      </c>
      <c r="G140">
        <f t="shared" si="20"/>
        <v>0</v>
      </c>
      <c r="H140">
        <f t="shared" si="21"/>
        <v>1</v>
      </c>
      <c r="I140">
        <f t="shared" si="22"/>
        <v>0</v>
      </c>
      <c r="J140">
        <f t="shared" si="23"/>
        <v>0</v>
      </c>
      <c r="K140">
        <f t="shared" si="24"/>
        <v>0</v>
      </c>
      <c r="L140">
        <f t="shared" si="25"/>
        <v>0</v>
      </c>
      <c r="M140">
        <f t="shared" si="26"/>
        <v>0</v>
      </c>
    </row>
    <row r="141" spans="1:13" x14ac:dyDescent="0.2">
      <c r="A141" s="12" t="s">
        <v>264</v>
      </c>
      <c r="B141" s="12" t="s">
        <v>265</v>
      </c>
      <c r="C141" s="12" t="s">
        <v>254</v>
      </c>
      <c r="D141" s="12">
        <v>42</v>
      </c>
      <c r="E141">
        <f t="shared" si="18"/>
        <v>0</v>
      </c>
      <c r="F141">
        <f t="shared" si="19"/>
        <v>0</v>
      </c>
      <c r="G141">
        <f t="shared" si="20"/>
        <v>0</v>
      </c>
      <c r="H141">
        <f t="shared" si="21"/>
        <v>1</v>
      </c>
      <c r="I141">
        <f t="shared" si="22"/>
        <v>0</v>
      </c>
      <c r="J141">
        <f t="shared" si="23"/>
        <v>0</v>
      </c>
      <c r="K141">
        <f t="shared" si="24"/>
        <v>0</v>
      </c>
      <c r="L141">
        <f t="shared" si="25"/>
        <v>0</v>
      </c>
      <c r="M141">
        <f t="shared" si="26"/>
        <v>0</v>
      </c>
    </row>
    <row r="142" spans="1:13" x14ac:dyDescent="0.2">
      <c r="A142" s="12" t="s">
        <v>264</v>
      </c>
      <c r="B142" s="12" t="s">
        <v>263</v>
      </c>
      <c r="C142" s="12" t="s">
        <v>254</v>
      </c>
      <c r="D142" s="12">
        <v>39</v>
      </c>
      <c r="E142">
        <f t="shared" si="18"/>
        <v>0</v>
      </c>
      <c r="F142">
        <f t="shared" si="19"/>
        <v>0</v>
      </c>
      <c r="G142">
        <f t="shared" si="20"/>
        <v>0</v>
      </c>
      <c r="H142">
        <f t="shared" si="21"/>
        <v>1</v>
      </c>
      <c r="I142">
        <f t="shared" si="22"/>
        <v>0</v>
      </c>
      <c r="J142">
        <f t="shared" si="23"/>
        <v>0</v>
      </c>
      <c r="K142">
        <f t="shared" si="24"/>
        <v>0</v>
      </c>
      <c r="L142">
        <f t="shared" si="25"/>
        <v>0</v>
      </c>
      <c r="M142">
        <f t="shared" si="26"/>
        <v>0</v>
      </c>
    </row>
    <row r="143" spans="1:13" x14ac:dyDescent="0.2">
      <c r="A143" s="12" t="s">
        <v>258</v>
      </c>
      <c r="B143" s="12" t="s">
        <v>262</v>
      </c>
      <c r="C143" s="12" t="s">
        <v>254</v>
      </c>
      <c r="D143" s="12">
        <v>31</v>
      </c>
      <c r="E143">
        <f t="shared" si="18"/>
        <v>0</v>
      </c>
      <c r="F143">
        <f t="shared" si="19"/>
        <v>0</v>
      </c>
      <c r="G143">
        <f t="shared" si="20"/>
        <v>0</v>
      </c>
      <c r="H143">
        <f t="shared" si="21"/>
        <v>1</v>
      </c>
      <c r="I143">
        <f t="shared" si="22"/>
        <v>0</v>
      </c>
      <c r="J143">
        <f t="shared" si="23"/>
        <v>0</v>
      </c>
      <c r="K143">
        <f t="shared" si="24"/>
        <v>0</v>
      </c>
      <c r="L143">
        <f t="shared" si="25"/>
        <v>0</v>
      </c>
      <c r="M143">
        <f t="shared" si="26"/>
        <v>0</v>
      </c>
    </row>
    <row r="144" spans="1:13" x14ac:dyDescent="0.2">
      <c r="A144" s="12" t="s">
        <v>258</v>
      </c>
      <c r="B144" s="12" t="s">
        <v>261</v>
      </c>
      <c r="C144" s="12" t="s">
        <v>254</v>
      </c>
      <c r="D144" s="12">
        <v>29</v>
      </c>
      <c r="E144">
        <f t="shared" si="18"/>
        <v>0</v>
      </c>
      <c r="F144">
        <f t="shared" si="19"/>
        <v>0</v>
      </c>
      <c r="G144">
        <f t="shared" si="20"/>
        <v>0</v>
      </c>
      <c r="H144">
        <f t="shared" si="21"/>
        <v>1</v>
      </c>
      <c r="I144">
        <f t="shared" si="22"/>
        <v>0</v>
      </c>
      <c r="J144">
        <f t="shared" si="23"/>
        <v>0</v>
      </c>
      <c r="K144">
        <f t="shared" si="24"/>
        <v>0</v>
      </c>
      <c r="L144">
        <f t="shared" si="25"/>
        <v>0</v>
      </c>
      <c r="M144">
        <f t="shared" si="26"/>
        <v>0</v>
      </c>
    </row>
    <row r="145" spans="1:13" x14ac:dyDescent="0.2">
      <c r="A145" s="12" t="s">
        <v>258</v>
      </c>
      <c r="B145" s="12" t="s">
        <v>260</v>
      </c>
      <c r="C145" s="12" t="s">
        <v>254</v>
      </c>
      <c r="D145" s="12">
        <v>35</v>
      </c>
      <c r="E145">
        <f t="shared" si="18"/>
        <v>0</v>
      </c>
      <c r="F145">
        <f t="shared" si="19"/>
        <v>0</v>
      </c>
      <c r="G145">
        <f t="shared" si="20"/>
        <v>0</v>
      </c>
      <c r="H145">
        <f t="shared" si="21"/>
        <v>1</v>
      </c>
      <c r="I145">
        <f t="shared" si="22"/>
        <v>0</v>
      </c>
      <c r="J145">
        <f t="shared" si="23"/>
        <v>0</v>
      </c>
      <c r="K145">
        <f t="shared" si="24"/>
        <v>0</v>
      </c>
      <c r="L145">
        <f t="shared" si="25"/>
        <v>0</v>
      </c>
      <c r="M145">
        <f t="shared" si="26"/>
        <v>0</v>
      </c>
    </row>
    <row r="146" spans="1:13" x14ac:dyDescent="0.2">
      <c r="A146" s="12" t="s">
        <v>258</v>
      </c>
      <c r="B146" s="12" t="s">
        <v>260</v>
      </c>
      <c r="C146" s="12" t="s">
        <v>254</v>
      </c>
      <c r="D146" s="12">
        <v>34</v>
      </c>
      <c r="E146">
        <f t="shared" si="18"/>
        <v>0</v>
      </c>
      <c r="F146">
        <f t="shared" si="19"/>
        <v>0</v>
      </c>
      <c r="G146">
        <f t="shared" si="20"/>
        <v>0</v>
      </c>
      <c r="H146">
        <f t="shared" si="21"/>
        <v>1</v>
      </c>
      <c r="I146">
        <f t="shared" si="22"/>
        <v>0</v>
      </c>
      <c r="J146">
        <f t="shared" si="23"/>
        <v>0</v>
      </c>
      <c r="K146">
        <f t="shared" si="24"/>
        <v>0</v>
      </c>
      <c r="L146">
        <f t="shared" si="25"/>
        <v>0</v>
      </c>
      <c r="M146">
        <f t="shared" si="26"/>
        <v>0</v>
      </c>
    </row>
    <row r="147" spans="1:13" x14ac:dyDescent="0.2">
      <c r="A147" s="12" t="s">
        <v>258</v>
      </c>
      <c r="B147" s="12" t="s">
        <v>259</v>
      </c>
      <c r="C147" s="12" t="s">
        <v>254</v>
      </c>
      <c r="D147" s="12">
        <v>30</v>
      </c>
      <c r="E147">
        <f t="shared" si="18"/>
        <v>0</v>
      </c>
      <c r="F147">
        <f t="shared" si="19"/>
        <v>0</v>
      </c>
      <c r="G147">
        <f t="shared" si="20"/>
        <v>0</v>
      </c>
      <c r="H147">
        <f t="shared" si="21"/>
        <v>1</v>
      </c>
      <c r="I147">
        <f t="shared" si="22"/>
        <v>0</v>
      </c>
      <c r="J147">
        <f t="shared" si="23"/>
        <v>0</v>
      </c>
      <c r="K147">
        <f t="shared" si="24"/>
        <v>0</v>
      </c>
      <c r="L147">
        <f t="shared" si="25"/>
        <v>0</v>
      </c>
      <c r="M147">
        <f t="shared" si="26"/>
        <v>0</v>
      </c>
    </row>
    <row r="148" spans="1:13" x14ac:dyDescent="0.2">
      <c r="A148" s="12" t="s">
        <v>258</v>
      </c>
      <c r="B148" s="12" t="s">
        <v>259</v>
      </c>
      <c r="C148" s="12" t="s">
        <v>254</v>
      </c>
      <c r="D148" s="12">
        <v>30</v>
      </c>
      <c r="E148">
        <f t="shared" si="18"/>
        <v>0</v>
      </c>
      <c r="F148">
        <f t="shared" si="19"/>
        <v>0</v>
      </c>
      <c r="G148">
        <f t="shared" si="20"/>
        <v>0</v>
      </c>
      <c r="H148">
        <f t="shared" si="21"/>
        <v>1</v>
      </c>
      <c r="I148">
        <f t="shared" si="22"/>
        <v>0</v>
      </c>
      <c r="J148">
        <f t="shared" si="23"/>
        <v>0</v>
      </c>
      <c r="K148">
        <f t="shared" si="24"/>
        <v>0</v>
      </c>
      <c r="L148">
        <f t="shared" si="25"/>
        <v>0</v>
      </c>
      <c r="M148">
        <f t="shared" si="26"/>
        <v>0</v>
      </c>
    </row>
    <row r="149" spans="1:13" x14ac:dyDescent="0.2">
      <c r="A149" s="12" t="s">
        <v>258</v>
      </c>
      <c r="B149" s="12" t="s">
        <v>257</v>
      </c>
      <c r="C149" s="12" t="s">
        <v>254</v>
      </c>
      <c r="D149" s="12">
        <v>28</v>
      </c>
      <c r="E149">
        <f t="shared" si="18"/>
        <v>0</v>
      </c>
      <c r="F149">
        <f t="shared" si="19"/>
        <v>0</v>
      </c>
      <c r="G149">
        <f t="shared" si="20"/>
        <v>0</v>
      </c>
      <c r="H149">
        <f t="shared" si="21"/>
        <v>1</v>
      </c>
      <c r="I149">
        <f t="shared" si="22"/>
        <v>0</v>
      </c>
      <c r="J149">
        <f t="shared" si="23"/>
        <v>0</v>
      </c>
      <c r="K149">
        <f t="shared" si="24"/>
        <v>0</v>
      </c>
      <c r="L149">
        <f t="shared" si="25"/>
        <v>0</v>
      </c>
      <c r="M149">
        <f t="shared" si="26"/>
        <v>0</v>
      </c>
    </row>
    <row r="150" spans="1:13" x14ac:dyDescent="0.2">
      <c r="A150" s="12" t="s">
        <v>177</v>
      </c>
      <c r="B150" s="12" t="s">
        <v>256</v>
      </c>
      <c r="C150" s="12" t="s">
        <v>254</v>
      </c>
      <c r="D150" s="12">
        <v>22</v>
      </c>
      <c r="E150">
        <f t="shared" si="18"/>
        <v>0</v>
      </c>
      <c r="F150">
        <f t="shared" si="19"/>
        <v>0</v>
      </c>
      <c r="G150">
        <f t="shared" si="20"/>
        <v>0</v>
      </c>
      <c r="H150">
        <f t="shared" si="21"/>
        <v>1</v>
      </c>
      <c r="I150">
        <f t="shared" si="22"/>
        <v>0</v>
      </c>
      <c r="J150">
        <f t="shared" si="23"/>
        <v>0</v>
      </c>
      <c r="K150">
        <f t="shared" si="24"/>
        <v>0</v>
      </c>
      <c r="L150">
        <f t="shared" si="25"/>
        <v>0</v>
      </c>
      <c r="M150">
        <f t="shared" si="26"/>
        <v>0</v>
      </c>
    </row>
    <row r="151" spans="1:13" x14ac:dyDescent="0.2">
      <c r="A151" s="12" t="s">
        <v>177</v>
      </c>
      <c r="B151" s="12" t="s">
        <v>255</v>
      </c>
      <c r="C151" s="12" t="s">
        <v>254</v>
      </c>
      <c r="D151" s="12">
        <v>21</v>
      </c>
      <c r="E151">
        <f t="shared" si="18"/>
        <v>0</v>
      </c>
      <c r="F151">
        <f t="shared" si="19"/>
        <v>0</v>
      </c>
      <c r="G151">
        <f t="shared" si="20"/>
        <v>0</v>
      </c>
      <c r="H151">
        <f t="shared" si="21"/>
        <v>1</v>
      </c>
      <c r="I151">
        <f t="shared" si="22"/>
        <v>0</v>
      </c>
      <c r="J151">
        <f t="shared" si="23"/>
        <v>0</v>
      </c>
      <c r="K151">
        <f t="shared" si="24"/>
        <v>0</v>
      </c>
      <c r="L151">
        <f t="shared" si="25"/>
        <v>0</v>
      </c>
      <c r="M151">
        <f t="shared" si="26"/>
        <v>0</v>
      </c>
    </row>
    <row r="152" spans="1:13" x14ac:dyDescent="0.2">
      <c r="A152" s="12" t="s">
        <v>252</v>
      </c>
      <c r="B152" s="12" t="s">
        <v>253</v>
      </c>
      <c r="C152" s="12" t="s">
        <v>217</v>
      </c>
      <c r="D152" s="12">
        <v>20</v>
      </c>
      <c r="E152">
        <f t="shared" si="18"/>
        <v>0</v>
      </c>
      <c r="F152">
        <f t="shared" si="19"/>
        <v>0</v>
      </c>
      <c r="G152">
        <f t="shared" si="20"/>
        <v>0</v>
      </c>
      <c r="H152">
        <f t="shared" si="21"/>
        <v>0</v>
      </c>
      <c r="I152">
        <f t="shared" si="22"/>
        <v>1</v>
      </c>
      <c r="J152">
        <f t="shared" si="23"/>
        <v>0</v>
      </c>
      <c r="K152">
        <f t="shared" si="24"/>
        <v>0</v>
      </c>
      <c r="L152">
        <f t="shared" si="25"/>
        <v>0</v>
      </c>
      <c r="M152">
        <f t="shared" si="26"/>
        <v>0</v>
      </c>
    </row>
    <row r="153" spans="1:13" x14ac:dyDescent="0.2">
      <c r="A153" s="12" t="s">
        <v>252</v>
      </c>
      <c r="B153" s="12" t="s">
        <v>251</v>
      </c>
      <c r="C153" s="12" t="s">
        <v>217</v>
      </c>
      <c r="D153" s="12">
        <v>26</v>
      </c>
      <c r="E153">
        <f t="shared" si="18"/>
        <v>0</v>
      </c>
      <c r="F153">
        <f t="shared" si="19"/>
        <v>0</v>
      </c>
      <c r="G153">
        <f t="shared" si="20"/>
        <v>0</v>
      </c>
      <c r="H153">
        <f t="shared" si="21"/>
        <v>0</v>
      </c>
      <c r="I153">
        <f t="shared" si="22"/>
        <v>1</v>
      </c>
      <c r="J153">
        <f t="shared" si="23"/>
        <v>0</v>
      </c>
      <c r="K153">
        <f t="shared" si="24"/>
        <v>0</v>
      </c>
      <c r="L153">
        <f t="shared" si="25"/>
        <v>0</v>
      </c>
      <c r="M153">
        <f t="shared" si="26"/>
        <v>0</v>
      </c>
    </row>
    <row r="154" spans="1:13" x14ac:dyDescent="0.2">
      <c r="A154" s="12" t="s">
        <v>246</v>
      </c>
      <c r="B154" s="12" t="s">
        <v>250</v>
      </c>
      <c r="C154" s="12" t="s">
        <v>217</v>
      </c>
      <c r="D154" s="12">
        <v>27</v>
      </c>
      <c r="E154">
        <f t="shared" si="18"/>
        <v>0</v>
      </c>
      <c r="F154">
        <f t="shared" si="19"/>
        <v>0</v>
      </c>
      <c r="G154">
        <f t="shared" si="20"/>
        <v>0</v>
      </c>
      <c r="H154">
        <f t="shared" si="21"/>
        <v>0</v>
      </c>
      <c r="I154">
        <f t="shared" si="22"/>
        <v>1</v>
      </c>
      <c r="J154">
        <f t="shared" si="23"/>
        <v>0</v>
      </c>
      <c r="K154">
        <f t="shared" si="24"/>
        <v>0</v>
      </c>
      <c r="L154">
        <f t="shared" si="25"/>
        <v>0</v>
      </c>
      <c r="M154">
        <f t="shared" si="26"/>
        <v>0</v>
      </c>
    </row>
    <row r="155" spans="1:13" x14ac:dyDescent="0.2">
      <c r="A155" s="12" t="s">
        <v>246</v>
      </c>
      <c r="B155" s="12" t="s">
        <v>249</v>
      </c>
      <c r="C155" s="12" t="s">
        <v>217</v>
      </c>
      <c r="D155" s="12">
        <v>27</v>
      </c>
      <c r="E155">
        <f t="shared" si="18"/>
        <v>0</v>
      </c>
      <c r="F155">
        <f t="shared" si="19"/>
        <v>0</v>
      </c>
      <c r="G155">
        <f t="shared" si="20"/>
        <v>0</v>
      </c>
      <c r="H155">
        <f t="shared" si="21"/>
        <v>0</v>
      </c>
      <c r="I155">
        <f t="shared" si="22"/>
        <v>1</v>
      </c>
      <c r="J155">
        <f t="shared" si="23"/>
        <v>0</v>
      </c>
      <c r="K155">
        <f t="shared" si="24"/>
        <v>0</v>
      </c>
      <c r="L155">
        <f t="shared" si="25"/>
        <v>0</v>
      </c>
      <c r="M155">
        <f t="shared" si="26"/>
        <v>0</v>
      </c>
    </row>
    <row r="156" spans="1:13" x14ac:dyDescent="0.2">
      <c r="A156" s="12" t="s">
        <v>246</v>
      </c>
      <c r="B156" s="12" t="s">
        <v>249</v>
      </c>
      <c r="C156" s="12" t="s">
        <v>217</v>
      </c>
      <c r="D156" s="12">
        <v>25</v>
      </c>
      <c r="E156">
        <f t="shared" si="18"/>
        <v>0</v>
      </c>
      <c r="F156">
        <f t="shared" si="19"/>
        <v>0</v>
      </c>
      <c r="G156">
        <f t="shared" si="20"/>
        <v>0</v>
      </c>
      <c r="H156">
        <f t="shared" si="21"/>
        <v>0</v>
      </c>
      <c r="I156">
        <f t="shared" si="22"/>
        <v>1</v>
      </c>
      <c r="J156">
        <f t="shared" si="23"/>
        <v>0</v>
      </c>
      <c r="K156">
        <f t="shared" si="24"/>
        <v>0</v>
      </c>
      <c r="L156">
        <f t="shared" si="25"/>
        <v>0</v>
      </c>
      <c r="M156">
        <f t="shared" si="26"/>
        <v>0</v>
      </c>
    </row>
    <row r="157" spans="1:13" x14ac:dyDescent="0.2">
      <c r="A157" s="12" t="s">
        <v>246</v>
      </c>
      <c r="B157" s="12" t="s">
        <v>248</v>
      </c>
      <c r="C157" s="12" t="s">
        <v>217</v>
      </c>
      <c r="D157" s="12">
        <v>25</v>
      </c>
      <c r="E157">
        <f t="shared" si="18"/>
        <v>0</v>
      </c>
      <c r="F157">
        <f t="shared" si="19"/>
        <v>0</v>
      </c>
      <c r="G157">
        <f t="shared" si="20"/>
        <v>0</v>
      </c>
      <c r="H157">
        <f t="shared" si="21"/>
        <v>0</v>
      </c>
      <c r="I157">
        <f t="shared" si="22"/>
        <v>1</v>
      </c>
      <c r="J157">
        <f t="shared" si="23"/>
        <v>0</v>
      </c>
      <c r="K157">
        <f t="shared" si="24"/>
        <v>0</v>
      </c>
      <c r="L157">
        <f t="shared" si="25"/>
        <v>0</v>
      </c>
      <c r="M157">
        <f t="shared" si="26"/>
        <v>0</v>
      </c>
    </row>
    <row r="158" spans="1:13" x14ac:dyDescent="0.2">
      <c r="A158" s="12" t="s">
        <v>246</v>
      </c>
      <c r="B158" s="12" t="s">
        <v>247</v>
      </c>
      <c r="C158" s="12" t="s">
        <v>217</v>
      </c>
      <c r="D158" s="12">
        <v>20</v>
      </c>
      <c r="E158">
        <f t="shared" si="18"/>
        <v>0</v>
      </c>
      <c r="F158">
        <f t="shared" si="19"/>
        <v>0</v>
      </c>
      <c r="G158">
        <f t="shared" si="20"/>
        <v>0</v>
      </c>
      <c r="H158">
        <f t="shared" si="21"/>
        <v>0</v>
      </c>
      <c r="I158">
        <f t="shared" si="22"/>
        <v>1</v>
      </c>
      <c r="J158">
        <f t="shared" si="23"/>
        <v>0</v>
      </c>
      <c r="K158">
        <f t="shared" si="24"/>
        <v>0</v>
      </c>
      <c r="L158">
        <f t="shared" si="25"/>
        <v>0</v>
      </c>
      <c r="M158">
        <f t="shared" si="26"/>
        <v>0</v>
      </c>
    </row>
    <row r="159" spans="1:13" x14ac:dyDescent="0.2">
      <c r="A159" s="12" t="s">
        <v>246</v>
      </c>
      <c r="B159" s="12" t="s">
        <v>245</v>
      </c>
      <c r="C159" s="12" t="s">
        <v>217</v>
      </c>
      <c r="D159" s="12">
        <v>24</v>
      </c>
      <c r="E159">
        <f t="shared" si="18"/>
        <v>0</v>
      </c>
      <c r="F159">
        <f t="shared" si="19"/>
        <v>0</v>
      </c>
      <c r="G159">
        <f t="shared" si="20"/>
        <v>0</v>
      </c>
      <c r="H159">
        <f t="shared" si="21"/>
        <v>0</v>
      </c>
      <c r="I159">
        <f t="shared" si="22"/>
        <v>1</v>
      </c>
      <c r="J159">
        <f t="shared" si="23"/>
        <v>0</v>
      </c>
      <c r="K159">
        <f t="shared" si="24"/>
        <v>0</v>
      </c>
      <c r="L159">
        <f t="shared" si="25"/>
        <v>0</v>
      </c>
      <c r="M159">
        <f t="shared" si="26"/>
        <v>0</v>
      </c>
    </row>
    <row r="160" spans="1:13" x14ac:dyDescent="0.2">
      <c r="A160" s="12" t="s">
        <v>244</v>
      </c>
      <c r="B160" s="12" t="s">
        <v>243</v>
      </c>
      <c r="C160" s="12" t="s">
        <v>217</v>
      </c>
      <c r="D160" s="12">
        <v>12</v>
      </c>
      <c r="E160">
        <f t="shared" si="18"/>
        <v>0</v>
      </c>
      <c r="F160">
        <f t="shared" si="19"/>
        <v>0</v>
      </c>
      <c r="G160">
        <f t="shared" si="20"/>
        <v>0</v>
      </c>
      <c r="H160">
        <f t="shared" si="21"/>
        <v>0</v>
      </c>
      <c r="I160">
        <f t="shared" si="22"/>
        <v>1</v>
      </c>
      <c r="J160">
        <f t="shared" si="23"/>
        <v>0</v>
      </c>
      <c r="K160">
        <f t="shared" si="24"/>
        <v>0</v>
      </c>
      <c r="L160">
        <f t="shared" si="25"/>
        <v>0</v>
      </c>
      <c r="M160">
        <f t="shared" si="26"/>
        <v>0</v>
      </c>
    </row>
    <row r="161" spans="1:13" x14ac:dyDescent="0.2">
      <c r="A161" s="12" t="s">
        <v>134</v>
      </c>
      <c r="B161" s="12" t="s">
        <v>242</v>
      </c>
      <c r="C161" s="12" t="s">
        <v>217</v>
      </c>
      <c r="D161" s="12">
        <v>27</v>
      </c>
      <c r="E161">
        <f t="shared" si="18"/>
        <v>0</v>
      </c>
      <c r="F161">
        <f t="shared" si="19"/>
        <v>0</v>
      </c>
      <c r="G161">
        <f t="shared" si="20"/>
        <v>0</v>
      </c>
      <c r="H161">
        <f t="shared" si="21"/>
        <v>0</v>
      </c>
      <c r="I161">
        <f t="shared" si="22"/>
        <v>1</v>
      </c>
      <c r="J161">
        <f t="shared" si="23"/>
        <v>0</v>
      </c>
      <c r="K161">
        <f t="shared" si="24"/>
        <v>0</v>
      </c>
      <c r="L161">
        <f t="shared" si="25"/>
        <v>0</v>
      </c>
      <c r="M161">
        <f t="shared" si="26"/>
        <v>0</v>
      </c>
    </row>
    <row r="162" spans="1:13" x14ac:dyDescent="0.2">
      <c r="A162" s="12" t="s">
        <v>134</v>
      </c>
      <c r="B162" s="12" t="s">
        <v>241</v>
      </c>
      <c r="C162" s="12" t="s">
        <v>217</v>
      </c>
      <c r="D162" s="12">
        <v>27</v>
      </c>
      <c r="E162">
        <f t="shared" si="18"/>
        <v>0</v>
      </c>
      <c r="F162">
        <f t="shared" si="19"/>
        <v>0</v>
      </c>
      <c r="G162">
        <f t="shared" si="20"/>
        <v>0</v>
      </c>
      <c r="H162">
        <f t="shared" si="21"/>
        <v>0</v>
      </c>
      <c r="I162">
        <f t="shared" si="22"/>
        <v>1</v>
      </c>
      <c r="J162">
        <f t="shared" si="23"/>
        <v>0</v>
      </c>
      <c r="K162">
        <f t="shared" si="24"/>
        <v>0</v>
      </c>
      <c r="L162">
        <f t="shared" si="25"/>
        <v>0</v>
      </c>
      <c r="M162">
        <f t="shared" si="26"/>
        <v>0</v>
      </c>
    </row>
    <row r="163" spans="1:13" x14ac:dyDescent="0.2">
      <c r="A163" s="12" t="s">
        <v>134</v>
      </c>
      <c r="B163" s="12" t="s">
        <v>240</v>
      </c>
      <c r="C163" s="12" t="s">
        <v>217</v>
      </c>
      <c r="D163" s="12">
        <v>24</v>
      </c>
      <c r="E163">
        <f t="shared" si="18"/>
        <v>0</v>
      </c>
      <c r="F163">
        <f t="shared" si="19"/>
        <v>0</v>
      </c>
      <c r="G163">
        <f t="shared" si="20"/>
        <v>0</v>
      </c>
      <c r="H163">
        <f t="shared" si="21"/>
        <v>0</v>
      </c>
      <c r="I163">
        <f t="shared" si="22"/>
        <v>1</v>
      </c>
      <c r="J163">
        <f t="shared" si="23"/>
        <v>0</v>
      </c>
      <c r="K163">
        <f t="shared" si="24"/>
        <v>0</v>
      </c>
      <c r="L163">
        <f t="shared" si="25"/>
        <v>0</v>
      </c>
      <c r="M163">
        <f t="shared" si="26"/>
        <v>0</v>
      </c>
    </row>
    <row r="164" spans="1:13" x14ac:dyDescent="0.2">
      <c r="A164" s="12" t="s">
        <v>134</v>
      </c>
      <c r="B164" s="12" t="s">
        <v>239</v>
      </c>
      <c r="C164" s="12" t="s">
        <v>217</v>
      </c>
      <c r="D164" s="12">
        <v>24</v>
      </c>
      <c r="E164">
        <f t="shared" si="18"/>
        <v>0</v>
      </c>
      <c r="F164">
        <f t="shared" si="19"/>
        <v>0</v>
      </c>
      <c r="G164">
        <f t="shared" si="20"/>
        <v>0</v>
      </c>
      <c r="H164">
        <f t="shared" si="21"/>
        <v>0</v>
      </c>
      <c r="I164">
        <f t="shared" si="22"/>
        <v>1</v>
      </c>
      <c r="J164">
        <f t="shared" si="23"/>
        <v>0</v>
      </c>
      <c r="K164">
        <f t="shared" si="24"/>
        <v>0</v>
      </c>
      <c r="L164">
        <f t="shared" si="25"/>
        <v>0</v>
      </c>
      <c r="M164">
        <f t="shared" si="26"/>
        <v>0</v>
      </c>
    </row>
    <row r="165" spans="1:13" x14ac:dyDescent="0.2">
      <c r="A165" s="12" t="s">
        <v>134</v>
      </c>
      <c r="B165" s="12" t="s">
        <v>238</v>
      </c>
      <c r="C165" s="12" t="s">
        <v>217</v>
      </c>
      <c r="D165" s="12">
        <v>17</v>
      </c>
      <c r="E165">
        <f t="shared" si="18"/>
        <v>0</v>
      </c>
      <c r="F165">
        <f t="shared" si="19"/>
        <v>0</v>
      </c>
      <c r="G165">
        <f t="shared" si="20"/>
        <v>0</v>
      </c>
      <c r="H165">
        <f t="shared" si="21"/>
        <v>0</v>
      </c>
      <c r="I165">
        <f t="shared" si="22"/>
        <v>1</v>
      </c>
      <c r="J165">
        <f t="shared" si="23"/>
        <v>0</v>
      </c>
      <c r="K165">
        <f t="shared" si="24"/>
        <v>0</v>
      </c>
      <c r="L165">
        <f t="shared" si="25"/>
        <v>0</v>
      </c>
      <c r="M165">
        <f t="shared" si="26"/>
        <v>0</v>
      </c>
    </row>
    <row r="166" spans="1:13" x14ac:dyDescent="0.2">
      <c r="A166" s="12" t="s">
        <v>134</v>
      </c>
      <c r="B166" s="12" t="s">
        <v>237</v>
      </c>
      <c r="C166" s="12" t="s">
        <v>217</v>
      </c>
      <c r="D166" s="12">
        <v>17</v>
      </c>
      <c r="E166">
        <f t="shared" si="18"/>
        <v>0</v>
      </c>
      <c r="F166">
        <f t="shared" si="19"/>
        <v>0</v>
      </c>
      <c r="G166">
        <f t="shared" si="20"/>
        <v>0</v>
      </c>
      <c r="H166">
        <f t="shared" si="21"/>
        <v>0</v>
      </c>
      <c r="I166">
        <f t="shared" si="22"/>
        <v>1</v>
      </c>
      <c r="J166">
        <f t="shared" si="23"/>
        <v>0</v>
      </c>
      <c r="K166">
        <f t="shared" si="24"/>
        <v>0</v>
      </c>
      <c r="L166">
        <f t="shared" si="25"/>
        <v>0</v>
      </c>
      <c r="M166">
        <f t="shared" si="26"/>
        <v>0</v>
      </c>
    </row>
    <row r="167" spans="1:13" x14ac:dyDescent="0.2">
      <c r="A167" s="12" t="s">
        <v>134</v>
      </c>
      <c r="B167" s="12" t="s">
        <v>236</v>
      </c>
      <c r="C167" s="12" t="s">
        <v>217</v>
      </c>
      <c r="D167" s="12">
        <v>20</v>
      </c>
      <c r="E167">
        <f t="shared" si="18"/>
        <v>0</v>
      </c>
      <c r="F167">
        <f t="shared" si="19"/>
        <v>0</v>
      </c>
      <c r="G167">
        <f t="shared" si="20"/>
        <v>0</v>
      </c>
      <c r="H167">
        <f t="shared" si="21"/>
        <v>0</v>
      </c>
      <c r="I167">
        <f t="shared" si="22"/>
        <v>1</v>
      </c>
      <c r="J167">
        <f t="shared" si="23"/>
        <v>0</v>
      </c>
      <c r="K167">
        <f t="shared" si="24"/>
        <v>0</v>
      </c>
      <c r="L167">
        <f t="shared" si="25"/>
        <v>0</v>
      </c>
      <c r="M167">
        <f t="shared" si="26"/>
        <v>0</v>
      </c>
    </row>
    <row r="168" spans="1:13" x14ac:dyDescent="0.2">
      <c r="A168" s="12" t="s">
        <v>134</v>
      </c>
      <c r="B168" s="12" t="s">
        <v>235</v>
      </c>
      <c r="C168" s="12" t="s">
        <v>217</v>
      </c>
      <c r="D168" s="12">
        <v>25</v>
      </c>
      <c r="E168">
        <f t="shared" si="18"/>
        <v>0</v>
      </c>
      <c r="F168">
        <f t="shared" si="19"/>
        <v>0</v>
      </c>
      <c r="G168">
        <f t="shared" si="20"/>
        <v>0</v>
      </c>
      <c r="H168">
        <f t="shared" si="21"/>
        <v>0</v>
      </c>
      <c r="I168">
        <f t="shared" si="22"/>
        <v>1</v>
      </c>
      <c r="J168">
        <f t="shared" si="23"/>
        <v>0</v>
      </c>
      <c r="K168">
        <f t="shared" si="24"/>
        <v>0</v>
      </c>
      <c r="L168">
        <f t="shared" si="25"/>
        <v>0</v>
      </c>
      <c r="M168">
        <f t="shared" si="26"/>
        <v>0</v>
      </c>
    </row>
    <row r="169" spans="1:13" x14ac:dyDescent="0.2">
      <c r="A169" s="12" t="s">
        <v>134</v>
      </c>
      <c r="B169" s="12" t="s">
        <v>234</v>
      </c>
      <c r="C169" s="12" t="s">
        <v>217</v>
      </c>
      <c r="D169" s="12">
        <v>26</v>
      </c>
      <c r="E169">
        <f t="shared" si="18"/>
        <v>0</v>
      </c>
      <c r="F169">
        <f t="shared" si="19"/>
        <v>0</v>
      </c>
      <c r="G169">
        <f t="shared" si="20"/>
        <v>0</v>
      </c>
      <c r="H169">
        <f t="shared" si="21"/>
        <v>0</v>
      </c>
      <c r="I169">
        <f t="shared" si="22"/>
        <v>1</v>
      </c>
      <c r="J169">
        <f t="shared" si="23"/>
        <v>0</v>
      </c>
      <c r="K169">
        <f t="shared" si="24"/>
        <v>0</v>
      </c>
      <c r="L169">
        <f t="shared" si="25"/>
        <v>0</v>
      </c>
      <c r="M169">
        <f t="shared" si="26"/>
        <v>0</v>
      </c>
    </row>
    <row r="170" spans="1:13" x14ac:dyDescent="0.2">
      <c r="A170" s="12" t="s">
        <v>134</v>
      </c>
      <c r="B170" s="12" t="s">
        <v>233</v>
      </c>
      <c r="C170" s="12" t="s">
        <v>217</v>
      </c>
      <c r="D170" s="12">
        <v>25</v>
      </c>
      <c r="E170">
        <f t="shared" si="18"/>
        <v>0</v>
      </c>
      <c r="F170">
        <f t="shared" si="19"/>
        <v>0</v>
      </c>
      <c r="G170">
        <f t="shared" si="20"/>
        <v>0</v>
      </c>
      <c r="H170">
        <f t="shared" si="21"/>
        <v>0</v>
      </c>
      <c r="I170">
        <f t="shared" si="22"/>
        <v>1</v>
      </c>
      <c r="J170">
        <f t="shared" si="23"/>
        <v>0</v>
      </c>
      <c r="K170">
        <f t="shared" si="24"/>
        <v>0</v>
      </c>
      <c r="L170">
        <f t="shared" si="25"/>
        <v>0</v>
      </c>
      <c r="M170">
        <f t="shared" si="26"/>
        <v>0</v>
      </c>
    </row>
    <row r="171" spans="1:13" x14ac:dyDescent="0.2">
      <c r="A171" s="12" t="s">
        <v>131</v>
      </c>
      <c r="B171" s="12" t="s">
        <v>232</v>
      </c>
      <c r="C171" s="12" t="s">
        <v>217</v>
      </c>
      <c r="D171" s="12">
        <v>29</v>
      </c>
      <c r="E171">
        <f t="shared" si="18"/>
        <v>0</v>
      </c>
      <c r="F171">
        <f t="shared" si="19"/>
        <v>0</v>
      </c>
      <c r="G171">
        <f t="shared" si="20"/>
        <v>0</v>
      </c>
      <c r="H171">
        <f t="shared" si="21"/>
        <v>0</v>
      </c>
      <c r="I171">
        <f t="shared" si="22"/>
        <v>1</v>
      </c>
      <c r="J171">
        <f t="shared" si="23"/>
        <v>0</v>
      </c>
      <c r="K171">
        <f t="shared" si="24"/>
        <v>0</v>
      </c>
      <c r="L171">
        <f t="shared" si="25"/>
        <v>0</v>
      </c>
      <c r="M171">
        <f t="shared" si="26"/>
        <v>0</v>
      </c>
    </row>
    <row r="172" spans="1:13" x14ac:dyDescent="0.2">
      <c r="A172" s="12" t="s">
        <v>131</v>
      </c>
      <c r="B172" s="12" t="s">
        <v>232</v>
      </c>
      <c r="C172" s="12" t="s">
        <v>217</v>
      </c>
      <c r="D172" s="12">
        <v>24</v>
      </c>
      <c r="E172">
        <f t="shared" si="18"/>
        <v>0</v>
      </c>
      <c r="F172">
        <f t="shared" si="19"/>
        <v>0</v>
      </c>
      <c r="G172">
        <f t="shared" si="20"/>
        <v>0</v>
      </c>
      <c r="H172">
        <f t="shared" si="21"/>
        <v>0</v>
      </c>
      <c r="I172">
        <f t="shared" si="22"/>
        <v>1</v>
      </c>
      <c r="J172">
        <f t="shared" si="23"/>
        <v>0</v>
      </c>
      <c r="K172">
        <f t="shared" si="24"/>
        <v>0</v>
      </c>
      <c r="L172">
        <f t="shared" si="25"/>
        <v>0</v>
      </c>
      <c r="M172">
        <f t="shared" si="26"/>
        <v>0</v>
      </c>
    </row>
    <row r="173" spans="1:13" x14ac:dyDescent="0.2">
      <c r="A173" s="12" t="s">
        <v>131</v>
      </c>
      <c r="B173" s="12" t="s">
        <v>231</v>
      </c>
      <c r="C173" s="12" t="s">
        <v>217</v>
      </c>
      <c r="D173" s="12">
        <v>23</v>
      </c>
      <c r="E173">
        <f t="shared" si="18"/>
        <v>0</v>
      </c>
      <c r="F173">
        <f t="shared" si="19"/>
        <v>0</v>
      </c>
      <c r="G173">
        <f t="shared" si="20"/>
        <v>0</v>
      </c>
      <c r="H173">
        <f t="shared" si="21"/>
        <v>0</v>
      </c>
      <c r="I173">
        <f t="shared" si="22"/>
        <v>1</v>
      </c>
      <c r="J173">
        <f t="shared" si="23"/>
        <v>0</v>
      </c>
      <c r="K173">
        <f t="shared" si="24"/>
        <v>0</v>
      </c>
      <c r="L173">
        <f t="shared" si="25"/>
        <v>0</v>
      </c>
      <c r="M173">
        <f t="shared" si="26"/>
        <v>0</v>
      </c>
    </row>
    <row r="174" spans="1:13" x14ac:dyDescent="0.2">
      <c r="A174" s="12" t="s">
        <v>131</v>
      </c>
      <c r="B174" s="12" t="s">
        <v>230</v>
      </c>
      <c r="C174" s="12" t="s">
        <v>217</v>
      </c>
      <c r="D174" s="12">
        <v>26</v>
      </c>
      <c r="E174">
        <f t="shared" si="18"/>
        <v>0</v>
      </c>
      <c r="F174">
        <f t="shared" si="19"/>
        <v>0</v>
      </c>
      <c r="G174">
        <f t="shared" si="20"/>
        <v>0</v>
      </c>
      <c r="H174">
        <f t="shared" si="21"/>
        <v>0</v>
      </c>
      <c r="I174">
        <f t="shared" si="22"/>
        <v>1</v>
      </c>
      <c r="J174">
        <f t="shared" si="23"/>
        <v>0</v>
      </c>
      <c r="K174">
        <f t="shared" si="24"/>
        <v>0</v>
      </c>
      <c r="L174">
        <f t="shared" si="25"/>
        <v>0</v>
      </c>
      <c r="M174">
        <f t="shared" si="26"/>
        <v>0</v>
      </c>
    </row>
    <row r="175" spans="1:13" x14ac:dyDescent="0.2">
      <c r="A175" s="12" t="s">
        <v>131</v>
      </c>
      <c r="B175" s="12" t="s">
        <v>229</v>
      </c>
      <c r="C175" s="12" t="s">
        <v>217</v>
      </c>
      <c r="D175" s="12">
        <v>24</v>
      </c>
      <c r="E175">
        <f t="shared" si="18"/>
        <v>0</v>
      </c>
      <c r="F175">
        <f t="shared" si="19"/>
        <v>0</v>
      </c>
      <c r="G175">
        <f t="shared" si="20"/>
        <v>0</v>
      </c>
      <c r="H175">
        <f t="shared" si="21"/>
        <v>0</v>
      </c>
      <c r="I175">
        <f t="shared" si="22"/>
        <v>1</v>
      </c>
      <c r="J175">
        <f t="shared" si="23"/>
        <v>0</v>
      </c>
      <c r="K175">
        <f t="shared" si="24"/>
        <v>0</v>
      </c>
      <c r="L175">
        <f t="shared" si="25"/>
        <v>0</v>
      </c>
      <c r="M175">
        <f t="shared" si="26"/>
        <v>0</v>
      </c>
    </row>
    <row r="176" spans="1:13" x14ac:dyDescent="0.2">
      <c r="A176" s="12" t="s">
        <v>131</v>
      </c>
      <c r="B176" s="12" t="s">
        <v>229</v>
      </c>
      <c r="C176" s="12" t="s">
        <v>217</v>
      </c>
      <c r="D176" s="12">
        <v>22</v>
      </c>
      <c r="E176">
        <f t="shared" si="18"/>
        <v>0</v>
      </c>
      <c r="F176">
        <f t="shared" si="19"/>
        <v>0</v>
      </c>
      <c r="G176">
        <f t="shared" si="20"/>
        <v>0</v>
      </c>
      <c r="H176">
        <f t="shared" si="21"/>
        <v>0</v>
      </c>
      <c r="I176">
        <f t="shared" si="22"/>
        <v>1</v>
      </c>
      <c r="J176">
        <f t="shared" si="23"/>
        <v>0</v>
      </c>
      <c r="K176">
        <f t="shared" si="24"/>
        <v>0</v>
      </c>
      <c r="L176">
        <f t="shared" si="25"/>
        <v>0</v>
      </c>
      <c r="M176">
        <f t="shared" si="26"/>
        <v>0</v>
      </c>
    </row>
    <row r="177" spans="1:13" x14ac:dyDescent="0.2">
      <c r="A177" s="12" t="s">
        <v>112</v>
      </c>
      <c r="B177" s="12" t="s">
        <v>228</v>
      </c>
      <c r="C177" s="12" t="s">
        <v>217</v>
      </c>
      <c r="D177" s="12">
        <v>25</v>
      </c>
      <c r="E177">
        <f t="shared" si="18"/>
        <v>0</v>
      </c>
      <c r="F177">
        <f t="shared" si="19"/>
        <v>0</v>
      </c>
      <c r="G177">
        <f t="shared" si="20"/>
        <v>0</v>
      </c>
      <c r="H177">
        <f t="shared" si="21"/>
        <v>0</v>
      </c>
      <c r="I177">
        <f t="shared" si="22"/>
        <v>1</v>
      </c>
      <c r="J177">
        <f t="shared" si="23"/>
        <v>0</v>
      </c>
      <c r="K177">
        <f t="shared" si="24"/>
        <v>0</v>
      </c>
      <c r="L177">
        <f t="shared" si="25"/>
        <v>0</v>
      </c>
      <c r="M177">
        <f t="shared" si="26"/>
        <v>0</v>
      </c>
    </row>
    <row r="178" spans="1:13" x14ac:dyDescent="0.2">
      <c r="A178" s="12" t="s">
        <v>112</v>
      </c>
      <c r="B178" s="12" t="s">
        <v>228</v>
      </c>
      <c r="C178" s="12" t="s">
        <v>217</v>
      </c>
      <c r="D178" s="12">
        <v>23</v>
      </c>
      <c r="E178">
        <f t="shared" si="18"/>
        <v>0</v>
      </c>
      <c r="F178">
        <f t="shared" si="19"/>
        <v>0</v>
      </c>
      <c r="G178">
        <f t="shared" si="20"/>
        <v>0</v>
      </c>
      <c r="H178">
        <f t="shared" si="21"/>
        <v>0</v>
      </c>
      <c r="I178">
        <f t="shared" si="22"/>
        <v>1</v>
      </c>
      <c r="J178">
        <f t="shared" si="23"/>
        <v>0</v>
      </c>
      <c r="K178">
        <f t="shared" si="24"/>
        <v>0</v>
      </c>
      <c r="L178">
        <f t="shared" si="25"/>
        <v>0</v>
      </c>
      <c r="M178">
        <f t="shared" si="26"/>
        <v>0</v>
      </c>
    </row>
    <row r="179" spans="1:13" x14ac:dyDescent="0.2">
      <c r="A179" s="12" t="s">
        <v>112</v>
      </c>
      <c r="B179" s="12" t="s">
        <v>228</v>
      </c>
      <c r="C179" s="12" t="s">
        <v>217</v>
      </c>
      <c r="D179" s="12">
        <v>19</v>
      </c>
      <c r="E179">
        <f t="shared" si="18"/>
        <v>0</v>
      </c>
      <c r="F179">
        <f t="shared" si="19"/>
        <v>0</v>
      </c>
      <c r="G179">
        <f t="shared" si="20"/>
        <v>0</v>
      </c>
      <c r="H179">
        <f t="shared" si="21"/>
        <v>0</v>
      </c>
      <c r="I179">
        <f t="shared" si="22"/>
        <v>1</v>
      </c>
      <c r="J179">
        <f t="shared" si="23"/>
        <v>0</v>
      </c>
      <c r="K179">
        <f t="shared" si="24"/>
        <v>0</v>
      </c>
      <c r="L179">
        <f t="shared" si="25"/>
        <v>0</v>
      </c>
      <c r="M179">
        <f t="shared" si="26"/>
        <v>0</v>
      </c>
    </row>
    <row r="180" spans="1:13" x14ac:dyDescent="0.2">
      <c r="A180" s="12" t="s">
        <v>112</v>
      </c>
      <c r="B180" s="12" t="s">
        <v>227</v>
      </c>
      <c r="C180" s="12" t="s">
        <v>217</v>
      </c>
      <c r="D180" s="12">
        <v>24</v>
      </c>
      <c r="E180">
        <f t="shared" si="18"/>
        <v>0</v>
      </c>
      <c r="F180">
        <f t="shared" si="19"/>
        <v>0</v>
      </c>
      <c r="G180">
        <f t="shared" si="20"/>
        <v>0</v>
      </c>
      <c r="H180">
        <f t="shared" si="21"/>
        <v>0</v>
      </c>
      <c r="I180">
        <f t="shared" si="22"/>
        <v>1</v>
      </c>
      <c r="J180">
        <f t="shared" si="23"/>
        <v>0</v>
      </c>
      <c r="K180">
        <f t="shared" si="24"/>
        <v>0</v>
      </c>
      <c r="L180">
        <f t="shared" si="25"/>
        <v>0</v>
      </c>
      <c r="M180">
        <f t="shared" si="26"/>
        <v>0</v>
      </c>
    </row>
    <row r="181" spans="1:13" x14ac:dyDescent="0.2">
      <c r="A181" s="12" t="s">
        <v>112</v>
      </c>
      <c r="B181" s="12" t="s">
        <v>227</v>
      </c>
      <c r="C181" s="12" t="s">
        <v>217</v>
      </c>
      <c r="D181" s="12">
        <v>21</v>
      </c>
      <c r="E181">
        <f t="shared" si="18"/>
        <v>0</v>
      </c>
      <c r="F181">
        <f t="shared" si="19"/>
        <v>0</v>
      </c>
      <c r="G181">
        <f t="shared" si="20"/>
        <v>0</v>
      </c>
      <c r="H181">
        <f t="shared" si="21"/>
        <v>0</v>
      </c>
      <c r="I181">
        <f t="shared" si="22"/>
        <v>1</v>
      </c>
      <c r="J181">
        <f t="shared" si="23"/>
        <v>0</v>
      </c>
      <c r="K181">
        <f t="shared" si="24"/>
        <v>0</v>
      </c>
      <c r="L181">
        <f t="shared" si="25"/>
        <v>0</v>
      </c>
      <c r="M181">
        <f t="shared" si="26"/>
        <v>0</v>
      </c>
    </row>
    <row r="182" spans="1:13" x14ac:dyDescent="0.2">
      <c r="A182" s="12" t="s">
        <v>112</v>
      </c>
      <c r="B182" s="12" t="s">
        <v>226</v>
      </c>
      <c r="C182" s="12" t="s">
        <v>217</v>
      </c>
      <c r="D182" s="12">
        <v>16</v>
      </c>
      <c r="E182">
        <f t="shared" si="18"/>
        <v>0</v>
      </c>
      <c r="F182">
        <f t="shared" si="19"/>
        <v>0</v>
      </c>
      <c r="G182">
        <f t="shared" si="20"/>
        <v>0</v>
      </c>
      <c r="H182">
        <f t="shared" si="21"/>
        <v>0</v>
      </c>
      <c r="I182">
        <f t="shared" si="22"/>
        <v>1</v>
      </c>
      <c r="J182">
        <f t="shared" si="23"/>
        <v>0</v>
      </c>
      <c r="K182">
        <f t="shared" si="24"/>
        <v>0</v>
      </c>
      <c r="L182">
        <f t="shared" si="25"/>
        <v>0</v>
      </c>
      <c r="M182">
        <f t="shared" si="26"/>
        <v>0</v>
      </c>
    </row>
    <row r="183" spans="1:13" x14ac:dyDescent="0.2">
      <c r="A183" s="12" t="s">
        <v>108</v>
      </c>
      <c r="B183" s="12" t="s">
        <v>225</v>
      </c>
      <c r="C183" s="12" t="s">
        <v>217</v>
      </c>
      <c r="D183" s="12">
        <v>32</v>
      </c>
      <c r="E183">
        <f t="shared" si="18"/>
        <v>0</v>
      </c>
      <c r="F183">
        <f t="shared" si="19"/>
        <v>0</v>
      </c>
      <c r="G183">
        <f t="shared" si="20"/>
        <v>0</v>
      </c>
      <c r="H183">
        <f t="shared" si="21"/>
        <v>0</v>
      </c>
      <c r="I183">
        <f t="shared" si="22"/>
        <v>1</v>
      </c>
      <c r="J183">
        <f t="shared" si="23"/>
        <v>0</v>
      </c>
      <c r="K183">
        <f t="shared" si="24"/>
        <v>0</v>
      </c>
      <c r="L183">
        <f t="shared" si="25"/>
        <v>0</v>
      </c>
      <c r="M183">
        <f t="shared" si="26"/>
        <v>0</v>
      </c>
    </row>
    <row r="184" spans="1:13" x14ac:dyDescent="0.2">
      <c r="A184" s="12" t="s">
        <v>108</v>
      </c>
      <c r="B184" s="12" t="s">
        <v>225</v>
      </c>
      <c r="C184" s="12" t="s">
        <v>217</v>
      </c>
      <c r="D184" s="12">
        <v>35</v>
      </c>
      <c r="E184">
        <f t="shared" si="18"/>
        <v>0</v>
      </c>
      <c r="F184">
        <f t="shared" si="19"/>
        <v>0</v>
      </c>
      <c r="G184">
        <f t="shared" si="20"/>
        <v>0</v>
      </c>
      <c r="H184">
        <f t="shared" si="21"/>
        <v>0</v>
      </c>
      <c r="I184">
        <f t="shared" si="22"/>
        <v>1</v>
      </c>
      <c r="J184">
        <f t="shared" si="23"/>
        <v>0</v>
      </c>
      <c r="K184">
        <f t="shared" si="24"/>
        <v>0</v>
      </c>
      <c r="L184">
        <f t="shared" si="25"/>
        <v>0</v>
      </c>
      <c r="M184">
        <f t="shared" si="26"/>
        <v>0</v>
      </c>
    </row>
    <row r="185" spans="1:13" x14ac:dyDescent="0.2">
      <c r="A185" s="12" t="s">
        <v>108</v>
      </c>
      <c r="B185" s="12" t="s">
        <v>224</v>
      </c>
      <c r="C185" s="12" t="s">
        <v>217</v>
      </c>
      <c r="D185" s="12">
        <v>31</v>
      </c>
      <c r="E185">
        <f t="shared" si="18"/>
        <v>0</v>
      </c>
      <c r="F185">
        <f t="shared" si="19"/>
        <v>0</v>
      </c>
      <c r="G185">
        <f t="shared" si="20"/>
        <v>0</v>
      </c>
      <c r="H185">
        <f t="shared" si="21"/>
        <v>0</v>
      </c>
      <c r="I185">
        <f t="shared" si="22"/>
        <v>1</v>
      </c>
      <c r="J185">
        <f t="shared" si="23"/>
        <v>0</v>
      </c>
      <c r="K185">
        <f t="shared" si="24"/>
        <v>0</v>
      </c>
      <c r="L185">
        <f t="shared" si="25"/>
        <v>0</v>
      </c>
      <c r="M185">
        <f t="shared" si="26"/>
        <v>0</v>
      </c>
    </row>
    <row r="186" spans="1:13" x14ac:dyDescent="0.2">
      <c r="A186" s="12" t="s">
        <v>108</v>
      </c>
      <c r="B186" s="12" t="s">
        <v>223</v>
      </c>
      <c r="C186" s="12" t="s">
        <v>217</v>
      </c>
      <c r="D186" s="12">
        <v>32</v>
      </c>
      <c r="E186">
        <f t="shared" si="18"/>
        <v>0</v>
      </c>
      <c r="F186">
        <f t="shared" si="19"/>
        <v>0</v>
      </c>
      <c r="G186">
        <f t="shared" si="20"/>
        <v>0</v>
      </c>
      <c r="H186">
        <f t="shared" si="21"/>
        <v>0</v>
      </c>
      <c r="I186">
        <f t="shared" si="22"/>
        <v>1</v>
      </c>
      <c r="J186">
        <f t="shared" si="23"/>
        <v>0</v>
      </c>
      <c r="K186">
        <f t="shared" si="24"/>
        <v>0</v>
      </c>
      <c r="L186">
        <f t="shared" si="25"/>
        <v>0</v>
      </c>
      <c r="M186">
        <f t="shared" si="26"/>
        <v>0</v>
      </c>
    </row>
    <row r="187" spans="1:13" x14ac:dyDescent="0.2">
      <c r="A187" s="12" t="s">
        <v>108</v>
      </c>
      <c r="B187" s="12" t="s">
        <v>223</v>
      </c>
      <c r="C187" s="12" t="s">
        <v>217</v>
      </c>
      <c r="D187" s="12">
        <v>46</v>
      </c>
      <c r="E187">
        <f t="shared" si="18"/>
        <v>0</v>
      </c>
      <c r="F187">
        <f t="shared" si="19"/>
        <v>0</v>
      </c>
      <c r="G187">
        <f t="shared" si="20"/>
        <v>0</v>
      </c>
      <c r="H187">
        <f t="shared" si="21"/>
        <v>0</v>
      </c>
      <c r="I187">
        <f t="shared" si="22"/>
        <v>1</v>
      </c>
      <c r="J187">
        <f t="shared" si="23"/>
        <v>0</v>
      </c>
      <c r="K187">
        <f t="shared" si="24"/>
        <v>0</v>
      </c>
      <c r="L187">
        <f t="shared" si="25"/>
        <v>0</v>
      </c>
      <c r="M187">
        <f t="shared" si="26"/>
        <v>0</v>
      </c>
    </row>
    <row r="188" spans="1:13" x14ac:dyDescent="0.2">
      <c r="A188" s="12" t="s">
        <v>100</v>
      </c>
      <c r="B188" s="12" t="s">
        <v>222</v>
      </c>
      <c r="C188" s="12" t="s">
        <v>217</v>
      </c>
      <c r="D188" s="12">
        <v>25</v>
      </c>
      <c r="E188">
        <f t="shared" si="18"/>
        <v>0</v>
      </c>
      <c r="F188">
        <f t="shared" si="19"/>
        <v>0</v>
      </c>
      <c r="G188">
        <f t="shared" si="20"/>
        <v>0</v>
      </c>
      <c r="H188">
        <f t="shared" si="21"/>
        <v>0</v>
      </c>
      <c r="I188">
        <f t="shared" si="22"/>
        <v>1</v>
      </c>
      <c r="J188">
        <f t="shared" si="23"/>
        <v>0</v>
      </c>
      <c r="K188">
        <f t="shared" si="24"/>
        <v>0</v>
      </c>
      <c r="L188">
        <f t="shared" si="25"/>
        <v>0</v>
      </c>
      <c r="M188">
        <f t="shared" si="26"/>
        <v>0</v>
      </c>
    </row>
    <row r="189" spans="1:13" x14ac:dyDescent="0.2">
      <c r="A189" s="12" t="s">
        <v>100</v>
      </c>
      <c r="B189" s="12" t="s">
        <v>221</v>
      </c>
      <c r="C189" s="12" t="s">
        <v>217</v>
      </c>
      <c r="D189" s="12">
        <v>42</v>
      </c>
      <c r="E189">
        <f t="shared" si="18"/>
        <v>0</v>
      </c>
      <c r="F189">
        <f t="shared" si="19"/>
        <v>0</v>
      </c>
      <c r="G189">
        <f t="shared" si="20"/>
        <v>0</v>
      </c>
      <c r="H189">
        <f t="shared" si="21"/>
        <v>0</v>
      </c>
      <c r="I189">
        <f t="shared" si="22"/>
        <v>1</v>
      </c>
      <c r="J189">
        <f t="shared" si="23"/>
        <v>0</v>
      </c>
      <c r="K189">
        <f t="shared" si="24"/>
        <v>0</v>
      </c>
      <c r="L189">
        <f t="shared" si="25"/>
        <v>0</v>
      </c>
      <c r="M189">
        <f t="shared" si="26"/>
        <v>0</v>
      </c>
    </row>
    <row r="190" spans="1:13" x14ac:dyDescent="0.2">
      <c r="A190" s="12" t="s">
        <v>100</v>
      </c>
      <c r="B190" s="12" t="s">
        <v>220</v>
      </c>
      <c r="C190" s="12" t="s">
        <v>217</v>
      </c>
      <c r="D190" s="12">
        <v>41</v>
      </c>
      <c r="E190">
        <f t="shared" si="18"/>
        <v>0</v>
      </c>
      <c r="F190">
        <f t="shared" si="19"/>
        <v>0</v>
      </c>
      <c r="G190">
        <f t="shared" si="20"/>
        <v>0</v>
      </c>
      <c r="H190">
        <f t="shared" si="21"/>
        <v>0</v>
      </c>
      <c r="I190">
        <f t="shared" si="22"/>
        <v>1</v>
      </c>
      <c r="J190">
        <f t="shared" si="23"/>
        <v>0</v>
      </c>
      <c r="K190">
        <f t="shared" si="24"/>
        <v>0</v>
      </c>
      <c r="L190">
        <f t="shared" si="25"/>
        <v>0</v>
      </c>
      <c r="M190">
        <f t="shared" si="26"/>
        <v>0</v>
      </c>
    </row>
    <row r="191" spans="1:13" x14ac:dyDescent="0.2">
      <c r="A191" s="12" t="s">
        <v>115</v>
      </c>
      <c r="B191" s="12" t="s">
        <v>219</v>
      </c>
      <c r="C191" s="12" t="s">
        <v>217</v>
      </c>
      <c r="D191" s="12">
        <v>26</v>
      </c>
      <c r="E191">
        <f t="shared" si="18"/>
        <v>0</v>
      </c>
      <c r="F191">
        <f t="shared" si="19"/>
        <v>0</v>
      </c>
      <c r="G191">
        <f t="shared" si="20"/>
        <v>0</v>
      </c>
      <c r="H191">
        <f t="shared" si="21"/>
        <v>0</v>
      </c>
      <c r="I191">
        <f t="shared" si="22"/>
        <v>1</v>
      </c>
      <c r="J191">
        <f t="shared" si="23"/>
        <v>0</v>
      </c>
      <c r="K191">
        <f t="shared" si="24"/>
        <v>0</v>
      </c>
      <c r="L191">
        <f t="shared" si="25"/>
        <v>0</v>
      </c>
      <c r="M191">
        <f t="shared" si="26"/>
        <v>0</v>
      </c>
    </row>
    <row r="192" spans="1:13" x14ac:dyDescent="0.2">
      <c r="A192" s="12" t="s">
        <v>115</v>
      </c>
      <c r="B192" s="12" t="s">
        <v>218</v>
      </c>
      <c r="C192" s="12" t="s">
        <v>217</v>
      </c>
      <c r="D192" s="12">
        <v>36</v>
      </c>
      <c r="E192">
        <f t="shared" si="18"/>
        <v>0</v>
      </c>
      <c r="F192">
        <f t="shared" si="19"/>
        <v>0</v>
      </c>
      <c r="G192">
        <f t="shared" si="20"/>
        <v>0</v>
      </c>
      <c r="H192">
        <f t="shared" si="21"/>
        <v>0</v>
      </c>
      <c r="I192">
        <f t="shared" si="22"/>
        <v>1</v>
      </c>
      <c r="J192">
        <f t="shared" si="23"/>
        <v>0</v>
      </c>
      <c r="K192">
        <f t="shared" si="24"/>
        <v>0</v>
      </c>
      <c r="L192">
        <f t="shared" si="25"/>
        <v>0</v>
      </c>
      <c r="M192">
        <f t="shared" si="26"/>
        <v>0</v>
      </c>
    </row>
    <row r="193" spans="1:13" x14ac:dyDescent="0.2">
      <c r="A193" s="12" t="s">
        <v>115</v>
      </c>
      <c r="B193" s="12" t="s">
        <v>218</v>
      </c>
      <c r="C193" s="12" t="s">
        <v>217</v>
      </c>
      <c r="D193" s="12">
        <v>33</v>
      </c>
      <c r="E193">
        <f t="shared" si="18"/>
        <v>0</v>
      </c>
      <c r="F193">
        <f t="shared" si="19"/>
        <v>0</v>
      </c>
      <c r="G193">
        <f t="shared" si="20"/>
        <v>0</v>
      </c>
      <c r="H193">
        <f t="shared" si="21"/>
        <v>0</v>
      </c>
      <c r="I193">
        <f t="shared" si="22"/>
        <v>1</v>
      </c>
      <c r="J193">
        <f t="shared" si="23"/>
        <v>0</v>
      </c>
      <c r="K193">
        <f t="shared" si="24"/>
        <v>0</v>
      </c>
      <c r="L193">
        <f t="shared" si="25"/>
        <v>0</v>
      </c>
      <c r="M193">
        <f t="shared" si="26"/>
        <v>0</v>
      </c>
    </row>
    <row r="194" spans="1:13" x14ac:dyDescent="0.2">
      <c r="A194" s="12" t="s">
        <v>115</v>
      </c>
      <c r="B194" s="12" t="s">
        <v>218</v>
      </c>
      <c r="C194" s="12" t="s">
        <v>217</v>
      </c>
      <c r="D194" s="12">
        <v>32</v>
      </c>
      <c r="E194">
        <f t="shared" si="18"/>
        <v>0</v>
      </c>
      <c r="F194">
        <f t="shared" si="19"/>
        <v>0</v>
      </c>
      <c r="G194">
        <f t="shared" si="20"/>
        <v>0</v>
      </c>
      <c r="H194">
        <f t="shared" si="21"/>
        <v>0</v>
      </c>
      <c r="I194">
        <f t="shared" si="22"/>
        <v>1</v>
      </c>
      <c r="J194">
        <f t="shared" si="23"/>
        <v>0</v>
      </c>
      <c r="K194">
        <f t="shared" si="24"/>
        <v>0</v>
      </c>
      <c r="L194">
        <f t="shared" si="25"/>
        <v>0</v>
      </c>
      <c r="M194">
        <f t="shared" si="26"/>
        <v>0</v>
      </c>
    </row>
    <row r="195" spans="1:13" x14ac:dyDescent="0.2">
      <c r="A195" s="12" t="s">
        <v>115</v>
      </c>
      <c r="B195" s="12" t="s">
        <v>218</v>
      </c>
      <c r="C195" s="12" t="s">
        <v>217</v>
      </c>
      <c r="D195" s="12">
        <v>33</v>
      </c>
      <c r="E195">
        <f t="shared" ref="E195:E258" si="27">IF(C195="Two Seaters",1,0)</f>
        <v>0</v>
      </c>
      <c r="F195">
        <f t="shared" ref="F195:F258" si="28">IF(C195="Minicompact Cars",1,0)</f>
        <v>0</v>
      </c>
      <c r="G195">
        <f t="shared" ref="G195:G258" si="29">IF(C195="Subcompact Cars",1,0)</f>
        <v>0</v>
      </c>
      <c r="H195">
        <f t="shared" ref="H195:H258" si="30">IF(C195="Compact cars",1,0)</f>
        <v>0</v>
      </c>
      <c r="I195">
        <f t="shared" ref="I195:I258" si="31">IF(C195="Midsize Cars",1,0)</f>
        <v>1</v>
      </c>
      <c r="J195">
        <f t="shared" ref="J195:J258" si="32">IF(C195="Large Cars",1,0)</f>
        <v>0</v>
      </c>
      <c r="K195">
        <f t="shared" ref="K195:K258" si="33">IF(C195="Small Station Wagons",1,0)</f>
        <v>0</v>
      </c>
      <c r="L195">
        <f t="shared" ref="L195:L258" si="34">IF(C195="Small SUV 2WD",1,0)</f>
        <v>0</v>
      </c>
      <c r="M195">
        <f t="shared" ref="M195:M258" si="35">IF(C195="Small SUV 4WD",1,0)</f>
        <v>0</v>
      </c>
    </row>
    <row r="196" spans="1:13" x14ac:dyDescent="0.2">
      <c r="A196" s="12" t="s">
        <v>115</v>
      </c>
      <c r="B196" s="12" t="s">
        <v>218</v>
      </c>
      <c r="C196" s="12" t="s">
        <v>217</v>
      </c>
      <c r="D196" s="12">
        <v>32</v>
      </c>
      <c r="E196">
        <f t="shared" si="27"/>
        <v>0</v>
      </c>
      <c r="F196">
        <f t="shared" si="28"/>
        <v>0</v>
      </c>
      <c r="G196">
        <f t="shared" si="29"/>
        <v>0</v>
      </c>
      <c r="H196">
        <f t="shared" si="30"/>
        <v>0</v>
      </c>
      <c r="I196">
        <f t="shared" si="31"/>
        <v>1</v>
      </c>
      <c r="J196">
        <f t="shared" si="32"/>
        <v>0</v>
      </c>
      <c r="K196">
        <f t="shared" si="33"/>
        <v>0</v>
      </c>
      <c r="L196">
        <f t="shared" si="34"/>
        <v>0</v>
      </c>
      <c r="M196">
        <f t="shared" si="35"/>
        <v>0</v>
      </c>
    </row>
    <row r="197" spans="1:13" x14ac:dyDescent="0.2">
      <c r="A197" s="12" t="s">
        <v>216</v>
      </c>
      <c r="B197" s="12">
        <v>300</v>
      </c>
      <c r="C197" s="12" t="s">
        <v>175</v>
      </c>
      <c r="D197" s="12">
        <v>23</v>
      </c>
      <c r="E197">
        <f t="shared" si="27"/>
        <v>0</v>
      </c>
      <c r="F197">
        <f t="shared" si="28"/>
        <v>0</v>
      </c>
      <c r="G197">
        <f t="shared" si="29"/>
        <v>0</v>
      </c>
      <c r="H197">
        <f t="shared" si="30"/>
        <v>0</v>
      </c>
      <c r="I197">
        <f t="shared" si="31"/>
        <v>0</v>
      </c>
      <c r="J197">
        <f t="shared" si="32"/>
        <v>1</v>
      </c>
      <c r="K197">
        <f t="shared" si="33"/>
        <v>0</v>
      </c>
      <c r="L197">
        <f t="shared" si="34"/>
        <v>0</v>
      </c>
      <c r="M197">
        <f t="shared" si="35"/>
        <v>0</v>
      </c>
    </row>
    <row r="198" spans="1:13" x14ac:dyDescent="0.2">
      <c r="A198" s="12" t="s">
        <v>216</v>
      </c>
      <c r="B198" s="12">
        <v>300</v>
      </c>
      <c r="C198" s="12" t="s">
        <v>175</v>
      </c>
      <c r="D198" s="12">
        <v>23</v>
      </c>
      <c r="E198">
        <f t="shared" si="27"/>
        <v>0</v>
      </c>
      <c r="F198">
        <f t="shared" si="28"/>
        <v>0</v>
      </c>
      <c r="G198">
        <f t="shared" si="29"/>
        <v>0</v>
      </c>
      <c r="H198">
        <f t="shared" si="30"/>
        <v>0</v>
      </c>
      <c r="I198">
        <f t="shared" si="31"/>
        <v>0</v>
      </c>
      <c r="J198">
        <f t="shared" si="32"/>
        <v>1</v>
      </c>
      <c r="K198">
        <f t="shared" si="33"/>
        <v>0</v>
      </c>
      <c r="L198">
        <f t="shared" si="34"/>
        <v>0</v>
      </c>
      <c r="M198">
        <f t="shared" si="35"/>
        <v>0</v>
      </c>
    </row>
    <row r="199" spans="1:13" x14ac:dyDescent="0.2">
      <c r="A199" s="12" t="s">
        <v>216</v>
      </c>
      <c r="B199" s="12">
        <v>300</v>
      </c>
      <c r="C199" s="12" t="s">
        <v>175</v>
      </c>
      <c r="D199" s="12">
        <v>19</v>
      </c>
      <c r="E199">
        <f t="shared" si="27"/>
        <v>0</v>
      </c>
      <c r="F199">
        <f t="shared" si="28"/>
        <v>0</v>
      </c>
      <c r="G199">
        <f t="shared" si="29"/>
        <v>0</v>
      </c>
      <c r="H199">
        <f t="shared" si="30"/>
        <v>0</v>
      </c>
      <c r="I199">
        <f t="shared" si="31"/>
        <v>0</v>
      </c>
      <c r="J199">
        <f t="shared" si="32"/>
        <v>1</v>
      </c>
      <c r="K199">
        <f t="shared" si="33"/>
        <v>0</v>
      </c>
      <c r="L199">
        <f t="shared" si="34"/>
        <v>0</v>
      </c>
      <c r="M199">
        <f t="shared" si="35"/>
        <v>0</v>
      </c>
    </row>
    <row r="200" spans="1:13" x14ac:dyDescent="0.2">
      <c r="A200" s="12" t="s">
        <v>216</v>
      </c>
      <c r="B200" s="12" t="s">
        <v>215</v>
      </c>
      <c r="C200" s="12" t="s">
        <v>175</v>
      </c>
      <c r="D200" s="12">
        <v>21</v>
      </c>
      <c r="E200">
        <f t="shared" si="27"/>
        <v>0</v>
      </c>
      <c r="F200">
        <f t="shared" si="28"/>
        <v>0</v>
      </c>
      <c r="G200">
        <f t="shared" si="29"/>
        <v>0</v>
      </c>
      <c r="H200">
        <f t="shared" si="30"/>
        <v>0</v>
      </c>
      <c r="I200">
        <f t="shared" si="31"/>
        <v>0</v>
      </c>
      <c r="J200">
        <f t="shared" si="32"/>
        <v>1</v>
      </c>
      <c r="K200">
        <f t="shared" si="33"/>
        <v>0</v>
      </c>
      <c r="L200">
        <f t="shared" si="34"/>
        <v>0</v>
      </c>
      <c r="M200">
        <f t="shared" si="35"/>
        <v>0</v>
      </c>
    </row>
    <row r="201" spans="1:13" x14ac:dyDescent="0.2">
      <c r="A201" s="12" t="s">
        <v>216</v>
      </c>
      <c r="B201" s="12" t="s">
        <v>215</v>
      </c>
      <c r="C201" s="12" t="s">
        <v>175</v>
      </c>
      <c r="D201" s="12">
        <v>21</v>
      </c>
      <c r="E201">
        <f t="shared" si="27"/>
        <v>0</v>
      </c>
      <c r="F201">
        <f t="shared" si="28"/>
        <v>0</v>
      </c>
      <c r="G201">
        <f t="shared" si="29"/>
        <v>0</v>
      </c>
      <c r="H201">
        <f t="shared" si="30"/>
        <v>0</v>
      </c>
      <c r="I201">
        <f t="shared" si="31"/>
        <v>0</v>
      </c>
      <c r="J201">
        <f t="shared" si="32"/>
        <v>1</v>
      </c>
      <c r="K201">
        <f t="shared" si="33"/>
        <v>0</v>
      </c>
      <c r="L201">
        <f t="shared" si="34"/>
        <v>0</v>
      </c>
      <c r="M201">
        <f t="shared" si="35"/>
        <v>0</v>
      </c>
    </row>
    <row r="202" spans="1:13" x14ac:dyDescent="0.2">
      <c r="A202" s="12" t="s">
        <v>106</v>
      </c>
      <c r="B202" s="12" t="s">
        <v>214</v>
      </c>
      <c r="C202" s="12" t="s">
        <v>175</v>
      </c>
      <c r="D202" s="12">
        <v>23</v>
      </c>
      <c r="E202">
        <f t="shared" si="27"/>
        <v>0</v>
      </c>
      <c r="F202">
        <f t="shared" si="28"/>
        <v>0</v>
      </c>
      <c r="G202">
        <f t="shared" si="29"/>
        <v>0</v>
      </c>
      <c r="H202">
        <f t="shared" si="30"/>
        <v>0</v>
      </c>
      <c r="I202">
        <f t="shared" si="31"/>
        <v>0</v>
      </c>
      <c r="J202">
        <f t="shared" si="32"/>
        <v>1</v>
      </c>
      <c r="K202">
        <f t="shared" si="33"/>
        <v>0</v>
      </c>
      <c r="L202">
        <f t="shared" si="34"/>
        <v>0</v>
      </c>
      <c r="M202">
        <f t="shared" si="35"/>
        <v>0</v>
      </c>
    </row>
    <row r="203" spans="1:13" x14ac:dyDescent="0.2">
      <c r="A203" s="12" t="s">
        <v>106</v>
      </c>
      <c r="B203" s="12" t="s">
        <v>214</v>
      </c>
      <c r="C203" s="12" t="s">
        <v>175</v>
      </c>
      <c r="D203" s="12">
        <v>23</v>
      </c>
      <c r="E203">
        <f t="shared" si="27"/>
        <v>0</v>
      </c>
      <c r="F203">
        <f t="shared" si="28"/>
        <v>0</v>
      </c>
      <c r="G203">
        <f t="shared" si="29"/>
        <v>0</v>
      </c>
      <c r="H203">
        <f t="shared" si="30"/>
        <v>0</v>
      </c>
      <c r="I203">
        <f t="shared" si="31"/>
        <v>0</v>
      </c>
      <c r="J203">
        <f t="shared" si="32"/>
        <v>1</v>
      </c>
      <c r="K203">
        <f t="shared" si="33"/>
        <v>0</v>
      </c>
      <c r="L203">
        <f t="shared" si="34"/>
        <v>0</v>
      </c>
      <c r="M203">
        <f t="shared" si="35"/>
        <v>0</v>
      </c>
    </row>
    <row r="204" spans="1:13" x14ac:dyDescent="0.2">
      <c r="A204" s="12" t="s">
        <v>106</v>
      </c>
      <c r="B204" s="12" t="s">
        <v>214</v>
      </c>
      <c r="C204" s="12" t="s">
        <v>175</v>
      </c>
      <c r="D204" s="12">
        <v>19</v>
      </c>
      <c r="E204">
        <f t="shared" si="27"/>
        <v>0</v>
      </c>
      <c r="F204">
        <f t="shared" si="28"/>
        <v>0</v>
      </c>
      <c r="G204">
        <f t="shared" si="29"/>
        <v>0</v>
      </c>
      <c r="H204">
        <f t="shared" si="30"/>
        <v>0</v>
      </c>
      <c r="I204">
        <f t="shared" si="31"/>
        <v>0</v>
      </c>
      <c r="J204">
        <f t="shared" si="32"/>
        <v>1</v>
      </c>
      <c r="K204">
        <f t="shared" si="33"/>
        <v>0</v>
      </c>
      <c r="L204">
        <f t="shared" si="34"/>
        <v>0</v>
      </c>
      <c r="M204">
        <f t="shared" si="35"/>
        <v>0</v>
      </c>
    </row>
    <row r="205" spans="1:13" x14ac:dyDescent="0.2">
      <c r="A205" s="12" t="s">
        <v>106</v>
      </c>
      <c r="B205" s="12" t="s">
        <v>214</v>
      </c>
      <c r="C205" s="12" t="s">
        <v>175</v>
      </c>
      <c r="D205" s="12">
        <v>18</v>
      </c>
      <c r="E205">
        <f t="shared" si="27"/>
        <v>0</v>
      </c>
      <c r="F205">
        <f t="shared" si="28"/>
        <v>0</v>
      </c>
      <c r="G205">
        <f t="shared" si="29"/>
        <v>0</v>
      </c>
      <c r="H205">
        <f t="shared" si="30"/>
        <v>0</v>
      </c>
      <c r="I205">
        <f t="shared" si="31"/>
        <v>0</v>
      </c>
      <c r="J205">
        <f t="shared" si="32"/>
        <v>1</v>
      </c>
      <c r="K205">
        <f t="shared" si="33"/>
        <v>0</v>
      </c>
      <c r="L205">
        <f t="shared" si="34"/>
        <v>0</v>
      </c>
      <c r="M205">
        <f t="shared" si="35"/>
        <v>0</v>
      </c>
    </row>
    <row r="206" spans="1:13" x14ac:dyDescent="0.2">
      <c r="A206" s="12" t="s">
        <v>106</v>
      </c>
      <c r="B206" s="12" t="s">
        <v>213</v>
      </c>
      <c r="C206" s="12" t="s">
        <v>175</v>
      </c>
      <c r="D206" s="12">
        <v>21</v>
      </c>
      <c r="E206">
        <f t="shared" si="27"/>
        <v>0</v>
      </c>
      <c r="F206">
        <f t="shared" si="28"/>
        <v>0</v>
      </c>
      <c r="G206">
        <f t="shared" si="29"/>
        <v>0</v>
      </c>
      <c r="H206">
        <f t="shared" si="30"/>
        <v>0</v>
      </c>
      <c r="I206">
        <f t="shared" si="31"/>
        <v>0</v>
      </c>
      <c r="J206">
        <f t="shared" si="32"/>
        <v>1</v>
      </c>
      <c r="K206">
        <f t="shared" si="33"/>
        <v>0</v>
      </c>
      <c r="L206">
        <f t="shared" si="34"/>
        <v>0</v>
      </c>
      <c r="M206">
        <f t="shared" si="35"/>
        <v>0</v>
      </c>
    </row>
    <row r="207" spans="1:13" x14ac:dyDescent="0.2">
      <c r="A207" s="12" t="s">
        <v>106</v>
      </c>
      <c r="B207" s="12" t="s">
        <v>212</v>
      </c>
      <c r="C207" s="12" t="s">
        <v>175</v>
      </c>
      <c r="D207" s="12">
        <v>16</v>
      </c>
      <c r="E207">
        <f t="shared" si="27"/>
        <v>0</v>
      </c>
      <c r="F207">
        <f t="shared" si="28"/>
        <v>0</v>
      </c>
      <c r="G207">
        <f t="shared" si="29"/>
        <v>0</v>
      </c>
      <c r="H207">
        <f t="shared" si="30"/>
        <v>0</v>
      </c>
      <c r="I207">
        <f t="shared" si="31"/>
        <v>0</v>
      </c>
      <c r="J207">
        <f t="shared" si="32"/>
        <v>1</v>
      </c>
      <c r="K207">
        <f t="shared" si="33"/>
        <v>0</v>
      </c>
      <c r="L207">
        <f t="shared" si="34"/>
        <v>0</v>
      </c>
      <c r="M207">
        <f t="shared" si="35"/>
        <v>0</v>
      </c>
    </row>
    <row r="208" spans="1:13" x14ac:dyDescent="0.2">
      <c r="A208" s="12" t="s">
        <v>100</v>
      </c>
      <c r="B208" s="12" t="s">
        <v>211</v>
      </c>
      <c r="C208" s="12" t="s">
        <v>175</v>
      </c>
      <c r="D208" s="12">
        <v>19</v>
      </c>
      <c r="E208">
        <f t="shared" si="27"/>
        <v>0</v>
      </c>
      <c r="F208">
        <f t="shared" si="28"/>
        <v>0</v>
      </c>
      <c r="G208">
        <f t="shared" si="29"/>
        <v>0</v>
      </c>
      <c r="H208">
        <f t="shared" si="30"/>
        <v>0</v>
      </c>
      <c r="I208">
        <f t="shared" si="31"/>
        <v>0</v>
      </c>
      <c r="J208">
        <f t="shared" si="32"/>
        <v>1</v>
      </c>
      <c r="K208">
        <f t="shared" si="33"/>
        <v>0</v>
      </c>
      <c r="L208">
        <f t="shared" si="34"/>
        <v>0</v>
      </c>
      <c r="M208">
        <f t="shared" si="35"/>
        <v>0</v>
      </c>
    </row>
    <row r="209" spans="1:13" x14ac:dyDescent="0.2">
      <c r="A209" s="12" t="s">
        <v>100</v>
      </c>
      <c r="B209" s="12" t="s">
        <v>211</v>
      </c>
      <c r="C209" s="12" t="s">
        <v>175</v>
      </c>
      <c r="D209" s="12">
        <v>19</v>
      </c>
      <c r="E209">
        <f t="shared" si="27"/>
        <v>0</v>
      </c>
      <c r="F209">
        <f t="shared" si="28"/>
        <v>0</v>
      </c>
      <c r="G209">
        <f t="shared" si="29"/>
        <v>0</v>
      </c>
      <c r="H209">
        <f t="shared" si="30"/>
        <v>0</v>
      </c>
      <c r="I209">
        <f t="shared" si="31"/>
        <v>0</v>
      </c>
      <c r="J209">
        <f t="shared" si="32"/>
        <v>1</v>
      </c>
      <c r="K209">
        <f t="shared" si="33"/>
        <v>0</v>
      </c>
      <c r="L209">
        <f t="shared" si="34"/>
        <v>0</v>
      </c>
      <c r="M209">
        <f t="shared" si="35"/>
        <v>0</v>
      </c>
    </row>
    <row r="210" spans="1:13" x14ac:dyDescent="0.2">
      <c r="A210" s="12" t="s">
        <v>100</v>
      </c>
      <c r="B210" s="12" t="s">
        <v>210</v>
      </c>
      <c r="C210" s="12" t="s">
        <v>175</v>
      </c>
      <c r="D210" s="12">
        <v>19</v>
      </c>
      <c r="E210">
        <f t="shared" si="27"/>
        <v>0</v>
      </c>
      <c r="F210">
        <f t="shared" si="28"/>
        <v>0</v>
      </c>
      <c r="G210">
        <f t="shared" si="29"/>
        <v>0</v>
      </c>
      <c r="H210">
        <f t="shared" si="30"/>
        <v>0</v>
      </c>
      <c r="I210">
        <f t="shared" si="31"/>
        <v>0</v>
      </c>
      <c r="J210">
        <f t="shared" si="32"/>
        <v>1</v>
      </c>
      <c r="K210">
        <f t="shared" si="33"/>
        <v>0</v>
      </c>
      <c r="L210">
        <f t="shared" si="34"/>
        <v>0</v>
      </c>
      <c r="M210">
        <f t="shared" si="35"/>
        <v>0</v>
      </c>
    </row>
    <row r="211" spans="1:13" x14ac:dyDescent="0.2">
      <c r="A211" s="12" t="s">
        <v>100</v>
      </c>
      <c r="B211" s="12" t="s">
        <v>209</v>
      </c>
      <c r="C211" s="12" t="s">
        <v>175</v>
      </c>
      <c r="D211" s="12">
        <v>21</v>
      </c>
      <c r="E211">
        <f t="shared" si="27"/>
        <v>0</v>
      </c>
      <c r="F211">
        <f t="shared" si="28"/>
        <v>0</v>
      </c>
      <c r="G211">
        <f t="shared" si="29"/>
        <v>0</v>
      </c>
      <c r="H211">
        <f t="shared" si="30"/>
        <v>0</v>
      </c>
      <c r="I211">
        <f t="shared" si="31"/>
        <v>0</v>
      </c>
      <c r="J211">
        <f t="shared" si="32"/>
        <v>1</v>
      </c>
      <c r="K211">
        <f t="shared" si="33"/>
        <v>0</v>
      </c>
      <c r="L211">
        <f t="shared" si="34"/>
        <v>0</v>
      </c>
      <c r="M211">
        <f t="shared" si="35"/>
        <v>0</v>
      </c>
    </row>
    <row r="212" spans="1:13" x14ac:dyDescent="0.2">
      <c r="A212" s="12" t="s">
        <v>100</v>
      </c>
      <c r="B212" s="12" t="s">
        <v>208</v>
      </c>
      <c r="C212" s="12" t="s">
        <v>175</v>
      </c>
      <c r="D212" s="12">
        <v>21</v>
      </c>
      <c r="E212">
        <f t="shared" si="27"/>
        <v>0</v>
      </c>
      <c r="F212">
        <f t="shared" si="28"/>
        <v>0</v>
      </c>
      <c r="G212">
        <f t="shared" si="29"/>
        <v>0</v>
      </c>
      <c r="H212">
        <f t="shared" si="30"/>
        <v>0</v>
      </c>
      <c r="I212">
        <f t="shared" si="31"/>
        <v>0</v>
      </c>
      <c r="J212">
        <f t="shared" si="32"/>
        <v>1</v>
      </c>
      <c r="K212">
        <f t="shared" si="33"/>
        <v>0</v>
      </c>
      <c r="L212">
        <f t="shared" si="34"/>
        <v>0</v>
      </c>
      <c r="M212">
        <f t="shared" si="35"/>
        <v>0</v>
      </c>
    </row>
    <row r="213" spans="1:13" x14ac:dyDescent="0.2">
      <c r="A213" s="12" t="s">
        <v>204</v>
      </c>
      <c r="B213" s="12" t="s">
        <v>207</v>
      </c>
      <c r="C213" s="12" t="s">
        <v>175</v>
      </c>
      <c r="D213" s="12">
        <v>20</v>
      </c>
      <c r="E213">
        <f t="shared" si="27"/>
        <v>0</v>
      </c>
      <c r="F213">
        <f t="shared" si="28"/>
        <v>0</v>
      </c>
      <c r="G213">
        <f t="shared" si="29"/>
        <v>0</v>
      </c>
      <c r="H213">
        <f t="shared" si="30"/>
        <v>0</v>
      </c>
      <c r="I213">
        <f t="shared" si="31"/>
        <v>0</v>
      </c>
      <c r="J213">
        <f t="shared" si="32"/>
        <v>1</v>
      </c>
      <c r="K213">
        <f t="shared" si="33"/>
        <v>0</v>
      </c>
      <c r="L213">
        <f t="shared" si="34"/>
        <v>0</v>
      </c>
      <c r="M213">
        <f t="shared" si="35"/>
        <v>0</v>
      </c>
    </row>
    <row r="214" spans="1:13" x14ac:dyDescent="0.2">
      <c r="A214" s="12" t="s">
        <v>204</v>
      </c>
      <c r="B214" s="12" t="s">
        <v>207</v>
      </c>
      <c r="C214" s="12" t="s">
        <v>175</v>
      </c>
      <c r="D214" s="12">
        <v>20</v>
      </c>
      <c r="E214">
        <f t="shared" si="27"/>
        <v>0</v>
      </c>
      <c r="F214">
        <f t="shared" si="28"/>
        <v>0</v>
      </c>
      <c r="G214">
        <f t="shared" si="29"/>
        <v>0</v>
      </c>
      <c r="H214">
        <f t="shared" si="30"/>
        <v>0</v>
      </c>
      <c r="I214">
        <f t="shared" si="31"/>
        <v>0</v>
      </c>
      <c r="J214">
        <f t="shared" si="32"/>
        <v>1</v>
      </c>
      <c r="K214">
        <f t="shared" si="33"/>
        <v>0</v>
      </c>
      <c r="L214">
        <f t="shared" si="34"/>
        <v>0</v>
      </c>
      <c r="M214">
        <f t="shared" si="35"/>
        <v>0</v>
      </c>
    </row>
    <row r="215" spans="1:13" x14ac:dyDescent="0.2">
      <c r="A215" s="12" t="s">
        <v>204</v>
      </c>
      <c r="B215" s="12" t="s">
        <v>207</v>
      </c>
      <c r="C215" s="12" t="s">
        <v>175</v>
      </c>
      <c r="D215" s="12">
        <v>18</v>
      </c>
      <c r="E215">
        <f t="shared" si="27"/>
        <v>0</v>
      </c>
      <c r="F215">
        <f t="shared" si="28"/>
        <v>0</v>
      </c>
      <c r="G215">
        <f t="shared" si="29"/>
        <v>0</v>
      </c>
      <c r="H215">
        <f t="shared" si="30"/>
        <v>0</v>
      </c>
      <c r="I215">
        <f t="shared" si="31"/>
        <v>0</v>
      </c>
      <c r="J215">
        <f t="shared" si="32"/>
        <v>1</v>
      </c>
      <c r="K215">
        <f t="shared" si="33"/>
        <v>0</v>
      </c>
      <c r="L215">
        <f t="shared" si="34"/>
        <v>0</v>
      </c>
      <c r="M215">
        <f t="shared" si="35"/>
        <v>0</v>
      </c>
    </row>
    <row r="216" spans="1:13" x14ac:dyDescent="0.2">
      <c r="A216" s="12" t="s">
        <v>204</v>
      </c>
      <c r="B216" s="12" t="s">
        <v>206</v>
      </c>
      <c r="C216" s="12" t="s">
        <v>175</v>
      </c>
      <c r="D216" s="12">
        <v>20</v>
      </c>
      <c r="E216">
        <f t="shared" si="27"/>
        <v>0</v>
      </c>
      <c r="F216">
        <f t="shared" si="28"/>
        <v>0</v>
      </c>
      <c r="G216">
        <f t="shared" si="29"/>
        <v>0</v>
      </c>
      <c r="H216">
        <f t="shared" si="30"/>
        <v>0</v>
      </c>
      <c r="I216">
        <f t="shared" si="31"/>
        <v>0</v>
      </c>
      <c r="J216">
        <f t="shared" si="32"/>
        <v>1</v>
      </c>
      <c r="K216">
        <f t="shared" si="33"/>
        <v>0</v>
      </c>
      <c r="L216">
        <f t="shared" si="34"/>
        <v>0</v>
      </c>
      <c r="M216">
        <f t="shared" si="35"/>
        <v>0</v>
      </c>
    </row>
    <row r="217" spans="1:13" x14ac:dyDescent="0.2">
      <c r="A217" s="12" t="s">
        <v>204</v>
      </c>
      <c r="B217" s="12" t="s">
        <v>206</v>
      </c>
      <c r="C217" s="12" t="s">
        <v>175</v>
      </c>
      <c r="D217" s="12">
        <v>21</v>
      </c>
      <c r="E217">
        <f t="shared" si="27"/>
        <v>0</v>
      </c>
      <c r="F217">
        <f t="shared" si="28"/>
        <v>0</v>
      </c>
      <c r="G217">
        <f t="shared" si="29"/>
        <v>0</v>
      </c>
      <c r="H217">
        <f t="shared" si="30"/>
        <v>0</v>
      </c>
      <c r="I217">
        <f t="shared" si="31"/>
        <v>0</v>
      </c>
      <c r="J217">
        <f t="shared" si="32"/>
        <v>1</v>
      </c>
      <c r="K217">
        <f t="shared" si="33"/>
        <v>0</v>
      </c>
      <c r="L217">
        <f t="shared" si="34"/>
        <v>0</v>
      </c>
      <c r="M217">
        <f t="shared" si="35"/>
        <v>0</v>
      </c>
    </row>
    <row r="218" spans="1:13" x14ac:dyDescent="0.2">
      <c r="A218" s="12" t="s">
        <v>204</v>
      </c>
      <c r="B218" s="12" t="s">
        <v>206</v>
      </c>
      <c r="C218" s="12" t="s">
        <v>175</v>
      </c>
      <c r="D218" s="12">
        <v>19</v>
      </c>
      <c r="E218">
        <f t="shared" si="27"/>
        <v>0</v>
      </c>
      <c r="F218">
        <f t="shared" si="28"/>
        <v>0</v>
      </c>
      <c r="G218">
        <f t="shared" si="29"/>
        <v>0</v>
      </c>
      <c r="H218">
        <f t="shared" si="30"/>
        <v>0</v>
      </c>
      <c r="I218">
        <f t="shared" si="31"/>
        <v>0</v>
      </c>
      <c r="J218">
        <f t="shared" si="32"/>
        <v>1</v>
      </c>
      <c r="K218">
        <f t="shared" si="33"/>
        <v>0</v>
      </c>
      <c r="L218">
        <f t="shared" si="34"/>
        <v>0</v>
      </c>
      <c r="M218">
        <f t="shared" si="35"/>
        <v>0</v>
      </c>
    </row>
    <row r="219" spans="1:13" x14ac:dyDescent="0.2">
      <c r="A219" s="12" t="s">
        <v>204</v>
      </c>
      <c r="B219" s="12" t="s">
        <v>205</v>
      </c>
      <c r="C219" s="12" t="s">
        <v>175</v>
      </c>
      <c r="D219" s="12">
        <v>20</v>
      </c>
      <c r="E219">
        <f t="shared" si="27"/>
        <v>0</v>
      </c>
      <c r="F219">
        <f t="shared" si="28"/>
        <v>0</v>
      </c>
      <c r="G219">
        <f t="shared" si="29"/>
        <v>0</v>
      </c>
      <c r="H219">
        <f t="shared" si="30"/>
        <v>0</v>
      </c>
      <c r="I219">
        <f t="shared" si="31"/>
        <v>0</v>
      </c>
      <c r="J219">
        <f t="shared" si="32"/>
        <v>1</v>
      </c>
      <c r="K219">
        <f t="shared" si="33"/>
        <v>0</v>
      </c>
      <c r="L219">
        <f t="shared" si="34"/>
        <v>0</v>
      </c>
      <c r="M219">
        <f t="shared" si="35"/>
        <v>0</v>
      </c>
    </row>
    <row r="220" spans="1:13" x14ac:dyDescent="0.2">
      <c r="A220" s="12" t="s">
        <v>204</v>
      </c>
      <c r="B220" s="12" t="s">
        <v>205</v>
      </c>
      <c r="C220" s="12" t="s">
        <v>175</v>
      </c>
      <c r="D220" s="12">
        <v>18</v>
      </c>
      <c r="E220">
        <f t="shared" si="27"/>
        <v>0</v>
      </c>
      <c r="F220">
        <f t="shared" si="28"/>
        <v>0</v>
      </c>
      <c r="G220">
        <f t="shared" si="29"/>
        <v>0</v>
      </c>
      <c r="H220">
        <f t="shared" si="30"/>
        <v>0</v>
      </c>
      <c r="I220">
        <f t="shared" si="31"/>
        <v>0</v>
      </c>
      <c r="J220">
        <f t="shared" si="32"/>
        <v>1</v>
      </c>
      <c r="K220">
        <f t="shared" si="33"/>
        <v>0</v>
      </c>
      <c r="L220">
        <f t="shared" si="34"/>
        <v>0</v>
      </c>
      <c r="M220">
        <f t="shared" si="35"/>
        <v>0</v>
      </c>
    </row>
    <row r="221" spans="1:13" x14ac:dyDescent="0.2">
      <c r="A221" s="12" t="s">
        <v>204</v>
      </c>
      <c r="B221" s="12" t="s">
        <v>203</v>
      </c>
      <c r="C221" s="12" t="s">
        <v>175</v>
      </c>
      <c r="D221" s="12">
        <v>20</v>
      </c>
      <c r="E221">
        <f t="shared" si="27"/>
        <v>0</v>
      </c>
      <c r="F221">
        <f t="shared" si="28"/>
        <v>0</v>
      </c>
      <c r="G221">
        <f t="shared" si="29"/>
        <v>0</v>
      </c>
      <c r="H221">
        <f t="shared" si="30"/>
        <v>0</v>
      </c>
      <c r="I221">
        <f t="shared" si="31"/>
        <v>0</v>
      </c>
      <c r="J221">
        <f t="shared" si="32"/>
        <v>1</v>
      </c>
      <c r="K221">
        <f t="shared" si="33"/>
        <v>0</v>
      </c>
      <c r="L221">
        <f t="shared" si="34"/>
        <v>0</v>
      </c>
      <c r="M221">
        <f t="shared" si="35"/>
        <v>0</v>
      </c>
    </row>
    <row r="222" spans="1:13" x14ac:dyDescent="0.2">
      <c r="A222" s="12" t="s">
        <v>204</v>
      </c>
      <c r="B222" s="12" t="s">
        <v>203</v>
      </c>
      <c r="C222" s="12" t="s">
        <v>175</v>
      </c>
      <c r="D222" s="12">
        <v>19</v>
      </c>
      <c r="E222">
        <f t="shared" si="27"/>
        <v>0</v>
      </c>
      <c r="F222">
        <f t="shared" si="28"/>
        <v>0</v>
      </c>
      <c r="G222">
        <f t="shared" si="29"/>
        <v>0</v>
      </c>
      <c r="H222">
        <f t="shared" si="30"/>
        <v>0</v>
      </c>
      <c r="I222">
        <f t="shared" si="31"/>
        <v>0</v>
      </c>
      <c r="J222">
        <f t="shared" si="32"/>
        <v>1</v>
      </c>
      <c r="K222">
        <f t="shared" si="33"/>
        <v>0</v>
      </c>
      <c r="L222">
        <f t="shared" si="34"/>
        <v>0</v>
      </c>
      <c r="M222">
        <f t="shared" si="35"/>
        <v>0</v>
      </c>
    </row>
    <row r="223" spans="1:13" x14ac:dyDescent="0.2">
      <c r="A223" s="12" t="s">
        <v>115</v>
      </c>
      <c r="B223" s="12" t="s">
        <v>202</v>
      </c>
      <c r="C223" s="12" t="s">
        <v>175</v>
      </c>
      <c r="D223" s="12">
        <v>33</v>
      </c>
      <c r="E223">
        <f t="shared" si="27"/>
        <v>0</v>
      </c>
      <c r="F223">
        <f t="shared" si="28"/>
        <v>0</v>
      </c>
      <c r="G223">
        <f t="shared" si="29"/>
        <v>0</v>
      </c>
      <c r="H223">
        <f t="shared" si="30"/>
        <v>0</v>
      </c>
      <c r="I223">
        <f t="shared" si="31"/>
        <v>0</v>
      </c>
      <c r="J223">
        <f t="shared" si="32"/>
        <v>1</v>
      </c>
      <c r="K223">
        <f t="shared" si="33"/>
        <v>0</v>
      </c>
      <c r="L223">
        <f t="shared" si="34"/>
        <v>0</v>
      </c>
      <c r="M223">
        <f t="shared" si="35"/>
        <v>0</v>
      </c>
    </row>
    <row r="224" spans="1:13" x14ac:dyDescent="0.2">
      <c r="A224" s="12" t="s">
        <v>115</v>
      </c>
      <c r="B224" s="12" t="s">
        <v>202</v>
      </c>
      <c r="C224" s="12" t="s">
        <v>175</v>
      </c>
      <c r="D224" s="12">
        <v>31</v>
      </c>
      <c r="E224">
        <f t="shared" si="27"/>
        <v>0</v>
      </c>
      <c r="F224">
        <f t="shared" si="28"/>
        <v>0</v>
      </c>
      <c r="G224">
        <f t="shared" si="29"/>
        <v>0</v>
      </c>
      <c r="H224">
        <f t="shared" si="30"/>
        <v>0</v>
      </c>
      <c r="I224">
        <f t="shared" si="31"/>
        <v>0</v>
      </c>
      <c r="J224">
        <f t="shared" si="32"/>
        <v>1</v>
      </c>
      <c r="K224">
        <f t="shared" si="33"/>
        <v>0</v>
      </c>
      <c r="L224">
        <f t="shared" si="34"/>
        <v>0</v>
      </c>
      <c r="M224">
        <f t="shared" si="35"/>
        <v>0</v>
      </c>
    </row>
    <row r="225" spans="1:13" x14ac:dyDescent="0.2">
      <c r="A225" s="12" t="s">
        <v>115</v>
      </c>
      <c r="B225" s="12" t="s">
        <v>202</v>
      </c>
      <c r="C225" s="12" t="s">
        <v>175</v>
      </c>
      <c r="D225" s="12">
        <v>30</v>
      </c>
      <c r="E225">
        <f t="shared" si="27"/>
        <v>0</v>
      </c>
      <c r="F225">
        <f t="shared" si="28"/>
        <v>0</v>
      </c>
      <c r="G225">
        <f t="shared" si="29"/>
        <v>0</v>
      </c>
      <c r="H225">
        <f t="shared" si="30"/>
        <v>0</v>
      </c>
      <c r="I225">
        <f t="shared" si="31"/>
        <v>0</v>
      </c>
      <c r="J225">
        <f t="shared" si="32"/>
        <v>1</v>
      </c>
      <c r="K225">
        <f t="shared" si="33"/>
        <v>0</v>
      </c>
      <c r="L225">
        <f t="shared" si="34"/>
        <v>0</v>
      </c>
      <c r="M225">
        <f t="shared" si="35"/>
        <v>0</v>
      </c>
    </row>
    <row r="226" spans="1:13" x14ac:dyDescent="0.2">
      <c r="A226" s="12" t="s">
        <v>115</v>
      </c>
      <c r="B226" s="12" t="s">
        <v>202</v>
      </c>
      <c r="C226" s="12" t="s">
        <v>175</v>
      </c>
      <c r="D226" s="12">
        <v>27</v>
      </c>
      <c r="E226">
        <f t="shared" si="27"/>
        <v>0</v>
      </c>
      <c r="F226">
        <f t="shared" si="28"/>
        <v>0</v>
      </c>
      <c r="G226">
        <f t="shared" si="29"/>
        <v>0</v>
      </c>
      <c r="H226">
        <f t="shared" si="30"/>
        <v>0</v>
      </c>
      <c r="I226">
        <f t="shared" si="31"/>
        <v>0</v>
      </c>
      <c r="J226">
        <f t="shared" si="32"/>
        <v>1</v>
      </c>
      <c r="K226">
        <f t="shared" si="33"/>
        <v>0</v>
      </c>
      <c r="L226">
        <f t="shared" si="34"/>
        <v>0</v>
      </c>
      <c r="M226">
        <f t="shared" si="35"/>
        <v>0</v>
      </c>
    </row>
    <row r="227" spans="1:13" x14ac:dyDescent="0.2">
      <c r="A227" s="12" t="s">
        <v>115</v>
      </c>
      <c r="B227" s="12" t="s">
        <v>202</v>
      </c>
      <c r="C227" s="12" t="s">
        <v>175</v>
      </c>
      <c r="D227" s="12">
        <v>48</v>
      </c>
      <c r="E227">
        <f t="shared" si="27"/>
        <v>0</v>
      </c>
      <c r="F227">
        <f t="shared" si="28"/>
        <v>0</v>
      </c>
      <c r="G227">
        <f t="shared" si="29"/>
        <v>0</v>
      </c>
      <c r="H227">
        <f t="shared" si="30"/>
        <v>0</v>
      </c>
      <c r="I227">
        <f t="shared" si="31"/>
        <v>0</v>
      </c>
      <c r="J227">
        <f t="shared" si="32"/>
        <v>1</v>
      </c>
      <c r="K227">
        <f t="shared" si="33"/>
        <v>0</v>
      </c>
      <c r="L227">
        <f t="shared" si="34"/>
        <v>0</v>
      </c>
      <c r="M227">
        <f t="shared" si="35"/>
        <v>0</v>
      </c>
    </row>
    <row r="228" spans="1:13" x14ac:dyDescent="0.2">
      <c r="A228" s="12" t="s">
        <v>115</v>
      </c>
      <c r="B228" s="12" t="s">
        <v>202</v>
      </c>
      <c r="C228" s="12" t="s">
        <v>175</v>
      </c>
      <c r="D228" s="12">
        <v>26</v>
      </c>
      <c r="E228">
        <f t="shared" si="27"/>
        <v>0</v>
      </c>
      <c r="F228">
        <f t="shared" si="28"/>
        <v>0</v>
      </c>
      <c r="G228">
        <f t="shared" si="29"/>
        <v>0</v>
      </c>
      <c r="H228">
        <f t="shared" si="30"/>
        <v>0</v>
      </c>
      <c r="I228">
        <f t="shared" si="31"/>
        <v>0</v>
      </c>
      <c r="J228">
        <f t="shared" si="32"/>
        <v>1</v>
      </c>
      <c r="K228">
        <f t="shared" si="33"/>
        <v>0</v>
      </c>
      <c r="L228">
        <f t="shared" si="34"/>
        <v>0</v>
      </c>
      <c r="M228">
        <f t="shared" si="35"/>
        <v>0</v>
      </c>
    </row>
    <row r="229" spans="1:13" x14ac:dyDescent="0.2">
      <c r="A229" s="12" t="s">
        <v>115</v>
      </c>
      <c r="B229" s="12" t="s">
        <v>201</v>
      </c>
      <c r="C229" s="12" t="s">
        <v>175</v>
      </c>
      <c r="D229" s="12">
        <v>34</v>
      </c>
      <c r="E229">
        <f t="shared" si="27"/>
        <v>0</v>
      </c>
      <c r="F229">
        <f t="shared" si="28"/>
        <v>0</v>
      </c>
      <c r="G229">
        <f t="shared" si="29"/>
        <v>0</v>
      </c>
      <c r="H229">
        <f t="shared" si="30"/>
        <v>0</v>
      </c>
      <c r="I229">
        <f t="shared" si="31"/>
        <v>0</v>
      </c>
      <c r="J229">
        <f t="shared" si="32"/>
        <v>1</v>
      </c>
      <c r="K229">
        <f t="shared" si="33"/>
        <v>0</v>
      </c>
      <c r="L229">
        <f t="shared" si="34"/>
        <v>0</v>
      </c>
      <c r="M229">
        <f t="shared" si="35"/>
        <v>0</v>
      </c>
    </row>
    <row r="230" spans="1:13" x14ac:dyDescent="0.2">
      <c r="A230" s="12" t="s">
        <v>115</v>
      </c>
      <c r="B230" s="12" t="s">
        <v>201</v>
      </c>
      <c r="C230" s="12" t="s">
        <v>175</v>
      </c>
      <c r="D230" s="12">
        <v>32</v>
      </c>
      <c r="E230">
        <f t="shared" si="27"/>
        <v>0</v>
      </c>
      <c r="F230">
        <f t="shared" si="28"/>
        <v>0</v>
      </c>
      <c r="G230">
        <f t="shared" si="29"/>
        <v>0</v>
      </c>
      <c r="H230">
        <f t="shared" si="30"/>
        <v>0</v>
      </c>
      <c r="I230">
        <f t="shared" si="31"/>
        <v>0</v>
      </c>
      <c r="J230">
        <f t="shared" si="32"/>
        <v>1</v>
      </c>
      <c r="K230">
        <f t="shared" si="33"/>
        <v>0</v>
      </c>
      <c r="L230">
        <f t="shared" si="34"/>
        <v>0</v>
      </c>
      <c r="M230">
        <f t="shared" si="35"/>
        <v>0</v>
      </c>
    </row>
    <row r="231" spans="1:13" x14ac:dyDescent="0.2">
      <c r="A231" s="12" t="s">
        <v>115</v>
      </c>
      <c r="B231" s="12" t="s">
        <v>201</v>
      </c>
      <c r="C231" s="12" t="s">
        <v>175</v>
      </c>
      <c r="D231" s="12">
        <v>33</v>
      </c>
      <c r="E231">
        <f t="shared" si="27"/>
        <v>0</v>
      </c>
      <c r="F231">
        <f t="shared" si="28"/>
        <v>0</v>
      </c>
      <c r="G231">
        <f t="shared" si="29"/>
        <v>0</v>
      </c>
      <c r="H231">
        <f t="shared" si="30"/>
        <v>0</v>
      </c>
      <c r="I231">
        <f t="shared" si="31"/>
        <v>0</v>
      </c>
      <c r="J231">
        <f t="shared" si="32"/>
        <v>1</v>
      </c>
      <c r="K231">
        <f t="shared" si="33"/>
        <v>0</v>
      </c>
      <c r="L231">
        <f t="shared" si="34"/>
        <v>0</v>
      </c>
      <c r="M231">
        <f t="shared" si="35"/>
        <v>0</v>
      </c>
    </row>
    <row r="232" spans="1:13" x14ac:dyDescent="0.2">
      <c r="A232" s="12" t="s">
        <v>115</v>
      </c>
      <c r="B232" s="12" t="s">
        <v>201</v>
      </c>
      <c r="C232" s="12" t="s">
        <v>175</v>
      </c>
      <c r="D232" s="12">
        <v>25</v>
      </c>
      <c r="E232">
        <f t="shared" si="27"/>
        <v>0</v>
      </c>
      <c r="F232">
        <f t="shared" si="28"/>
        <v>0</v>
      </c>
      <c r="G232">
        <f t="shared" si="29"/>
        <v>0</v>
      </c>
      <c r="H232">
        <f t="shared" si="30"/>
        <v>0</v>
      </c>
      <c r="I232">
        <f t="shared" si="31"/>
        <v>0</v>
      </c>
      <c r="J232">
        <f t="shared" si="32"/>
        <v>1</v>
      </c>
      <c r="K232">
        <f t="shared" si="33"/>
        <v>0</v>
      </c>
      <c r="L232">
        <f t="shared" si="34"/>
        <v>0</v>
      </c>
      <c r="M232">
        <f t="shared" si="35"/>
        <v>0</v>
      </c>
    </row>
    <row r="233" spans="1:13" x14ac:dyDescent="0.2">
      <c r="A233" s="12" t="s">
        <v>141</v>
      </c>
      <c r="B233" s="12" t="s">
        <v>200</v>
      </c>
      <c r="C233" s="12" t="s">
        <v>175</v>
      </c>
      <c r="D233" s="12">
        <v>28</v>
      </c>
      <c r="E233">
        <f t="shared" si="27"/>
        <v>0</v>
      </c>
      <c r="F233">
        <f t="shared" si="28"/>
        <v>0</v>
      </c>
      <c r="G233">
        <f t="shared" si="29"/>
        <v>0</v>
      </c>
      <c r="H233">
        <f t="shared" si="30"/>
        <v>0</v>
      </c>
      <c r="I233">
        <f t="shared" si="31"/>
        <v>0</v>
      </c>
      <c r="J233">
        <f t="shared" si="32"/>
        <v>1</v>
      </c>
      <c r="K233">
        <f t="shared" si="33"/>
        <v>0</v>
      </c>
      <c r="L233">
        <f t="shared" si="34"/>
        <v>0</v>
      </c>
      <c r="M233">
        <f t="shared" si="35"/>
        <v>0</v>
      </c>
    </row>
    <row r="234" spans="1:13" x14ac:dyDescent="0.2">
      <c r="A234" s="12" t="s">
        <v>141</v>
      </c>
      <c r="B234" s="12" t="s">
        <v>200</v>
      </c>
      <c r="C234" s="12" t="s">
        <v>175</v>
      </c>
      <c r="D234" s="12">
        <v>26</v>
      </c>
      <c r="E234">
        <f t="shared" si="27"/>
        <v>0</v>
      </c>
      <c r="F234">
        <f t="shared" si="28"/>
        <v>0</v>
      </c>
      <c r="G234">
        <f t="shared" si="29"/>
        <v>0</v>
      </c>
      <c r="H234">
        <f t="shared" si="30"/>
        <v>0</v>
      </c>
      <c r="I234">
        <f t="shared" si="31"/>
        <v>0</v>
      </c>
      <c r="J234">
        <f t="shared" si="32"/>
        <v>1</v>
      </c>
      <c r="K234">
        <f t="shared" si="33"/>
        <v>0</v>
      </c>
      <c r="L234">
        <f t="shared" si="34"/>
        <v>0</v>
      </c>
      <c r="M234">
        <f t="shared" si="35"/>
        <v>0</v>
      </c>
    </row>
    <row r="235" spans="1:13" x14ac:dyDescent="0.2">
      <c r="A235" s="12" t="s">
        <v>141</v>
      </c>
      <c r="B235" s="12" t="s">
        <v>200</v>
      </c>
      <c r="C235" s="12" t="s">
        <v>175</v>
      </c>
      <c r="D235" s="12">
        <v>27</v>
      </c>
      <c r="E235">
        <f t="shared" si="27"/>
        <v>0</v>
      </c>
      <c r="F235">
        <f t="shared" si="28"/>
        <v>0</v>
      </c>
      <c r="G235">
        <f t="shared" si="29"/>
        <v>0</v>
      </c>
      <c r="H235">
        <f t="shared" si="30"/>
        <v>0</v>
      </c>
      <c r="I235">
        <f t="shared" si="31"/>
        <v>0</v>
      </c>
      <c r="J235">
        <f t="shared" si="32"/>
        <v>1</v>
      </c>
      <c r="K235">
        <f t="shared" si="33"/>
        <v>0</v>
      </c>
      <c r="L235">
        <f t="shared" si="34"/>
        <v>0</v>
      </c>
      <c r="M235">
        <f t="shared" si="35"/>
        <v>0</v>
      </c>
    </row>
    <row r="236" spans="1:13" x14ac:dyDescent="0.2">
      <c r="A236" s="12" t="s">
        <v>141</v>
      </c>
      <c r="B236" s="12" t="s">
        <v>199</v>
      </c>
      <c r="C236" s="12" t="s">
        <v>175</v>
      </c>
      <c r="D236" s="12">
        <v>55</v>
      </c>
      <c r="E236">
        <f t="shared" si="27"/>
        <v>0</v>
      </c>
      <c r="F236">
        <f t="shared" si="28"/>
        <v>0</v>
      </c>
      <c r="G236">
        <f t="shared" si="29"/>
        <v>0</v>
      </c>
      <c r="H236">
        <f t="shared" si="30"/>
        <v>0</v>
      </c>
      <c r="I236">
        <f t="shared" si="31"/>
        <v>0</v>
      </c>
      <c r="J236">
        <f t="shared" si="32"/>
        <v>1</v>
      </c>
      <c r="K236">
        <f t="shared" si="33"/>
        <v>0</v>
      </c>
      <c r="L236">
        <f t="shared" si="34"/>
        <v>0</v>
      </c>
      <c r="M236">
        <f t="shared" si="35"/>
        <v>0</v>
      </c>
    </row>
    <row r="237" spans="1:13" x14ac:dyDescent="0.2">
      <c r="A237" s="12" t="s">
        <v>141</v>
      </c>
      <c r="B237" s="12" t="s">
        <v>198</v>
      </c>
      <c r="C237" s="12" t="s">
        <v>175</v>
      </c>
      <c r="D237" s="12">
        <v>58</v>
      </c>
      <c r="E237">
        <f t="shared" si="27"/>
        <v>0</v>
      </c>
      <c r="F237">
        <f t="shared" si="28"/>
        <v>0</v>
      </c>
      <c r="G237">
        <f t="shared" si="29"/>
        <v>0</v>
      </c>
      <c r="H237">
        <f t="shared" si="30"/>
        <v>0</v>
      </c>
      <c r="I237">
        <f t="shared" si="31"/>
        <v>0</v>
      </c>
      <c r="J237">
        <f t="shared" si="32"/>
        <v>1</v>
      </c>
      <c r="K237">
        <f t="shared" si="33"/>
        <v>0</v>
      </c>
      <c r="L237">
        <f t="shared" si="34"/>
        <v>0</v>
      </c>
      <c r="M237">
        <f t="shared" si="35"/>
        <v>0</v>
      </c>
    </row>
    <row r="238" spans="1:13" x14ac:dyDescent="0.2">
      <c r="A238" s="12" t="s">
        <v>141</v>
      </c>
      <c r="B238" s="12" t="s">
        <v>197</v>
      </c>
      <c r="C238" s="12" t="s">
        <v>175</v>
      </c>
      <c r="D238" s="12">
        <v>31</v>
      </c>
      <c r="E238">
        <f t="shared" si="27"/>
        <v>0</v>
      </c>
      <c r="F238">
        <f t="shared" si="28"/>
        <v>0</v>
      </c>
      <c r="G238">
        <f t="shared" si="29"/>
        <v>0</v>
      </c>
      <c r="H238">
        <f t="shared" si="30"/>
        <v>0</v>
      </c>
      <c r="I238">
        <f t="shared" si="31"/>
        <v>0</v>
      </c>
      <c r="J238">
        <f t="shared" si="32"/>
        <v>1</v>
      </c>
      <c r="K238">
        <f t="shared" si="33"/>
        <v>0</v>
      </c>
      <c r="L238">
        <f t="shared" si="34"/>
        <v>0</v>
      </c>
      <c r="M238">
        <f t="shared" si="35"/>
        <v>0</v>
      </c>
    </row>
    <row r="239" spans="1:13" x14ac:dyDescent="0.2">
      <c r="A239" s="12" t="s">
        <v>141</v>
      </c>
      <c r="B239" s="12" t="s">
        <v>197</v>
      </c>
      <c r="C239" s="12" t="s">
        <v>175</v>
      </c>
      <c r="D239" s="12">
        <v>26</v>
      </c>
      <c r="E239">
        <f t="shared" si="27"/>
        <v>0</v>
      </c>
      <c r="F239">
        <f t="shared" si="28"/>
        <v>0</v>
      </c>
      <c r="G239">
        <f t="shared" si="29"/>
        <v>0</v>
      </c>
      <c r="H239">
        <f t="shared" si="30"/>
        <v>0</v>
      </c>
      <c r="I239">
        <f t="shared" si="31"/>
        <v>0</v>
      </c>
      <c r="J239">
        <f t="shared" si="32"/>
        <v>1</v>
      </c>
      <c r="K239">
        <f t="shared" si="33"/>
        <v>0</v>
      </c>
      <c r="L239">
        <f t="shared" si="34"/>
        <v>0</v>
      </c>
      <c r="M239">
        <f t="shared" si="35"/>
        <v>0</v>
      </c>
    </row>
    <row r="240" spans="1:13" x14ac:dyDescent="0.2">
      <c r="A240" s="12" t="s">
        <v>141</v>
      </c>
      <c r="B240" s="12" t="s">
        <v>197</v>
      </c>
      <c r="C240" s="12" t="s">
        <v>175</v>
      </c>
      <c r="D240" s="12">
        <v>28</v>
      </c>
      <c r="E240">
        <f t="shared" si="27"/>
        <v>0</v>
      </c>
      <c r="F240">
        <f t="shared" si="28"/>
        <v>0</v>
      </c>
      <c r="G240">
        <f t="shared" si="29"/>
        <v>0</v>
      </c>
      <c r="H240">
        <f t="shared" si="30"/>
        <v>0</v>
      </c>
      <c r="I240">
        <f t="shared" si="31"/>
        <v>0</v>
      </c>
      <c r="J240">
        <f t="shared" si="32"/>
        <v>1</v>
      </c>
      <c r="K240">
        <f t="shared" si="33"/>
        <v>0</v>
      </c>
      <c r="L240">
        <f t="shared" si="34"/>
        <v>0</v>
      </c>
      <c r="M240">
        <f t="shared" si="35"/>
        <v>0</v>
      </c>
    </row>
    <row r="241" spans="1:13" x14ac:dyDescent="0.2">
      <c r="A241" s="12" t="s">
        <v>141</v>
      </c>
      <c r="B241" s="12" t="s">
        <v>196</v>
      </c>
      <c r="C241" s="12" t="s">
        <v>175</v>
      </c>
      <c r="D241" s="12">
        <v>29</v>
      </c>
      <c r="E241">
        <f t="shared" si="27"/>
        <v>0</v>
      </c>
      <c r="F241">
        <f t="shared" si="28"/>
        <v>0</v>
      </c>
      <c r="G241">
        <f t="shared" si="29"/>
        <v>0</v>
      </c>
      <c r="H241">
        <f t="shared" si="30"/>
        <v>0</v>
      </c>
      <c r="I241">
        <f t="shared" si="31"/>
        <v>0</v>
      </c>
      <c r="J241">
        <f t="shared" si="32"/>
        <v>1</v>
      </c>
      <c r="K241">
        <f t="shared" si="33"/>
        <v>0</v>
      </c>
      <c r="L241">
        <f t="shared" si="34"/>
        <v>0</v>
      </c>
      <c r="M241">
        <f t="shared" si="35"/>
        <v>0</v>
      </c>
    </row>
    <row r="242" spans="1:13" x14ac:dyDescent="0.2">
      <c r="A242" s="12" t="s">
        <v>192</v>
      </c>
      <c r="B242" s="12" t="s">
        <v>195</v>
      </c>
      <c r="C242" s="12" t="s">
        <v>175</v>
      </c>
      <c r="D242" s="12">
        <v>21</v>
      </c>
      <c r="E242">
        <f t="shared" si="27"/>
        <v>0</v>
      </c>
      <c r="F242">
        <f t="shared" si="28"/>
        <v>0</v>
      </c>
      <c r="G242">
        <f t="shared" si="29"/>
        <v>0</v>
      </c>
      <c r="H242">
        <f t="shared" si="30"/>
        <v>0</v>
      </c>
      <c r="I242">
        <f t="shared" si="31"/>
        <v>0</v>
      </c>
      <c r="J242">
        <f t="shared" si="32"/>
        <v>1</v>
      </c>
      <c r="K242">
        <f t="shared" si="33"/>
        <v>0</v>
      </c>
      <c r="L242">
        <f t="shared" si="34"/>
        <v>0</v>
      </c>
      <c r="M242">
        <f t="shared" si="35"/>
        <v>0</v>
      </c>
    </row>
    <row r="243" spans="1:13" x14ac:dyDescent="0.2">
      <c r="A243" s="12" t="s">
        <v>192</v>
      </c>
      <c r="B243" s="12" t="s">
        <v>195</v>
      </c>
      <c r="C243" s="12" t="s">
        <v>175</v>
      </c>
      <c r="D243" s="12">
        <v>18</v>
      </c>
      <c r="E243">
        <f t="shared" si="27"/>
        <v>0</v>
      </c>
      <c r="F243">
        <f t="shared" si="28"/>
        <v>0</v>
      </c>
      <c r="G243">
        <f t="shared" si="29"/>
        <v>0</v>
      </c>
      <c r="H243">
        <f t="shared" si="30"/>
        <v>0</v>
      </c>
      <c r="I243">
        <f t="shared" si="31"/>
        <v>0</v>
      </c>
      <c r="J243">
        <f t="shared" si="32"/>
        <v>1</v>
      </c>
      <c r="K243">
        <f t="shared" si="33"/>
        <v>0</v>
      </c>
      <c r="L243">
        <f t="shared" si="34"/>
        <v>0</v>
      </c>
      <c r="M243">
        <f t="shared" si="35"/>
        <v>0</v>
      </c>
    </row>
    <row r="244" spans="1:13" x14ac:dyDescent="0.2">
      <c r="A244" s="12" t="s">
        <v>192</v>
      </c>
      <c r="B244" s="12" t="s">
        <v>194</v>
      </c>
      <c r="C244" s="12" t="s">
        <v>175</v>
      </c>
      <c r="D244" s="12">
        <v>20</v>
      </c>
      <c r="E244">
        <f t="shared" si="27"/>
        <v>0</v>
      </c>
      <c r="F244">
        <f t="shared" si="28"/>
        <v>0</v>
      </c>
      <c r="G244">
        <f t="shared" si="29"/>
        <v>0</v>
      </c>
      <c r="H244">
        <f t="shared" si="30"/>
        <v>0</v>
      </c>
      <c r="I244">
        <f t="shared" si="31"/>
        <v>0</v>
      </c>
      <c r="J244">
        <f t="shared" si="32"/>
        <v>1</v>
      </c>
      <c r="K244">
        <f t="shared" si="33"/>
        <v>0</v>
      </c>
      <c r="L244">
        <f t="shared" si="34"/>
        <v>0</v>
      </c>
      <c r="M244">
        <f t="shared" si="35"/>
        <v>0</v>
      </c>
    </row>
    <row r="245" spans="1:13" x14ac:dyDescent="0.2">
      <c r="A245" s="12" t="s">
        <v>192</v>
      </c>
      <c r="B245" s="12" t="s">
        <v>193</v>
      </c>
      <c r="C245" s="12" t="s">
        <v>175</v>
      </c>
      <c r="D245" s="12">
        <v>21</v>
      </c>
      <c r="E245">
        <f t="shared" si="27"/>
        <v>0</v>
      </c>
      <c r="F245">
        <f t="shared" si="28"/>
        <v>0</v>
      </c>
      <c r="G245">
        <f t="shared" si="29"/>
        <v>0</v>
      </c>
      <c r="H245">
        <f t="shared" si="30"/>
        <v>0</v>
      </c>
      <c r="I245">
        <f t="shared" si="31"/>
        <v>0</v>
      </c>
      <c r="J245">
        <f t="shared" si="32"/>
        <v>1</v>
      </c>
      <c r="K245">
        <f t="shared" si="33"/>
        <v>0</v>
      </c>
      <c r="L245">
        <f t="shared" si="34"/>
        <v>0</v>
      </c>
      <c r="M245">
        <f t="shared" si="35"/>
        <v>0</v>
      </c>
    </row>
    <row r="246" spans="1:13" x14ac:dyDescent="0.2">
      <c r="A246" s="12" t="s">
        <v>192</v>
      </c>
      <c r="B246" s="12" t="s">
        <v>193</v>
      </c>
      <c r="C246" s="12" t="s">
        <v>175</v>
      </c>
      <c r="D246" s="12">
        <v>18</v>
      </c>
      <c r="E246">
        <f t="shared" si="27"/>
        <v>0</v>
      </c>
      <c r="F246">
        <f t="shared" si="28"/>
        <v>0</v>
      </c>
      <c r="G246">
        <f t="shared" si="29"/>
        <v>0</v>
      </c>
      <c r="H246">
        <f t="shared" si="30"/>
        <v>0</v>
      </c>
      <c r="I246">
        <f t="shared" si="31"/>
        <v>0</v>
      </c>
      <c r="J246">
        <f t="shared" si="32"/>
        <v>1</v>
      </c>
      <c r="K246">
        <f t="shared" si="33"/>
        <v>0</v>
      </c>
      <c r="L246">
        <f t="shared" si="34"/>
        <v>0</v>
      </c>
      <c r="M246">
        <f t="shared" si="35"/>
        <v>0</v>
      </c>
    </row>
    <row r="247" spans="1:13" x14ac:dyDescent="0.2">
      <c r="A247" s="12" t="s">
        <v>192</v>
      </c>
      <c r="B247" s="12" t="s">
        <v>191</v>
      </c>
      <c r="C247" s="12" t="s">
        <v>175</v>
      </c>
      <c r="D247" s="12">
        <v>20</v>
      </c>
      <c r="E247">
        <f t="shared" si="27"/>
        <v>0</v>
      </c>
      <c r="F247">
        <f t="shared" si="28"/>
        <v>0</v>
      </c>
      <c r="G247">
        <f t="shared" si="29"/>
        <v>0</v>
      </c>
      <c r="H247">
        <f t="shared" si="30"/>
        <v>0</v>
      </c>
      <c r="I247">
        <f t="shared" si="31"/>
        <v>0</v>
      </c>
      <c r="J247">
        <f t="shared" si="32"/>
        <v>1</v>
      </c>
      <c r="K247">
        <f t="shared" si="33"/>
        <v>0</v>
      </c>
      <c r="L247">
        <f t="shared" si="34"/>
        <v>0</v>
      </c>
      <c r="M247">
        <f t="shared" si="35"/>
        <v>0</v>
      </c>
    </row>
    <row r="248" spans="1:13" x14ac:dyDescent="0.2">
      <c r="A248" s="12" t="s">
        <v>172</v>
      </c>
      <c r="B248" s="12" t="s">
        <v>190</v>
      </c>
      <c r="C248" s="12" t="s">
        <v>175</v>
      </c>
      <c r="D248" s="12">
        <v>23</v>
      </c>
      <c r="E248">
        <f t="shared" si="27"/>
        <v>0</v>
      </c>
      <c r="F248">
        <f t="shared" si="28"/>
        <v>0</v>
      </c>
      <c r="G248">
        <f t="shared" si="29"/>
        <v>0</v>
      </c>
      <c r="H248">
        <f t="shared" si="30"/>
        <v>0</v>
      </c>
      <c r="I248">
        <f t="shared" si="31"/>
        <v>0</v>
      </c>
      <c r="J248">
        <f t="shared" si="32"/>
        <v>1</v>
      </c>
      <c r="K248">
        <f t="shared" si="33"/>
        <v>0</v>
      </c>
      <c r="L248">
        <f t="shared" si="34"/>
        <v>0</v>
      </c>
      <c r="M248">
        <f t="shared" si="35"/>
        <v>0</v>
      </c>
    </row>
    <row r="249" spans="1:13" x14ac:dyDescent="0.2">
      <c r="A249" s="12" t="s">
        <v>172</v>
      </c>
      <c r="B249" s="12" t="s">
        <v>189</v>
      </c>
      <c r="C249" s="12" t="s">
        <v>175</v>
      </c>
      <c r="D249" s="12">
        <v>21</v>
      </c>
      <c r="E249">
        <f t="shared" si="27"/>
        <v>0</v>
      </c>
      <c r="F249">
        <f t="shared" si="28"/>
        <v>0</v>
      </c>
      <c r="G249">
        <f t="shared" si="29"/>
        <v>0</v>
      </c>
      <c r="H249">
        <f t="shared" si="30"/>
        <v>0</v>
      </c>
      <c r="I249">
        <f t="shared" si="31"/>
        <v>0</v>
      </c>
      <c r="J249">
        <f t="shared" si="32"/>
        <v>1</v>
      </c>
      <c r="K249">
        <f t="shared" si="33"/>
        <v>0</v>
      </c>
      <c r="L249">
        <f t="shared" si="34"/>
        <v>0</v>
      </c>
      <c r="M249">
        <f t="shared" si="35"/>
        <v>0</v>
      </c>
    </row>
    <row r="250" spans="1:13" x14ac:dyDescent="0.2">
      <c r="A250" s="12" t="s">
        <v>172</v>
      </c>
      <c r="B250" s="12" t="s">
        <v>188</v>
      </c>
      <c r="C250" s="12" t="s">
        <v>175</v>
      </c>
      <c r="D250" s="12">
        <v>31</v>
      </c>
      <c r="E250">
        <f t="shared" si="27"/>
        <v>0</v>
      </c>
      <c r="F250">
        <f t="shared" si="28"/>
        <v>0</v>
      </c>
      <c r="G250">
        <f t="shared" si="29"/>
        <v>0</v>
      </c>
      <c r="H250">
        <f t="shared" si="30"/>
        <v>0</v>
      </c>
      <c r="I250">
        <f t="shared" si="31"/>
        <v>0</v>
      </c>
      <c r="J250">
        <f t="shared" si="32"/>
        <v>1</v>
      </c>
      <c r="K250">
        <f t="shared" si="33"/>
        <v>0</v>
      </c>
      <c r="L250">
        <f t="shared" si="34"/>
        <v>0</v>
      </c>
      <c r="M250">
        <f t="shared" si="35"/>
        <v>0</v>
      </c>
    </row>
    <row r="251" spans="1:13" x14ac:dyDescent="0.2">
      <c r="A251" s="12" t="s">
        <v>172</v>
      </c>
      <c r="B251" s="12" t="s">
        <v>188</v>
      </c>
      <c r="C251" s="12" t="s">
        <v>175</v>
      </c>
      <c r="D251" s="12">
        <v>24</v>
      </c>
      <c r="E251">
        <f t="shared" si="27"/>
        <v>0</v>
      </c>
      <c r="F251">
        <f t="shared" si="28"/>
        <v>0</v>
      </c>
      <c r="G251">
        <f t="shared" si="29"/>
        <v>0</v>
      </c>
      <c r="H251">
        <f t="shared" si="30"/>
        <v>0</v>
      </c>
      <c r="I251">
        <f t="shared" si="31"/>
        <v>0</v>
      </c>
      <c r="J251">
        <f t="shared" si="32"/>
        <v>1</v>
      </c>
      <c r="K251">
        <f t="shared" si="33"/>
        <v>0</v>
      </c>
      <c r="L251">
        <f t="shared" si="34"/>
        <v>0</v>
      </c>
      <c r="M251">
        <f t="shared" si="35"/>
        <v>0</v>
      </c>
    </row>
    <row r="252" spans="1:13" x14ac:dyDescent="0.2">
      <c r="A252" s="12" t="s">
        <v>172</v>
      </c>
      <c r="B252" s="12" t="s">
        <v>188</v>
      </c>
      <c r="C252" s="12" t="s">
        <v>175</v>
      </c>
      <c r="D252" s="12">
        <v>27</v>
      </c>
      <c r="E252">
        <f t="shared" si="27"/>
        <v>0</v>
      </c>
      <c r="F252">
        <f t="shared" si="28"/>
        <v>0</v>
      </c>
      <c r="G252">
        <f t="shared" si="29"/>
        <v>0</v>
      </c>
      <c r="H252">
        <f t="shared" si="30"/>
        <v>0</v>
      </c>
      <c r="I252">
        <f t="shared" si="31"/>
        <v>0</v>
      </c>
      <c r="J252">
        <f t="shared" si="32"/>
        <v>1</v>
      </c>
      <c r="K252">
        <f t="shared" si="33"/>
        <v>0</v>
      </c>
      <c r="L252">
        <f t="shared" si="34"/>
        <v>0</v>
      </c>
      <c r="M252">
        <f t="shared" si="35"/>
        <v>0</v>
      </c>
    </row>
    <row r="253" spans="1:13" x14ac:dyDescent="0.2">
      <c r="A253" s="12" t="s">
        <v>172</v>
      </c>
      <c r="B253" s="12" t="s">
        <v>187</v>
      </c>
      <c r="C253" s="12" t="s">
        <v>175</v>
      </c>
      <c r="D253" s="12">
        <v>29</v>
      </c>
      <c r="E253">
        <f t="shared" si="27"/>
        <v>0</v>
      </c>
      <c r="F253">
        <f t="shared" si="28"/>
        <v>0</v>
      </c>
      <c r="G253">
        <f t="shared" si="29"/>
        <v>0</v>
      </c>
      <c r="H253">
        <f t="shared" si="30"/>
        <v>0</v>
      </c>
      <c r="I253">
        <f t="shared" si="31"/>
        <v>0</v>
      </c>
      <c r="J253">
        <f t="shared" si="32"/>
        <v>1</v>
      </c>
      <c r="K253">
        <f t="shared" si="33"/>
        <v>0</v>
      </c>
      <c r="L253">
        <f t="shared" si="34"/>
        <v>0</v>
      </c>
      <c r="M253">
        <f t="shared" si="35"/>
        <v>0</v>
      </c>
    </row>
    <row r="254" spans="1:13" x14ac:dyDescent="0.2">
      <c r="A254" s="12" t="s">
        <v>88</v>
      </c>
      <c r="B254" s="12" t="s">
        <v>186</v>
      </c>
      <c r="C254" s="12" t="s">
        <v>175</v>
      </c>
      <c r="D254" s="12">
        <v>20</v>
      </c>
      <c r="E254">
        <f t="shared" si="27"/>
        <v>0</v>
      </c>
      <c r="F254">
        <f t="shared" si="28"/>
        <v>0</v>
      </c>
      <c r="G254">
        <f t="shared" si="29"/>
        <v>0</v>
      </c>
      <c r="H254">
        <f t="shared" si="30"/>
        <v>0</v>
      </c>
      <c r="I254">
        <f t="shared" si="31"/>
        <v>0</v>
      </c>
      <c r="J254">
        <f t="shared" si="32"/>
        <v>1</v>
      </c>
      <c r="K254">
        <f t="shared" si="33"/>
        <v>0</v>
      </c>
      <c r="L254">
        <f t="shared" si="34"/>
        <v>0</v>
      </c>
      <c r="M254">
        <f t="shared" si="35"/>
        <v>0</v>
      </c>
    </row>
    <row r="255" spans="1:13" x14ac:dyDescent="0.2">
      <c r="A255" s="12" t="s">
        <v>88</v>
      </c>
      <c r="B255" s="12" t="s">
        <v>186</v>
      </c>
      <c r="C255" s="12" t="s">
        <v>175</v>
      </c>
      <c r="D255" s="12">
        <v>19</v>
      </c>
      <c r="E255">
        <f t="shared" si="27"/>
        <v>0</v>
      </c>
      <c r="F255">
        <f t="shared" si="28"/>
        <v>0</v>
      </c>
      <c r="G255">
        <f t="shared" si="29"/>
        <v>0</v>
      </c>
      <c r="H255">
        <f t="shared" si="30"/>
        <v>0</v>
      </c>
      <c r="I255">
        <f t="shared" si="31"/>
        <v>0</v>
      </c>
      <c r="J255">
        <f t="shared" si="32"/>
        <v>1</v>
      </c>
      <c r="K255">
        <f t="shared" si="33"/>
        <v>0</v>
      </c>
      <c r="L255">
        <f t="shared" si="34"/>
        <v>0</v>
      </c>
      <c r="M255">
        <f t="shared" si="35"/>
        <v>0</v>
      </c>
    </row>
    <row r="256" spans="1:13" x14ac:dyDescent="0.2">
      <c r="A256" s="12" t="s">
        <v>88</v>
      </c>
      <c r="B256" s="12" t="s">
        <v>186</v>
      </c>
      <c r="C256" s="12" t="s">
        <v>175</v>
      </c>
      <c r="D256" s="12">
        <v>19</v>
      </c>
      <c r="E256">
        <f t="shared" si="27"/>
        <v>0</v>
      </c>
      <c r="F256">
        <f t="shared" si="28"/>
        <v>0</v>
      </c>
      <c r="G256">
        <f t="shared" si="29"/>
        <v>0</v>
      </c>
      <c r="H256">
        <f t="shared" si="30"/>
        <v>0</v>
      </c>
      <c r="I256">
        <f t="shared" si="31"/>
        <v>0</v>
      </c>
      <c r="J256">
        <f t="shared" si="32"/>
        <v>1</v>
      </c>
      <c r="K256">
        <f t="shared" si="33"/>
        <v>0</v>
      </c>
      <c r="L256">
        <f t="shared" si="34"/>
        <v>0</v>
      </c>
      <c r="M256">
        <f t="shared" si="35"/>
        <v>0</v>
      </c>
    </row>
    <row r="257" spans="1:13" x14ac:dyDescent="0.2">
      <c r="A257" s="12" t="s">
        <v>88</v>
      </c>
      <c r="B257" s="12" t="s">
        <v>185</v>
      </c>
      <c r="C257" s="12" t="s">
        <v>175</v>
      </c>
      <c r="D257" s="12">
        <v>19</v>
      </c>
      <c r="E257">
        <f t="shared" si="27"/>
        <v>0</v>
      </c>
      <c r="F257">
        <f t="shared" si="28"/>
        <v>0</v>
      </c>
      <c r="G257">
        <f t="shared" si="29"/>
        <v>0</v>
      </c>
      <c r="H257">
        <f t="shared" si="30"/>
        <v>0</v>
      </c>
      <c r="I257">
        <f t="shared" si="31"/>
        <v>0</v>
      </c>
      <c r="J257">
        <f t="shared" si="32"/>
        <v>1</v>
      </c>
      <c r="K257">
        <f t="shared" si="33"/>
        <v>0</v>
      </c>
      <c r="L257">
        <f t="shared" si="34"/>
        <v>0</v>
      </c>
      <c r="M257">
        <f t="shared" si="35"/>
        <v>0</v>
      </c>
    </row>
    <row r="258" spans="1:13" x14ac:dyDescent="0.2">
      <c r="A258" s="12" t="s">
        <v>88</v>
      </c>
      <c r="B258" s="12" t="s">
        <v>184</v>
      </c>
      <c r="C258" s="12" t="s">
        <v>175</v>
      </c>
      <c r="D258" s="12">
        <v>21</v>
      </c>
      <c r="E258">
        <f t="shared" si="27"/>
        <v>0</v>
      </c>
      <c r="F258">
        <f t="shared" si="28"/>
        <v>0</v>
      </c>
      <c r="G258">
        <f t="shared" si="29"/>
        <v>0</v>
      </c>
      <c r="H258">
        <f t="shared" si="30"/>
        <v>0</v>
      </c>
      <c r="I258">
        <f t="shared" si="31"/>
        <v>0</v>
      </c>
      <c r="J258">
        <f t="shared" si="32"/>
        <v>1</v>
      </c>
      <c r="K258">
        <f t="shared" si="33"/>
        <v>0</v>
      </c>
      <c r="L258">
        <f t="shared" si="34"/>
        <v>0</v>
      </c>
      <c r="M258">
        <f t="shared" si="35"/>
        <v>0</v>
      </c>
    </row>
    <row r="259" spans="1:13" x14ac:dyDescent="0.2">
      <c r="A259" s="12" t="s">
        <v>88</v>
      </c>
      <c r="B259" s="12" t="s">
        <v>184</v>
      </c>
      <c r="C259" s="12" t="s">
        <v>175</v>
      </c>
      <c r="D259" s="12">
        <v>20</v>
      </c>
      <c r="E259">
        <f t="shared" ref="E259:E322" si="36">IF(C259="Two Seaters",1,0)</f>
        <v>0</v>
      </c>
      <c r="F259">
        <f t="shared" ref="F259:F322" si="37">IF(C259="Minicompact Cars",1,0)</f>
        <v>0</v>
      </c>
      <c r="G259">
        <f t="shared" ref="G259:G322" si="38">IF(C259="Subcompact Cars",1,0)</f>
        <v>0</v>
      </c>
      <c r="H259">
        <f t="shared" ref="H259:H322" si="39">IF(C259="Compact cars",1,0)</f>
        <v>0</v>
      </c>
      <c r="I259">
        <f t="shared" ref="I259:I322" si="40">IF(C259="Midsize Cars",1,0)</f>
        <v>0</v>
      </c>
      <c r="J259">
        <f t="shared" ref="J259:J322" si="41">IF(C259="Large Cars",1,0)</f>
        <v>1</v>
      </c>
      <c r="K259">
        <f t="shared" ref="K259:K322" si="42">IF(C259="Small Station Wagons",1,0)</f>
        <v>0</v>
      </c>
      <c r="L259">
        <f t="shared" ref="L259:L322" si="43">IF(C259="Small SUV 2WD",1,0)</f>
        <v>0</v>
      </c>
      <c r="M259">
        <f t="shared" ref="M259:M322" si="44">IF(C259="Small SUV 4WD",1,0)</f>
        <v>0</v>
      </c>
    </row>
    <row r="260" spans="1:13" x14ac:dyDescent="0.2">
      <c r="A260" s="12" t="s">
        <v>181</v>
      </c>
      <c r="B260" s="12" t="s">
        <v>183</v>
      </c>
      <c r="C260" s="12" t="s">
        <v>175</v>
      </c>
      <c r="D260" s="12">
        <v>18</v>
      </c>
      <c r="E260">
        <f t="shared" si="36"/>
        <v>0</v>
      </c>
      <c r="F260">
        <f t="shared" si="37"/>
        <v>0</v>
      </c>
      <c r="G260">
        <f t="shared" si="38"/>
        <v>0</v>
      </c>
      <c r="H260">
        <f t="shared" si="39"/>
        <v>0</v>
      </c>
      <c r="I260">
        <f t="shared" si="40"/>
        <v>0</v>
      </c>
      <c r="J260">
        <f t="shared" si="41"/>
        <v>1</v>
      </c>
      <c r="K260">
        <f t="shared" si="42"/>
        <v>0</v>
      </c>
      <c r="L260">
        <f t="shared" si="43"/>
        <v>0</v>
      </c>
      <c r="M260">
        <f t="shared" si="44"/>
        <v>0</v>
      </c>
    </row>
    <row r="261" spans="1:13" x14ac:dyDescent="0.2">
      <c r="A261" s="12" t="s">
        <v>181</v>
      </c>
      <c r="B261" s="12" t="s">
        <v>182</v>
      </c>
      <c r="C261" s="12" t="s">
        <v>175</v>
      </c>
      <c r="D261" s="12">
        <v>18</v>
      </c>
      <c r="E261">
        <f t="shared" si="36"/>
        <v>0</v>
      </c>
      <c r="F261">
        <f t="shared" si="37"/>
        <v>0</v>
      </c>
      <c r="G261">
        <f t="shared" si="38"/>
        <v>0</v>
      </c>
      <c r="H261">
        <f t="shared" si="39"/>
        <v>0</v>
      </c>
      <c r="I261">
        <f t="shared" si="40"/>
        <v>0</v>
      </c>
      <c r="J261">
        <f t="shared" si="41"/>
        <v>1</v>
      </c>
      <c r="K261">
        <f t="shared" si="42"/>
        <v>0</v>
      </c>
      <c r="L261">
        <f t="shared" si="43"/>
        <v>0</v>
      </c>
      <c r="M261">
        <f t="shared" si="44"/>
        <v>0</v>
      </c>
    </row>
    <row r="262" spans="1:13" x14ac:dyDescent="0.2">
      <c r="A262" s="12" t="s">
        <v>181</v>
      </c>
      <c r="B262" s="12" t="s">
        <v>180</v>
      </c>
      <c r="C262" s="12" t="s">
        <v>175</v>
      </c>
      <c r="D262" s="12">
        <v>17</v>
      </c>
      <c r="E262">
        <f t="shared" si="36"/>
        <v>0</v>
      </c>
      <c r="F262">
        <f t="shared" si="37"/>
        <v>0</v>
      </c>
      <c r="G262">
        <f t="shared" si="38"/>
        <v>0</v>
      </c>
      <c r="H262">
        <f t="shared" si="39"/>
        <v>0</v>
      </c>
      <c r="I262">
        <f t="shared" si="40"/>
        <v>0</v>
      </c>
      <c r="J262">
        <f t="shared" si="41"/>
        <v>1</v>
      </c>
      <c r="K262">
        <f t="shared" si="42"/>
        <v>0</v>
      </c>
      <c r="L262">
        <f t="shared" si="43"/>
        <v>0</v>
      </c>
      <c r="M262">
        <f t="shared" si="44"/>
        <v>0</v>
      </c>
    </row>
    <row r="263" spans="1:13" x14ac:dyDescent="0.2">
      <c r="A263" s="12" t="s">
        <v>177</v>
      </c>
      <c r="B263" s="12" t="s">
        <v>179</v>
      </c>
      <c r="C263" s="12" t="s">
        <v>175</v>
      </c>
      <c r="D263" s="12">
        <v>20</v>
      </c>
      <c r="E263">
        <f t="shared" si="36"/>
        <v>0</v>
      </c>
      <c r="F263">
        <f t="shared" si="37"/>
        <v>0</v>
      </c>
      <c r="G263">
        <f t="shared" si="38"/>
        <v>0</v>
      </c>
      <c r="H263">
        <f t="shared" si="39"/>
        <v>0</v>
      </c>
      <c r="I263">
        <f t="shared" si="40"/>
        <v>0</v>
      </c>
      <c r="J263">
        <f t="shared" si="41"/>
        <v>1</v>
      </c>
      <c r="K263">
        <f t="shared" si="42"/>
        <v>0</v>
      </c>
      <c r="L263">
        <f t="shared" si="43"/>
        <v>0</v>
      </c>
      <c r="M263">
        <f t="shared" si="44"/>
        <v>0</v>
      </c>
    </row>
    <row r="264" spans="1:13" x14ac:dyDescent="0.2">
      <c r="A264" s="12" t="s">
        <v>177</v>
      </c>
      <c r="B264" s="12" t="s">
        <v>178</v>
      </c>
      <c r="C264" s="12" t="s">
        <v>175</v>
      </c>
      <c r="D264" s="12">
        <v>16</v>
      </c>
      <c r="E264">
        <f t="shared" si="36"/>
        <v>0</v>
      </c>
      <c r="F264">
        <f t="shared" si="37"/>
        <v>0</v>
      </c>
      <c r="G264">
        <f t="shared" si="38"/>
        <v>0</v>
      </c>
      <c r="H264">
        <f t="shared" si="39"/>
        <v>0</v>
      </c>
      <c r="I264">
        <f t="shared" si="40"/>
        <v>0</v>
      </c>
      <c r="J264">
        <f t="shared" si="41"/>
        <v>1</v>
      </c>
      <c r="K264">
        <f t="shared" si="42"/>
        <v>0</v>
      </c>
      <c r="L264">
        <f t="shared" si="43"/>
        <v>0</v>
      </c>
      <c r="M264">
        <f t="shared" si="44"/>
        <v>0</v>
      </c>
    </row>
    <row r="265" spans="1:13" x14ac:dyDescent="0.2">
      <c r="A265" s="12" t="s">
        <v>177</v>
      </c>
      <c r="B265" s="12" t="s">
        <v>176</v>
      </c>
      <c r="C265" s="12" t="s">
        <v>175</v>
      </c>
      <c r="D265" s="12">
        <v>16</v>
      </c>
      <c r="E265">
        <f t="shared" si="36"/>
        <v>0</v>
      </c>
      <c r="F265">
        <f t="shared" si="37"/>
        <v>0</v>
      </c>
      <c r="G265">
        <f t="shared" si="38"/>
        <v>0</v>
      </c>
      <c r="H265">
        <f t="shared" si="39"/>
        <v>0</v>
      </c>
      <c r="I265">
        <f t="shared" si="40"/>
        <v>0</v>
      </c>
      <c r="J265">
        <f t="shared" si="41"/>
        <v>1</v>
      </c>
      <c r="K265">
        <f t="shared" si="42"/>
        <v>0</v>
      </c>
      <c r="L265">
        <f t="shared" si="43"/>
        <v>0</v>
      </c>
      <c r="M265">
        <f t="shared" si="44"/>
        <v>0</v>
      </c>
    </row>
    <row r="266" spans="1:13" x14ac:dyDescent="0.2">
      <c r="A266" s="12" t="s">
        <v>172</v>
      </c>
      <c r="B266" s="12" t="s">
        <v>174</v>
      </c>
      <c r="C266" s="12" t="s">
        <v>157</v>
      </c>
      <c r="D266" s="12">
        <v>50</v>
      </c>
      <c r="E266">
        <f t="shared" si="36"/>
        <v>0</v>
      </c>
      <c r="F266">
        <f t="shared" si="37"/>
        <v>0</v>
      </c>
      <c r="G266">
        <f t="shared" si="38"/>
        <v>0</v>
      </c>
      <c r="H266">
        <f t="shared" si="39"/>
        <v>0</v>
      </c>
      <c r="I266">
        <f t="shared" si="40"/>
        <v>0</v>
      </c>
      <c r="J266">
        <f t="shared" si="41"/>
        <v>0</v>
      </c>
      <c r="K266">
        <f t="shared" si="42"/>
        <v>1</v>
      </c>
      <c r="L266">
        <f t="shared" si="43"/>
        <v>0</v>
      </c>
      <c r="M266">
        <f t="shared" si="44"/>
        <v>0</v>
      </c>
    </row>
    <row r="267" spans="1:13" x14ac:dyDescent="0.2">
      <c r="A267" s="12" t="s">
        <v>172</v>
      </c>
      <c r="B267" s="12" t="s">
        <v>173</v>
      </c>
      <c r="C267" s="12" t="s">
        <v>157</v>
      </c>
      <c r="D267" s="12">
        <v>43</v>
      </c>
      <c r="E267">
        <f t="shared" si="36"/>
        <v>0</v>
      </c>
      <c r="F267">
        <f t="shared" si="37"/>
        <v>0</v>
      </c>
      <c r="G267">
        <f t="shared" si="38"/>
        <v>0</v>
      </c>
      <c r="H267">
        <f t="shared" si="39"/>
        <v>0</v>
      </c>
      <c r="I267">
        <f t="shared" si="40"/>
        <v>0</v>
      </c>
      <c r="J267">
        <f t="shared" si="41"/>
        <v>0</v>
      </c>
      <c r="K267">
        <f t="shared" si="42"/>
        <v>1</v>
      </c>
      <c r="L267">
        <f t="shared" si="43"/>
        <v>0</v>
      </c>
      <c r="M267">
        <f t="shared" si="44"/>
        <v>0</v>
      </c>
    </row>
    <row r="268" spans="1:13" x14ac:dyDescent="0.2">
      <c r="A268" s="12" t="s">
        <v>172</v>
      </c>
      <c r="B268" s="12" t="s">
        <v>171</v>
      </c>
      <c r="C268" s="12" t="s">
        <v>157</v>
      </c>
      <c r="D268" s="12">
        <v>28</v>
      </c>
      <c r="E268">
        <f t="shared" si="36"/>
        <v>0</v>
      </c>
      <c r="F268">
        <f t="shared" si="37"/>
        <v>0</v>
      </c>
      <c r="G268">
        <f t="shared" si="38"/>
        <v>0</v>
      </c>
      <c r="H268">
        <f t="shared" si="39"/>
        <v>0</v>
      </c>
      <c r="I268">
        <f t="shared" si="40"/>
        <v>0</v>
      </c>
      <c r="J268">
        <f t="shared" si="41"/>
        <v>0</v>
      </c>
      <c r="K268">
        <f t="shared" si="42"/>
        <v>1</v>
      </c>
      <c r="L268">
        <f t="shared" si="43"/>
        <v>0</v>
      </c>
      <c r="M268">
        <f t="shared" si="44"/>
        <v>0</v>
      </c>
    </row>
    <row r="269" spans="1:13" x14ac:dyDescent="0.2">
      <c r="A269" s="12" t="s">
        <v>172</v>
      </c>
      <c r="B269" s="12" t="s">
        <v>171</v>
      </c>
      <c r="C269" s="12" t="s">
        <v>157</v>
      </c>
      <c r="D269" s="12">
        <v>28</v>
      </c>
      <c r="E269">
        <f t="shared" si="36"/>
        <v>0</v>
      </c>
      <c r="F269">
        <f t="shared" si="37"/>
        <v>0</v>
      </c>
      <c r="G269">
        <f t="shared" si="38"/>
        <v>0</v>
      </c>
      <c r="H269">
        <f t="shared" si="39"/>
        <v>0</v>
      </c>
      <c r="I269">
        <f t="shared" si="40"/>
        <v>0</v>
      </c>
      <c r="J269">
        <f t="shared" si="41"/>
        <v>0</v>
      </c>
      <c r="K269">
        <f t="shared" si="42"/>
        <v>1</v>
      </c>
      <c r="L269">
        <f t="shared" si="43"/>
        <v>0</v>
      </c>
      <c r="M269">
        <f t="shared" si="44"/>
        <v>0</v>
      </c>
    </row>
    <row r="270" spans="1:13" x14ac:dyDescent="0.2">
      <c r="A270" s="12" t="s">
        <v>172</v>
      </c>
      <c r="B270" s="12" t="s">
        <v>171</v>
      </c>
      <c r="C270" s="12" t="s">
        <v>157</v>
      </c>
      <c r="D270" s="12">
        <v>27</v>
      </c>
      <c r="E270">
        <f t="shared" si="36"/>
        <v>0</v>
      </c>
      <c r="F270">
        <f t="shared" si="37"/>
        <v>0</v>
      </c>
      <c r="G270">
        <f t="shared" si="38"/>
        <v>0</v>
      </c>
      <c r="H270">
        <f t="shared" si="39"/>
        <v>0</v>
      </c>
      <c r="I270">
        <f t="shared" si="40"/>
        <v>0</v>
      </c>
      <c r="J270">
        <f t="shared" si="41"/>
        <v>0</v>
      </c>
      <c r="K270">
        <f t="shared" si="42"/>
        <v>1</v>
      </c>
      <c r="L270">
        <f t="shared" si="43"/>
        <v>0</v>
      </c>
      <c r="M270">
        <f t="shared" si="44"/>
        <v>0</v>
      </c>
    </row>
    <row r="271" spans="1:13" x14ac:dyDescent="0.2">
      <c r="A271" s="12" t="s">
        <v>172</v>
      </c>
      <c r="B271" s="12" t="s">
        <v>171</v>
      </c>
      <c r="C271" s="12" t="s">
        <v>157</v>
      </c>
      <c r="D271" s="12">
        <v>27</v>
      </c>
      <c r="E271">
        <f t="shared" si="36"/>
        <v>0</v>
      </c>
      <c r="F271">
        <f t="shared" si="37"/>
        <v>0</v>
      </c>
      <c r="G271">
        <f t="shared" si="38"/>
        <v>0</v>
      </c>
      <c r="H271">
        <f t="shared" si="39"/>
        <v>0</v>
      </c>
      <c r="I271">
        <f t="shared" si="40"/>
        <v>0</v>
      </c>
      <c r="J271">
        <f t="shared" si="41"/>
        <v>0</v>
      </c>
      <c r="K271">
        <f t="shared" si="42"/>
        <v>1</v>
      </c>
      <c r="L271">
        <f t="shared" si="43"/>
        <v>0</v>
      </c>
      <c r="M271">
        <f t="shared" si="44"/>
        <v>0</v>
      </c>
    </row>
    <row r="272" spans="1:13" x14ac:dyDescent="0.2">
      <c r="A272" s="12" t="s">
        <v>86</v>
      </c>
      <c r="B272" s="12" t="s">
        <v>170</v>
      </c>
      <c r="C272" s="12" t="s">
        <v>157</v>
      </c>
      <c r="D272" s="12">
        <v>28</v>
      </c>
      <c r="E272">
        <f t="shared" si="36"/>
        <v>0</v>
      </c>
      <c r="F272">
        <f t="shared" si="37"/>
        <v>0</v>
      </c>
      <c r="G272">
        <f t="shared" si="38"/>
        <v>0</v>
      </c>
      <c r="H272">
        <f t="shared" si="39"/>
        <v>0</v>
      </c>
      <c r="I272">
        <f t="shared" si="40"/>
        <v>0</v>
      </c>
      <c r="J272">
        <f t="shared" si="41"/>
        <v>0</v>
      </c>
      <c r="K272">
        <f t="shared" si="42"/>
        <v>1</v>
      </c>
      <c r="L272">
        <f t="shared" si="43"/>
        <v>0</v>
      </c>
      <c r="M272">
        <f t="shared" si="44"/>
        <v>0</v>
      </c>
    </row>
    <row r="273" spans="1:13" x14ac:dyDescent="0.2">
      <c r="A273" s="12" t="s">
        <v>86</v>
      </c>
      <c r="B273" s="12" t="s">
        <v>169</v>
      </c>
      <c r="C273" s="12" t="s">
        <v>157</v>
      </c>
      <c r="D273" s="12">
        <v>27</v>
      </c>
      <c r="E273">
        <f t="shared" si="36"/>
        <v>0</v>
      </c>
      <c r="F273">
        <f t="shared" si="37"/>
        <v>0</v>
      </c>
      <c r="G273">
        <f t="shared" si="38"/>
        <v>0</v>
      </c>
      <c r="H273">
        <f t="shared" si="39"/>
        <v>0</v>
      </c>
      <c r="I273">
        <f t="shared" si="40"/>
        <v>0</v>
      </c>
      <c r="J273">
        <f t="shared" si="41"/>
        <v>0</v>
      </c>
      <c r="K273">
        <f t="shared" si="42"/>
        <v>1</v>
      </c>
      <c r="L273">
        <f t="shared" si="43"/>
        <v>0</v>
      </c>
      <c r="M273">
        <f t="shared" si="44"/>
        <v>0</v>
      </c>
    </row>
    <row r="274" spans="1:13" x14ac:dyDescent="0.2">
      <c r="A274" s="12" t="s">
        <v>167</v>
      </c>
      <c r="B274" s="12" t="s">
        <v>168</v>
      </c>
      <c r="C274" s="12" t="s">
        <v>157</v>
      </c>
      <c r="D274" s="12">
        <v>31</v>
      </c>
      <c r="E274">
        <f t="shared" si="36"/>
        <v>0</v>
      </c>
      <c r="F274">
        <f t="shared" si="37"/>
        <v>0</v>
      </c>
      <c r="G274">
        <f t="shared" si="38"/>
        <v>0</v>
      </c>
      <c r="H274">
        <f t="shared" si="39"/>
        <v>0</v>
      </c>
      <c r="I274">
        <f t="shared" si="40"/>
        <v>0</v>
      </c>
      <c r="J274">
        <f t="shared" si="41"/>
        <v>0</v>
      </c>
      <c r="K274">
        <f t="shared" si="42"/>
        <v>1</v>
      </c>
      <c r="L274">
        <f t="shared" si="43"/>
        <v>0</v>
      </c>
      <c r="M274">
        <f t="shared" si="44"/>
        <v>0</v>
      </c>
    </row>
    <row r="275" spans="1:13" x14ac:dyDescent="0.2">
      <c r="A275" s="12" t="s">
        <v>167</v>
      </c>
      <c r="B275" s="12" t="s">
        <v>168</v>
      </c>
      <c r="C275" s="12" t="s">
        <v>157</v>
      </c>
      <c r="D275" s="12">
        <v>26</v>
      </c>
      <c r="E275">
        <f t="shared" si="36"/>
        <v>0</v>
      </c>
      <c r="F275">
        <f t="shared" si="37"/>
        <v>0</v>
      </c>
      <c r="G275">
        <f t="shared" si="38"/>
        <v>0</v>
      </c>
      <c r="H275">
        <f t="shared" si="39"/>
        <v>0</v>
      </c>
      <c r="I275">
        <f t="shared" si="40"/>
        <v>0</v>
      </c>
      <c r="J275">
        <f t="shared" si="41"/>
        <v>0</v>
      </c>
      <c r="K275">
        <f t="shared" si="42"/>
        <v>1</v>
      </c>
      <c r="L275">
        <f t="shared" si="43"/>
        <v>0</v>
      </c>
      <c r="M275">
        <f t="shared" si="44"/>
        <v>0</v>
      </c>
    </row>
    <row r="276" spans="1:13" x14ac:dyDescent="0.2">
      <c r="A276" s="12" t="s">
        <v>167</v>
      </c>
      <c r="B276" s="12" t="s">
        <v>166</v>
      </c>
      <c r="C276" s="12" t="s">
        <v>157</v>
      </c>
      <c r="D276" s="12">
        <v>30</v>
      </c>
      <c r="E276">
        <f t="shared" si="36"/>
        <v>0</v>
      </c>
      <c r="F276">
        <f t="shared" si="37"/>
        <v>0</v>
      </c>
      <c r="G276">
        <f t="shared" si="38"/>
        <v>0</v>
      </c>
      <c r="H276">
        <f t="shared" si="39"/>
        <v>0</v>
      </c>
      <c r="I276">
        <f t="shared" si="40"/>
        <v>0</v>
      </c>
      <c r="J276">
        <f t="shared" si="41"/>
        <v>0</v>
      </c>
      <c r="K276">
        <f t="shared" si="42"/>
        <v>1</v>
      </c>
      <c r="L276">
        <f t="shared" si="43"/>
        <v>0</v>
      </c>
      <c r="M276">
        <f t="shared" si="44"/>
        <v>0</v>
      </c>
    </row>
    <row r="277" spans="1:13" x14ac:dyDescent="0.2">
      <c r="A277" s="12" t="s">
        <v>167</v>
      </c>
      <c r="B277" s="12" t="s">
        <v>166</v>
      </c>
      <c r="C277" s="12" t="s">
        <v>157</v>
      </c>
      <c r="D277" s="12">
        <v>25</v>
      </c>
      <c r="E277">
        <f t="shared" si="36"/>
        <v>0</v>
      </c>
      <c r="F277">
        <f t="shared" si="37"/>
        <v>0</v>
      </c>
      <c r="G277">
        <f t="shared" si="38"/>
        <v>0</v>
      </c>
      <c r="H277">
        <f t="shared" si="39"/>
        <v>0</v>
      </c>
      <c r="I277">
        <f t="shared" si="40"/>
        <v>0</v>
      </c>
      <c r="J277">
        <f t="shared" si="41"/>
        <v>0</v>
      </c>
      <c r="K277">
        <f t="shared" si="42"/>
        <v>1</v>
      </c>
      <c r="L277">
        <f t="shared" si="43"/>
        <v>0</v>
      </c>
      <c r="M277">
        <f t="shared" si="44"/>
        <v>0</v>
      </c>
    </row>
    <row r="278" spans="1:13" x14ac:dyDescent="0.2">
      <c r="A278" s="12" t="s">
        <v>163</v>
      </c>
      <c r="B278" s="12" t="s">
        <v>165</v>
      </c>
      <c r="C278" s="12" t="s">
        <v>157</v>
      </c>
      <c r="D278" s="12">
        <v>25</v>
      </c>
      <c r="E278">
        <f t="shared" si="36"/>
        <v>0</v>
      </c>
      <c r="F278">
        <f t="shared" si="37"/>
        <v>0</v>
      </c>
      <c r="G278">
        <f t="shared" si="38"/>
        <v>0</v>
      </c>
      <c r="H278">
        <f t="shared" si="39"/>
        <v>0</v>
      </c>
      <c r="I278">
        <f t="shared" si="40"/>
        <v>0</v>
      </c>
      <c r="J278">
        <f t="shared" si="41"/>
        <v>0</v>
      </c>
      <c r="K278">
        <f t="shared" si="42"/>
        <v>1</v>
      </c>
      <c r="L278">
        <f t="shared" si="43"/>
        <v>0</v>
      </c>
      <c r="M278">
        <f t="shared" si="44"/>
        <v>0</v>
      </c>
    </row>
    <row r="279" spans="1:13" x14ac:dyDescent="0.2">
      <c r="A279" s="12" t="s">
        <v>163</v>
      </c>
      <c r="B279" s="12" t="s">
        <v>165</v>
      </c>
      <c r="C279" s="12" t="s">
        <v>157</v>
      </c>
      <c r="D279" s="12">
        <v>24</v>
      </c>
      <c r="E279">
        <f t="shared" si="36"/>
        <v>0</v>
      </c>
      <c r="F279">
        <f t="shared" si="37"/>
        <v>0</v>
      </c>
      <c r="G279">
        <f t="shared" si="38"/>
        <v>0</v>
      </c>
      <c r="H279">
        <f t="shared" si="39"/>
        <v>0</v>
      </c>
      <c r="I279">
        <f t="shared" si="40"/>
        <v>0</v>
      </c>
      <c r="J279">
        <f t="shared" si="41"/>
        <v>0</v>
      </c>
      <c r="K279">
        <f t="shared" si="42"/>
        <v>1</v>
      </c>
      <c r="L279">
        <f t="shared" si="43"/>
        <v>0</v>
      </c>
      <c r="M279">
        <f t="shared" si="44"/>
        <v>0</v>
      </c>
    </row>
    <row r="280" spans="1:13" x14ac:dyDescent="0.2">
      <c r="A280" s="12" t="s">
        <v>163</v>
      </c>
      <c r="B280" s="12" t="s">
        <v>164</v>
      </c>
      <c r="C280" s="12" t="s">
        <v>157</v>
      </c>
      <c r="D280" s="12">
        <v>31</v>
      </c>
      <c r="E280">
        <f t="shared" si="36"/>
        <v>0</v>
      </c>
      <c r="F280">
        <f t="shared" si="37"/>
        <v>0</v>
      </c>
      <c r="G280">
        <f t="shared" si="38"/>
        <v>0</v>
      </c>
      <c r="H280">
        <f t="shared" si="39"/>
        <v>0</v>
      </c>
      <c r="I280">
        <f t="shared" si="40"/>
        <v>0</v>
      </c>
      <c r="J280">
        <f t="shared" si="41"/>
        <v>0</v>
      </c>
      <c r="K280">
        <f t="shared" si="42"/>
        <v>1</v>
      </c>
      <c r="L280">
        <f t="shared" si="43"/>
        <v>0</v>
      </c>
      <c r="M280">
        <f t="shared" si="44"/>
        <v>0</v>
      </c>
    </row>
    <row r="281" spans="1:13" x14ac:dyDescent="0.2">
      <c r="A281" s="12" t="s">
        <v>163</v>
      </c>
      <c r="B281" s="12" t="s">
        <v>164</v>
      </c>
      <c r="C281" s="12" t="s">
        <v>157</v>
      </c>
      <c r="D281" s="12">
        <v>32</v>
      </c>
      <c r="E281">
        <f t="shared" si="36"/>
        <v>0</v>
      </c>
      <c r="F281">
        <f t="shared" si="37"/>
        <v>0</v>
      </c>
      <c r="G281">
        <f t="shared" si="38"/>
        <v>0</v>
      </c>
      <c r="H281">
        <f t="shared" si="39"/>
        <v>0</v>
      </c>
      <c r="I281">
        <f t="shared" si="40"/>
        <v>0</v>
      </c>
      <c r="J281">
        <f t="shared" si="41"/>
        <v>0</v>
      </c>
      <c r="K281">
        <f t="shared" si="42"/>
        <v>1</v>
      </c>
      <c r="L281">
        <f t="shared" si="43"/>
        <v>0</v>
      </c>
      <c r="M281">
        <f t="shared" si="44"/>
        <v>0</v>
      </c>
    </row>
    <row r="282" spans="1:13" x14ac:dyDescent="0.2">
      <c r="A282" s="12" t="s">
        <v>163</v>
      </c>
      <c r="B282" s="12" t="s">
        <v>162</v>
      </c>
      <c r="C282" s="12" t="s">
        <v>157</v>
      </c>
      <c r="D282" s="12">
        <v>24</v>
      </c>
      <c r="E282">
        <f t="shared" si="36"/>
        <v>0</v>
      </c>
      <c r="F282">
        <f t="shared" si="37"/>
        <v>0</v>
      </c>
      <c r="G282">
        <f t="shared" si="38"/>
        <v>0</v>
      </c>
      <c r="H282">
        <f t="shared" si="39"/>
        <v>0</v>
      </c>
      <c r="I282">
        <f t="shared" si="40"/>
        <v>0</v>
      </c>
      <c r="J282">
        <f t="shared" si="41"/>
        <v>0</v>
      </c>
      <c r="K282">
        <f t="shared" si="42"/>
        <v>1</v>
      </c>
      <c r="L282">
        <f t="shared" si="43"/>
        <v>0</v>
      </c>
      <c r="M282">
        <f t="shared" si="44"/>
        <v>0</v>
      </c>
    </row>
    <row r="283" spans="1:13" x14ac:dyDescent="0.2">
      <c r="A283" s="12" t="s">
        <v>163</v>
      </c>
      <c r="B283" s="12" t="s">
        <v>162</v>
      </c>
      <c r="C283" s="12" t="s">
        <v>157</v>
      </c>
      <c r="D283" s="12">
        <v>25</v>
      </c>
      <c r="E283">
        <f t="shared" si="36"/>
        <v>0</v>
      </c>
      <c r="F283">
        <f t="shared" si="37"/>
        <v>0</v>
      </c>
      <c r="G283">
        <f t="shared" si="38"/>
        <v>0</v>
      </c>
      <c r="H283">
        <f t="shared" si="39"/>
        <v>0</v>
      </c>
      <c r="I283">
        <f t="shared" si="40"/>
        <v>0</v>
      </c>
      <c r="J283">
        <f t="shared" si="41"/>
        <v>0</v>
      </c>
      <c r="K283">
        <f t="shared" si="42"/>
        <v>1</v>
      </c>
      <c r="L283">
        <f t="shared" si="43"/>
        <v>0</v>
      </c>
      <c r="M283">
        <f t="shared" si="44"/>
        <v>0</v>
      </c>
    </row>
    <row r="284" spans="1:13" x14ac:dyDescent="0.2">
      <c r="A284" s="12" t="s">
        <v>159</v>
      </c>
      <c r="B284" s="12" t="s">
        <v>161</v>
      </c>
      <c r="C284" s="12" t="s">
        <v>157</v>
      </c>
      <c r="D284" s="12">
        <v>25</v>
      </c>
      <c r="E284">
        <f t="shared" si="36"/>
        <v>0</v>
      </c>
      <c r="F284">
        <f t="shared" si="37"/>
        <v>0</v>
      </c>
      <c r="G284">
        <f t="shared" si="38"/>
        <v>0</v>
      </c>
      <c r="H284">
        <f t="shared" si="39"/>
        <v>0</v>
      </c>
      <c r="I284">
        <f t="shared" si="40"/>
        <v>0</v>
      </c>
      <c r="J284">
        <f t="shared" si="41"/>
        <v>0</v>
      </c>
      <c r="K284">
        <f t="shared" si="42"/>
        <v>1</v>
      </c>
      <c r="L284">
        <f t="shared" si="43"/>
        <v>0</v>
      </c>
      <c r="M284">
        <f t="shared" si="44"/>
        <v>0</v>
      </c>
    </row>
    <row r="285" spans="1:13" x14ac:dyDescent="0.2">
      <c r="A285" s="12" t="s">
        <v>159</v>
      </c>
      <c r="B285" s="12" t="s">
        <v>160</v>
      </c>
      <c r="C285" s="12" t="s">
        <v>157</v>
      </c>
      <c r="D285" s="12">
        <v>25</v>
      </c>
      <c r="E285">
        <f t="shared" si="36"/>
        <v>0</v>
      </c>
      <c r="F285">
        <f t="shared" si="37"/>
        <v>0</v>
      </c>
      <c r="G285">
        <f t="shared" si="38"/>
        <v>0</v>
      </c>
      <c r="H285">
        <f t="shared" si="39"/>
        <v>0</v>
      </c>
      <c r="I285">
        <f t="shared" si="40"/>
        <v>0</v>
      </c>
      <c r="J285">
        <f t="shared" si="41"/>
        <v>0</v>
      </c>
      <c r="K285">
        <f t="shared" si="42"/>
        <v>1</v>
      </c>
      <c r="L285">
        <f t="shared" si="43"/>
        <v>0</v>
      </c>
      <c r="M285">
        <f t="shared" si="44"/>
        <v>0</v>
      </c>
    </row>
    <row r="286" spans="1:13" x14ac:dyDescent="0.2">
      <c r="A286" s="12" t="s">
        <v>159</v>
      </c>
      <c r="B286" s="12" t="s">
        <v>158</v>
      </c>
      <c r="C286" s="12" t="s">
        <v>157</v>
      </c>
      <c r="D286" s="12">
        <v>28</v>
      </c>
      <c r="E286">
        <f t="shared" si="36"/>
        <v>0</v>
      </c>
      <c r="F286">
        <f t="shared" si="37"/>
        <v>0</v>
      </c>
      <c r="G286">
        <f t="shared" si="38"/>
        <v>0</v>
      </c>
      <c r="H286">
        <f t="shared" si="39"/>
        <v>0</v>
      </c>
      <c r="I286">
        <f t="shared" si="40"/>
        <v>0</v>
      </c>
      <c r="J286">
        <f t="shared" si="41"/>
        <v>0</v>
      </c>
      <c r="K286">
        <f t="shared" si="42"/>
        <v>1</v>
      </c>
      <c r="L286">
        <f t="shared" si="43"/>
        <v>0</v>
      </c>
      <c r="M286">
        <f t="shared" si="44"/>
        <v>0</v>
      </c>
    </row>
    <row r="287" spans="1:13" x14ac:dyDescent="0.2">
      <c r="A287" s="12" t="s">
        <v>108</v>
      </c>
      <c r="B287" s="12" t="s">
        <v>156</v>
      </c>
      <c r="C287" s="12" t="s">
        <v>136</v>
      </c>
      <c r="D287" s="12">
        <v>32</v>
      </c>
      <c r="E287">
        <f t="shared" si="36"/>
        <v>0</v>
      </c>
      <c r="F287">
        <f t="shared" si="37"/>
        <v>0</v>
      </c>
      <c r="G287">
        <f t="shared" si="38"/>
        <v>0</v>
      </c>
      <c r="H287">
        <f t="shared" si="39"/>
        <v>0</v>
      </c>
      <c r="I287">
        <f t="shared" si="40"/>
        <v>0</v>
      </c>
      <c r="J287">
        <f t="shared" si="41"/>
        <v>0</v>
      </c>
      <c r="K287">
        <f t="shared" si="42"/>
        <v>0</v>
      </c>
      <c r="L287">
        <f t="shared" si="43"/>
        <v>1</v>
      </c>
      <c r="M287">
        <f t="shared" si="44"/>
        <v>0</v>
      </c>
    </row>
    <row r="288" spans="1:13" x14ac:dyDescent="0.2">
      <c r="A288" s="12" t="s">
        <v>108</v>
      </c>
      <c r="B288" s="12" t="s">
        <v>156</v>
      </c>
      <c r="C288" s="12" t="s">
        <v>136</v>
      </c>
      <c r="D288" s="12">
        <v>25</v>
      </c>
      <c r="E288">
        <f t="shared" si="36"/>
        <v>0</v>
      </c>
      <c r="F288">
        <f t="shared" si="37"/>
        <v>0</v>
      </c>
      <c r="G288">
        <f t="shared" si="38"/>
        <v>0</v>
      </c>
      <c r="H288">
        <f t="shared" si="39"/>
        <v>0</v>
      </c>
      <c r="I288">
        <f t="shared" si="40"/>
        <v>0</v>
      </c>
      <c r="J288">
        <f t="shared" si="41"/>
        <v>0</v>
      </c>
      <c r="K288">
        <f t="shared" si="42"/>
        <v>0</v>
      </c>
      <c r="L288">
        <f t="shared" si="43"/>
        <v>1</v>
      </c>
      <c r="M288">
        <f t="shared" si="44"/>
        <v>0</v>
      </c>
    </row>
    <row r="289" spans="1:13" x14ac:dyDescent="0.2">
      <c r="A289" s="12" t="s">
        <v>108</v>
      </c>
      <c r="B289" s="12" t="s">
        <v>155</v>
      </c>
      <c r="C289" s="12" t="s">
        <v>136</v>
      </c>
      <c r="D289" s="12">
        <v>28</v>
      </c>
      <c r="E289">
        <f t="shared" si="36"/>
        <v>0</v>
      </c>
      <c r="F289">
        <f t="shared" si="37"/>
        <v>0</v>
      </c>
      <c r="G289">
        <f t="shared" si="38"/>
        <v>0</v>
      </c>
      <c r="H289">
        <f t="shared" si="39"/>
        <v>0</v>
      </c>
      <c r="I289">
        <f t="shared" si="40"/>
        <v>0</v>
      </c>
      <c r="J289">
        <f t="shared" si="41"/>
        <v>0</v>
      </c>
      <c r="K289">
        <f t="shared" si="42"/>
        <v>0</v>
      </c>
      <c r="L289">
        <f t="shared" si="43"/>
        <v>1</v>
      </c>
      <c r="M289">
        <f t="shared" si="44"/>
        <v>0</v>
      </c>
    </row>
    <row r="290" spans="1:13" x14ac:dyDescent="0.2">
      <c r="A290" s="12" t="s">
        <v>106</v>
      </c>
      <c r="B290" s="12" t="s">
        <v>154</v>
      </c>
      <c r="C290" s="12" t="s">
        <v>136</v>
      </c>
      <c r="D290" s="12">
        <v>21</v>
      </c>
      <c r="E290">
        <f t="shared" si="36"/>
        <v>0</v>
      </c>
      <c r="F290">
        <f t="shared" si="37"/>
        <v>0</v>
      </c>
      <c r="G290">
        <f t="shared" si="38"/>
        <v>0</v>
      </c>
      <c r="H290">
        <f t="shared" si="39"/>
        <v>0</v>
      </c>
      <c r="I290">
        <f t="shared" si="40"/>
        <v>0</v>
      </c>
      <c r="J290">
        <f t="shared" si="41"/>
        <v>0</v>
      </c>
      <c r="K290">
        <f t="shared" si="42"/>
        <v>0</v>
      </c>
      <c r="L290">
        <f t="shared" si="43"/>
        <v>1</v>
      </c>
      <c r="M290">
        <f t="shared" si="44"/>
        <v>0</v>
      </c>
    </row>
    <row r="291" spans="1:13" x14ac:dyDescent="0.2">
      <c r="A291" s="12" t="s">
        <v>106</v>
      </c>
      <c r="B291" s="12" t="s">
        <v>154</v>
      </c>
      <c r="C291" s="12" t="s">
        <v>136</v>
      </c>
      <c r="D291" s="12">
        <v>19</v>
      </c>
      <c r="E291">
        <f t="shared" si="36"/>
        <v>0</v>
      </c>
      <c r="F291">
        <f t="shared" si="37"/>
        <v>0</v>
      </c>
      <c r="G291">
        <f t="shared" si="38"/>
        <v>0</v>
      </c>
      <c r="H291">
        <f t="shared" si="39"/>
        <v>0</v>
      </c>
      <c r="I291">
        <f t="shared" si="40"/>
        <v>0</v>
      </c>
      <c r="J291">
        <f t="shared" si="41"/>
        <v>0</v>
      </c>
      <c r="K291">
        <f t="shared" si="42"/>
        <v>0</v>
      </c>
      <c r="L291">
        <f t="shared" si="43"/>
        <v>1</v>
      </c>
      <c r="M291">
        <f t="shared" si="44"/>
        <v>0</v>
      </c>
    </row>
    <row r="292" spans="1:13" x14ac:dyDescent="0.2">
      <c r="A292" s="12" t="s">
        <v>100</v>
      </c>
      <c r="B292" s="12" t="s">
        <v>153</v>
      </c>
      <c r="C292" s="12" t="s">
        <v>136</v>
      </c>
      <c r="D292" s="12">
        <v>28</v>
      </c>
      <c r="E292">
        <f t="shared" si="36"/>
        <v>0</v>
      </c>
      <c r="F292">
        <f t="shared" si="37"/>
        <v>0</v>
      </c>
      <c r="G292">
        <f t="shared" si="38"/>
        <v>0</v>
      </c>
      <c r="H292">
        <f t="shared" si="39"/>
        <v>0</v>
      </c>
      <c r="I292">
        <f t="shared" si="40"/>
        <v>0</v>
      </c>
      <c r="J292">
        <f t="shared" si="41"/>
        <v>0</v>
      </c>
      <c r="K292">
        <f t="shared" si="42"/>
        <v>0</v>
      </c>
      <c r="L292">
        <f t="shared" si="43"/>
        <v>1</v>
      </c>
      <c r="M292">
        <f t="shared" si="44"/>
        <v>0</v>
      </c>
    </row>
    <row r="293" spans="1:13" x14ac:dyDescent="0.2">
      <c r="A293" s="12" t="s">
        <v>100</v>
      </c>
      <c r="B293" s="12" t="s">
        <v>152</v>
      </c>
      <c r="C293" s="12" t="s">
        <v>136</v>
      </c>
      <c r="D293" s="12">
        <v>25</v>
      </c>
      <c r="E293">
        <f t="shared" si="36"/>
        <v>0</v>
      </c>
      <c r="F293">
        <f t="shared" si="37"/>
        <v>0</v>
      </c>
      <c r="G293">
        <f t="shared" si="38"/>
        <v>0</v>
      </c>
      <c r="H293">
        <f t="shared" si="39"/>
        <v>0</v>
      </c>
      <c r="I293">
        <f t="shared" si="40"/>
        <v>0</v>
      </c>
      <c r="J293">
        <f t="shared" si="41"/>
        <v>0</v>
      </c>
      <c r="K293">
        <f t="shared" si="42"/>
        <v>0</v>
      </c>
      <c r="L293">
        <f t="shared" si="43"/>
        <v>1</v>
      </c>
      <c r="M293">
        <f t="shared" si="44"/>
        <v>0</v>
      </c>
    </row>
    <row r="294" spans="1:13" x14ac:dyDescent="0.2">
      <c r="A294" s="12" t="s">
        <v>100</v>
      </c>
      <c r="B294" s="12" t="s">
        <v>151</v>
      </c>
      <c r="C294" s="12" t="s">
        <v>136</v>
      </c>
      <c r="D294" s="12">
        <v>26</v>
      </c>
      <c r="E294">
        <f t="shared" si="36"/>
        <v>0</v>
      </c>
      <c r="F294">
        <f t="shared" si="37"/>
        <v>0</v>
      </c>
      <c r="G294">
        <f t="shared" si="38"/>
        <v>0</v>
      </c>
      <c r="H294">
        <f t="shared" si="39"/>
        <v>0</v>
      </c>
      <c r="I294">
        <f t="shared" si="40"/>
        <v>0</v>
      </c>
      <c r="J294">
        <f t="shared" si="41"/>
        <v>0</v>
      </c>
      <c r="K294">
        <f t="shared" si="42"/>
        <v>0</v>
      </c>
      <c r="L294">
        <f t="shared" si="43"/>
        <v>1</v>
      </c>
      <c r="M294">
        <f t="shared" si="44"/>
        <v>0</v>
      </c>
    </row>
    <row r="295" spans="1:13" x14ac:dyDescent="0.2">
      <c r="A295" s="12" t="s">
        <v>100</v>
      </c>
      <c r="B295" s="12" t="s">
        <v>151</v>
      </c>
      <c r="C295" s="12" t="s">
        <v>136</v>
      </c>
      <c r="D295" s="12">
        <v>25</v>
      </c>
      <c r="E295">
        <f t="shared" si="36"/>
        <v>0</v>
      </c>
      <c r="F295">
        <f t="shared" si="37"/>
        <v>0</v>
      </c>
      <c r="G295">
        <f t="shared" si="38"/>
        <v>0</v>
      </c>
      <c r="H295">
        <f t="shared" si="39"/>
        <v>0</v>
      </c>
      <c r="I295">
        <f t="shared" si="40"/>
        <v>0</v>
      </c>
      <c r="J295">
        <f t="shared" si="41"/>
        <v>0</v>
      </c>
      <c r="K295">
        <f t="shared" si="42"/>
        <v>0</v>
      </c>
      <c r="L295">
        <f t="shared" si="43"/>
        <v>1</v>
      </c>
      <c r="M295">
        <f t="shared" si="44"/>
        <v>0</v>
      </c>
    </row>
    <row r="296" spans="1:13" x14ac:dyDescent="0.2">
      <c r="A296" s="12" t="s">
        <v>100</v>
      </c>
      <c r="B296" s="12" t="s">
        <v>151</v>
      </c>
      <c r="C296" s="12" t="s">
        <v>136</v>
      </c>
      <c r="D296" s="12">
        <v>24</v>
      </c>
      <c r="E296">
        <f t="shared" si="36"/>
        <v>0</v>
      </c>
      <c r="F296">
        <f t="shared" si="37"/>
        <v>0</v>
      </c>
      <c r="G296">
        <f t="shared" si="38"/>
        <v>0</v>
      </c>
      <c r="H296">
        <f t="shared" si="39"/>
        <v>0</v>
      </c>
      <c r="I296">
        <f t="shared" si="40"/>
        <v>0</v>
      </c>
      <c r="J296">
        <f t="shared" si="41"/>
        <v>0</v>
      </c>
      <c r="K296">
        <f t="shared" si="42"/>
        <v>0</v>
      </c>
      <c r="L296">
        <f t="shared" si="43"/>
        <v>1</v>
      </c>
      <c r="M296">
        <f t="shared" si="44"/>
        <v>0</v>
      </c>
    </row>
    <row r="297" spans="1:13" x14ac:dyDescent="0.2">
      <c r="A297" s="12" t="s">
        <v>100</v>
      </c>
      <c r="B297" s="12" t="s">
        <v>150</v>
      </c>
      <c r="C297" s="12" t="s">
        <v>136</v>
      </c>
      <c r="D297" s="12">
        <v>24</v>
      </c>
      <c r="E297">
        <f t="shared" si="36"/>
        <v>0</v>
      </c>
      <c r="F297">
        <f t="shared" si="37"/>
        <v>0</v>
      </c>
      <c r="G297">
        <f t="shared" si="38"/>
        <v>0</v>
      </c>
      <c r="H297">
        <f t="shared" si="39"/>
        <v>0</v>
      </c>
      <c r="I297">
        <f t="shared" si="40"/>
        <v>0</v>
      </c>
      <c r="J297">
        <f t="shared" si="41"/>
        <v>0</v>
      </c>
      <c r="K297">
        <f t="shared" si="42"/>
        <v>0</v>
      </c>
      <c r="L297">
        <f t="shared" si="43"/>
        <v>1</v>
      </c>
      <c r="M297">
        <f t="shared" si="44"/>
        <v>0</v>
      </c>
    </row>
    <row r="298" spans="1:13" x14ac:dyDescent="0.2">
      <c r="A298" s="12" t="s">
        <v>96</v>
      </c>
      <c r="B298" s="12" t="s">
        <v>149</v>
      </c>
      <c r="C298" s="12" t="s">
        <v>136</v>
      </c>
      <c r="D298" s="12">
        <v>28</v>
      </c>
      <c r="E298">
        <f t="shared" si="36"/>
        <v>0</v>
      </c>
      <c r="F298">
        <f t="shared" si="37"/>
        <v>0</v>
      </c>
      <c r="G298">
        <f t="shared" si="38"/>
        <v>0</v>
      </c>
      <c r="H298">
        <f t="shared" si="39"/>
        <v>0</v>
      </c>
      <c r="I298">
        <f t="shared" si="40"/>
        <v>0</v>
      </c>
      <c r="J298">
        <f t="shared" si="41"/>
        <v>0</v>
      </c>
      <c r="K298">
        <f t="shared" si="42"/>
        <v>0</v>
      </c>
      <c r="L298">
        <f t="shared" si="43"/>
        <v>1</v>
      </c>
      <c r="M298">
        <f t="shared" si="44"/>
        <v>0</v>
      </c>
    </row>
    <row r="299" spans="1:13" x14ac:dyDescent="0.2">
      <c r="A299" s="12" t="s">
        <v>96</v>
      </c>
      <c r="B299" s="12" t="s">
        <v>149</v>
      </c>
      <c r="C299" s="12" t="s">
        <v>136</v>
      </c>
      <c r="D299" s="12">
        <v>32</v>
      </c>
      <c r="E299">
        <f t="shared" si="36"/>
        <v>0</v>
      </c>
      <c r="F299">
        <f t="shared" si="37"/>
        <v>0</v>
      </c>
      <c r="G299">
        <f t="shared" si="38"/>
        <v>0</v>
      </c>
      <c r="H299">
        <f t="shared" si="39"/>
        <v>0</v>
      </c>
      <c r="I299">
        <f t="shared" si="40"/>
        <v>0</v>
      </c>
      <c r="J299">
        <f t="shared" si="41"/>
        <v>0</v>
      </c>
      <c r="K299">
        <f t="shared" si="42"/>
        <v>0</v>
      </c>
      <c r="L299">
        <f t="shared" si="43"/>
        <v>1</v>
      </c>
      <c r="M299">
        <f t="shared" si="44"/>
        <v>0</v>
      </c>
    </row>
    <row r="300" spans="1:13" x14ac:dyDescent="0.2">
      <c r="A300" s="12" t="s">
        <v>96</v>
      </c>
      <c r="B300" s="12" t="s">
        <v>149</v>
      </c>
      <c r="C300" s="12" t="s">
        <v>136</v>
      </c>
      <c r="D300" s="12">
        <v>24</v>
      </c>
      <c r="E300">
        <f t="shared" si="36"/>
        <v>0</v>
      </c>
      <c r="F300">
        <f t="shared" si="37"/>
        <v>0</v>
      </c>
      <c r="G300">
        <f t="shared" si="38"/>
        <v>0</v>
      </c>
      <c r="H300">
        <f t="shared" si="39"/>
        <v>0</v>
      </c>
      <c r="I300">
        <f t="shared" si="40"/>
        <v>0</v>
      </c>
      <c r="J300">
        <f t="shared" si="41"/>
        <v>0</v>
      </c>
      <c r="K300">
        <f t="shared" si="42"/>
        <v>0</v>
      </c>
      <c r="L300">
        <f t="shared" si="43"/>
        <v>1</v>
      </c>
      <c r="M300">
        <f t="shared" si="44"/>
        <v>0</v>
      </c>
    </row>
    <row r="301" spans="1:13" x14ac:dyDescent="0.2">
      <c r="A301" s="12" t="s">
        <v>115</v>
      </c>
      <c r="B301" s="12" t="s">
        <v>148</v>
      </c>
      <c r="C301" s="12" t="s">
        <v>136</v>
      </c>
      <c r="D301" s="12">
        <v>30</v>
      </c>
      <c r="E301">
        <f t="shared" si="36"/>
        <v>0</v>
      </c>
      <c r="F301">
        <f t="shared" si="37"/>
        <v>0</v>
      </c>
      <c r="G301">
        <f t="shared" si="38"/>
        <v>0</v>
      </c>
      <c r="H301">
        <f t="shared" si="39"/>
        <v>0</v>
      </c>
      <c r="I301">
        <f t="shared" si="40"/>
        <v>0</v>
      </c>
      <c r="J301">
        <f t="shared" si="41"/>
        <v>0</v>
      </c>
      <c r="K301">
        <f t="shared" si="42"/>
        <v>0</v>
      </c>
      <c r="L301">
        <f t="shared" si="43"/>
        <v>1</v>
      </c>
      <c r="M301">
        <f t="shared" si="44"/>
        <v>0</v>
      </c>
    </row>
    <row r="302" spans="1:13" x14ac:dyDescent="0.2">
      <c r="A302" s="12" t="s">
        <v>115</v>
      </c>
      <c r="B302" s="12" t="s">
        <v>148</v>
      </c>
      <c r="C302" s="12" t="s">
        <v>136</v>
      </c>
      <c r="D302" s="12">
        <v>28</v>
      </c>
      <c r="E302">
        <f t="shared" si="36"/>
        <v>0</v>
      </c>
      <c r="F302">
        <f t="shared" si="37"/>
        <v>0</v>
      </c>
      <c r="G302">
        <f t="shared" si="38"/>
        <v>0</v>
      </c>
      <c r="H302">
        <f t="shared" si="39"/>
        <v>0</v>
      </c>
      <c r="I302">
        <f t="shared" si="40"/>
        <v>0</v>
      </c>
      <c r="J302">
        <f t="shared" si="41"/>
        <v>0</v>
      </c>
      <c r="K302">
        <f t="shared" si="42"/>
        <v>0</v>
      </c>
      <c r="L302">
        <f t="shared" si="43"/>
        <v>1</v>
      </c>
      <c r="M302">
        <f t="shared" si="44"/>
        <v>0</v>
      </c>
    </row>
    <row r="303" spans="1:13" x14ac:dyDescent="0.2">
      <c r="A303" s="12" t="s">
        <v>115</v>
      </c>
      <c r="B303" s="12" t="s">
        <v>147</v>
      </c>
      <c r="C303" s="12" t="s">
        <v>136</v>
      </c>
      <c r="D303" s="12">
        <v>22</v>
      </c>
      <c r="E303">
        <f t="shared" si="36"/>
        <v>0</v>
      </c>
      <c r="F303">
        <f t="shared" si="37"/>
        <v>0</v>
      </c>
      <c r="G303">
        <f t="shared" si="38"/>
        <v>0</v>
      </c>
      <c r="H303">
        <f t="shared" si="39"/>
        <v>0</v>
      </c>
      <c r="I303">
        <f t="shared" si="40"/>
        <v>0</v>
      </c>
      <c r="J303">
        <f t="shared" si="41"/>
        <v>0</v>
      </c>
      <c r="K303">
        <f t="shared" si="42"/>
        <v>0</v>
      </c>
      <c r="L303">
        <f t="shared" si="43"/>
        <v>1</v>
      </c>
      <c r="M303">
        <f t="shared" si="44"/>
        <v>0</v>
      </c>
    </row>
    <row r="304" spans="1:13" x14ac:dyDescent="0.2">
      <c r="A304" s="12" t="s">
        <v>115</v>
      </c>
      <c r="B304" s="12" t="s">
        <v>146</v>
      </c>
      <c r="C304" s="12" t="s">
        <v>136</v>
      </c>
      <c r="D304" s="12">
        <v>22</v>
      </c>
      <c r="E304">
        <f t="shared" si="36"/>
        <v>0</v>
      </c>
      <c r="F304">
        <f t="shared" si="37"/>
        <v>0</v>
      </c>
      <c r="G304">
        <f t="shared" si="38"/>
        <v>0</v>
      </c>
      <c r="H304">
        <f t="shared" si="39"/>
        <v>0</v>
      </c>
      <c r="I304">
        <f t="shared" si="40"/>
        <v>0</v>
      </c>
      <c r="J304">
        <f t="shared" si="41"/>
        <v>0</v>
      </c>
      <c r="K304">
        <f t="shared" si="42"/>
        <v>0</v>
      </c>
      <c r="L304">
        <f t="shared" si="43"/>
        <v>1</v>
      </c>
      <c r="M304">
        <f t="shared" si="44"/>
        <v>0</v>
      </c>
    </row>
    <row r="305" spans="1:13" x14ac:dyDescent="0.2">
      <c r="A305" s="12" t="s">
        <v>115</v>
      </c>
      <c r="B305" s="12" t="s">
        <v>146</v>
      </c>
      <c r="C305" s="12" t="s">
        <v>136</v>
      </c>
      <c r="D305" s="12">
        <v>23</v>
      </c>
      <c r="E305">
        <f t="shared" si="36"/>
        <v>0</v>
      </c>
      <c r="F305">
        <f t="shared" si="37"/>
        <v>0</v>
      </c>
      <c r="G305">
        <f t="shared" si="38"/>
        <v>0</v>
      </c>
      <c r="H305">
        <f t="shared" si="39"/>
        <v>0</v>
      </c>
      <c r="I305">
        <f t="shared" si="40"/>
        <v>0</v>
      </c>
      <c r="J305">
        <f t="shared" si="41"/>
        <v>0</v>
      </c>
      <c r="K305">
        <f t="shared" si="42"/>
        <v>0</v>
      </c>
      <c r="L305">
        <f t="shared" si="43"/>
        <v>1</v>
      </c>
      <c r="M305">
        <f t="shared" si="44"/>
        <v>0</v>
      </c>
    </row>
    <row r="306" spans="1:13" x14ac:dyDescent="0.2">
      <c r="A306" s="12" t="s">
        <v>141</v>
      </c>
      <c r="B306" s="12" t="s">
        <v>145</v>
      </c>
      <c r="C306" s="12" t="s">
        <v>136</v>
      </c>
      <c r="D306" s="12">
        <v>30</v>
      </c>
      <c r="E306">
        <f t="shared" si="36"/>
        <v>0</v>
      </c>
      <c r="F306">
        <f t="shared" si="37"/>
        <v>0</v>
      </c>
      <c r="G306">
        <f t="shared" si="38"/>
        <v>0</v>
      </c>
      <c r="H306">
        <f t="shared" si="39"/>
        <v>0</v>
      </c>
      <c r="I306">
        <f t="shared" si="40"/>
        <v>0</v>
      </c>
      <c r="J306">
        <f t="shared" si="41"/>
        <v>0</v>
      </c>
      <c r="K306">
        <f t="shared" si="42"/>
        <v>0</v>
      </c>
      <c r="L306">
        <f t="shared" si="43"/>
        <v>1</v>
      </c>
      <c r="M306">
        <f t="shared" si="44"/>
        <v>0</v>
      </c>
    </row>
    <row r="307" spans="1:13" x14ac:dyDescent="0.2">
      <c r="A307" s="12" t="s">
        <v>141</v>
      </c>
      <c r="B307" s="12" t="s">
        <v>145</v>
      </c>
      <c r="C307" s="12" t="s">
        <v>136</v>
      </c>
      <c r="D307" s="12">
        <v>30</v>
      </c>
      <c r="E307">
        <f t="shared" si="36"/>
        <v>0</v>
      </c>
      <c r="F307">
        <f t="shared" si="37"/>
        <v>0</v>
      </c>
      <c r="G307">
        <f t="shared" si="38"/>
        <v>0</v>
      </c>
      <c r="H307">
        <f t="shared" si="39"/>
        <v>0</v>
      </c>
      <c r="I307">
        <f t="shared" si="40"/>
        <v>0</v>
      </c>
      <c r="J307">
        <f t="shared" si="41"/>
        <v>0</v>
      </c>
      <c r="K307">
        <f t="shared" si="42"/>
        <v>0</v>
      </c>
      <c r="L307">
        <f t="shared" si="43"/>
        <v>1</v>
      </c>
      <c r="M307">
        <f t="shared" si="44"/>
        <v>0</v>
      </c>
    </row>
    <row r="308" spans="1:13" x14ac:dyDescent="0.2">
      <c r="A308" s="12" t="s">
        <v>141</v>
      </c>
      <c r="B308" s="12" t="s">
        <v>144</v>
      </c>
      <c r="C308" s="12" t="s">
        <v>136</v>
      </c>
      <c r="D308" s="12">
        <v>22</v>
      </c>
      <c r="E308">
        <f t="shared" si="36"/>
        <v>0</v>
      </c>
      <c r="F308">
        <f t="shared" si="37"/>
        <v>0</v>
      </c>
      <c r="G308">
        <f t="shared" si="38"/>
        <v>0</v>
      </c>
      <c r="H308">
        <f t="shared" si="39"/>
        <v>0</v>
      </c>
      <c r="I308">
        <f t="shared" si="40"/>
        <v>0</v>
      </c>
      <c r="J308">
        <f t="shared" si="41"/>
        <v>0</v>
      </c>
      <c r="K308">
        <f t="shared" si="42"/>
        <v>0</v>
      </c>
      <c r="L308">
        <f t="shared" si="43"/>
        <v>1</v>
      </c>
      <c r="M308">
        <f t="shared" si="44"/>
        <v>0</v>
      </c>
    </row>
    <row r="309" spans="1:13" x14ac:dyDescent="0.2">
      <c r="A309" s="12" t="s">
        <v>141</v>
      </c>
      <c r="B309" s="12" t="s">
        <v>144</v>
      </c>
      <c r="C309" s="12" t="s">
        <v>136</v>
      </c>
      <c r="D309" s="12">
        <v>25</v>
      </c>
      <c r="E309">
        <f t="shared" si="36"/>
        <v>0</v>
      </c>
      <c r="F309">
        <f t="shared" si="37"/>
        <v>0</v>
      </c>
      <c r="G309">
        <f t="shared" si="38"/>
        <v>0</v>
      </c>
      <c r="H309">
        <f t="shared" si="39"/>
        <v>0</v>
      </c>
      <c r="I309">
        <f t="shared" si="40"/>
        <v>0</v>
      </c>
      <c r="J309">
        <f t="shared" si="41"/>
        <v>0</v>
      </c>
      <c r="K309">
        <f t="shared" si="42"/>
        <v>0</v>
      </c>
      <c r="L309">
        <f t="shared" si="43"/>
        <v>1</v>
      </c>
      <c r="M309">
        <f t="shared" si="44"/>
        <v>0</v>
      </c>
    </row>
    <row r="310" spans="1:13" x14ac:dyDescent="0.2">
      <c r="A310" s="12" t="s">
        <v>141</v>
      </c>
      <c r="B310" s="12" t="s">
        <v>143</v>
      </c>
      <c r="C310" s="12" t="s">
        <v>136</v>
      </c>
      <c r="D310" s="12">
        <v>21</v>
      </c>
      <c r="E310">
        <f t="shared" si="36"/>
        <v>0</v>
      </c>
      <c r="F310">
        <f t="shared" si="37"/>
        <v>0</v>
      </c>
      <c r="G310">
        <f t="shared" si="38"/>
        <v>0</v>
      </c>
      <c r="H310">
        <f t="shared" si="39"/>
        <v>0</v>
      </c>
      <c r="I310">
        <f t="shared" si="40"/>
        <v>0</v>
      </c>
      <c r="J310">
        <f t="shared" si="41"/>
        <v>0</v>
      </c>
      <c r="K310">
        <f t="shared" si="42"/>
        <v>0</v>
      </c>
      <c r="L310">
        <f t="shared" si="43"/>
        <v>1</v>
      </c>
      <c r="M310">
        <f t="shared" si="44"/>
        <v>0</v>
      </c>
    </row>
    <row r="311" spans="1:13" x14ac:dyDescent="0.2">
      <c r="A311" s="12" t="s">
        <v>141</v>
      </c>
      <c r="B311" s="12" t="s">
        <v>142</v>
      </c>
      <c r="C311" s="12" t="s">
        <v>136</v>
      </c>
      <c r="D311" s="12">
        <v>20</v>
      </c>
      <c r="E311">
        <f t="shared" si="36"/>
        <v>0</v>
      </c>
      <c r="F311">
        <f t="shared" si="37"/>
        <v>0</v>
      </c>
      <c r="G311">
        <f t="shared" si="38"/>
        <v>0</v>
      </c>
      <c r="H311">
        <f t="shared" si="39"/>
        <v>0</v>
      </c>
      <c r="I311">
        <f t="shared" si="40"/>
        <v>0</v>
      </c>
      <c r="J311">
        <f t="shared" si="41"/>
        <v>0</v>
      </c>
      <c r="K311">
        <f t="shared" si="42"/>
        <v>0</v>
      </c>
      <c r="L311">
        <f t="shared" si="43"/>
        <v>1</v>
      </c>
      <c r="M311">
        <f t="shared" si="44"/>
        <v>0</v>
      </c>
    </row>
    <row r="312" spans="1:13" x14ac:dyDescent="0.2">
      <c r="A312" s="12" t="s">
        <v>141</v>
      </c>
      <c r="B312" s="12" t="s">
        <v>140</v>
      </c>
      <c r="C312" s="12" t="s">
        <v>136</v>
      </c>
      <c r="D312" s="12">
        <v>26</v>
      </c>
      <c r="E312">
        <f t="shared" si="36"/>
        <v>0</v>
      </c>
      <c r="F312">
        <f t="shared" si="37"/>
        <v>0</v>
      </c>
      <c r="G312">
        <f t="shared" si="38"/>
        <v>0</v>
      </c>
      <c r="H312">
        <f t="shared" si="39"/>
        <v>0</v>
      </c>
      <c r="I312">
        <f t="shared" si="40"/>
        <v>0</v>
      </c>
      <c r="J312">
        <f t="shared" si="41"/>
        <v>0</v>
      </c>
      <c r="K312">
        <f t="shared" si="42"/>
        <v>0</v>
      </c>
      <c r="L312">
        <f t="shared" si="43"/>
        <v>1</v>
      </c>
      <c r="M312">
        <f t="shared" si="44"/>
        <v>0</v>
      </c>
    </row>
    <row r="313" spans="1:13" x14ac:dyDescent="0.2">
      <c r="A313" s="12" t="s">
        <v>141</v>
      </c>
      <c r="B313" s="12" t="s">
        <v>140</v>
      </c>
      <c r="C313" s="12" t="s">
        <v>136</v>
      </c>
      <c r="D313" s="12">
        <v>25</v>
      </c>
      <c r="E313">
        <f t="shared" si="36"/>
        <v>0</v>
      </c>
      <c r="F313">
        <f t="shared" si="37"/>
        <v>0</v>
      </c>
      <c r="G313">
        <f t="shared" si="38"/>
        <v>0</v>
      </c>
      <c r="H313">
        <f t="shared" si="39"/>
        <v>0</v>
      </c>
      <c r="I313">
        <f t="shared" si="40"/>
        <v>0</v>
      </c>
      <c r="J313">
        <f t="shared" si="41"/>
        <v>0</v>
      </c>
      <c r="K313">
        <f t="shared" si="42"/>
        <v>0</v>
      </c>
      <c r="L313">
        <f t="shared" si="43"/>
        <v>1</v>
      </c>
      <c r="M313">
        <f t="shared" si="44"/>
        <v>0</v>
      </c>
    </row>
    <row r="314" spans="1:13" x14ac:dyDescent="0.2">
      <c r="A314" s="12" t="s">
        <v>94</v>
      </c>
      <c r="B314" s="12" t="s">
        <v>139</v>
      </c>
      <c r="C314" s="12" t="s">
        <v>136</v>
      </c>
      <c r="D314" s="12">
        <v>27</v>
      </c>
      <c r="E314">
        <f t="shared" si="36"/>
        <v>0</v>
      </c>
      <c r="F314">
        <f t="shared" si="37"/>
        <v>0</v>
      </c>
      <c r="G314">
        <f t="shared" si="38"/>
        <v>0</v>
      </c>
      <c r="H314">
        <f t="shared" si="39"/>
        <v>0</v>
      </c>
      <c r="I314">
        <f t="shared" si="40"/>
        <v>0</v>
      </c>
      <c r="J314">
        <f t="shared" si="41"/>
        <v>0</v>
      </c>
      <c r="K314">
        <f t="shared" si="42"/>
        <v>0</v>
      </c>
      <c r="L314">
        <f t="shared" si="43"/>
        <v>1</v>
      </c>
      <c r="M314">
        <f t="shared" si="44"/>
        <v>0</v>
      </c>
    </row>
    <row r="315" spans="1:13" x14ac:dyDescent="0.2">
      <c r="A315" s="12" t="s">
        <v>94</v>
      </c>
      <c r="B315" s="12" t="s">
        <v>138</v>
      </c>
      <c r="C315" s="12" t="s">
        <v>136</v>
      </c>
      <c r="D315" s="12">
        <v>22</v>
      </c>
      <c r="E315">
        <f t="shared" si="36"/>
        <v>0</v>
      </c>
      <c r="F315">
        <f t="shared" si="37"/>
        <v>0</v>
      </c>
      <c r="G315">
        <f t="shared" si="38"/>
        <v>0</v>
      </c>
      <c r="H315">
        <f t="shared" si="39"/>
        <v>0</v>
      </c>
      <c r="I315">
        <f t="shared" si="40"/>
        <v>0</v>
      </c>
      <c r="J315">
        <f t="shared" si="41"/>
        <v>0</v>
      </c>
      <c r="K315">
        <f t="shared" si="42"/>
        <v>0</v>
      </c>
      <c r="L315">
        <f t="shared" si="43"/>
        <v>1</v>
      </c>
      <c r="M315">
        <f t="shared" si="44"/>
        <v>0</v>
      </c>
    </row>
    <row r="316" spans="1:13" x14ac:dyDescent="0.2">
      <c r="A316" s="12" t="s">
        <v>92</v>
      </c>
      <c r="B316" s="12" t="s">
        <v>137</v>
      </c>
      <c r="C316" s="12" t="s">
        <v>136</v>
      </c>
      <c r="D316" s="12">
        <v>26</v>
      </c>
      <c r="E316">
        <f t="shared" si="36"/>
        <v>0</v>
      </c>
      <c r="F316">
        <f t="shared" si="37"/>
        <v>0</v>
      </c>
      <c r="G316">
        <f t="shared" si="38"/>
        <v>0</v>
      </c>
      <c r="H316">
        <f t="shared" si="39"/>
        <v>0</v>
      </c>
      <c r="I316">
        <f t="shared" si="40"/>
        <v>0</v>
      </c>
      <c r="J316">
        <f t="shared" si="41"/>
        <v>0</v>
      </c>
      <c r="K316">
        <f t="shared" si="42"/>
        <v>0</v>
      </c>
      <c r="L316">
        <f t="shared" si="43"/>
        <v>1</v>
      </c>
      <c r="M316">
        <f t="shared" si="44"/>
        <v>0</v>
      </c>
    </row>
    <row r="317" spans="1:13" x14ac:dyDescent="0.2">
      <c r="A317" s="12" t="s">
        <v>92</v>
      </c>
      <c r="B317" s="12" t="s">
        <v>137</v>
      </c>
      <c r="C317" s="12" t="s">
        <v>136</v>
      </c>
      <c r="D317" s="12">
        <v>25</v>
      </c>
      <c r="E317">
        <f t="shared" si="36"/>
        <v>0</v>
      </c>
      <c r="F317">
        <f t="shared" si="37"/>
        <v>0</v>
      </c>
      <c r="G317">
        <f t="shared" si="38"/>
        <v>0</v>
      </c>
      <c r="H317">
        <f t="shared" si="39"/>
        <v>0</v>
      </c>
      <c r="I317">
        <f t="shared" si="40"/>
        <v>0</v>
      </c>
      <c r="J317">
        <f t="shared" si="41"/>
        <v>0</v>
      </c>
      <c r="K317">
        <f t="shared" si="42"/>
        <v>0</v>
      </c>
      <c r="L317">
        <f t="shared" si="43"/>
        <v>1</v>
      </c>
      <c r="M317">
        <f t="shared" si="44"/>
        <v>0</v>
      </c>
    </row>
    <row r="318" spans="1:13" x14ac:dyDescent="0.2">
      <c r="A318" s="12" t="s">
        <v>92</v>
      </c>
      <c r="B318" s="12" t="s">
        <v>137</v>
      </c>
      <c r="C318" s="12" t="s">
        <v>136</v>
      </c>
      <c r="D318" s="12">
        <v>23</v>
      </c>
      <c r="E318">
        <f t="shared" si="36"/>
        <v>0</v>
      </c>
      <c r="F318">
        <f t="shared" si="37"/>
        <v>0</v>
      </c>
      <c r="G318">
        <f t="shared" si="38"/>
        <v>0</v>
      </c>
      <c r="H318">
        <f t="shared" si="39"/>
        <v>0</v>
      </c>
      <c r="I318">
        <f t="shared" si="40"/>
        <v>0</v>
      </c>
      <c r="J318">
        <f t="shared" si="41"/>
        <v>0</v>
      </c>
      <c r="K318">
        <f t="shared" si="42"/>
        <v>0</v>
      </c>
      <c r="L318">
        <f t="shared" si="43"/>
        <v>1</v>
      </c>
      <c r="M318">
        <f t="shared" si="44"/>
        <v>0</v>
      </c>
    </row>
    <row r="319" spans="1:13" x14ac:dyDescent="0.2">
      <c r="A319" s="12" t="s">
        <v>134</v>
      </c>
      <c r="B319" s="12" t="s">
        <v>135</v>
      </c>
      <c r="C319" s="12" t="s">
        <v>113</v>
      </c>
      <c r="D319" s="12">
        <v>23</v>
      </c>
      <c r="E319">
        <f t="shared" si="36"/>
        <v>0</v>
      </c>
      <c r="F319">
        <f t="shared" si="37"/>
        <v>0</v>
      </c>
      <c r="G319">
        <f t="shared" si="38"/>
        <v>0</v>
      </c>
      <c r="H319">
        <f t="shared" si="39"/>
        <v>0</v>
      </c>
      <c r="I319">
        <f t="shared" si="40"/>
        <v>0</v>
      </c>
      <c r="J319">
        <f t="shared" si="41"/>
        <v>0</v>
      </c>
      <c r="K319">
        <f t="shared" si="42"/>
        <v>0</v>
      </c>
      <c r="L319">
        <f t="shared" si="43"/>
        <v>0</v>
      </c>
      <c r="M319">
        <f t="shared" si="44"/>
        <v>1</v>
      </c>
    </row>
    <row r="320" spans="1:13" x14ac:dyDescent="0.2">
      <c r="A320" s="12" t="s">
        <v>134</v>
      </c>
      <c r="B320" s="12" t="s">
        <v>133</v>
      </c>
      <c r="C320" s="12" t="s">
        <v>113</v>
      </c>
      <c r="D320" s="12">
        <v>25</v>
      </c>
      <c r="E320">
        <f t="shared" si="36"/>
        <v>0</v>
      </c>
      <c r="F320">
        <f t="shared" si="37"/>
        <v>0</v>
      </c>
      <c r="G320">
        <f t="shared" si="38"/>
        <v>0</v>
      </c>
      <c r="H320">
        <f t="shared" si="39"/>
        <v>0</v>
      </c>
      <c r="I320">
        <f t="shared" si="40"/>
        <v>0</v>
      </c>
      <c r="J320">
        <f t="shared" si="41"/>
        <v>0</v>
      </c>
      <c r="K320">
        <f t="shared" si="42"/>
        <v>0</v>
      </c>
      <c r="L320">
        <f t="shared" si="43"/>
        <v>0</v>
      </c>
      <c r="M320">
        <f t="shared" si="44"/>
        <v>1</v>
      </c>
    </row>
    <row r="321" spans="1:13" x14ac:dyDescent="0.2">
      <c r="A321" s="12" t="s">
        <v>131</v>
      </c>
      <c r="B321" s="12" t="s">
        <v>132</v>
      </c>
      <c r="C321" s="12" t="s">
        <v>113</v>
      </c>
      <c r="D321" s="12">
        <v>26</v>
      </c>
      <c r="E321">
        <f t="shared" si="36"/>
        <v>0</v>
      </c>
      <c r="F321">
        <f t="shared" si="37"/>
        <v>0</v>
      </c>
      <c r="G321">
        <f t="shared" si="38"/>
        <v>0</v>
      </c>
      <c r="H321">
        <f t="shared" si="39"/>
        <v>0</v>
      </c>
      <c r="I321">
        <f t="shared" si="40"/>
        <v>0</v>
      </c>
      <c r="J321">
        <f t="shared" si="41"/>
        <v>0</v>
      </c>
      <c r="K321">
        <f t="shared" si="42"/>
        <v>0</v>
      </c>
      <c r="L321">
        <f t="shared" si="43"/>
        <v>0</v>
      </c>
      <c r="M321">
        <f t="shared" si="44"/>
        <v>1</v>
      </c>
    </row>
    <row r="322" spans="1:13" x14ac:dyDescent="0.2">
      <c r="A322" s="12" t="s">
        <v>131</v>
      </c>
      <c r="B322" s="12" t="s">
        <v>132</v>
      </c>
      <c r="C322" s="12" t="s">
        <v>113</v>
      </c>
      <c r="D322" s="12">
        <v>27</v>
      </c>
      <c r="E322">
        <f t="shared" si="36"/>
        <v>0</v>
      </c>
      <c r="F322">
        <f t="shared" si="37"/>
        <v>0</v>
      </c>
      <c r="G322">
        <f t="shared" si="38"/>
        <v>0</v>
      </c>
      <c r="H322">
        <f t="shared" si="39"/>
        <v>0</v>
      </c>
      <c r="I322">
        <f t="shared" si="40"/>
        <v>0</v>
      </c>
      <c r="J322">
        <f t="shared" si="41"/>
        <v>0</v>
      </c>
      <c r="K322">
        <f t="shared" si="42"/>
        <v>0</v>
      </c>
      <c r="L322">
        <f t="shared" si="43"/>
        <v>0</v>
      </c>
      <c r="M322">
        <f t="shared" si="44"/>
        <v>1</v>
      </c>
    </row>
    <row r="323" spans="1:13" x14ac:dyDescent="0.2">
      <c r="A323" s="12" t="s">
        <v>131</v>
      </c>
      <c r="B323" s="12" t="s">
        <v>130</v>
      </c>
      <c r="C323" s="12" t="s">
        <v>113</v>
      </c>
      <c r="D323" s="12">
        <v>22</v>
      </c>
      <c r="E323">
        <f t="shared" ref="E323:E376" si="45">IF(C323="Two Seaters",1,0)</f>
        <v>0</v>
      </c>
      <c r="F323">
        <f t="shared" ref="F323:F376" si="46">IF(C323="Minicompact Cars",1,0)</f>
        <v>0</v>
      </c>
      <c r="G323">
        <f t="shared" ref="G323:G376" si="47">IF(C323="Subcompact Cars",1,0)</f>
        <v>0</v>
      </c>
      <c r="H323">
        <f t="shared" ref="H323:H376" si="48">IF(C323="Compact cars",1,0)</f>
        <v>0</v>
      </c>
      <c r="I323">
        <f t="shared" ref="I323:I376" si="49">IF(C323="Midsize Cars",1,0)</f>
        <v>0</v>
      </c>
      <c r="J323">
        <f t="shared" ref="J323:J376" si="50">IF(C323="Large Cars",1,0)</f>
        <v>0</v>
      </c>
      <c r="K323">
        <f t="shared" ref="K323:K376" si="51">IF(C323="Small Station Wagons",1,0)</f>
        <v>0</v>
      </c>
      <c r="L323">
        <f t="shared" ref="L323:L376" si="52">IF(C323="Small SUV 2WD",1,0)</f>
        <v>0</v>
      </c>
      <c r="M323">
        <f t="shared" ref="M323:M376" si="53">IF(C323="Small SUV 4WD",1,0)</f>
        <v>1</v>
      </c>
    </row>
    <row r="324" spans="1:13" x14ac:dyDescent="0.2">
      <c r="A324" s="12" t="s">
        <v>131</v>
      </c>
      <c r="B324" s="12" t="s">
        <v>130</v>
      </c>
      <c r="C324" s="12" t="s">
        <v>113</v>
      </c>
      <c r="D324" s="12">
        <v>24</v>
      </c>
      <c r="E324">
        <f t="shared" si="45"/>
        <v>0</v>
      </c>
      <c r="F324">
        <f t="shared" si="46"/>
        <v>0</v>
      </c>
      <c r="G324">
        <f t="shared" si="47"/>
        <v>0</v>
      </c>
      <c r="H324">
        <f t="shared" si="48"/>
        <v>0</v>
      </c>
      <c r="I324">
        <f t="shared" si="49"/>
        <v>0</v>
      </c>
      <c r="J324">
        <f t="shared" si="50"/>
        <v>0</v>
      </c>
      <c r="K324">
        <f t="shared" si="51"/>
        <v>0</v>
      </c>
      <c r="L324">
        <f t="shared" si="52"/>
        <v>0</v>
      </c>
      <c r="M324">
        <f t="shared" si="53"/>
        <v>1</v>
      </c>
    </row>
    <row r="325" spans="1:13" x14ac:dyDescent="0.2">
      <c r="A325" s="12" t="s">
        <v>112</v>
      </c>
      <c r="B325" s="12" t="s">
        <v>129</v>
      </c>
      <c r="C325" s="12" t="s">
        <v>113</v>
      </c>
      <c r="D325" s="12">
        <v>24</v>
      </c>
      <c r="E325">
        <f t="shared" si="45"/>
        <v>0</v>
      </c>
      <c r="F325">
        <f t="shared" si="46"/>
        <v>0</v>
      </c>
      <c r="G325">
        <f t="shared" si="47"/>
        <v>0</v>
      </c>
      <c r="H325">
        <f t="shared" si="48"/>
        <v>0</v>
      </c>
      <c r="I325">
        <f t="shared" si="49"/>
        <v>0</v>
      </c>
      <c r="J325">
        <f t="shared" si="50"/>
        <v>0</v>
      </c>
      <c r="K325">
        <f t="shared" si="51"/>
        <v>0</v>
      </c>
      <c r="L325">
        <f t="shared" si="52"/>
        <v>0</v>
      </c>
      <c r="M325">
        <f t="shared" si="53"/>
        <v>1</v>
      </c>
    </row>
    <row r="326" spans="1:13" x14ac:dyDescent="0.2">
      <c r="A326" s="12" t="s">
        <v>112</v>
      </c>
      <c r="B326" s="12" t="s">
        <v>128</v>
      </c>
      <c r="C326" s="12" t="s">
        <v>113</v>
      </c>
      <c r="D326" s="12">
        <v>21</v>
      </c>
      <c r="E326">
        <f t="shared" si="45"/>
        <v>0</v>
      </c>
      <c r="F326">
        <f t="shared" si="46"/>
        <v>0</v>
      </c>
      <c r="G326">
        <f t="shared" si="47"/>
        <v>0</v>
      </c>
      <c r="H326">
        <f t="shared" si="48"/>
        <v>0</v>
      </c>
      <c r="I326">
        <f t="shared" si="49"/>
        <v>0</v>
      </c>
      <c r="J326">
        <f t="shared" si="50"/>
        <v>0</v>
      </c>
      <c r="K326">
        <f t="shared" si="51"/>
        <v>0</v>
      </c>
      <c r="L326">
        <f t="shared" si="52"/>
        <v>0</v>
      </c>
      <c r="M326">
        <f t="shared" si="53"/>
        <v>1</v>
      </c>
    </row>
    <row r="327" spans="1:13" x14ac:dyDescent="0.2">
      <c r="A327" s="12" t="s">
        <v>108</v>
      </c>
      <c r="B327" s="12" t="s">
        <v>127</v>
      </c>
      <c r="C327" s="12" t="s">
        <v>113</v>
      </c>
      <c r="D327" s="12">
        <v>21</v>
      </c>
      <c r="E327">
        <f t="shared" si="45"/>
        <v>0</v>
      </c>
      <c r="F327">
        <f t="shared" si="46"/>
        <v>0</v>
      </c>
      <c r="G327">
        <f t="shared" si="47"/>
        <v>0</v>
      </c>
      <c r="H327">
        <f t="shared" si="48"/>
        <v>0</v>
      </c>
      <c r="I327">
        <f t="shared" si="49"/>
        <v>0</v>
      </c>
      <c r="J327">
        <f t="shared" si="50"/>
        <v>0</v>
      </c>
      <c r="K327">
        <f t="shared" si="51"/>
        <v>0</v>
      </c>
      <c r="L327">
        <f t="shared" si="52"/>
        <v>0</v>
      </c>
      <c r="M327">
        <f t="shared" si="53"/>
        <v>1</v>
      </c>
    </row>
    <row r="328" spans="1:13" x14ac:dyDescent="0.2">
      <c r="A328" s="12" t="s">
        <v>108</v>
      </c>
      <c r="B328" s="12" t="s">
        <v>126</v>
      </c>
      <c r="C328" s="12" t="s">
        <v>113</v>
      </c>
      <c r="D328" s="12">
        <v>27</v>
      </c>
      <c r="E328">
        <f t="shared" si="45"/>
        <v>0</v>
      </c>
      <c r="F328">
        <f t="shared" si="46"/>
        <v>0</v>
      </c>
      <c r="G328">
        <f t="shared" si="47"/>
        <v>0</v>
      </c>
      <c r="H328">
        <f t="shared" si="48"/>
        <v>0</v>
      </c>
      <c r="I328">
        <f t="shared" si="49"/>
        <v>0</v>
      </c>
      <c r="J328">
        <f t="shared" si="50"/>
        <v>0</v>
      </c>
      <c r="K328">
        <f t="shared" si="51"/>
        <v>0</v>
      </c>
      <c r="L328">
        <f t="shared" si="52"/>
        <v>0</v>
      </c>
      <c r="M328">
        <f t="shared" si="53"/>
        <v>1</v>
      </c>
    </row>
    <row r="329" spans="1:13" x14ac:dyDescent="0.2">
      <c r="A329" s="12" t="s">
        <v>108</v>
      </c>
      <c r="B329" s="12" t="s">
        <v>126</v>
      </c>
      <c r="C329" s="12" t="s">
        <v>113</v>
      </c>
      <c r="D329" s="12">
        <v>32</v>
      </c>
      <c r="E329">
        <f t="shared" si="45"/>
        <v>0</v>
      </c>
      <c r="F329">
        <f t="shared" si="46"/>
        <v>0</v>
      </c>
      <c r="G329">
        <f t="shared" si="47"/>
        <v>0</v>
      </c>
      <c r="H329">
        <f t="shared" si="48"/>
        <v>0</v>
      </c>
      <c r="I329">
        <f t="shared" si="49"/>
        <v>0</v>
      </c>
      <c r="J329">
        <f t="shared" si="50"/>
        <v>0</v>
      </c>
      <c r="K329">
        <f t="shared" si="51"/>
        <v>0</v>
      </c>
      <c r="L329">
        <f t="shared" si="52"/>
        <v>0</v>
      </c>
      <c r="M329">
        <f t="shared" si="53"/>
        <v>1</v>
      </c>
    </row>
    <row r="330" spans="1:13" x14ac:dyDescent="0.2">
      <c r="A330" s="12" t="s">
        <v>108</v>
      </c>
      <c r="B330" s="12" t="s">
        <v>126</v>
      </c>
      <c r="C330" s="12" t="s">
        <v>113</v>
      </c>
      <c r="D330" s="12">
        <v>24</v>
      </c>
      <c r="E330">
        <f t="shared" si="45"/>
        <v>0</v>
      </c>
      <c r="F330">
        <f t="shared" si="46"/>
        <v>0</v>
      </c>
      <c r="G330">
        <f t="shared" si="47"/>
        <v>0</v>
      </c>
      <c r="H330">
        <f t="shared" si="48"/>
        <v>0</v>
      </c>
      <c r="I330">
        <f t="shared" si="49"/>
        <v>0</v>
      </c>
      <c r="J330">
        <f t="shared" si="50"/>
        <v>0</v>
      </c>
      <c r="K330">
        <f t="shared" si="51"/>
        <v>0</v>
      </c>
      <c r="L330">
        <f t="shared" si="52"/>
        <v>0</v>
      </c>
      <c r="M330">
        <f t="shared" si="53"/>
        <v>1</v>
      </c>
    </row>
    <row r="331" spans="1:13" x14ac:dyDescent="0.2">
      <c r="A331" s="12" t="s">
        <v>108</v>
      </c>
      <c r="B331" s="12" t="s">
        <v>125</v>
      </c>
      <c r="C331" s="12" t="s">
        <v>113</v>
      </c>
      <c r="D331" s="12">
        <v>26</v>
      </c>
      <c r="E331">
        <f t="shared" si="45"/>
        <v>0</v>
      </c>
      <c r="F331">
        <f t="shared" si="46"/>
        <v>0</v>
      </c>
      <c r="G331">
        <f t="shared" si="47"/>
        <v>0</v>
      </c>
      <c r="H331">
        <f t="shared" si="48"/>
        <v>0</v>
      </c>
      <c r="I331">
        <f t="shared" si="49"/>
        <v>0</v>
      </c>
      <c r="J331">
        <f t="shared" si="50"/>
        <v>0</v>
      </c>
      <c r="K331">
        <f t="shared" si="51"/>
        <v>0</v>
      </c>
      <c r="L331">
        <f t="shared" si="52"/>
        <v>0</v>
      </c>
      <c r="M331">
        <f t="shared" si="53"/>
        <v>1</v>
      </c>
    </row>
    <row r="332" spans="1:13" x14ac:dyDescent="0.2">
      <c r="A332" s="12" t="s">
        <v>106</v>
      </c>
      <c r="B332" s="12" t="s">
        <v>124</v>
      </c>
      <c r="C332" s="12" t="s">
        <v>113</v>
      </c>
      <c r="D332" s="12">
        <v>19</v>
      </c>
      <c r="E332">
        <f t="shared" si="45"/>
        <v>0</v>
      </c>
      <c r="F332">
        <f t="shared" si="46"/>
        <v>0</v>
      </c>
      <c r="G332">
        <f t="shared" si="47"/>
        <v>0</v>
      </c>
      <c r="H332">
        <f t="shared" si="48"/>
        <v>0</v>
      </c>
      <c r="I332">
        <f t="shared" si="49"/>
        <v>0</v>
      </c>
      <c r="J332">
        <f t="shared" si="50"/>
        <v>0</v>
      </c>
      <c r="K332">
        <f t="shared" si="51"/>
        <v>0</v>
      </c>
      <c r="L332">
        <f t="shared" si="52"/>
        <v>0</v>
      </c>
      <c r="M332">
        <f t="shared" si="53"/>
        <v>1</v>
      </c>
    </row>
    <row r="333" spans="1:13" x14ac:dyDescent="0.2">
      <c r="A333" s="12" t="s">
        <v>123</v>
      </c>
      <c r="B333" s="12" t="s">
        <v>122</v>
      </c>
      <c r="C333" s="12" t="s">
        <v>113</v>
      </c>
      <c r="D333" s="12">
        <v>26</v>
      </c>
      <c r="E333">
        <f t="shared" si="45"/>
        <v>0</v>
      </c>
      <c r="F333">
        <f t="shared" si="46"/>
        <v>0</v>
      </c>
      <c r="G333">
        <f t="shared" si="47"/>
        <v>0</v>
      </c>
      <c r="H333">
        <f t="shared" si="48"/>
        <v>0</v>
      </c>
      <c r="I333">
        <f t="shared" si="49"/>
        <v>0</v>
      </c>
      <c r="J333">
        <f t="shared" si="50"/>
        <v>0</v>
      </c>
      <c r="K333">
        <f t="shared" si="51"/>
        <v>0</v>
      </c>
      <c r="L333">
        <f t="shared" si="52"/>
        <v>0</v>
      </c>
      <c r="M333">
        <f t="shared" si="53"/>
        <v>1</v>
      </c>
    </row>
    <row r="334" spans="1:13" x14ac:dyDescent="0.2">
      <c r="A334" s="12" t="s">
        <v>100</v>
      </c>
      <c r="B334" s="12" t="s">
        <v>121</v>
      </c>
      <c r="C334" s="12" t="s">
        <v>113</v>
      </c>
      <c r="D334" s="12">
        <v>25</v>
      </c>
      <c r="E334">
        <f t="shared" si="45"/>
        <v>0</v>
      </c>
      <c r="F334">
        <f t="shared" si="46"/>
        <v>0</v>
      </c>
      <c r="G334">
        <f t="shared" si="47"/>
        <v>0</v>
      </c>
      <c r="H334">
        <f t="shared" si="48"/>
        <v>0</v>
      </c>
      <c r="I334">
        <f t="shared" si="49"/>
        <v>0</v>
      </c>
      <c r="J334">
        <f t="shared" si="50"/>
        <v>0</v>
      </c>
      <c r="K334">
        <f t="shared" si="51"/>
        <v>0</v>
      </c>
      <c r="L334">
        <f t="shared" si="52"/>
        <v>0</v>
      </c>
      <c r="M334">
        <f t="shared" si="53"/>
        <v>1</v>
      </c>
    </row>
    <row r="335" spans="1:13" x14ac:dyDescent="0.2">
      <c r="A335" s="12" t="s">
        <v>100</v>
      </c>
      <c r="B335" s="12" t="s">
        <v>120</v>
      </c>
      <c r="C335" s="12" t="s">
        <v>113</v>
      </c>
      <c r="D335" s="12">
        <v>23</v>
      </c>
      <c r="E335">
        <f t="shared" si="45"/>
        <v>0</v>
      </c>
      <c r="F335">
        <f t="shared" si="46"/>
        <v>0</v>
      </c>
      <c r="G335">
        <f t="shared" si="47"/>
        <v>0</v>
      </c>
      <c r="H335">
        <f t="shared" si="48"/>
        <v>0</v>
      </c>
      <c r="I335">
        <f t="shared" si="49"/>
        <v>0</v>
      </c>
      <c r="J335">
        <f t="shared" si="50"/>
        <v>0</v>
      </c>
      <c r="K335">
        <f t="shared" si="51"/>
        <v>0</v>
      </c>
      <c r="L335">
        <f t="shared" si="52"/>
        <v>0</v>
      </c>
      <c r="M335">
        <f t="shared" si="53"/>
        <v>1</v>
      </c>
    </row>
    <row r="336" spans="1:13" x14ac:dyDescent="0.2">
      <c r="A336" s="12" t="s">
        <v>100</v>
      </c>
      <c r="B336" s="12" t="s">
        <v>120</v>
      </c>
      <c r="C336" s="12" t="s">
        <v>113</v>
      </c>
      <c r="D336" s="12">
        <v>21</v>
      </c>
      <c r="E336">
        <f t="shared" si="45"/>
        <v>0</v>
      </c>
      <c r="F336">
        <f t="shared" si="46"/>
        <v>0</v>
      </c>
      <c r="G336">
        <f t="shared" si="47"/>
        <v>0</v>
      </c>
      <c r="H336">
        <f t="shared" si="48"/>
        <v>0</v>
      </c>
      <c r="I336">
        <f t="shared" si="49"/>
        <v>0</v>
      </c>
      <c r="J336">
        <f t="shared" si="50"/>
        <v>0</v>
      </c>
      <c r="K336">
        <f t="shared" si="51"/>
        <v>0</v>
      </c>
      <c r="L336">
        <f t="shared" si="52"/>
        <v>0</v>
      </c>
      <c r="M336">
        <f t="shared" si="53"/>
        <v>1</v>
      </c>
    </row>
    <row r="337" spans="1:13" x14ac:dyDescent="0.2">
      <c r="A337" s="12" t="s">
        <v>100</v>
      </c>
      <c r="B337" s="12" t="s">
        <v>119</v>
      </c>
      <c r="C337" s="12" t="s">
        <v>113</v>
      </c>
      <c r="D337" s="12">
        <v>24</v>
      </c>
      <c r="E337">
        <f t="shared" si="45"/>
        <v>0</v>
      </c>
      <c r="F337">
        <f t="shared" si="46"/>
        <v>0</v>
      </c>
      <c r="G337">
        <f t="shared" si="47"/>
        <v>0</v>
      </c>
      <c r="H337">
        <f t="shared" si="48"/>
        <v>0</v>
      </c>
      <c r="I337">
        <f t="shared" si="49"/>
        <v>0</v>
      </c>
      <c r="J337">
        <f t="shared" si="50"/>
        <v>0</v>
      </c>
      <c r="K337">
        <f t="shared" si="51"/>
        <v>0</v>
      </c>
      <c r="L337">
        <f t="shared" si="52"/>
        <v>0</v>
      </c>
      <c r="M337">
        <f t="shared" si="53"/>
        <v>1</v>
      </c>
    </row>
    <row r="338" spans="1:13" x14ac:dyDescent="0.2">
      <c r="A338" s="12" t="s">
        <v>100</v>
      </c>
      <c r="B338" s="12" t="s">
        <v>119</v>
      </c>
      <c r="C338" s="12" t="s">
        <v>113</v>
      </c>
      <c r="D338" s="12">
        <v>23</v>
      </c>
      <c r="E338">
        <f t="shared" si="45"/>
        <v>0</v>
      </c>
      <c r="F338">
        <f t="shared" si="46"/>
        <v>0</v>
      </c>
      <c r="G338">
        <f t="shared" si="47"/>
        <v>0</v>
      </c>
      <c r="H338">
        <f t="shared" si="48"/>
        <v>0</v>
      </c>
      <c r="I338">
        <f t="shared" si="49"/>
        <v>0</v>
      </c>
      <c r="J338">
        <f t="shared" si="50"/>
        <v>0</v>
      </c>
      <c r="K338">
        <f t="shared" si="51"/>
        <v>0</v>
      </c>
      <c r="L338">
        <f t="shared" si="52"/>
        <v>0</v>
      </c>
      <c r="M338">
        <f t="shared" si="53"/>
        <v>1</v>
      </c>
    </row>
    <row r="339" spans="1:13" x14ac:dyDescent="0.2">
      <c r="A339" s="12" t="s">
        <v>96</v>
      </c>
      <c r="B339" s="12" t="s">
        <v>118</v>
      </c>
      <c r="C339" s="12" t="s">
        <v>113</v>
      </c>
      <c r="D339" s="12">
        <v>26</v>
      </c>
      <c r="E339">
        <f t="shared" si="45"/>
        <v>0</v>
      </c>
      <c r="F339">
        <f t="shared" si="46"/>
        <v>0</v>
      </c>
      <c r="G339">
        <f t="shared" si="47"/>
        <v>0</v>
      </c>
      <c r="H339">
        <f t="shared" si="48"/>
        <v>0</v>
      </c>
      <c r="I339">
        <f t="shared" si="49"/>
        <v>0</v>
      </c>
      <c r="J339">
        <f t="shared" si="50"/>
        <v>0</v>
      </c>
      <c r="K339">
        <f t="shared" si="51"/>
        <v>0</v>
      </c>
      <c r="L339">
        <f t="shared" si="52"/>
        <v>0</v>
      </c>
      <c r="M339">
        <f t="shared" si="53"/>
        <v>1</v>
      </c>
    </row>
    <row r="340" spans="1:13" x14ac:dyDescent="0.2">
      <c r="A340" s="12" t="s">
        <v>96</v>
      </c>
      <c r="B340" s="12" t="s">
        <v>118</v>
      </c>
      <c r="C340" s="12" t="s">
        <v>113</v>
      </c>
      <c r="D340" s="12">
        <v>32</v>
      </c>
      <c r="E340">
        <f t="shared" si="45"/>
        <v>0</v>
      </c>
      <c r="F340">
        <f t="shared" si="46"/>
        <v>0</v>
      </c>
      <c r="G340">
        <f t="shared" si="47"/>
        <v>0</v>
      </c>
      <c r="H340">
        <f t="shared" si="48"/>
        <v>0</v>
      </c>
      <c r="I340">
        <f t="shared" si="49"/>
        <v>0</v>
      </c>
      <c r="J340">
        <f t="shared" si="50"/>
        <v>0</v>
      </c>
      <c r="K340">
        <f t="shared" si="51"/>
        <v>0</v>
      </c>
      <c r="L340">
        <f t="shared" si="52"/>
        <v>0</v>
      </c>
      <c r="M340">
        <f t="shared" si="53"/>
        <v>1</v>
      </c>
    </row>
    <row r="341" spans="1:13" x14ac:dyDescent="0.2">
      <c r="A341" s="12" t="s">
        <v>96</v>
      </c>
      <c r="B341" s="12" t="s">
        <v>118</v>
      </c>
      <c r="C341" s="12" t="s">
        <v>113</v>
      </c>
      <c r="D341" s="12">
        <v>23</v>
      </c>
      <c r="E341">
        <f t="shared" si="45"/>
        <v>0</v>
      </c>
      <c r="F341">
        <f t="shared" si="46"/>
        <v>0</v>
      </c>
      <c r="G341">
        <f t="shared" si="47"/>
        <v>0</v>
      </c>
      <c r="H341">
        <f t="shared" si="48"/>
        <v>0</v>
      </c>
      <c r="I341">
        <f t="shared" si="49"/>
        <v>0</v>
      </c>
      <c r="J341">
        <f t="shared" si="50"/>
        <v>0</v>
      </c>
      <c r="K341">
        <f t="shared" si="51"/>
        <v>0</v>
      </c>
      <c r="L341">
        <f t="shared" si="52"/>
        <v>0</v>
      </c>
      <c r="M341">
        <f t="shared" si="53"/>
        <v>1</v>
      </c>
    </row>
    <row r="342" spans="1:13" x14ac:dyDescent="0.2">
      <c r="A342" s="12" t="s">
        <v>115</v>
      </c>
      <c r="B342" s="12" t="s">
        <v>117</v>
      </c>
      <c r="C342" s="12" t="s">
        <v>113</v>
      </c>
      <c r="D342" s="12">
        <v>29</v>
      </c>
      <c r="E342">
        <f t="shared" si="45"/>
        <v>0</v>
      </c>
      <c r="F342">
        <f t="shared" si="46"/>
        <v>0</v>
      </c>
      <c r="G342">
        <f t="shared" si="47"/>
        <v>0</v>
      </c>
      <c r="H342">
        <f t="shared" si="48"/>
        <v>0</v>
      </c>
      <c r="I342">
        <f t="shared" si="49"/>
        <v>0</v>
      </c>
      <c r="J342">
        <f t="shared" si="50"/>
        <v>0</v>
      </c>
      <c r="K342">
        <f t="shared" si="51"/>
        <v>0</v>
      </c>
      <c r="L342">
        <f t="shared" si="52"/>
        <v>0</v>
      </c>
      <c r="M342">
        <f t="shared" si="53"/>
        <v>1</v>
      </c>
    </row>
    <row r="343" spans="1:13" x14ac:dyDescent="0.2">
      <c r="A343" s="12" t="s">
        <v>115</v>
      </c>
      <c r="B343" s="12" t="s">
        <v>117</v>
      </c>
      <c r="C343" s="12" t="s">
        <v>113</v>
      </c>
      <c r="D343" s="12">
        <v>27</v>
      </c>
      <c r="E343">
        <f t="shared" si="45"/>
        <v>0</v>
      </c>
      <c r="F343">
        <f t="shared" si="46"/>
        <v>0</v>
      </c>
      <c r="G343">
        <f t="shared" si="47"/>
        <v>0</v>
      </c>
      <c r="H343">
        <f t="shared" si="48"/>
        <v>0</v>
      </c>
      <c r="I343">
        <f t="shared" si="49"/>
        <v>0</v>
      </c>
      <c r="J343">
        <f t="shared" si="50"/>
        <v>0</v>
      </c>
      <c r="K343">
        <f t="shared" si="51"/>
        <v>0</v>
      </c>
      <c r="L343">
        <f t="shared" si="52"/>
        <v>0</v>
      </c>
      <c r="M343">
        <f t="shared" si="53"/>
        <v>1</v>
      </c>
    </row>
    <row r="344" spans="1:13" x14ac:dyDescent="0.2">
      <c r="A344" s="12" t="s">
        <v>115</v>
      </c>
      <c r="B344" s="12" t="s">
        <v>116</v>
      </c>
      <c r="C344" s="12" t="s">
        <v>113</v>
      </c>
      <c r="D344" s="12">
        <v>21</v>
      </c>
      <c r="E344">
        <f t="shared" si="45"/>
        <v>0</v>
      </c>
      <c r="F344">
        <f t="shared" si="46"/>
        <v>0</v>
      </c>
      <c r="G344">
        <f t="shared" si="47"/>
        <v>0</v>
      </c>
      <c r="H344">
        <f t="shared" si="48"/>
        <v>0</v>
      </c>
      <c r="I344">
        <f t="shared" si="49"/>
        <v>0</v>
      </c>
      <c r="J344">
        <f t="shared" si="50"/>
        <v>0</v>
      </c>
      <c r="K344">
        <f t="shared" si="51"/>
        <v>0</v>
      </c>
      <c r="L344">
        <f t="shared" si="52"/>
        <v>0</v>
      </c>
      <c r="M344">
        <f t="shared" si="53"/>
        <v>1</v>
      </c>
    </row>
    <row r="345" spans="1:13" x14ac:dyDescent="0.2">
      <c r="A345" s="12" t="s">
        <v>115</v>
      </c>
      <c r="B345" s="12" t="s">
        <v>114</v>
      </c>
      <c r="C345" s="12" t="s">
        <v>113</v>
      </c>
      <c r="D345" s="12">
        <v>21</v>
      </c>
      <c r="E345">
        <f t="shared" si="45"/>
        <v>0</v>
      </c>
      <c r="F345">
        <f t="shared" si="46"/>
        <v>0</v>
      </c>
      <c r="G345">
        <f t="shared" si="47"/>
        <v>0</v>
      </c>
      <c r="H345">
        <f t="shared" si="48"/>
        <v>0</v>
      </c>
      <c r="I345">
        <f t="shared" si="49"/>
        <v>0</v>
      </c>
      <c r="J345">
        <f t="shared" si="50"/>
        <v>0</v>
      </c>
      <c r="K345">
        <f t="shared" si="51"/>
        <v>0</v>
      </c>
      <c r="L345">
        <f t="shared" si="52"/>
        <v>0</v>
      </c>
      <c r="M345">
        <f t="shared" si="53"/>
        <v>1</v>
      </c>
    </row>
    <row r="346" spans="1:13" x14ac:dyDescent="0.2">
      <c r="A346" s="12" t="s">
        <v>112</v>
      </c>
      <c r="B346" s="12" t="s">
        <v>111</v>
      </c>
      <c r="C346" s="12" t="s">
        <v>84</v>
      </c>
      <c r="D346" s="12">
        <v>17</v>
      </c>
      <c r="E346">
        <f t="shared" si="45"/>
        <v>0</v>
      </c>
      <c r="F346">
        <f t="shared" si="46"/>
        <v>0</v>
      </c>
      <c r="G346">
        <f t="shared" si="47"/>
        <v>0</v>
      </c>
      <c r="H346">
        <f t="shared" si="48"/>
        <v>0</v>
      </c>
      <c r="I346">
        <f t="shared" si="49"/>
        <v>0</v>
      </c>
      <c r="J346">
        <f t="shared" si="50"/>
        <v>0</v>
      </c>
      <c r="K346">
        <f t="shared" si="51"/>
        <v>0</v>
      </c>
      <c r="L346">
        <f t="shared" si="52"/>
        <v>0</v>
      </c>
      <c r="M346">
        <f t="shared" si="53"/>
        <v>0</v>
      </c>
    </row>
    <row r="347" spans="1:13" x14ac:dyDescent="0.2">
      <c r="A347" s="12" t="s">
        <v>108</v>
      </c>
      <c r="B347" s="12" t="s">
        <v>110</v>
      </c>
      <c r="C347" s="12" t="s">
        <v>84</v>
      </c>
      <c r="D347" s="12">
        <v>18</v>
      </c>
      <c r="E347">
        <f t="shared" si="45"/>
        <v>0</v>
      </c>
      <c r="F347">
        <f t="shared" si="46"/>
        <v>0</v>
      </c>
      <c r="G347">
        <f t="shared" si="47"/>
        <v>0</v>
      </c>
      <c r="H347">
        <f t="shared" si="48"/>
        <v>0</v>
      </c>
      <c r="I347">
        <f t="shared" si="49"/>
        <v>0</v>
      </c>
      <c r="J347">
        <f t="shared" si="50"/>
        <v>0</v>
      </c>
      <c r="K347">
        <f t="shared" si="51"/>
        <v>0</v>
      </c>
      <c r="L347">
        <f t="shared" si="52"/>
        <v>0</v>
      </c>
      <c r="M347">
        <f t="shared" si="53"/>
        <v>0</v>
      </c>
    </row>
    <row r="348" spans="1:13" x14ac:dyDescent="0.2">
      <c r="A348" s="12" t="s">
        <v>108</v>
      </c>
      <c r="B348" s="12" t="s">
        <v>110</v>
      </c>
      <c r="C348" s="12" t="s">
        <v>84</v>
      </c>
      <c r="D348" s="12">
        <v>18</v>
      </c>
      <c r="E348">
        <f t="shared" si="45"/>
        <v>0</v>
      </c>
      <c r="F348">
        <f t="shared" si="46"/>
        <v>0</v>
      </c>
      <c r="G348">
        <f t="shared" si="47"/>
        <v>0</v>
      </c>
      <c r="H348">
        <f t="shared" si="48"/>
        <v>0</v>
      </c>
      <c r="I348">
        <f t="shared" si="49"/>
        <v>0</v>
      </c>
      <c r="J348">
        <f t="shared" si="50"/>
        <v>0</v>
      </c>
      <c r="K348">
        <f t="shared" si="51"/>
        <v>0</v>
      </c>
      <c r="L348">
        <f t="shared" si="52"/>
        <v>0</v>
      </c>
      <c r="M348">
        <f t="shared" si="53"/>
        <v>0</v>
      </c>
    </row>
    <row r="349" spans="1:13" x14ac:dyDescent="0.2">
      <c r="A349" s="12" t="s">
        <v>108</v>
      </c>
      <c r="B349" s="12" t="s">
        <v>110</v>
      </c>
      <c r="C349" s="12" t="s">
        <v>84</v>
      </c>
      <c r="D349" s="12">
        <v>17</v>
      </c>
      <c r="E349">
        <f t="shared" si="45"/>
        <v>0</v>
      </c>
      <c r="F349">
        <f t="shared" si="46"/>
        <v>0</v>
      </c>
      <c r="G349">
        <f t="shared" si="47"/>
        <v>0</v>
      </c>
      <c r="H349">
        <f t="shared" si="48"/>
        <v>0</v>
      </c>
      <c r="I349">
        <f t="shared" si="49"/>
        <v>0</v>
      </c>
      <c r="J349">
        <f t="shared" si="50"/>
        <v>0</v>
      </c>
      <c r="K349">
        <f t="shared" si="51"/>
        <v>0</v>
      </c>
      <c r="L349">
        <f t="shared" si="52"/>
        <v>0</v>
      </c>
      <c r="M349">
        <f t="shared" si="53"/>
        <v>0</v>
      </c>
    </row>
    <row r="350" spans="1:13" x14ac:dyDescent="0.2">
      <c r="A350" s="12" t="s">
        <v>108</v>
      </c>
      <c r="B350" s="12" t="s">
        <v>109</v>
      </c>
      <c r="C350" s="12" t="s">
        <v>84</v>
      </c>
      <c r="D350" s="12">
        <v>18</v>
      </c>
      <c r="E350">
        <f t="shared" si="45"/>
        <v>0</v>
      </c>
      <c r="F350">
        <f t="shared" si="46"/>
        <v>0</v>
      </c>
      <c r="G350">
        <f t="shared" si="47"/>
        <v>0</v>
      </c>
      <c r="H350">
        <f t="shared" si="48"/>
        <v>0</v>
      </c>
      <c r="I350">
        <f t="shared" si="49"/>
        <v>0</v>
      </c>
      <c r="J350">
        <f t="shared" si="50"/>
        <v>0</v>
      </c>
      <c r="K350">
        <f t="shared" si="51"/>
        <v>0</v>
      </c>
      <c r="L350">
        <f t="shared" si="52"/>
        <v>0</v>
      </c>
      <c r="M350">
        <f t="shared" si="53"/>
        <v>0</v>
      </c>
    </row>
    <row r="351" spans="1:13" x14ac:dyDescent="0.2">
      <c r="A351" s="12" t="s">
        <v>108</v>
      </c>
      <c r="B351" s="12" t="s">
        <v>109</v>
      </c>
      <c r="C351" s="12" t="s">
        <v>84</v>
      </c>
      <c r="D351" s="12">
        <v>18</v>
      </c>
      <c r="E351">
        <f t="shared" si="45"/>
        <v>0</v>
      </c>
      <c r="F351">
        <f t="shared" si="46"/>
        <v>0</v>
      </c>
      <c r="G351">
        <f t="shared" si="47"/>
        <v>0</v>
      </c>
      <c r="H351">
        <f t="shared" si="48"/>
        <v>0</v>
      </c>
      <c r="I351">
        <f t="shared" si="49"/>
        <v>0</v>
      </c>
      <c r="J351">
        <f t="shared" si="50"/>
        <v>0</v>
      </c>
      <c r="K351">
        <f t="shared" si="51"/>
        <v>0</v>
      </c>
      <c r="L351">
        <f t="shared" si="52"/>
        <v>0</v>
      </c>
      <c r="M351">
        <f t="shared" si="53"/>
        <v>0</v>
      </c>
    </row>
    <row r="352" spans="1:13" x14ac:dyDescent="0.2">
      <c r="A352" s="12" t="s">
        <v>108</v>
      </c>
      <c r="B352" s="12" t="s">
        <v>109</v>
      </c>
      <c r="C352" s="12" t="s">
        <v>84</v>
      </c>
      <c r="D352" s="12">
        <v>17</v>
      </c>
      <c r="E352">
        <f t="shared" si="45"/>
        <v>0</v>
      </c>
      <c r="F352">
        <f t="shared" si="46"/>
        <v>0</v>
      </c>
      <c r="G352">
        <f t="shared" si="47"/>
        <v>0</v>
      </c>
      <c r="H352">
        <f t="shared" si="48"/>
        <v>0</v>
      </c>
      <c r="I352">
        <f t="shared" si="49"/>
        <v>0</v>
      </c>
      <c r="J352">
        <f t="shared" si="50"/>
        <v>0</v>
      </c>
      <c r="K352">
        <f t="shared" si="51"/>
        <v>0</v>
      </c>
      <c r="L352">
        <f t="shared" si="52"/>
        <v>0</v>
      </c>
      <c r="M352">
        <f t="shared" si="53"/>
        <v>0</v>
      </c>
    </row>
    <row r="353" spans="1:13" x14ac:dyDescent="0.2">
      <c r="A353" s="12" t="s">
        <v>108</v>
      </c>
      <c r="B353" s="12" t="s">
        <v>107</v>
      </c>
      <c r="C353" s="12" t="s">
        <v>84</v>
      </c>
      <c r="D353" s="12">
        <v>22</v>
      </c>
      <c r="E353">
        <f t="shared" si="45"/>
        <v>0</v>
      </c>
      <c r="F353">
        <f t="shared" si="46"/>
        <v>0</v>
      </c>
      <c r="G353">
        <f t="shared" si="47"/>
        <v>0</v>
      </c>
      <c r="H353">
        <f t="shared" si="48"/>
        <v>0</v>
      </c>
      <c r="I353">
        <f t="shared" si="49"/>
        <v>0</v>
      </c>
      <c r="J353">
        <f t="shared" si="50"/>
        <v>0</v>
      </c>
      <c r="K353">
        <f t="shared" si="51"/>
        <v>0</v>
      </c>
      <c r="L353">
        <f t="shared" si="52"/>
        <v>0</v>
      </c>
      <c r="M353">
        <f t="shared" si="53"/>
        <v>0</v>
      </c>
    </row>
    <row r="354" spans="1:13" x14ac:dyDescent="0.2">
      <c r="A354" s="12" t="s">
        <v>108</v>
      </c>
      <c r="B354" s="12" t="s">
        <v>107</v>
      </c>
      <c r="C354" s="12" t="s">
        <v>84</v>
      </c>
      <c r="D354" s="12">
        <v>21</v>
      </c>
      <c r="E354">
        <f t="shared" si="45"/>
        <v>0</v>
      </c>
      <c r="F354">
        <f t="shared" si="46"/>
        <v>0</v>
      </c>
      <c r="G354">
        <f t="shared" si="47"/>
        <v>0</v>
      </c>
      <c r="H354">
        <f t="shared" si="48"/>
        <v>0</v>
      </c>
      <c r="I354">
        <f t="shared" si="49"/>
        <v>0</v>
      </c>
      <c r="J354">
        <f t="shared" si="50"/>
        <v>0</v>
      </c>
      <c r="K354">
        <f t="shared" si="51"/>
        <v>0</v>
      </c>
      <c r="L354">
        <f t="shared" si="52"/>
        <v>0</v>
      </c>
      <c r="M354">
        <f t="shared" si="53"/>
        <v>0</v>
      </c>
    </row>
    <row r="355" spans="1:13" x14ac:dyDescent="0.2">
      <c r="A355" s="12" t="s">
        <v>106</v>
      </c>
      <c r="B355" s="12" t="s">
        <v>105</v>
      </c>
      <c r="C355" s="12" t="s">
        <v>84</v>
      </c>
      <c r="D355" s="12">
        <v>21</v>
      </c>
      <c r="E355">
        <f t="shared" si="45"/>
        <v>0</v>
      </c>
      <c r="F355">
        <f t="shared" si="46"/>
        <v>0</v>
      </c>
      <c r="G355">
        <f t="shared" si="47"/>
        <v>0</v>
      </c>
      <c r="H355">
        <f t="shared" si="48"/>
        <v>0</v>
      </c>
      <c r="I355">
        <f t="shared" si="49"/>
        <v>0</v>
      </c>
      <c r="J355">
        <f t="shared" si="50"/>
        <v>0</v>
      </c>
      <c r="K355">
        <f t="shared" si="51"/>
        <v>0</v>
      </c>
      <c r="L355">
        <f t="shared" si="52"/>
        <v>0</v>
      </c>
      <c r="M355">
        <f t="shared" si="53"/>
        <v>0</v>
      </c>
    </row>
    <row r="356" spans="1:13" x14ac:dyDescent="0.2">
      <c r="A356" s="12" t="s">
        <v>106</v>
      </c>
      <c r="B356" s="12" t="s">
        <v>105</v>
      </c>
      <c r="C356" s="12" t="s">
        <v>84</v>
      </c>
      <c r="D356" s="12">
        <v>17</v>
      </c>
      <c r="E356">
        <f t="shared" si="45"/>
        <v>0</v>
      </c>
      <c r="F356">
        <f t="shared" si="46"/>
        <v>0</v>
      </c>
      <c r="G356">
        <f t="shared" si="47"/>
        <v>0</v>
      </c>
      <c r="H356">
        <f t="shared" si="48"/>
        <v>0</v>
      </c>
      <c r="I356">
        <f t="shared" si="49"/>
        <v>0</v>
      </c>
      <c r="J356">
        <f t="shared" si="50"/>
        <v>0</v>
      </c>
      <c r="K356">
        <f t="shared" si="51"/>
        <v>0</v>
      </c>
      <c r="L356">
        <f t="shared" si="52"/>
        <v>0</v>
      </c>
      <c r="M356">
        <f t="shared" si="53"/>
        <v>0</v>
      </c>
    </row>
    <row r="357" spans="1:13" x14ac:dyDescent="0.2">
      <c r="A357" s="12" t="s">
        <v>100</v>
      </c>
      <c r="B357" s="12" t="s">
        <v>104</v>
      </c>
      <c r="C357" s="12" t="s">
        <v>84</v>
      </c>
      <c r="D357" s="12">
        <v>20</v>
      </c>
      <c r="E357">
        <f t="shared" si="45"/>
        <v>0</v>
      </c>
      <c r="F357">
        <f t="shared" si="46"/>
        <v>0</v>
      </c>
      <c r="G357">
        <f t="shared" si="47"/>
        <v>0</v>
      </c>
      <c r="H357">
        <f t="shared" si="48"/>
        <v>0</v>
      </c>
      <c r="I357">
        <f t="shared" si="49"/>
        <v>0</v>
      </c>
      <c r="J357">
        <f t="shared" si="50"/>
        <v>0</v>
      </c>
      <c r="K357">
        <f t="shared" si="51"/>
        <v>0</v>
      </c>
      <c r="L357">
        <f t="shared" si="52"/>
        <v>0</v>
      </c>
      <c r="M357">
        <f t="shared" si="53"/>
        <v>0</v>
      </c>
    </row>
    <row r="358" spans="1:13" x14ac:dyDescent="0.2">
      <c r="A358" s="12" t="s">
        <v>100</v>
      </c>
      <c r="B358" s="12" t="s">
        <v>103</v>
      </c>
      <c r="C358" s="12" t="s">
        <v>84</v>
      </c>
      <c r="D358" s="12">
        <v>19</v>
      </c>
      <c r="E358">
        <f t="shared" si="45"/>
        <v>0</v>
      </c>
      <c r="F358">
        <f t="shared" si="46"/>
        <v>0</v>
      </c>
      <c r="G358">
        <f t="shared" si="47"/>
        <v>0</v>
      </c>
      <c r="H358">
        <f t="shared" si="48"/>
        <v>0</v>
      </c>
      <c r="I358">
        <f t="shared" si="49"/>
        <v>0</v>
      </c>
      <c r="J358">
        <f t="shared" si="50"/>
        <v>0</v>
      </c>
      <c r="K358">
        <f t="shared" si="51"/>
        <v>0</v>
      </c>
      <c r="L358">
        <f t="shared" si="52"/>
        <v>0</v>
      </c>
      <c r="M358">
        <f t="shared" si="53"/>
        <v>0</v>
      </c>
    </row>
    <row r="359" spans="1:13" x14ac:dyDescent="0.2">
      <c r="A359" s="12" t="s">
        <v>100</v>
      </c>
      <c r="B359" s="12" t="s">
        <v>102</v>
      </c>
      <c r="C359" s="12" t="s">
        <v>84</v>
      </c>
      <c r="D359" s="12">
        <v>20</v>
      </c>
      <c r="E359">
        <f t="shared" si="45"/>
        <v>0</v>
      </c>
      <c r="F359">
        <f t="shared" si="46"/>
        <v>0</v>
      </c>
      <c r="G359">
        <f t="shared" si="47"/>
        <v>0</v>
      </c>
      <c r="H359">
        <f t="shared" si="48"/>
        <v>0</v>
      </c>
      <c r="I359">
        <f t="shared" si="49"/>
        <v>0</v>
      </c>
      <c r="J359">
        <f t="shared" si="50"/>
        <v>0</v>
      </c>
      <c r="K359">
        <f t="shared" si="51"/>
        <v>0</v>
      </c>
      <c r="L359">
        <f t="shared" si="52"/>
        <v>0</v>
      </c>
      <c r="M359">
        <f t="shared" si="53"/>
        <v>0</v>
      </c>
    </row>
    <row r="360" spans="1:13" x14ac:dyDescent="0.2">
      <c r="A360" s="12" t="s">
        <v>100</v>
      </c>
      <c r="B360" s="12" t="s">
        <v>101</v>
      </c>
      <c r="C360" s="12" t="s">
        <v>84</v>
      </c>
      <c r="D360" s="12">
        <v>22</v>
      </c>
      <c r="E360">
        <f t="shared" si="45"/>
        <v>0</v>
      </c>
      <c r="F360">
        <f t="shared" si="46"/>
        <v>0</v>
      </c>
      <c r="G360">
        <f t="shared" si="47"/>
        <v>0</v>
      </c>
      <c r="H360">
        <f t="shared" si="48"/>
        <v>0</v>
      </c>
      <c r="I360">
        <f t="shared" si="49"/>
        <v>0</v>
      </c>
      <c r="J360">
        <f t="shared" si="50"/>
        <v>0</v>
      </c>
      <c r="K360">
        <f t="shared" si="51"/>
        <v>0</v>
      </c>
      <c r="L360">
        <f t="shared" si="52"/>
        <v>0</v>
      </c>
      <c r="M360">
        <f t="shared" si="53"/>
        <v>0</v>
      </c>
    </row>
    <row r="361" spans="1:13" x14ac:dyDescent="0.2">
      <c r="A361" s="12" t="s">
        <v>100</v>
      </c>
      <c r="B361" s="12" t="s">
        <v>101</v>
      </c>
      <c r="C361" s="12" t="s">
        <v>84</v>
      </c>
      <c r="D361" s="12">
        <v>20</v>
      </c>
      <c r="E361">
        <f t="shared" si="45"/>
        <v>0</v>
      </c>
      <c r="F361">
        <f t="shared" si="46"/>
        <v>0</v>
      </c>
      <c r="G361">
        <f t="shared" si="47"/>
        <v>0</v>
      </c>
      <c r="H361">
        <f t="shared" si="48"/>
        <v>0</v>
      </c>
      <c r="I361">
        <f t="shared" si="49"/>
        <v>0</v>
      </c>
      <c r="J361">
        <f t="shared" si="50"/>
        <v>0</v>
      </c>
      <c r="K361">
        <f t="shared" si="51"/>
        <v>0</v>
      </c>
      <c r="L361">
        <f t="shared" si="52"/>
        <v>0</v>
      </c>
      <c r="M361">
        <f t="shared" si="53"/>
        <v>0</v>
      </c>
    </row>
    <row r="362" spans="1:13" x14ac:dyDescent="0.2">
      <c r="A362" s="12" t="s">
        <v>100</v>
      </c>
      <c r="B362" s="12" t="s">
        <v>99</v>
      </c>
      <c r="C362" s="12" t="s">
        <v>84</v>
      </c>
      <c r="D362" s="12">
        <v>19</v>
      </c>
      <c r="E362">
        <f t="shared" si="45"/>
        <v>0</v>
      </c>
      <c r="F362">
        <f t="shared" si="46"/>
        <v>0</v>
      </c>
      <c r="G362">
        <f t="shared" si="47"/>
        <v>0</v>
      </c>
      <c r="H362">
        <f t="shared" si="48"/>
        <v>0</v>
      </c>
      <c r="I362">
        <f t="shared" si="49"/>
        <v>0</v>
      </c>
      <c r="J362">
        <f t="shared" si="50"/>
        <v>0</v>
      </c>
      <c r="K362">
        <f t="shared" si="51"/>
        <v>0</v>
      </c>
      <c r="L362">
        <f t="shared" si="52"/>
        <v>0</v>
      </c>
      <c r="M362">
        <f t="shared" si="53"/>
        <v>0</v>
      </c>
    </row>
    <row r="363" spans="1:13" x14ac:dyDescent="0.2">
      <c r="A363" s="12" t="s">
        <v>96</v>
      </c>
      <c r="B363" s="12" t="s">
        <v>98</v>
      </c>
      <c r="C363" s="12" t="s">
        <v>84</v>
      </c>
      <c r="D363" s="12">
        <v>23</v>
      </c>
      <c r="E363">
        <f t="shared" si="45"/>
        <v>0</v>
      </c>
      <c r="F363">
        <f t="shared" si="46"/>
        <v>0</v>
      </c>
      <c r="G363">
        <f t="shared" si="47"/>
        <v>0</v>
      </c>
      <c r="H363">
        <f t="shared" si="48"/>
        <v>0</v>
      </c>
      <c r="I363">
        <f t="shared" si="49"/>
        <v>0</v>
      </c>
      <c r="J363">
        <f t="shared" si="50"/>
        <v>0</v>
      </c>
      <c r="K363">
        <f t="shared" si="51"/>
        <v>0</v>
      </c>
      <c r="L363">
        <f t="shared" si="52"/>
        <v>0</v>
      </c>
      <c r="M363">
        <f t="shared" si="53"/>
        <v>0</v>
      </c>
    </row>
    <row r="364" spans="1:13" x14ac:dyDescent="0.2">
      <c r="A364" s="12" t="s">
        <v>96</v>
      </c>
      <c r="B364" s="12" t="s">
        <v>98</v>
      </c>
      <c r="C364" s="12" t="s">
        <v>84</v>
      </c>
      <c r="D364" s="12">
        <v>21</v>
      </c>
      <c r="E364">
        <f t="shared" si="45"/>
        <v>0</v>
      </c>
      <c r="F364">
        <f t="shared" si="46"/>
        <v>0</v>
      </c>
      <c r="G364">
        <f t="shared" si="47"/>
        <v>0</v>
      </c>
      <c r="H364">
        <f t="shared" si="48"/>
        <v>0</v>
      </c>
      <c r="I364">
        <f t="shared" si="49"/>
        <v>0</v>
      </c>
      <c r="J364">
        <f t="shared" si="50"/>
        <v>0</v>
      </c>
      <c r="K364">
        <f t="shared" si="51"/>
        <v>0</v>
      </c>
      <c r="L364">
        <f t="shared" si="52"/>
        <v>0</v>
      </c>
      <c r="M364">
        <f t="shared" si="53"/>
        <v>0</v>
      </c>
    </row>
    <row r="365" spans="1:13" x14ac:dyDescent="0.2">
      <c r="A365" s="12" t="s">
        <v>96</v>
      </c>
      <c r="B365" s="12" t="s">
        <v>97</v>
      </c>
      <c r="C365" s="12" t="s">
        <v>84</v>
      </c>
      <c r="D365" s="12">
        <v>18</v>
      </c>
      <c r="E365">
        <f t="shared" si="45"/>
        <v>0</v>
      </c>
      <c r="F365">
        <f t="shared" si="46"/>
        <v>0</v>
      </c>
      <c r="G365">
        <f t="shared" si="47"/>
        <v>0</v>
      </c>
      <c r="H365">
        <f t="shared" si="48"/>
        <v>0</v>
      </c>
      <c r="I365">
        <f t="shared" si="49"/>
        <v>0</v>
      </c>
      <c r="J365">
        <f t="shared" si="50"/>
        <v>0</v>
      </c>
      <c r="K365">
        <f t="shared" si="51"/>
        <v>0</v>
      </c>
      <c r="L365">
        <f t="shared" si="52"/>
        <v>0</v>
      </c>
      <c r="M365">
        <f t="shared" si="53"/>
        <v>0</v>
      </c>
    </row>
    <row r="366" spans="1:13" x14ac:dyDescent="0.2">
      <c r="A366" s="12" t="s">
        <v>96</v>
      </c>
      <c r="B366" s="12" t="s">
        <v>97</v>
      </c>
      <c r="C366" s="12" t="s">
        <v>84</v>
      </c>
      <c r="D366" s="12">
        <v>18</v>
      </c>
      <c r="E366">
        <f t="shared" si="45"/>
        <v>0</v>
      </c>
      <c r="F366">
        <f t="shared" si="46"/>
        <v>0</v>
      </c>
      <c r="G366">
        <f t="shared" si="47"/>
        <v>0</v>
      </c>
      <c r="H366">
        <f t="shared" si="48"/>
        <v>0</v>
      </c>
      <c r="I366">
        <f t="shared" si="49"/>
        <v>0</v>
      </c>
      <c r="J366">
        <f t="shared" si="50"/>
        <v>0</v>
      </c>
      <c r="K366">
        <f t="shared" si="51"/>
        <v>0</v>
      </c>
      <c r="L366">
        <f t="shared" si="52"/>
        <v>0</v>
      </c>
      <c r="M366">
        <f t="shared" si="53"/>
        <v>0</v>
      </c>
    </row>
    <row r="367" spans="1:13" x14ac:dyDescent="0.2">
      <c r="A367" s="12" t="s">
        <v>96</v>
      </c>
      <c r="B367" s="12" t="s">
        <v>97</v>
      </c>
      <c r="C367" s="12" t="s">
        <v>84</v>
      </c>
      <c r="D367" s="12">
        <v>17</v>
      </c>
      <c r="E367">
        <f t="shared" si="45"/>
        <v>0</v>
      </c>
      <c r="F367">
        <f t="shared" si="46"/>
        <v>0</v>
      </c>
      <c r="G367">
        <f t="shared" si="47"/>
        <v>0</v>
      </c>
      <c r="H367">
        <f t="shared" si="48"/>
        <v>0</v>
      </c>
      <c r="I367">
        <f t="shared" si="49"/>
        <v>0</v>
      </c>
      <c r="J367">
        <f t="shared" si="50"/>
        <v>0</v>
      </c>
      <c r="K367">
        <f t="shared" si="51"/>
        <v>0</v>
      </c>
      <c r="L367">
        <f t="shared" si="52"/>
        <v>0</v>
      </c>
      <c r="M367">
        <f t="shared" si="53"/>
        <v>0</v>
      </c>
    </row>
    <row r="368" spans="1:13" x14ac:dyDescent="0.2">
      <c r="A368" s="12" t="s">
        <v>96</v>
      </c>
      <c r="B368" s="12" t="s">
        <v>95</v>
      </c>
      <c r="C368" s="12" t="s">
        <v>84</v>
      </c>
      <c r="D368" s="12">
        <v>18</v>
      </c>
      <c r="E368">
        <f t="shared" si="45"/>
        <v>0</v>
      </c>
      <c r="F368">
        <f t="shared" si="46"/>
        <v>0</v>
      </c>
      <c r="G368">
        <f t="shared" si="47"/>
        <v>0</v>
      </c>
      <c r="H368">
        <f t="shared" si="48"/>
        <v>0</v>
      </c>
      <c r="I368">
        <f t="shared" si="49"/>
        <v>0</v>
      </c>
      <c r="J368">
        <f t="shared" si="50"/>
        <v>0</v>
      </c>
      <c r="K368">
        <f t="shared" si="51"/>
        <v>0</v>
      </c>
      <c r="L368">
        <f t="shared" si="52"/>
        <v>0</v>
      </c>
      <c r="M368">
        <f t="shared" si="53"/>
        <v>0</v>
      </c>
    </row>
    <row r="369" spans="1:13" x14ac:dyDescent="0.2">
      <c r="A369" s="12" t="s">
        <v>96</v>
      </c>
      <c r="B369" s="12" t="s">
        <v>95</v>
      </c>
      <c r="C369" s="12" t="s">
        <v>84</v>
      </c>
      <c r="D369" s="12">
        <v>18</v>
      </c>
      <c r="E369">
        <f t="shared" si="45"/>
        <v>0</v>
      </c>
      <c r="F369">
        <f t="shared" si="46"/>
        <v>0</v>
      </c>
      <c r="G369">
        <f t="shared" si="47"/>
        <v>0</v>
      </c>
      <c r="H369">
        <f t="shared" si="48"/>
        <v>0</v>
      </c>
      <c r="I369">
        <f t="shared" si="49"/>
        <v>0</v>
      </c>
      <c r="J369">
        <f t="shared" si="50"/>
        <v>0</v>
      </c>
      <c r="K369">
        <f t="shared" si="51"/>
        <v>0</v>
      </c>
      <c r="L369">
        <f t="shared" si="52"/>
        <v>0</v>
      </c>
      <c r="M369">
        <f t="shared" si="53"/>
        <v>0</v>
      </c>
    </row>
    <row r="370" spans="1:13" x14ac:dyDescent="0.2">
      <c r="A370" s="12" t="s">
        <v>96</v>
      </c>
      <c r="B370" s="12" t="s">
        <v>95</v>
      </c>
      <c r="C370" s="12" t="s">
        <v>84</v>
      </c>
      <c r="D370" s="12">
        <v>17</v>
      </c>
      <c r="E370">
        <f t="shared" si="45"/>
        <v>0</v>
      </c>
      <c r="F370">
        <f t="shared" si="46"/>
        <v>0</v>
      </c>
      <c r="G370">
        <f t="shared" si="47"/>
        <v>0</v>
      </c>
      <c r="H370">
        <f t="shared" si="48"/>
        <v>0</v>
      </c>
      <c r="I370">
        <f t="shared" si="49"/>
        <v>0</v>
      </c>
      <c r="J370">
        <f t="shared" si="50"/>
        <v>0</v>
      </c>
      <c r="K370">
        <f t="shared" si="51"/>
        <v>0</v>
      </c>
      <c r="L370">
        <f t="shared" si="52"/>
        <v>0</v>
      </c>
      <c r="M370">
        <f t="shared" si="53"/>
        <v>0</v>
      </c>
    </row>
    <row r="371" spans="1:13" x14ac:dyDescent="0.2">
      <c r="A371" s="12" t="s">
        <v>94</v>
      </c>
      <c r="B371" s="12" t="s">
        <v>93</v>
      </c>
      <c r="C371" s="12" t="s">
        <v>84</v>
      </c>
      <c r="D371" s="12">
        <v>16</v>
      </c>
      <c r="E371">
        <f t="shared" si="45"/>
        <v>0</v>
      </c>
      <c r="F371">
        <f t="shared" si="46"/>
        <v>0</v>
      </c>
      <c r="G371">
        <f t="shared" si="47"/>
        <v>0</v>
      </c>
      <c r="H371">
        <f t="shared" si="48"/>
        <v>0</v>
      </c>
      <c r="I371">
        <f t="shared" si="49"/>
        <v>0</v>
      </c>
      <c r="J371">
        <f t="shared" si="50"/>
        <v>0</v>
      </c>
      <c r="K371">
        <f t="shared" si="51"/>
        <v>0</v>
      </c>
      <c r="L371">
        <f t="shared" si="52"/>
        <v>0</v>
      </c>
      <c r="M371">
        <f t="shared" si="53"/>
        <v>0</v>
      </c>
    </row>
    <row r="372" spans="1:13" x14ac:dyDescent="0.2">
      <c r="A372" s="12" t="s">
        <v>92</v>
      </c>
      <c r="B372" s="12" t="s">
        <v>91</v>
      </c>
      <c r="C372" s="12" t="s">
        <v>84</v>
      </c>
      <c r="D372" s="12">
        <v>21</v>
      </c>
      <c r="E372">
        <f t="shared" si="45"/>
        <v>0</v>
      </c>
      <c r="F372">
        <f t="shared" si="46"/>
        <v>0</v>
      </c>
      <c r="G372">
        <f t="shared" si="47"/>
        <v>0</v>
      </c>
      <c r="H372">
        <f t="shared" si="48"/>
        <v>0</v>
      </c>
      <c r="I372">
        <f t="shared" si="49"/>
        <v>0</v>
      </c>
      <c r="J372">
        <f t="shared" si="50"/>
        <v>0</v>
      </c>
      <c r="K372">
        <f t="shared" si="51"/>
        <v>0</v>
      </c>
      <c r="L372">
        <f t="shared" si="52"/>
        <v>0</v>
      </c>
      <c r="M372">
        <f t="shared" si="53"/>
        <v>0</v>
      </c>
    </row>
    <row r="373" spans="1:13" x14ac:dyDescent="0.2">
      <c r="A373" s="12" t="s">
        <v>88</v>
      </c>
      <c r="B373" s="12" t="s">
        <v>90</v>
      </c>
      <c r="C373" s="12" t="s">
        <v>84</v>
      </c>
      <c r="D373" s="12">
        <v>19</v>
      </c>
      <c r="E373">
        <f t="shared" si="45"/>
        <v>0</v>
      </c>
      <c r="F373">
        <f t="shared" si="46"/>
        <v>0</v>
      </c>
      <c r="G373">
        <f t="shared" si="47"/>
        <v>0</v>
      </c>
      <c r="H373">
        <f t="shared" si="48"/>
        <v>0</v>
      </c>
      <c r="I373">
        <f t="shared" si="49"/>
        <v>0</v>
      </c>
      <c r="J373">
        <f t="shared" si="50"/>
        <v>0</v>
      </c>
      <c r="K373">
        <f t="shared" si="51"/>
        <v>0</v>
      </c>
      <c r="L373">
        <f t="shared" si="52"/>
        <v>0</v>
      </c>
      <c r="M373">
        <f t="shared" si="53"/>
        <v>0</v>
      </c>
    </row>
    <row r="374" spans="1:13" x14ac:dyDescent="0.2">
      <c r="A374" s="12" t="s">
        <v>88</v>
      </c>
      <c r="B374" s="12" t="s">
        <v>89</v>
      </c>
      <c r="C374" s="12" t="s">
        <v>84</v>
      </c>
      <c r="D374" s="12">
        <v>19</v>
      </c>
      <c r="E374">
        <f t="shared" si="45"/>
        <v>0</v>
      </c>
      <c r="F374">
        <f t="shared" si="46"/>
        <v>0</v>
      </c>
      <c r="G374">
        <f t="shared" si="47"/>
        <v>0</v>
      </c>
      <c r="H374">
        <f t="shared" si="48"/>
        <v>0</v>
      </c>
      <c r="I374">
        <f t="shared" si="49"/>
        <v>0</v>
      </c>
      <c r="J374">
        <f t="shared" si="50"/>
        <v>0</v>
      </c>
      <c r="K374">
        <f t="shared" si="51"/>
        <v>0</v>
      </c>
      <c r="L374">
        <f t="shared" si="52"/>
        <v>0</v>
      </c>
      <c r="M374">
        <f t="shared" si="53"/>
        <v>0</v>
      </c>
    </row>
    <row r="375" spans="1:13" x14ac:dyDescent="0.2">
      <c r="A375" s="12" t="s">
        <v>88</v>
      </c>
      <c r="B375" s="12" t="s">
        <v>87</v>
      </c>
      <c r="C375" s="12" t="s">
        <v>84</v>
      </c>
      <c r="D375" s="12">
        <v>18</v>
      </c>
      <c r="E375">
        <f t="shared" si="45"/>
        <v>0</v>
      </c>
      <c r="F375">
        <f t="shared" si="46"/>
        <v>0</v>
      </c>
      <c r="G375">
        <f t="shared" si="47"/>
        <v>0</v>
      </c>
      <c r="H375">
        <f t="shared" si="48"/>
        <v>0</v>
      </c>
      <c r="I375">
        <f t="shared" si="49"/>
        <v>0</v>
      </c>
      <c r="J375">
        <f t="shared" si="50"/>
        <v>0</v>
      </c>
      <c r="K375">
        <f t="shared" si="51"/>
        <v>0</v>
      </c>
      <c r="L375">
        <f t="shared" si="52"/>
        <v>0</v>
      </c>
      <c r="M375">
        <f t="shared" si="53"/>
        <v>0</v>
      </c>
    </row>
    <row r="376" spans="1:13" x14ac:dyDescent="0.2">
      <c r="A376" s="12" t="s">
        <v>86</v>
      </c>
      <c r="B376" s="12" t="s">
        <v>85</v>
      </c>
      <c r="C376" s="12" t="s">
        <v>84</v>
      </c>
      <c r="D376" s="12">
        <v>16</v>
      </c>
      <c r="E376">
        <f t="shared" si="45"/>
        <v>0</v>
      </c>
      <c r="F376">
        <f t="shared" si="46"/>
        <v>0</v>
      </c>
      <c r="G376">
        <f t="shared" si="47"/>
        <v>0</v>
      </c>
      <c r="H376">
        <f t="shared" si="48"/>
        <v>0</v>
      </c>
      <c r="I376">
        <f t="shared" si="49"/>
        <v>0</v>
      </c>
      <c r="J376">
        <f t="shared" si="50"/>
        <v>0</v>
      </c>
      <c r="K376">
        <f t="shared" si="51"/>
        <v>0</v>
      </c>
      <c r="L376">
        <f t="shared" si="52"/>
        <v>0</v>
      </c>
      <c r="M376">
        <f t="shared" si="53"/>
        <v>0</v>
      </c>
    </row>
    <row r="381" spans="1:13" x14ac:dyDescent="0.2">
      <c r="D381" t="s">
        <v>2</v>
      </c>
    </row>
    <row r="382" spans="1:13" ht="17" thickBot="1" x14ac:dyDescent="0.25"/>
    <row r="383" spans="1:13" x14ac:dyDescent="0.2">
      <c r="D383" s="3" t="s">
        <v>3</v>
      </c>
      <c r="E383" s="3"/>
    </row>
    <row r="384" spans="1:13" x14ac:dyDescent="0.2">
      <c r="D384" t="s">
        <v>4</v>
      </c>
      <c r="E384">
        <v>0.45822073556920578</v>
      </c>
    </row>
    <row r="385" spans="4:12" x14ac:dyDescent="0.2">
      <c r="D385" t="s">
        <v>5</v>
      </c>
      <c r="E385">
        <v>0.20996624250558402</v>
      </c>
    </row>
    <row r="386" spans="4:12" x14ac:dyDescent="0.2">
      <c r="D386" t="s">
        <v>6</v>
      </c>
      <c r="E386">
        <v>0.19048595807421484</v>
      </c>
    </row>
    <row r="387" spans="4:12" x14ac:dyDescent="0.2">
      <c r="D387" t="s">
        <v>7</v>
      </c>
      <c r="E387">
        <v>5.3282262628946944</v>
      </c>
    </row>
    <row r="388" spans="4:12" ht="17" thickBot="1" x14ac:dyDescent="0.25">
      <c r="D388" s="1" t="s">
        <v>8</v>
      </c>
      <c r="E388" s="1">
        <v>375</v>
      </c>
    </row>
    <row r="390" spans="4:12" ht="17" thickBot="1" x14ac:dyDescent="0.25">
      <c r="D390" t="s">
        <v>9</v>
      </c>
    </row>
    <row r="391" spans="4:12" x14ac:dyDescent="0.2">
      <c r="D391" s="2"/>
      <c r="E391" s="2" t="s">
        <v>14</v>
      </c>
      <c r="F391" s="2" t="s">
        <v>15</v>
      </c>
      <c r="G391" s="2" t="s">
        <v>16</v>
      </c>
      <c r="H391" s="2" t="s">
        <v>17</v>
      </c>
      <c r="I391" s="2" t="s">
        <v>18</v>
      </c>
    </row>
    <row r="392" spans="4:12" x14ac:dyDescent="0.2">
      <c r="D392" t="s">
        <v>10</v>
      </c>
      <c r="E392">
        <v>9</v>
      </c>
      <c r="F392">
        <v>2753.9877853607213</v>
      </c>
      <c r="G392">
        <v>305.9986428178579</v>
      </c>
      <c r="H392">
        <v>10.778397165878888</v>
      </c>
      <c r="I392">
        <v>7.0284680983228067E-15</v>
      </c>
    </row>
    <row r="393" spans="4:12" x14ac:dyDescent="0.2">
      <c r="D393" t="s">
        <v>11</v>
      </c>
      <c r="E393">
        <v>365</v>
      </c>
      <c r="F393">
        <v>10362.348214639276</v>
      </c>
      <c r="G393">
        <v>28.389995108600758</v>
      </c>
    </row>
    <row r="394" spans="4:12" ht="17" thickBot="1" x14ac:dyDescent="0.25">
      <c r="D394" s="1" t="s">
        <v>12</v>
      </c>
      <c r="E394" s="1">
        <v>374</v>
      </c>
      <c r="F394" s="1">
        <v>13116.335999999998</v>
      </c>
      <c r="G394" s="1"/>
      <c r="H394" s="1"/>
      <c r="I394" s="1"/>
    </row>
    <row r="395" spans="4:12" ht="17" thickBot="1" x14ac:dyDescent="0.25"/>
    <row r="396" spans="4:12" x14ac:dyDescent="0.2">
      <c r="D396" s="2"/>
      <c r="E396" s="2" t="s">
        <v>19</v>
      </c>
      <c r="F396" s="2" t="s">
        <v>7</v>
      </c>
      <c r="G396" s="2" t="s">
        <v>20</v>
      </c>
      <c r="H396" s="2" t="s">
        <v>21</v>
      </c>
      <c r="I396" s="2" t="s">
        <v>22</v>
      </c>
      <c r="J396" s="2" t="s">
        <v>23</v>
      </c>
      <c r="K396" s="2" t="s">
        <v>24</v>
      </c>
      <c r="L396" s="2" t="s">
        <v>25</v>
      </c>
    </row>
    <row r="397" spans="4:12" x14ac:dyDescent="0.2">
      <c r="D397" t="s">
        <v>13</v>
      </c>
      <c r="E397">
        <v>18.80645161290321</v>
      </c>
      <c r="F397">
        <v>0.95697768721419973</v>
      </c>
      <c r="G397">
        <v>19.651922781658097</v>
      </c>
      <c r="H397">
        <v>3.6067437814020056E-59</v>
      </c>
      <c r="I397">
        <v>16.924569731920212</v>
      </c>
      <c r="J397">
        <v>20.688333493886208</v>
      </c>
      <c r="K397">
        <v>16.924569731920212</v>
      </c>
      <c r="L397">
        <v>20.688333493886208</v>
      </c>
    </row>
    <row r="398" spans="4:12" x14ac:dyDescent="0.2">
      <c r="D398" t="s">
        <v>379</v>
      </c>
      <c r="E398">
        <v>1.5356536502546243</v>
      </c>
      <c r="F398">
        <v>1.2895392309901557</v>
      </c>
      <c r="G398">
        <v>1.1908545419556511</v>
      </c>
      <c r="H398">
        <v>0.23448455223196543</v>
      </c>
      <c r="I398">
        <v>-1.0002053839110721</v>
      </c>
      <c r="J398">
        <v>4.0715126844203207</v>
      </c>
      <c r="K398">
        <v>-1.0002053839110721</v>
      </c>
      <c r="L398">
        <v>4.0715126844203207</v>
      </c>
    </row>
    <row r="399" spans="4:12" x14ac:dyDescent="0.2">
      <c r="D399" t="s">
        <v>380</v>
      </c>
      <c r="E399">
        <v>4.2969966629588354</v>
      </c>
      <c r="F399">
        <v>1.3765070440786962</v>
      </c>
      <c r="G399">
        <v>3.1216670350095006</v>
      </c>
      <c r="H399">
        <v>1.9416929509748775E-3</v>
      </c>
      <c r="I399">
        <v>1.5901167639739495</v>
      </c>
      <c r="J399">
        <v>7.0038765619437218</v>
      </c>
      <c r="K399">
        <v>1.5901167639739495</v>
      </c>
      <c r="L399">
        <v>7.0038765619437218</v>
      </c>
    </row>
    <row r="400" spans="4:12" x14ac:dyDescent="0.2">
      <c r="D400" t="s">
        <v>381</v>
      </c>
      <c r="E400">
        <v>4.6325727773406822</v>
      </c>
      <c r="F400">
        <v>1.2681660770236916</v>
      </c>
      <c r="G400">
        <v>3.6529701127261252</v>
      </c>
      <c r="H400">
        <v>2.9716777748531868E-4</v>
      </c>
      <c r="I400">
        <v>2.1387437212260267</v>
      </c>
      <c r="J400">
        <v>7.1264018334553381</v>
      </c>
      <c r="K400">
        <v>2.1387437212260267</v>
      </c>
      <c r="L400">
        <v>7.1264018334553381</v>
      </c>
    </row>
    <row r="401" spans="4:12" x14ac:dyDescent="0.2">
      <c r="D401" t="s">
        <v>382</v>
      </c>
      <c r="E401">
        <v>8.7411674347159689</v>
      </c>
      <c r="F401">
        <v>1.2616491423198324</v>
      </c>
      <c r="G401">
        <v>6.9283663274587735</v>
      </c>
      <c r="H401">
        <v>1.9337269085865327E-11</v>
      </c>
      <c r="I401">
        <v>6.2601538303120456</v>
      </c>
      <c r="J401">
        <v>11.222181039119892</v>
      </c>
      <c r="K401">
        <v>6.2601538303120456</v>
      </c>
      <c r="L401">
        <v>11.222181039119892</v>
      </c>
    </row>
    <row r="402" spans="4:12" x14ac:dyDescent="0.2">
      <c r="D402" t="s">
        <v>383</v>
      </c>
      <c r="E402">
        <v>7.6379928315412986</v>
      </c>
      <c r="F402">
        <v>1.2436619613130346</v>
      </c>
      <c r="G402">
        <v>6.1415344917981178</v>
      </c>
      <c r="H402">
        <v>2.1360269210614593E-9</v>
      </c>
      <c r="I402">
        <v>5.1923507415194834</v>
      </c>
      <c r="J402">
        <v>10.083634921563114</v>
      </c>
      <c r="K402">
        <v>5.1923507415194834</v>
      </c>
      <c r="L402">
        <v>10.083634921563114</v>
      </c>
    </row>
    <row r="403" spans="4:12" x14ac:dyDescent="0.2">
      <c r="D403" t="s">
        <v>384</v>
      </c>
      <c r="E403">
        <v>5.0196353436185213</v>
      </c>
      <c r="F403">
        <v>1.1520657525932785</v>
      </c>
      <c r="G403">
        <v>4.3570736586166339</v>
      </c>
      <c r="H403">
        <v>1.7154823988709738E-5</v>
      </c>
      <c r="I403">
        <v>2.7541157871306194</v>
      </c>
      <c r="J403">
        <v>7.2851549001064235</v>
      </c>
      <c r="K403">
        <v>2.7541157871306194</v>
      </c>
      <c r="L403">
        <v>7.2851549001064235</v>
      </c>
    </row>
    <row r="404" spans="4:12" x14ac:dyDescent="0.2">
      <c r="D404" t="s">
        <v>385</v>
      </c>
      <c r="E404">
        <v>10.19354838709676</v>
      </c>
      <c r="F404">
        <v>1.5058920355745367</v>
      </c>
      <c r="G404">
        <v>6.7691097012858945</v>
      </c>
      <c r="H404">
        <v>5.1843844989282035E-11</v>
      </c>
      <c r="I404">
        <v>7.2322348953329634</v>
      </c>
      <c r="J404">
        <v>13.154861878860556</v>
      </c>
      <c r="K404">
        <v>7.2322348953329634</v>
      </c>
      <c r="L404">
        <v>13.154861878860556</v>
      </c>
    </row>
    <row r="405" spans="4:12" x14ac:dyDescent="0.2">
      <c r="D405" t="s">
        <v>386</v>
      </c>
      <c r="E405">
        <v>6.4435483870967651</v>
      </c>
      <c r="F405">
        <v>1.3427559871285646</v>
      </c>
      <c r="G405">
        <v>4.7987485804297636</v>
      </c>
      <c r="H405">
        <v>2.3316657291411976E-6</v>
      </c>
      <c r="I405">
        <v>3.8030394217157482</v>
      </c>
      <c r="J405">
        <v>9.0840573524777817</v>
      </c>
      <c r="K405">
        <v>3.8030394217157482</v>
      </c>
      <c r="L405">
        <v>9.0840573524777817</v>
      </c>
    </row>
    <row r="406" spans="4:12" ht="17" thickBot="1" x14ac:dyDescent="0.25">
      <c r="D406" s="1" t="s">
        <v>387</v>
      </c>
      <c r="E406" s="1">
        <v>5.7120669056152824</v>
      </c>
      <c r="F406" s="1">
        <v>1.4026002973564429</v>
      </c>
      <c r="G406" s="1">
        <v>4.0724837406502239</v>
      </c>
      <c r="H406" s="1">
        <v>5.7077252103780955E-5</v>
      </c>
      <c r="I406" s="1">
        <v>2.9538750259903495</v>
      </c>
      <c r="J406" s="1">
        <v>8.4702587852402154</v>
      </c>
      <c r="K406" s="1">
        <v>2.9538750259903495</v>
      </c>
      <c r="L406" s="1">
        <v>8.4702587852402154</v>
      </c>
    </row>
    <row r="410" spans="4:12" x14ac:dyDescent="0.2">
      <c r="D410" t="s">
        <v>32</v>
      </c>
    </row>
    <row r="411" spans="4:12" ht="17" thickBot="1" x14ac:dyDescent="0.25"/>
    <row r="412" spans="4:12" x14ac:dyDescent="0.2">
      <c r="D412" s="2" t="s">
        <v>33</v>
      </c>
      <c r="E412" s="2" t="s">
        <v>388</v>
      </c>
      <c r="F412" s="2" t="s">
        <v>35</v>
      </c>
    </row>
    <row r="413" spans="4:12" x14ac:dyDescent="0.2">
      <c r="D413">
        <v>1</v>
      </c>
      <c r="E413">
        <v>20.342105263157833</v>
      </c>
      <c r="F413">
        <v>-5.3421052631578334</v>
      </c>
    </row>
    <row r="414" spans="4:12" x14ac:dyDescent="0.2">
      <c r="D414">
        <v>2</v>
      </c>
      <c r="E414">
        <v>20.342105263157833</v>
      </c>
      <c r="F414">
        <v>-5.3421052631578334</v>
      </c>
    </row>
    <row r="415" spans="4:12" x14ac:dyDescent="0.2">
      <c r="D415">
        <v>3</v>
      </c>
      <c r="E415">
        <v>20.342105263157833</v>
      </c>
      <c r="F415">
        <v>-5.3421052631578334</v>
      </c>
    </row>
    <row r="416" spans="4:12" x14ac:dyDescent="0.2">
      <c r="D416">
        <v>4</v>
      </c>
      <c r="E416">
        <v>20.342105263157833</v>
      </c>
      <c r="F416">
        <v>-5.3421052631578334</v>
      </c>
    </row>
    <row r="417" spans="4:6" x14ac:dyDescent="0.2">
      <c r="D417">
        <v>5</v>
      </c>
      <c r="E417">
        <v>20.342105263157833</v>
      </c>
      <c r="F417">
        <v>9.6578947368421666</v>
      </c>
    </row>
    <row r="418" spans="4:6" x14ac:dyDescent="0.2">
      <c r="D418">
        <v>6</v>
      </c>
      <c r="E418">
        <v>20.342105263157833</v>
      </c>
      <c r="F418">
        <v>8.6578947368421666</v>
      </c>
    </row>
    <row r="419" spans="4:6" x14ac:dyDescent="0.2">
      <c r="D419">
        <v>7</v>
      </c>
      <c r="E419">
        <v>20.342105263157833</v>
      </c>
      <c r="F419">
        <v>-2.3421052631578334</v>
      </c>
    </row>
    <row r="420" spans="4:6" x14ac:dyDescent="0.2">
      <c r="D420">
        <v>8</v>
      </c>
      <c r="E420">
        <v>20.342105263157833</v>
      </c>
      <c r="F420">
        <v>-2.3421052631578334</v>
      </c>
    </row>
    <row r="421" spans="4:6" x14ac:dyDescent="0.2">
      <c r="D421">
        <v>9</v>
      </c>
      <c r="E421">
        <v>20.342105263157833</v>
      </c>
      <c r="F421">
        <v>-3.3421052631578334</v>
      </c>
    </row>
    <row r="422" spans="4:6" x14ac:dyDescent="0.2">
      <c r="D422">
        <v>10</v>
      </c>
      <c r="E422">
        <v>20.342105263157833</v>
      </c>
      <c r="F422">
        <v>-3.3421052631578334</v>
      </c>
    </row>
    <row r="423" spans="4:6" x14ac:dyDescent="0.2">
      <c r="D423">
        <v>11</v>
      </c>
      <c r="E423">
        <v>20.342105263157833</v>
      </c>
      <c r="F423">
        <v>-3.3421052631578334</v>
      </c>
    </row>
    <row r="424" spans="4:6" x14ac:dyDescent="0.2">
      <c r="D424">
        <v>12</v>
      </c>
      <c r="E424">
        <v>20.342105263157833</v>
      </c>
      <c r="F424">
        <v>-2.3421052631578334</v>
      </c>
    </row>
    <row r="425" spans="4:6" x14ac:dyDescent="0.2">
      <c r="D425">
        <v>13</v>
      </c>
      <c r="E425">
        <v>20.342105263157833</v>
      </c>
      <c r="F425">
        <v>-2.3421052631578334</v>
      </c>
    </row>
    <row r="426" spans="4:6" x14ac:dyDescent="0.2">
      <c r="D426">
        <v>14</v>
      </c>
      <c r="E426">
        <v>20.342105263157833</v>
      </c>
      <c r="F426">
        <v>2.6578947368421666</v>
      </c>
    </row>
    <row r="427" spans="4:6" x14ac:dyDescent="0.2">
      <c r="D427">
        <v>15</v>
      </c>
      <c r="E427">
        <v>20.342105263157833</v>
      </c>
      <c r="F427">
        <v>2.6578947368421666</v>
      </c>
    </row>
    <row r="428" spans="4:6" x14ac:dyDescent="0.2">
      <c r="D428">
        <v>16</v>
      </c>
      <c r="E428">
        <v>20.342105263157833</v>
      </c>
      <c r="F428">
        <v>-0.34210526315783341</v>
      </c>
    </row>
    <row r="429" spans="4:6" x14ac:dyDescent="0.2">
      <c r="D429">
        <v>17</v>
      </c>
      <c r="E429">
        <v>20.342105263157833</v>
      </c>
      <c r="F429">
        <v>6.6578947368421666</v>
      </c>
    </row>
    <row r="430" spans="4:6" x14ac:dyDescent="0.2">
      <c r="D430">
        <v>18</v>
      </c>
      <c r="E430">
        <v>20.342105263157833</v>
      </c>
      <c r="F430">
        <v>1.6578947368421666</v>
      </c>
    </row>
    <row r="431" spans="4:6" x14ac:dyDescent="0.2">
      <c r="D431">
        <v>19</v>
      </c>
      <c r="E431">
        <v>20.342105263157833</v>
      </c>
      <c r="F431">
        <v>-0.34210526315783341</v>
      </c>
    </row>
    <row r="432" spans="4:6" x14ac:dyDescent="0.2">
      <c r="D432">
        <v>20</v>
      </c>
      <c r="E432">
        <v>20.342105263157833</v>
      </c>
      <c r="F432">
        <v>0.65789473684216659</v>
      </c>
    </row>
    <row r="433" spans="4:6" x14ac:dyDescent="0.2">
      <c r="D433">
        <v>21</v>
      </c>
      <c r="E433">
        <v>20.342105263157833</v>
      </c>
      <c r="F433">
        <v>-3.3421052631578334</v>
      </c>
    </row>
    <row r="434" spans="4:6" x14ac:dyDescent="0.2">
      <c r="D434">
        <v>22</v>
      </c>
      <c r="E434">
        <v>20.342105263157833</v>
      </c>
      <c r="F434">
        <v>-3.3421052631578334</v>
      </c>
    </row>
    <row r="435" spans="4:6" x14ac:dyDescent="0.2">
      <c r="D435">
        <v>23</v>
      </c>
      <c r="E435">
        <v>20.342105263157833</v>
      </c>
      <c r="F435">
        <v>-4.3421052631578334</v>
      </c>
    </row>
    <row r="436" spans="4:6" x14ac:dyDescent="0.2">
      <c r="D436">
        <v>24</v>
      </c>
      <c r="E436">
        <v>20.342105263157833</v>
      </c>
      <c r="F436">
        <v>-4.3421052631578334</v>
      </c>
    </row>
    <row r="437" spans="4:6" x14ac:dyDescent="0.2">
      <c r="D437">
        <v>25</v>
      </c>
      <c r="E437">
        <v>20.342105263157833</v>
      </c>
      <c r="F437">
        <v>-3.3421052631578334</v>
      </c>
    </row>
    <row r="438" spans="4:6" x14ac:dyDescent="0.2">
      <c r="D438">
        <v>26</v>
      </c>
      <c r="E438">
        <v>20.342105263157833</v>
      </c>
      <c r="F438">
        <v>-4.3421052631578334</v>
      </c>
    </row>
    <row r="439" spans="4:6" x14ac:dyDescent="0.2">
      <c r="D439">
        <v>27</v>
      </c>
      <c r="E439">
        <v>20.342105263157833</v>
      </c>
      <c r="F439">
        <v>4.6578947368421666</v>
      </c>
    </row>
    <row r="440" spans="4:6" x14ac:dyDescent="0.2">
      <c r="D440">
        <v>28</v>
      </c>
      <c r="E440">
        <v>20.342105263157833</v>
      </c>
      <c r="F440">
        <v>3.6578947368421666</v>
      </c>
    </row>
    <row r="441" spans="4:6" x14ac:dyDescent="0.2">
      <c r="D441">
        <v>29</v>
      </c>
      <c r="E441">
        <v>20.342105263157833</v>
      </c>
      <c r="F441">
        <v>1.6578947368421666</v>
      </c>
    </row>
    <row r="442" spans="4:6" x14ac:dyDescent="0.2">
      <c r="D442">
        <v>30</v>
      </c>
      <c r="E442">
        <v>20.342105263157833</v>
      </c>
      <c r="F442">
        <v>0.65789473684216659</v>
      </c>
    </row>
    <row r="443" spans="4:6" x14ac:dyDescent="0.2">
      <c r="D443">
        <v>31</v>
      </c>
      <c r="E443">
        <v>20.342105263157833</v>
      </c>
      <c r="F443">
        <v>3.6578947368421666</v>
      </c>
    </row>
    <row r="444" spans="4:6" x14ac:dyDescent="0.2">
      <c r="D444">
        <v>32</v>
      </c>
      <c r="E444">
        <v>20.342105263157833</v>
      </c>
      <c r="F444">
        <v>1.6578947368421666</v>
      </c>
    </row>
    <row r="445" spans="4:6" x14ac:dyDescent="0.2">
      <c r="D445">
        <v>33</v>
      </c>
      <c r="E445">
        <v>20.342105263157833</v>
      </c>
      <c r="F445">
        <v>4.6578947368421666</v>
      </c>
    </row>
    <row r="446" spans="4:6" x14ac:dyDescent="0.2">
      <c r="D446">
        <v>34</v>
      </c>
      <c r="E446">
        <v>20.342105263157833</v>
      </c>
      <c r="F446">
        <v>3.6578947368421666</v>
      </c>
    </row>
    <row r="447" spans="4:6" x14ac:dyDescent="0.2">
      <c r="D447">
        <v>35</v>
      </c>
      <c r="E447">
        <v>20.342105263157833</v>
      </c>
      <c r="F447">
        <v>1.6578947368421666</v>
      </c>
    </row>
    <row r="448" spans="4:6" x14ac:dyDescent="0.2">
      <c r="D448">
        <v>36</v>
      </c>
      <c r="E448">
        <v>20.342105263157833</v>
      </c>
      <c r="F448">
        <v>0.65789473684216659</v>
      </c>
    </row>
    <row r="449" spans="4:6" x14ac:dyDescent="0.2">
      <c r="D449">
        <v>37</v>
      </c>
      <c r="E449">
        <v>20.342105263157833</v>
      </c>
      <c r="F449">
        <v>3.6578947368421666</v>
      </c>
    </row>
    <row r="450" spans="4:6" x14ac:dyDescent="0.2">
      <c r="D450">
        <v>38</v>
      </c>
      <c r="E450">
        <v>20.342105263157833</v>
      </c>
      <c r="F450">
        <v>1.6578947368421666</v>
      </c>
    </row>
    <row r="451" spans="4:6" x14ac:dyDescent="0.2">
      <c r="D451">
        <v>39</v>
      </c>
      <c r="E451">
        <v>23.103448275862046</v>
      </c>
      <c r="F451">
        <v>4.8965517241379537</v>
      </c>
    </row>
    <row r="452" spans="4:6" x14ac:dyDescent="0.2">
      <c r="D452">
        <v>40</v>
      </c>
      <c r="E452">
        <v>23.103448275862046</v>
      </c>
      <c r="F452">
        <v>1.8965517241379537</v>
      </c>
    </row>
    <row r="453" spans="4:6" x14ac:dyDescent="0.2">
      <c r="D453">
        <v>41</v>
      </c>
      <c r="E453">
        <v>23.103448275862046</v>
      </c>
      <c r="F453">
        <v>1.8965517241379537</v>
      </c>
    </row>
    <row r="454" spans="4:6" x14ac:dyDescent="0.2">
      <c r="D454">
        <v>42</v>
      </c>
      <c r="E454">
        <v>23.103448275862046</v>
      </c>
      <c r="F454">
        <v>-0.1034482758620463</v>
      </c>
    </row>
    <row r="455" spans="4:6" x14ac:dyDescent="0.2">
      <c r="D455">
        <v>43</v>
      </c>
      <c r="E455">
        <v>23.103448275862046</v>
      </c>
      <c r="F455">
        <v>0.8965517241379537</v>
      </c>
    </row>
    <row r="456" spans="4:6" x14ac:dyDescent="0.2">
      <c r="D456">
        <v>44</v>
      </c>
      <c r="E456">
        <v>23.103448275862046</v>
      </c>
      <c r="F456">
        <v>-0.1034482758620463</v>
      </c>
    </row>
    <row r="457" spans="4:6" x14ac:dyDescent="0.2">
      <c r="D457">
        <v>45</v>
      </c>
      <c r="E457">
        <v>23.103448275862046</v>
      </c>
      <c r="F457">
        <v>0.8965517241379537</v>
      </c>
    </row>
    <row r="458" spans="4:6" x14ac:dyDescent="0.2">
      <c r="D458">
        <v>46</v>
      </c>
      <c r="E458">
        <v>23.103448275862046</v>
      </c>
      <c r="F458">
        <v>-1.1034482758620463</v>
      </c>
    </row>
    <row r="459" spans="4:6" x14ac:dyDescent="0.2">
      <c r="D459">
        <v>47</v>
      </c>
      <c r="E459">
        <v>23.103448275862046</v>
      </c>
      <c r="F459">
        <v>-1.1034482758620463</v>
      </c>
    </row>
    <row r="460" spans="4:6" x14ac:dyDescent="0.2">
      <c r="D460">
        <v>48</v>
      </c>
      <c r="E460">
        <v>23.103448275862046</v>
      </c>
      <c r="F460">
        <v>-2.1034482758620463</v>
      </c>
    </row>
    <row r="461" spans="4:6" x14ac:dyDescent="0.2">
      <c r="D461">
        <v>49</v>
      </c>
      <c r="E461">
        <v>23.103448275862046</v>
      </c>
      <c r="F461">
        <v>-1.1034482758620463</v>
      </c>
    </row>
    <row r="462" spans="4:6" x14ac:dyDescent="0.2">
      <c r="D462">
        <v>50</v>
      </c>
      <c r="E462">
        <v>23.103448275862046</v>
      </c>
      <c r="F462">
        <v>-2.1034482758620463</v>
      </c>
    </row>
    <row r="463" spans="4:6" x14ac:dyDescent="0.2">
      <c r="D463">
        <v>51</v>
      </c>
      <c r="E463">
        <v>23.103448275862046</v>
      </c>
      <c r="F463">
        <v>0.8965517241379537</v>
      </c>
    </row>
    <row r="464" spans="4:6" x14ac:dyDescent="0.2">
      <c r="D464">
        <v>52</v>
      </c>
      <c r="E464">
        <v>23.103448275862046</v>
      </c>
      <c r="F464">
        <v>-0.1034482758620463</v>
      </c>
    </row>
    <row r="465" spans="4:6" x14ac:dyDescent="0.2">
      <c r="D465">
        <v>53</v>
      </c>
      <c r="E465">
        <v>23.103448275862046</v>
      </c>
      <c r="F465">
        <v>0.8965517241379537</v>
      </c>
    </row>
    <row r="466" spans="4:6" x14ac:dyDescent="0.2">
      <c r="D466">
        <v>54</v>
      </c>
      <c r="E466">
        <v>23.103448275862046</v>
      </c>
      <c r="F466">
        <v>-1.1034482758620463</v>
      </c>
    </row>
    <row r="467" spans="4:6" x14ac:dyDescent="0.2">
      <c r="D467">
        <v>55</v>
      </c>
      <c r="E467">
        <v>23.103448275862046</v>
      </c>
      <c r="F467">
        <v>0.8965517241379537</v>
      </c>
    </row>
    <row r="468" spans="4:6" x14ac:dyDescent="0.2">
      <c r="D468">
        <v>56</v>
      </c>
      <c r="E468">
        <v>23.103448275862046</v>
      </c>
      <c r="F468">
        <v>-0.1034482758620463</v>
      </c>
    </row>
    <row r="469" spans="4:6" x14ac:dyDescent="0.2">
      <c r="D469">
        <v>57</v>
      </c>
      <c r="E469">
        <v>23.103448275862046</v>
      </c>
      <c r="F469">
        <v>0.8965517241379537</v>
      </c>
    </row>
    <row r="470" spans="4:6" x14ac:dyDescent="0.2">
      <c r="D470">
        <v>58</v>
      </c>
      <c r="E470">
        <v>23.103448275862046</v>
      </c>
      <c r="F470">
        <v>-1.1034482758620463</v>
      </c>
    </row>
    <row r="471" spans="4:6" x14ac:dyDescent="0.2">
      <c r="D471">
        <v>59</v>
      </c>
      <c r="E471">
        <v>23.103448275862046</v>
      </c>
      <c r="F471">
        <v>-2.1034482758620463</v>
      </c>
    </row>
    <row r="472" spans="4:6" x14ac:dyDescent="0.2">
      <c r="D472">
        <v>60</v>
      </c>
      <c r="E472">
        <v>23.103448275862046</v>
      </c>
      <c r="F472">
        <v>-2.1034482758620463</v>
      </c>
    </row>
    <row r="473" spans="4:6" x14ac:dyDescent="0.2">
      <c r="D473">
        <v>61</v>
      </c>
      <c r="E473">
        <v>23.103448275862046</v>
      </c>
      <c r="F473">
        <v>-2.1034482758620463</v>
      </c>
    </row>
    <row r="474" spans="4:6" x14ac:dyDescent="0.2">
      <c r="D474">
        <v>62</v>
      </c>
      <c r="E474">
        <v>23.103448275862046</v>
      </c>
      <c r="F474">
        <v>-2.1034482758620463</v>
      </c>
    </row>
    <row r="475" spans="4:6" x14ac:dyDescent="0.2">
      <c r="D475">
        <v>63</v>
      </c>
      <c r="E475">
        <v>23.103448275862046</v>
      </c>
      <c r="F475">
        <v>-5.1034482758620463</v>
      </c>
    </row>
    <row r="476" spans="4:6" x14ac:dyDescent="0.2">
      <c r="D476">
        <v>64</v>
      </c>
      <c r="E476">
        <v>23.103448275862046</v>
      </c>
      <c r="F476">
        <v>3.8965517241379537</v>
      </c>
    </row>
    <row r="477" spans="4:6" x14ac:dyDescent="0.2">
      <c r="D477">
        <v>65</v>
      </c>
      <c r="E477">
        <v>23.103448275862046</v>
      </c>
      <c r="F477">
        <v>0.8965517241379537</v>
      </c>
    </row>
    <row r="478" spans="4:6" x14ac:dyDescent="0.2">
      <c r="D478">
        <v>66</v>
      </c>
      <c r="E478">
        <v>23.103448275862046</v>
      </c>
      <c r="F478">
        <v>3.8965517241379537</v>
      </c>
    </row>
    <row r="479" spans="4:6" x14ac:dyDescent="0.2">
      <c r="D479">
        <v>67</v>
      </c>
      <c r="E479">
        <v>23.103448275862046</v>
      </c>
      <c r="F479">
        <v>0.8965517241379537</v>
      </c>
    </row>
    <row r="480" spans="4:6" x14ac:dyDescent="0.2">
      <c r="D480">
        <v>68</v>
      </c>
      <c r="E480">
        <v>23.439024390243894</v>
      </c>
      <c r="F480">
        <v>-6.4390243902438939</v>
      </c>
    </row>
    <row r="481" spans="4:6" x14ac:dyDescent="0.2">
      <c r="D481">
        <v>69</v>
      </c>
      <c r="E481">
        <v>23.439024390243894</v>
      </c>
      <c r="F481">
        <v>5.5609756097561061</v>
      </c>
    </row>
    <row r="482" spans="4:6" x14ac:dyDescent="0.2">
      <c r="D482">
        <v>70</v>
      </c>
      <c r="E482">
        <v>23.439024390243894</v>
      </c>
      <c r="F482">
        <v>5.5609756097561061</v>
      </c>
    </row>
    <row r="483" spans="4:6" x14ac:dyDescent="0.2">
      <c r="D483">
        <v>71</v>
      </c>
      <c r="E483">
        <v>23.439024390243894</v>
      </c>
      <c r="F483">
        <v>1.5609756097561061</v>
      </c>
    </row>
    <row r="484" spans="4:6" x14ac:dyDescent="0.2">
      <c r="D484">
        <v>72</v>
      </c>
      <c r="E484">
        <v>23.439024390243894</v>
      </c>
      <c r="F484">
        <v>1.5609756097561061</v>
      </c>
    </row>
    <row r="485" spans="4:6" x14ac:dyDescent="0.2">
      <c r="D485">
        <v>73</v>
      </c>
      <c r="E485">
        <v>23.439024390243894</v>
      </c>
      <c r="F485">
        <v>3.5609756097561061</v>
      </c>
    </row>
    <row r="486" spans="4:6" x14ac:dyDescent="0.2">
      <c r="D486">
        <v>74</v>
      </c>
      <c r="E486">
        <v>23.439024390243894</v>
      </c>
      <c r="F486">
        <v>3.5609756097561061</v>
      </c>
    </row>
    <row r="487" spans="4:6" x14ac:dyDescent="0.2">
      <c r="D487">
        <v>75</v>
      </c>
      <c r="E487">
        <v>23.439024390243894</v>
      </c>
      <c r="F487">
        <v>-1.4390243902438939</v>
      </c>
    </row>
    <row r="488" spans="4:6" x14ac:dyDescent="0.2">
      <c r="D488">
        <v>76</v>
      </c>
      <c r="E488">
        <v>23.439024390243894</v>
      </c>
      <c r="F488">
        <v>-2.4390243902438939</v>
      </c>
    </row>
    <row r="489" spans="4:6" x14ac:dyDescent="0.2">
      <c r="D489">
        <v>77</v>
      </c>
      <c r="E489">
        <v>23.439024390243894</v>
      </c>
      <c r="F489">
        <v>1.5609756097561061</v>
      </c>
    </row>
    <row r="490" spans="4:6" x14ac:dyDescent="0.2">
      <c r="D490">
        <v>78</v>
      </c>
      <c r="E490">
        <v>23.439024390243894</v>
      </c>
      <c r="F490">
        <v>0.56097560975610605</v>
      </c>
    </row>
    <row r="491" spans="4:6" x14ac:dyDescent="0.2">
      <c r="D491">
        <v>79</v>
      </c>
      <c r="E491">
        <v>23.439024390243894</v>
      </c>
      <c r="F491">
        <v>0.56097560975610605</v>
      </c>
    </row>
    <row r="492" spans="4:6" x14ac:dyDescent="0.2">
      <c r="D492">
        <v>80</v>
      </c>
      <c r="E492">
        <v>23.439024390243894</v>
      </c>
      <c r="F492">
        <v>2.5609756097561061</v>
      </c>
    </row>
    <row r="493" spans="4:6" x14ac:dyDescent="0.2">
      <c r="D493">
        <v>81</v>
      </c>
      <c r="E493">
        <v>23.439024390243894</v>
      </c>
      <c r="F493">
        <v>1.5609756097561061</v>
      </c>
    </row>
    <row r="494" spans="4:6" x14ac:dyDescent="0.2">
      <c r="D494">
        <v>82</v>
      </c>
      <c r="E494">
        <v>23.439024390243894</v>
      </c>
      <c r="F494">
        <v>3.5609756097561061</v>
      </c>
    </row>
    <row r="495" spans="4:6" x14ac:dyDescent="0.2">
      <c r="D495">
        <v>83</v>
      </c>
      <c r="E495">
        <v>23.439024390243894</v>
      </c>
      <c r="F495">
        <v>3.5609756097561061</v>
      </c>
    </row>
    <row r="496" spans="4:6" x14ac:dyDescent="0.2">
      <c r="D496">
        <v>84</v>
      </c>
      <c r="E496">
        <v>23.439024390243894</v>
      </c>
      <c r="F496">
        <v>3.5609756097561061</v>
      </c>
    </row>
    <row r="497" spans="4:6" x14ac:dyDescent="0.2">
      <c r="D497">
        <v>85</v>
      </c>
      <c r="E497">
        <v>23.439024390243894</v>
      </c>
      <c r="F497">
        <v>2.5609756097561061</v>
      </c>
    </row>
    <row r="498" spans="4:6" x14ac:dyDescent="0.2">
      <c r="D498">
        <v>86</v>
      </c>
      <c r="E498">
        <v>23.439024390243894</v>
      </c>
      <c r="F498">
        <v>0.56097560975610605</v>
      </c>
    </row>
    <row r="499" spans="4:6" x14ac:dyDescent="0.2">
      <c r="D499">
        <v>87</v>
      </c>
      <c r="E499">
        <v>23.439024390243894</v>
      </c>
      <c r="F499">
        <v>-0.43902439024389395</v>
      </c>
    </row>
    <row r="500" spans="4:6" x14ac:dyDescent="0.2">
      <c r="D500">
        <v>88</v>
      </c>
      <c r="E500">
        <v>23.439024390243894</v>
      </c>
      <c r="F500">
        <v>-4.4390243902438939</v>
      </c>
    </row>
    <row r="501" spans="4:6" x14ac:dyDescent="0.2">
      <c r="D501">
        <v>89</v>
      </c>
      <c r="E501">
        <v>23.439024390243894</v>
      </c>
      <c r="F501">
        <v>-3.4390243902438939</v>
      </c>
    </row>
    <row r="502" spans="4:6" x14ac:dyDescent="0.2">
      <c r="D502">
        <v>90</v>
      </c>
      <c r="E502">
        <v>23.439024390243894</v>
      </c>
      <c r="F502">
        <v>0.56097560975610605</v>
      </c>
    </row>
    <row r="503" spans="4:6" x14ac:dyDescent="0.2">
      <c r="D503">
        <v>91</v>
      </c>
      <c r="E503">
        <v>23.439024390243894</v>
      </c>
      <c r="F503">
        <v>-2.4390243902438939</v>
      </c>
    </row>
    <row r="504" spans="4:6" x14ac:dyDescent="0.2">
      <c r="D504">
        <v>92</v>
      </c>
      <c r="E504">
        <v>23.439024390243894</v>
      </c>
      <c r="F504">
        <v>0.56097560975610605</v>
      </c>
    </row>
    <row r="505" spans="4:6" x14ac:dyDescent="0.2">
      <c r="D505">
        <v>93</v>
      </c>
      <c r="E505">
        <v>23.439024390243894</v>
      </c>
      <c r="F505">
        <v>-5.4390243902438939</v>
      </c>
    </row>
    <row r="506" spans="4:6" x14ac:dyDescent="0.2">
      <c r="D506">
        <v>94</v>
      </c>
      <c r="E506">
        <v>23.439024390243894</v>
      </c>
      <c r="F506">
        <v>-0.43902439024389395</v>
      </c>
    </row>
    <row r="507" spans="4:6" x14ac:dyDescent="0.2">
      <c r="D507">
        <v>95</v>
      </c>
      <c r="E507">
        <v>23.439024390243894</v>
      </c>
      <c r="F507">
        <v>-0.43902439024389395</v>
      </c>
    </row>
    <row r="508" spans="4:6" x14ac:dyDescent="0.2">
      <c r="D508">
        <v>96</v>
      </c>
      <c r="E508">
        <v>23.439024390243894</v>
      </c>
      <c r="F508">
        <v>-5.4390243902438939</v>
      </c>
    </row>
    <row r="509" spans="4:6" x14ac:dyDescent="0.2">
      <c r="D509">
        <v>97</v>
      </c>
      <c r="E509">
        <v>23.439024390243894</v>
      </c>
      <c r="F509">
        <v>-0.43902439024389395</v>
      </c>
    </row>
    <row r="510" spans="4:6" x14ac:dyDescent="0.2">
      <c r="D510">
        <v>98</v>
      </c>
      <c r="E510">
        <v>23.439024390243894</v>
      </c>
      <c r="F510">
        <v>-0.43902439024389395</v>
      </c>
    </row>
    <row r="511" spans="4:6" x14ac:dyDescent="0.2">
      <c r="D511">
        <v>99</v>
      </c>
      <c r="E511">
        <v>23.439024390243894</v>
      </c>
      <c r="F511">
        <v>-7.4390243902438939</v>
      </c>
    </row>
    <row r="512" spans="4:6" x14ac:dyDescent="0.2">
      <c r="D512">
        <v>100</v>
      </c>
      <c r="E512">
        <v>23.439024390243894</v>
      </c>
      <c r="F512">
        <v>1.5609756097561061</v>
      </c>
    </row>
    <row r="513" spans="4:6" x14ac:dyDescent="0.2">
      <c r="D513">
        <v>101</v>
      </c>
      <c r="E513">
        <v>23.439024390243894</v>
      </c>
      <c r="F513">
        <v>-1.4390243902438939</v>
      </c>
    </row>
    <row r="514" spans="4:6" x14ac:dyDescent="0.2">
      <c r="D514">
        <v>102</v>
      </c>
      <c r="E514">
        <v>23.439024390243894</v>
      </c>
      <c r="F514">
        <v>0.56097560975610605</v>
      </c>
    </row>
    <row r="515" spans="4:6" x14ac:dyDescent="0.2">
      <c r="D515">
        <v>103</v>
      </c>
      <c r="E515">
        <v>23.439024390243894</v>
      </c>
      <c r="F515">
        <v>-1.4390243902438939</v>
      </c>
    </row>
    <row r="516" spans="4:6" x14ac:dyDescent="0.2">
      <c r="D516">
        <v>104</v>
      </c>
      <c r="E516">
        <v>23.439024390243894</v>
      </c>
      <c r="F516">
        <v>-2.4390243902438939</v>
      </c>
    </row>
    <row r="517" spans="4:6" x14ac:dyDescent="0.2">
      <c r="D517">
        <v>105</v>
      </c>
      <c r="E517">
        <v>23.439024390243894</v>
      </c>
      <c r="F517">
        <v>-1.4390243902438939</v>
      </c>
    </row>
    <row r="518" spans="4:6" x14ac:dyDescent="0.2">
      <c r="D518">
        <v>106</v>
      </c>
      <c r="E518">
        <v>23.439024390243894</v>
      </c>
      <c r="F518">
        <v>-4.4390243902438939</v>
      </c>
    </row>
    <row r="519" spans="4:6" x14ac:dyDescent="0.2">
      <c r="D519">
        <v>107</v>
      </c>
      <c r="E519">
        <v>23.439024390243894</v>
      </c>
      <c r="F519">
        <v>6.5609756097561061</v>
      </c>
    </row>
    <row r="520" spans="4:6" x14ac:dyDescent="0.2">
      <c r="D520">
        <v>108</v>
      </c>
      <c r="E520">
        <v>23.439024390243894</v>
      </c>
      <c r="F520">
        <v>0.56097560975610605</v>
      </c>
    </row>
    <row r="521" spans="4:6" x14ac:dyDescent="0.2">
      <c r="D521">
        <v>109</v>
      </c>
      <c r="E521">
        <v>27.547619047619179</v>
      </c>
      <c r="F521">
        <v>-3.5476190476191789</v>
      </c>
    </row>
    <row r="522" spans="4:6" x14ac:dyDescent="0.2">
      <c r="D522">
        <v>110</v>
      </c>
      <c r="E522">
        <v>27.547619047619179</v>
      </c>
      <c r="F522">
        <v>-1.5476190476191789</v>
      </c>
    </row>
    <row r="523" spans="4:6" x14ac:dyDescent="0.2">
      <c r="D523">
        <v>111</v>
      </c>
      <c r="E523">
        <v>27.547619047619179</v>
      </c>
      <c r="F523">
        <v>-4.5476190476191789</v>
      </c>
    </row>
    <row r="524" spans="4:6" x14ac:dyDescent="0.2">
      <c r="D524">
        <v>112</v>
      </c>
      <c r="E524">
        <v>27.547619047619179</v>
      </c>
      <c r="F524">
        <v>2.4523809523808211</v>
      </c>
    </row>
    <row r="525" spans="4:6" x14ac:dyDescent="0.2">
      <c r="D525">
        <v>113</v>
      </c>
      <c r="E525">
        <v>27.547619047619179</v>
      </c>
      <c r="F525">
        <v>-0.5476190476191789</v>
      </c>
    </row>
    <row r="526" spans="4:6" x14ac:dyDescent="0.2">
      <c r="D526">
        <v>114</v>
      </c>
      <c r="E526">
        <v>27.547619047619179</v>
      </c>
      <c r="F526">
        <v>-3.5476190476191789</v>
      </c>
    </row>
    <row r="527" spans="4:6" x14ac:dyDescent="0.2">
      <c r="D527">
        <v>115</v>
      </c>
      <c r="E527">
        <v>27.547619047619179</v>
      </c>
      <c r="F527">
        <v>2.4523809523808211</v>
      </c>
    </row>
    <row r="528" spans="4:6" x14ac:dyDescent="0.2">
      <c r="D528">
        <v>116</v>
      </c>
      <c r="E528">
        <v>27.547619047619179</v>
      </c>
      <c r="F528">
        <v>0.4523809523808211</v>
      </c>
    </row>
    <row r="529" spans="4:6" x14ac:dyDescent="0.2">
      <c r="D529">
        <v>117</v>
      </c>
      <c r="E529">
        <v>27.547619047619179</v>
      </c>
      <c r="F529">
        <v>-0.5476190476191789</v>
      </c>
    </row>
    <row r="530" spans="4:6" x14ac:dyDescent="0.2">
      <c r="D530">
        <v>118</v>
      </c>
      <c r="E530">
        <v>27.547619047619179</v>
      </c>
      <c r="F530">
        <v>-2.5476190476191789</v>
      </c>
    </row>
    <row r="531" spans="4:6" x14ac:dyDescent="0.2">
      <c r="D531">
        <v>119</v>
      </c>
      <c r="E531">
        <v>27.547619047619179</v>
      </c>
      <c r="F531">
        <v>-0.5476190476191789</v>
      </c>
    </row>
    <row r="532" spans="4:6" x14ac:dyDescent="0.2">
      <c r="D532">
        <v>120</v>
      </c>
      <c r="E532">
        <v>27.547619047619179</v>
      </c>
      <c r="F532">
        <v>-6.5476190476191789</v>
      </c>
    </row>
    <row r="533" spans="4:6" x14ac:dyDescent="0.2">
      <c r="D533">
        <v>121</v>
      </c>
      <c r="E533">
        <v>27.547619047619179</v>
      </c>
      <c r="F533">
        <v>-7.5476190476191789</v>
      </c>
    </row>
    <row r="534" spans="4:6" x14ac:dyDescent="0.2">
      <c r="D534">
        <v>122</v>
      </c>
      <c r="E534">
        <v>27.547619047619179</v>
      </c>
      <c r="F534">
        <v>-8.5476190476191789</v>
      </c>
    </row>
    <row r="535" spans="4:6" x14ac:dyDescent="0.2">
      <c r="D535">
        <v>123</v>
      </c>
      <c r="E535">
        <v>27.547619047619179</v>
      </c>
      <c r="F535">
        <v>5.4523809523808211</v>
      </c>
    </row>
    <row r="536" spans="4:6" x14ac:dyDescent="0.2">
      <c r="D536">
        <v>124</v>
      </c>
      <c r="E536">
        <v>27.547619047619179</v>
      </c>
      <c r="F536">
        <v>4.4523809523808211</v>
      </c>
    </row>
    <row r="537" spans="4:6" x14ac:dyDescent="0.2">
      <c r="D537">
        <v>125</v>
      </c>
      <c r="E537">
        <v>27.547619047619179</v>
      </c>
      <c r="F537">
        <v>9.4523809523808211</v>
      </c>
    </row>
    <row r="538" spans="4:6" x14ac:dyDescent="0.2">
      <c r="D538">
        <v>126</v>
      </c>
      <c r="E538">
        <v>27.547619047619179</v>
      </c>
      <c r="F538">
        <v>4.4523809523808211</v>
      </c>
    </row>
    <row r="539" spans="4:6" x14ac:dyDescent="0.2">
      <c r="D539">
        <v>127</v>
      </c>
      <c r="E539">
        <v>27.547619047619179</v>
      </c>
      <c r="F539">
        <v>1.4523809523808211</v>
      </c>
    </row>
    <row r="540" spans="4:6" x14ac:dyDescent="0.2">
      <c r="D540">
        <v>128</v>
      </c>
      <c r="E540">
        <v>27.547619047619179</v>
      </c>
      <c r="F540">
        <v>3.4523809523808211</v>
      </c>
    </row>
    <row r="541" spans="4:6" x14ac:dyDescent="0.2">
      <c r="D541">
        <v>129</v>
      </c>
      <c r="E541">
        <v>27.547619047619179</v>
      </c>
      <c r="F541">
        <v>0.4523809523808211</v>
      </c>
    </row>
    <row r="542" spans="4:6" x14ac:dyDescent="0.2">
      <c r="D542">
        <v>130</v>
      </c>
      <c r="E542">
        <v>27.547619047619179</v>
      </c>
      <c r="F542">
        <v>-4.5476190476191789</v>
      </c>
    </row>
    <row r="543" spans="4:6" x14ac:dyDescent="0.2">
      <c r="D543">
        <v>131</v>
      </c>
      <c r="E543">
        <v>27.547619047619179</v>
      </c>
      <c r="F543">
        <v>-7.5476190476191789</v>
      </c>
    </row>
    <row r="544" spans="4:6" x14ac:dyDescent="0.2">
      <c r="D544">
        <v>132</v>
      </c>
      <c r="E544">
        <v>27.547619047619179</v>
      </c>
      <c r="F544">
        <v>-2.5476190476191789</v>
      </c>
    </row>
    <row r="545" spans="4:6" x14ac:dyDescent="0.2">
      <c r="D545">
        <v>133</v>
      </c>
      <c r="E545">
        <v>27.547619047619179</v>
      </c>
      <c r="F545">
        <v>-5.5476190476191789</v>
      </c>
    </row>
    <row r="546" spans="4:6" x14ac:dyDescent="0.2">
      <c r="D546">
        <v>134</v>
      </c>
      <c r="E546">
        <v>27.547619047619179</v>
      </c>
      <c r="F546">
        <v>-7.5476190476191789</v>
      </c>
    </row>
    <row r="547" spans="4:6" x14ac:dyDescent="0.2">
      <c r="D547">
        <v>135</v>
      </c>
      <c r="E547">
        <v>27.547619047619179</v>
      </c>
      <c r="F547">
        <v>7.4523809523808211</v>
      </c>
    </row>
    <row r="548" spans="4:6" x14ac:dyDescent="0.2">
      <c r="D548">
        <v>136</v>
      </c>
      <c r="E548">
        <v>27.547619047619179</v>
      </c>
      <c r="F548">
        <v>5.4523809523808211</v>
      </c>
    </row>
    <row r="549" spans="4:6" x14ac:dyDescent="0.2">
      <c r="D549">
        <v>137</v>
      </c>
      <c r="E549">
        <v>27.547619047619179</v>
      </c>
      <c r="F549">
        <v>-6.5476190476191789</v>
      </c>
    </row>
    <row r="550" spans="4:6" x14ac:dyDescent="0.2">
      <c r="D550">
        <v>138</v>
      </c>
      <c r="E550">
        <v>27.547619047619179</v>
      </c>
      <c r="F550">
        <v>-4.5476190476191789</v>
      </c>
    </row>
    <row r="551" spans="4:6" x14ac:dyDescent="0.2">
      <c r="D551">
        <v>139</v>
      </c>
      <c r="E551">
        <v>27.547619047619179</v>
      </c>
      <c r="F551">
        <v>-6.5476190476191789</v>
      </c>
    </row>
    <row r="552" spans="4:6" x14ac:dyDescent="0.2">
      <c r="D552">
        <v>140</v>
      </c>
      <c r="E552">
        <v>27.547619047619179</v>
      </c>
      <c r="F552">
        <v>14.452380952380821</v>
      </c>
    </row>
    <row r="553" spans="4:6" x14ac:dyDescent="0.2">
      <c r="D553">
        <v>141</v>
      </c>
      <c r="E553">
        <v>27.547619047619179</v>
      </c>
      <c r="F553">
        <v>11.452380952380821</v>
      </c>
    </row>
    <row r="554" spans="4:6" x14ac:dyDescent="0.2">
      <c r="D554">
        <v>142</v>
      </c>
      <c r="E554">
        <v>27.547619047619179</v>
      </c>
      <c r="F554">
        <v>3.4523809523808211</v>
      </c>
    </row>
    <row r="555" spans="4:6" x14ac:dyDescent="0.2">
      <c r="D555">
        <v>143</v>
      </c>
      <c r="E555">
        <v>27.547619047619179</v>
      </c>
      <c r="F555">
        <v>1.4523809523808211</v>
      </c>
    </row>
    <row r="556" spans="4:6" x14ac:dyDescent="0.2">
      <c r="D556">
        <v>144</v>
      </c>
      <c r="E556">
        <v>27.547619047619179</v>
      </c>
      <c r="F556">
        <v>7.4523809523808211</v>
      </c>
    </row>
    <row r="557" spans="4:6" x14ac:dyDescent="0.2">
      <c r="D557">
        <v>145</v>
      </c>
      <c r="E557">
        <v>27.547619047619179</v>
      </c>
      <c r="F557">
        <v>6.4523809523808211</v>
      </c>
    </row>
    <row r="558" spans="4:6" x14ac:dyDescent="0.2">
      <c r="D558">
        <v>146</v>
      </c>
      <c r="E558">
        <v>27.547619047619179</v>
      </c>
      <c r="F558">
        <v>2.4523809523808211</v>
      </c>
    </row>
    <row r="559" spans="4:6" x14ac:dyDescent="0.2">
      <c r="D559">
        <v>147</v>
      </c>
      <c r="E559">
        <v>27.547619047619179</v>
      </c>
      <c r="F559">
        <v>2.4523809523808211</v>
      </c>
    </row>
    <row r="560" spans="4:6" x14ac:dyDescent="0.2">
      <c r="D560">
        <v>148</v>
      </c>
      <c r="E560">
        <v>27.547619047619179</v>
      </c>
      <c r="F560">
        <v>0.4523809523808211</v>
      </c>
    </row>
    <row r="561" spans="4:6" x14ac:dyDescent="0.2">
      <c r="D561">
        <v>149</v>
      </c>
      <c r="E561">
        <v>27.547619047619179</v>
      </c>
      <c r="F561">
        <v>-5.5476190476191789</v>
      </c>
    </row>
    <row r="562" spans="4:6" x14ac:dyDescent="0.2">
      <c r="D562">
        <v>150</v>
      </c>
      <c r="E562">
        <v>27.547619047619179</v>
      </c>
      <c r="F562">
        <v>-6.5476190476191789</v>
      </c>
    </row>
    <row r="563" spans="4:6" x14ac:dyDescent="0.2">
      <c r="D563">
        <v>151</v>
      </c>
      <c r="E563">
        <v>26.444444444444507</v>
      </c>
      <c r="F563">
        <v>-6.4444444444445068</v>
      </c>
    </row>
    <row r="564" spans="4:6" x14ac:dyDescent="0.2">
      <c r="D564">
        <v>152</v>
      </c>
      <c r="E564">
        <v>26.444444444444507</v>
      </c>
      <c r="F564">
        <v>-0.44444444444450681</v>
      </c>
    </row>
    <row r="565" spans="4:6" x14ac:dyDescent="0.2">
      <c r="D565">
        <v>153</v>
      </c>
      <c r="E565">
        <v>26.444444444444507</v>
      </c>
      <c r="F565">
        <v>0.55555555555549319</v>
      </c>
    </row>
    <row r="566" spans="4:6" x14ac:dyDescent="0.2">
      <c r="D566">
        <v>154</v>
      </c>
      <c r="E566">
        <v>26.444444444444507</v>
      </c>
      <c r="F566">
        <v>0.55555555555549319</v>
      </c>
    </row>
    <row r="567" spans="4:6" x14ac:dyDescent="0.2">
      <c r="D567">
        <v>155</v>
      </c>
      <c r="E567">
        <v>26.444444444444507</v>
      </c>
      <c r="F567">
        <v>-1.4444444444445068</v>
      </c>
    </row>
    <row r="568" spans="4:6" x14ac:dyDescent="0.2">
      <c r="D568">
        <v>156</v>
      </c>
      <c r="E568">
        <v>26.444444444444507</v>
      </c>
      <c r="F568">
        <v>-1.4444444444445068</v>
      </c>
    </row>
    <row r="569" spans="4:6" x14ac:dyDescent="0.2">
      <c r="D569">
        <v>157</v>
      </c>
      <c r="E569">
        <v>26.444444444444507</v>
      </c>
      <c r="F569">
        <v>-6.4444444444445068</v>
      </c>
    </row>
    <row r="570" spans="4:6" x14ac:dyDescent="0.2">
      <c r="D570">
        <v>158</v>
      </c>
      <c r="E570">
        <v>26.444444444444507</v>
      </c>
      <c r="F570">
        <v>-2.4444444444445068</v>
      </c>
    </row>
    <row r="571" spans="4:6" x14ac:dyDescent="0.2">
      <c r="D571">
        <v>159</v>
      </c>
      <c r="E571">
        <v>26.444444444444507</v>
      </c>
      <c r="F571">
        <v>-14.444444444444507</v>
      </c>
    </row>
    <row r="572" spans="4:6" x14ac:dyDescent="0.2">
      <c r="D572">
        <v>160</v>
      </c>
      <c r="E572">
        <v>26.444444444444507</v>
      </c>
      <c r="F572">
        <v>0.55555555555549319</v>
      </c>
    </row>
    <row r="573" spans="4:6" x14ac:dyDescent="0.2">
      <c r="D573">
        <v>161</v>
      </c>
      <c r="E573">
        <v>26.444444444444507</v>
      </c>
      <c r="F573">
        <v>0.55555555555549319</v>
      </c>
    </row>
    <row r="574" spans="4:6" x14ac:dyDescent="0.2">
      <c r="D574">
        <v>162</v>
      </c>
      <c r="E574">
        <v>26.444444444444507</v>
      </c>
      <c r="F574">
        <v>-2.4444444444445068</v>
      </c>
    </row>
    <row r="575" spans="4:6" x14ac:dyDescent="0.2">
      <c r="D575">
        <v>163</v>
      </c>
      <c r="E575">
        <v>26.444444444444507</v>
      </c>
      <c r="F575">
        <v>-2.4444444444445068</v>
      </c>
    </row>
    <row r="576" spans="4:6" x14ac:dyDescent="0.2">
      <c r="D576">
        <v>164</v>
      </c>
      <c r="E576">
        <v>26.444444444444507</v>
      </c>
      <c r="F576">
        <v>-9.4444444444445068</v>
      </c>
    </row>
    <row r="577" spans="4:6" x14ac:dyDescent="0.2">
      <c r="D577">
        <v>165</v>
      </c>
      <c r="E577">
        <v>26.444444444444507</v>
      </c>
      <c r="F577">
        <v>-9.4444444444445068</v>
      </c>
    </row>
    <row r="578" spans="4:6" x14ac:dyDescent="0.2">
      <c r="D578">
        <v>166</v>
      </c>
      <c r="E578">
        <v>26.444444444444507</v>
      </c>
      <c r="F578">
        <v>-6.4444444444445068</v>
      </c>
    </row>
    <row r="579" spans="4:6" x14ac:dyDescent="0.2">
      <c r="D579">
        <v>167</v>
      </c>
      <c r="E579">
        <v>26.444444444444507</v>
      </c>
      <c r="F579">
        <v>-1.4444444444445068</v>
      </c>
    </row>
    <row r="580" spans="4:6" x14ac:dyDescent="0.2">
      <c r="D580">
        <v>168</v>
      </c>
      <c r="E580">
        <v>26.444444444444507</v>
      </c>
      <c r="F580">
        <v>-0.44444444444450681</v>
      </c>
    </row>
    <row r="581" spans="4:6" x14ac:dyDescent="0.2">
      <c r="D581">
        <v>169</v>
      </c>
      <c r="E581">
        <v>26.444444444444507</v>
      </c>
      <c r="F581">
        <v>-1.4444444444445068</v>
      </c>
    </row>
    <row r="582" spans="4:6" x14ac:dyDescent="0.2">
      <c r="D582">
        <v>170</v>
      </c>
      <c r="E582">
        <v>26.444444444444507</v>
      </c>
      <c r="F582">
        <v>2.5555555555554932</v>
      </c>
    </row>
    <row r="583" spans="4:6" x14ac:dyDescent="0.2">
      <c r="D583">
        <v>171</v>
      </c>
      <c r="E583">
        <v>26.444444444444507</v>
      </c>
      <c r="F583">
        <v>-2.4444444444445068</v>
      </c>
    </row>
    <row r="584" spans="4:6" x14ac:dyDescent="0.2">
      <c r="D584">
        <v>172</v>
      </c>
      <c r="E584">
        <v>26.444444444444507</v>
      </c>
      <c r="F584">
        <v>-3.4444444444445068</v>
      </c>
    </row>
    <row r="585" spans="4:6" x14ac:dyDescent="0.2">
      <c r="D585">
        <v>173</v>
      </c>
      <c r="E585">
        <v>26.444444444444507</v>
      </c>
      <c r="F585">
        <v>-0.44444444444450681</v>
      </c>
    </row>
    <row r="586" spans="4:6" x14ac:dyDescent="0.2">
      <c r="D586">
        <v>174</v>
      </c>
      <c r="E586">
        <v>26.444444444444507</v>
      </c>
      <c r="F586">
        <v>-2.4444444444445068</v>
      </c>
    </row>
    <row r="587" spans="4:6" x14ac:dyDescent="0.2">
      <c r="D587">
        <v>175</v>
      </c>
      <c r="E587">
        <v>26.444444444444507</v>
      </c>
      <c r="F587">
        <v>-4.4444444444445068</v>
      </c>
    </row>
    <row r="588" spans="4:6" x14ac:dyDescent="0.2">
      <c r="D588">
        <v>176</v>
      </c>
      <c r="E588">
        <v>26.444444444444507</v>
      </c>
      <c r="F588">
        <v>-1.4444444444445068</v>
      </c>
    </row>
    <row r="589" spans="4:6" x14ac:dyDescent="0.2">
      <c r="D589">
        <v>177</v>
      </c>
      <c r="E589">
        <v>26.444444444444507</v>
      </c>
      <c r="F589">
        <v>-3.4444444444445068</v>
      </c>
    </row>
    <row r="590" spans="4:6" x14ac:dyDescent="0.2">
      <c r="D590">
        <v>178</v>
      </c>
      <c r="E590">
        <v>26.444444444444507</v>
      </c>
      <c r="F590">
        <v>-7.4444444444445068</v>
      </c>
    </row>
    <row r="591" spans="4:6" x14ac:dyDescent="0.2">
      <c r="D591">
        <v>179</v>
      </c>
      <c r="E591">
        <v>26.444444444444507</v>
      </c>
      <c r="F591">
        <v>-2.4444444444445068</v>
      </c>
    </row>
    <row r="592" spans="4:6" x14ac:dyDescent="0.2">
      <c r="D592">
        <v>180</v>
      </c>
      <c r="E592">
        <v>26.444444444444507</v>
      </c>
      <c r="F592">
        <v>-5.4444444444445068</v>
      </c>
    </row>
    <row r="593" spans="4:6" x14ac:dyDescent="0.2">
      <c r="D593">
        <v>181</v>
      </c>
      <c r="E593">
        <v>26.444444444444507</v>
      </c>
      <c r="F593">
        <v>-10.444444444444507</v>
      </c>
    </row>
    <row r="594" spans="4:6" x14ac:dyDescent="0.2">
      <c r="D594">
        <v>182</v>
      </c>
      <c r="E594">
        <v>26.444444444444507</v>
      </c>
      <c r="F594">
        <v>5.5555555555554932</v>
      </c>
    </row>
    <row r="595" spans="4:6" x14ac:dyDescent="0.2">
      <c r="D595">
        <v>183</v>
      </c>
      <c r="E595">
        <v>26.444444444444507</v>
      </c>
      <c r="F595">
        <v>8.5555555555554932</v>
      </c>
    </row>
    <row r="596" spans="4:6" x14ac:dyDescent="0.2">
      <c r="D596">
        <v>184</v>
      </c>
      <c r="E596">
        <v>26.444444444444507</v>
      </c>
      <c r="F596">
        <v>4.5555555555554932</v>
      </c>
    </row>
    <row r="597" spans="4:6" x14ac:dyDescent="0.2">
      <c r="D597">
        <v>185</v>
      </c>
      <c r="E597">
        <v>26.444444444444507</v>
      </c>
      <c r="F597">
        <v>5.5555555555554932</v>
      </c>
    </row>
    <row r="598" spans="4:6" x14ac:dyDescent="0.2">
      <c r="D598">
        <v>186</v>
      </c>
      <c r="E598">
        <v>26.444444444444507</v>
      </c>
      <c r="F598">
        <v>19.555555555555493</v>
      </c>
    </row>
    <row r="599" spans="4:6" x14ac:dyDescent="0.2">
      <c r="D599">
        <v>187</v>
      </c>
      <c r="E599">
        <v>26.444444444444507</v>
      </c>
      <c r="F599">
        <v>-1.4444444444445068</v>
      </c>
    </row>
    <row r="600" spans="4:6" x14ac:dyDescent="0.2">
      <c r="D600">
        <v>188</v>
      </c>
      <c r="E600">
        <v>26.444444444444507</v>
      </c>
      <c r="F600">
        <v>15.555555555555493</v>
      </c>
    </row>
    <row r="601" spans="4:6" x14ac:dyDescent="0.2">
      <c r="D601">
        <v>189</v>
      </c>
      <c r="E601">
        <v>26.444444444444507</v>
      </c>
      <c r="F601">
        <v>14.555555555555493</v>
      </c>
    </row>
    <row r="602" spans="4:6" x14ac:dyDescent="0.2">
      <c r="D602">
        <v>190</v>
      </c>
      <c r="E602">
        <v>26.444444444444507</v>
      </c>
      <c r="F602">
        <v>-0.44444444444450681</v>
      </c>
    </row>
    <row r="603" spans="4:6" x14ac:dyDescent="0.2">
      <c r="D603">
        <v>191</v>
      </c>
      <c r="E603">
        <v>26.444444444444507</v>
      </c>
      <c r="F603">
        <v>9.5555555555554932</v>
      </c>
    </row>
    <row r="604" spans="4:6" x14ac:dyDescent="0.2">
      <c r="D604">
        <v>192</v>
      </c>
      <c r="E604">
        <v>26.444444444444507</v>
      </c>
      <c r="F604">
        <v>6.5555555555554932</v>
      </c>
    </row>
    <row r="605" spans="4:6" x14ac:dyDescent="0.2">
      <c r="D605">
        <v>193</v>
      </c>
      <c r="E605">
        <v>26.444444444444507</v>
      </c>
      <c r="F605">
        <v>5.5555555555554932</v>
      </c>
    </row>
    <row r="606" spans="4:6" x14ac:dyDescent="0.2">
      <c r="D606">
        <v>194</v>
      </c>
      <c r="E606">
        <v>26.444444444444507</v>
      </c>
      <c r="F606">
        <v>6.5555555555554932</v>
      </c>
    </row>
    <row r="607" spans="4:6" x14ac:dyDescent="0.2">
      <c r="D607">
        <v>195</v>
      </c>
      <c r="E607">
        <v>26.444444444444507</v>
      </c>
      <c r="F607">
        <v>5.5555555555554932</v>
      </c>
    </row>
    <row r="608" spans="4:6" x14ac:dyDescent="0.2">
      <c r="D608">
        <v>196</v>
      </c>
      <c r="E608">
        <v>23.826086956521731</v>
      </c>
      <c r="F608">
        <v>-0.82608695652173125</v>
      </c>
    </row>
    <row r="609" spans="4:6" x14ac:dyDescent="0.2">
      <c r="D609">
        <v>197</v>
      </c>
      <c r="E609">
        <v>23.826086956521731</v>
      </c>
      <c r="F609">
        <v>-0.82608695652173125</v>
      </c>
    </row>
    <row r="610" spans="4:6" x14ac:dyDescent="0.2">
      <c r="D610">
        <v>198</v>
      </c>
      <c r="E610">
        <v>23.826086956521731</v>
      </c>
      <c r="F610">
        <v>-4.8260869565217313</v>
      </c>
    </row>
    <row r="611" spans="4:6" x14ac:dyDescent="0.2">
      <c r="D611">
        <v>199</v>
      </c>
      <c r="E611">
        <v>23.826086956521731</v>
      </c>
      <c r="F611">
        <v>-2.8260869565217313</v>
      </c>
    </row>
    <row r="612" spans="4:6" x14ac:dyDescent="0.2">
      <c r="D612">
        <v>200</v>
      </c>
      <c r="E612">
        <v>23.826086956521731</v>
      </c>
      <c r="F612">
        <v>-2.8260869565217313</v>
      </c>
    </row>
    <row r="613" spans="4:6" x14ac:dyDescent="0.2">
      <c r="D613">
        <v>201</v>
      </c>
      <c r="E613">
        <v>23.826086956521731</v>
      </c>
      <c r="F613">
        <v>-0.82608695652173125</v>
      </c>
    </row>
    <row r="614" spans="4:6" x14ac:dyDescent="0.2">
      <c r="D614">
        <v>202</v>
      </c>
      <c r="E614">
        <v>23.826086956521731</v>
      </c>
      <c r="F614">
        <v>-0.82608695652173125</v>
      </c>
    </row>
    <row r="615" spans="4:6" x14ac:dyDescent="0.2">
      <c r="D615">
        <v>203</v>
      </c>
      <c r="E615">
        <v>23.826086956521731</v>
      </c>
      <c r="F615">
        <v>-4.8260869565217313</v>
      </c>
    </row>
    <row r="616" spans="4:6" x14ac:dyDescent="0.2">
      <c r="D616">
        <v>204</v>
      </c>
      <c r="E616">
        <v>23.826086956521731</v>
      </c>
      <c r="F616">
        <v>-5.8260869565217313</v>
      </c>
    </row>
    <row r="617" spans="4:6" x14ac:dyDescent="0.2">
      <c r="D617">
        <v>205</v>
      </c>
      <c r="E617">
        <v>23.826086956521731</v>
      </c>
      <c r="F617">
        <v>-2.8260869565217313</v>
      </c>
    </row>
    <row r="618" spans="4:6" x14ac:dyDescent="0.2">
      <c r="D618">
        <v>206</v>
      </c>
      <c r="E618">
        <v>23.826086956521731</v>
      </c>
      <c r="F618">
        <v>-7.8260869565217313</v>
      </c>
    </row>
    <row r="619" spans="4:6" x14ac:dyDescent="0.2">
      <c r="D619">
        <v>207</v>
      </c>
      <c r="E619">
        <v>23.826086956521731</v>
      </c>
      <c r="F619">
        <v>-4.8260869565217313</v>
      </c>
    </row>
    <row r="620" spans="4:6" x14ac:dyDescent="0.2">
      <c r="D620">
        <v>208</v>
      </c>
      <c r="E620">
        <v>23.826086956521731</v>
      </c>
      <c r="F620">
        <v>-4.8260869565217313</v>
      </c>
    </row>
    <row r="621" spans="4:6" x14ac:dyDescent="0.2">
      <c r="D621">
        <v>209</v>
      </c>
      <c r="E621">
        <v>23.826086956521731</v>
      </c>
      <c r="F621">
        <v>-4.8260869565217313</v>
      </c>
    </row>
    <row r="622" spans="4:6" x14ac:dyDescent="0.2">
      <c r="D622">
        <v>210</v>
      </c>
      <c r="E622">
        <v>23.826086956521731</v>
      </c>
      <c r="F622">
        <v>-2.8260869565217313</v>
      </c>
    </row>
    <row r="623" spans="4:6" x14ac:dyDescent="0.2">
      <c r="D623">
        <v>211</v>
      </c>
      <c r="E623">
        <v>23.826086956521731</v>
      </c>
      <c r="F623">
        <v>-2.8260869565217313</v>
      </c>
    </row>
    <row r="624" spans="4:6" x14ac:dyDescent="0.2">
      <c r="D624">
        <v>212</v>
      </c>
      <c r="E624">
        <v>23.826086956521731</v>
      </c>
      <c r="F624">
        <v>-3.8260869565217313</v>
      </c>
    </row>
    <row r="625" spans="4:6" x14ac:dyDescent="0.2">
      <c r="D625">
        <v>213</v>
      </c>
      <c r="E625">
        <v>23.826086956521731</v>
      </c>
      <c r="F625">
        <v>-3.8260869565217313</v>
      </c>
    </row>
    <row r="626" spans="4:6" x14ac:dyDescent="0.2">
      <c r="D626">
        <v>214</v>
      </c>
      <c r="E626">
        <v>23.826086956521731</v>
      </c>
      <c r="F626">
        <v>-5.8260869565217313</v>
      </c>
    </row>
    <row r="627" spans="4:6" x14ac:dyDescent="0.2">
      <c r="D627">
        <v>215</v>
      </c>
      <c r="E627">
        <v>23.826086956521731</v>
      </c>
      <c r="F627">
        <v>-3.8260869565217313</v>
      </c>
    </row>
    <row r="628" spans="4:6" x14ac:dyDescent="0.2">
      <c r="D628">
        <v>216</v>
      </c>
      <c r="E628">
        <v>23.826086956521731</v>
      </c>
      <c r="F628">
        <v>-2.8260869565217313</v>
      </c>
    </row>
    <row r="629" spans="4:6" x14ac:dyDescent="0.2">
      <c r="D629">
        <v>217</v>
      </c>
      <c r="E629">
        <v>23.826086956521731</v>
      </c>
      <c r="F629">
        <v>-4.8260869565217313</v>
      </c>
    </row>
    <row r="630" spans="4:6" x14ac:dyDescent="0.2">
      <c r="D630">
        <v>218</v>
      </c>
      <c r="E630">
        <v>23.826086956521731</v>
      </c>
      <c r="F630">
        <v>-3.8260869565217313</v>
      </c>
    </row>
    <row r="631" spans="4:6" x14ac:dyDescent="0.2">
      <c r="D631">
        <v>219</v>
      </c>
      <c r="E631">
        <v>23.826086956521731</v>
      </c>
      <c r="F631">
        <v>-5.8260869565217313</v>
      </c>
    </row>
    <row r="632" spans="4:6" x14ac:dyDescent="0.2">
      <c r="D632">
        <v>220</v>
      </c>
      <c r="E632">
        <v>23.826086956521731</v>
      </c>
      <c r="F632">
        <v>-3.8260869565217313</v>
      </c>
    </row>
    <row r="633" spans="4:6" x14ac:dyDescent="0.2">
      <c r="D633">
        <v>221</v>
      </c>
      <c r="E633">
        <v>23.826086956521731</v>
      </c>
      <c r="F633">
        <v>-4.8260869565217313</v>
      </c>
    </row>
    <row r="634" spans="4:6" x14ac:dyDescent="0.2">
      <c r="D634">
        <v>222</v>
      </c>
      <c r="E634">
        <v>23.826086956521731</v>
      </c>
      <c r="F634">
        <v>9.1739130434782687</v>
      </c>
    </row>
    <row r="635" spans="4:6" x14ac:dyDescent="0.2">
      <c r="D635">
        <v>223</v>
      </c>
      <c r="E635">
        <v>23.826086956521731</v>
      </c>
      <c r="F635">
        <v>7.1739130434782687</v>
      </c>
    </row>
    <row r="636" spans="4:6" x14ac:dyDescent="0.2">
      <c r="D636">
        <v>224</v>
      </c>
      <c r="E636">
        <v>23.826086956521731</v>
      </c>
      <c r="F636">
        <v>6.1739130434782687</v>
      </c>
    </row>
    <row r="637" spans="4:6" x14ac:dyDescent="0.2">
      <c r="D637">
        <v>225</v>
      </c>
      <c r="E637">
        <v>23.826086956521731</v>
      </c>
      <c r="F637">
        <v>3.1739130434782687</v>
      </c>
    </row>
    <row r="638" spans="4:6" x14ac:dyDescent="0.2">
      <c r="D638">
        <v>226</v>
      </c>
      <c r="E638">
        <v>23.826086956521731</v>
      </c>
      <c r="F638">
        <v>24.173913043478269</v>
      </c>
    </row>
    <row r="639" spans="4:6" x14ac:dyDescent="0.2">
      <c r="D639">
        <v>227</v>
      </c>
      <c r="E639">
        <v>23.826086956521731</v>
      </c>
      <c r="F639">
        <v>2.1739130434782687</v>
      </c>
    </row>
    <row r="640" spans="4:6" x14ac:dyDescent="0.2">
      <c r="D640">
        <v>228</v>
      </c>
      <c r="E640">
        <v>23.826086956521731</v>
      </c>
      <c r="F640">
        <v>10.173913043478269</v>
      </c>
    </row>
    <row r="641" spans="4:6" x14ac:dyDescent="0.2">
      <c r="D641">
        <v>229</v>
      </c>
      <c r="E641">
        <v>23.826086956521731</v>
      </c>
      <c r="F641">
        <v>8.1739130434782687</v>
      </c>
    </row>
    <row r="642" spans="4:6" x14ac:dyDescent="0.2">
      <c r="D642">
        <v>230</v>
      </c>
      <c r="E642">
        <v>23.826086956521731</v>
      </c>
      <c r="F642">
        <v>9.1739130434782687</v>
      </c>
    </row>
    <row r="643" spans="4:6" x14ac:dyDescent="0.2">
      <c r="D643">
        <v>231</v>
      </c>
      <c r="E643">
        <v>23.826086956521731</v>
      </c>
      <c r="F643">
        <v>1.1739130434782687</v>
      </c>
    </row>
    <row r="644" spans="4:6" x14ac:dyDescent="0.2">
      <c r="D644">
        <v>232</v>
      </c>
      <c r="E644">
        <v>23.826086956521731</v>
      </c>
      <c r="F644">
        <v>4.1739130434782687</v>
      </c>
    </row>
    <row r="645" spans="4:6" x14ac:dyDescent="0.2">
      <c r="D645">
        <v>233</v>
      </c>
      <c r="E645">
        <v>23.826086956521731</v>
      </c>
      <c r="F645">
        <v>2.1739130434782687</v>
      </c>
    </row>
    <row r="646" spans="4:6" x14ac:dyDescent="0.2">
      <c r="D646">
        <v>234</v>
      </c>
      <c r="E646">
        <v>23.826086956521731</v>
      </c>
      <c r="F646">
        <v>3.1739130434782687</v>
      </c>
    </row>
    <row r="647" spans="4:6" x14ac:dyDescent="0.2">
      <c r="D647">
        <v>235</v>
      </c>
      <c r="E647">
        <v>23.826086956521731</v>
      </c>
      <c r="F647">
        <v>31.173913043478269</v>
      </c>
    </row>
    <row r="648" spans="4:6" x14ac:dyDescent="0.2">
      <c r="D648">
        <v>236</v>
      </c>
      <c r="E648">
        <v>23.826086956521731</v>
      </c>
      <c r="F648">
        <v>34.173913043478265</v>
      </c>
    </row>
    <row r="649" spans="4:6" x14ac:dyDescent="0.2">
      <c r="D649">
        <v>237</v>
      </c>
      <c r="E649">
        <v>23.826086956521731</v>
      </c>
      <c r="F649">
        <v>7.1739130434782687</v>
      </c>
    </row>
    <row r="650" spans="4:6" x14ac:dyDescent="0.2">
      <c r="D650">
        <v>238</v>
      </c>
      <c r="E650">
        <v>23.826086956521731</v>
      </c>
      <c r="F650">
        <v>2.1739130434782687</v>
      </c>
    </row>
    <row r="651" spans="4:6" x14ac:dyDescent="0.2">
      <c r="D651">
        <v>239</v>
      </c>
      <c r="E651">
        <v>23.826086956521731</v>
      </c>
      <c r="F651">
        <v>4.1739130434782687</v>
      </c>
    </row>
    <row r="652" spans="4:6" x14ac:dyDescent="0.2">
      <c r="D652">
        <v>240</v>
      </c>
      <c r="E652">
        <v>23.826086956521731</v>
      </c>
      <c r="F652">
        <v>5.1739130434782687</v>
      </c>
    </row>
    <row r="653" spans="4:6" x14ac:dyDescent="0.2">
      <c r="D653">
        <v>241</v>
      </c>
      <c r="E653">
        <v>23.826086956521731</v>
      </c>
      <c r="F653">
        <v>-2.8260869565217313</v>
      </c>
    </row>
    <row r="654" spans="4:6" x14ac:dyDescent="0.2">
      <c r="D654">
        <v>242</v>
      </c>
      <c r="E654">
        <v>23.826086956521731</v>
      </c>
      <c r="F654">
        <v>-5.8260869565217313</v>
      </c>
    </row>
    <row r="655" spans="4:6" x14ac:dyDescent="0.2">
      <c r="D655">
        <v>243</v>
      </c>
      <c r="E655">
        <v>23.826086956521731</v>
      </c>
      <c r="F655">
        <v>-3.8260869565217313</v>
      </c>
    </row>
    <row r="656" spans="4:6" x14ac:dyDescent="0.2">
      <c r="D656">
        <v>244</v>
      </c>
      <c r="E656">
        <v>23.826086956521731</v>
      </c>
      <c r="F656">
        <v>-2.8260869565217313</v>
      </c>
    </row>
    <row r="657" spans="4:6" x14ac:dyDescent="0.2">
      <c r="D657">
        <v>245</v>
      </c>
      <c r="E657">
        <v>23.826086956521731</v>
      </c>
      <c r="F657">
        <v>-5.8260869565217313</v>
      </c>
    </row>
    <row r="658" spans="4:6" x14ac:dyDescent="0.2">
      <c r="D658">
        <v>246</v>
      </c>
      <c r="E658">
        <v>23.826086956521731</v>
      </c>
      <c r="F658">
        <v>-3.8260869565217313</v>
      </c>
    </row>
    <row r="659" spans="4:6" x14ac:dyDescent="0.2">
      <c r="D659">
        <v>247</v>
      </c>
      <c r="E659">
        <v>23.826086956521731</v>
      </c>
      <c r="F659">
        <v>-0.82608695652173125</v>
      </c>
    </row>
    <row r="660" spans="4:6" x14ac:dyDescent="0.2">
      <c r="D660">
        <v>248</v>
      </c>
      <c r="E660">
        <v>23.826086956521731</v>
      </c>
      <c r="F660">
        <v>-2.8260869565217313</v>
      </c>
    </row>
    <row r="661" spans="4:6" x14ac:dyDescent="0.2">
      <c r="D661">
        <v>249</v>
      </c>
      <c r="E661">
        <v>23.826086956521731</v>
      </c>
      <c r="F661">
        <v>7.1739130434782687</v>
      </c>
    </row>
    <row r="662" spans="4:6" x14ac:dyDescent="0.2">
      <c r="D662">
        <v>250</v>
      </c>
      <c r="E662">
        <v>23.826086956521731</v>
      </c>
      <c r="F662">
        <v>0.17391304347826875</v>
      </c>
    </row>
    <row r="663" spans="4:6" x14ac:dyDescent="0.2">
      <c r="D663">
        <v>251</v>
      </c>
      <c r="E663">
        <v>23.826086956521731</v>
      </c>
      <c r="F663">
        <v>3.1739130434782687</v>
      </c>
    </row>
    <row r="664" spans="4:6" x14ac:dyDescent="0.2">
      <c r="D664">
        <v>252</v>
      </c>
      <c r="E664">
        <v>23.826086956521731</v>
      </c>
      <c r="F664">
        <v>5.1739130434782687</v>
      </c>
    </row>
    <row r="665" spans="4:6" x14ac:dyDescent="0.2">
      <c r="D665">
        <v>253</v>
      </c>
      <c r="E665">
        <v>23.826086956521731</v>
      </c>
      <c r="F665">
        <v>-3.8260869565217313</v>
      </c>
    </row>
    <row r="666" spans="4:6" x14ac:dyDescent="0.2">
      <c r="D666">
        <v>254</v>
      </c>
      <c r="E666">
        <v>23.826086956521731</v>
      </c>
      <c r="F666">
        <v>-4.8260869565217313</v>
      </c>
    </row>
    <row r="667" spans="4:6" x14ac:dyDescent="0.2">
      <c r="D667">
        <v>255</v>
      </c>
      <c r="E667">
        <v>23.826086956521731</v>
      </c>
      <c r="F667">
        <v>-4.8260869565217313</v>
      </c>
    </row>
    <row r="668" spans="4:6" x14ac:dyDescent="0.2">
      <c r="D668">
        <v>256</v>
      </c>
      <c r="E668">
        <v>23.826086956521731</v>
      </c>
      <c r="F668">
        <v>-4.8260869565217313</v>
      </c>
    </row>
    <row r="669" spans="4:6" x14ac:dyDescent="0.2">
      <c r="D669">
        <v>257</v>
      </c>
      <c r="E669">
        <v>23.826086956521731</v>
      </c>
      <c r="F669">
        <v>-2.8260869565217313</v>
      </c>
    </row>
    <row r="670" spans="4:6" x14ac:dyDescent="0.2">
      <c r="D670">
        <v>258</v>
      </c>
      <c r="E670">
        <v>23.826086956521731</v>
      </c>
      <c r="F670">
        <v>-3.8260869565217313</v>
      </c>
    </row>
    <row r="671" spans="4:6" x14ac:dyDescent="0.2">
      <c r="D671">
        <v>259</v>
      </c>
      <c r="E671">
        <v>23.826086956521731</v>
      </c>
      <c r="F671">
        <v>-5.8260869565217313</v>
      </c>
    </row>
    <row r="672" spans="4:6" x14ac:dyDescent="0.2">
      <c r="D672">
        <v>260</v>
      </c>
      <c r="E672">
        <v>23.826086956521731</v>
      </c>
      <c r="F672">
        <v>-5.8260869565217313</v>
      </c>
    </row>
    <row r="673" spans="4:6" x14ac:dyDescent="0.2">
      <c r="D673">
        <v>261</v>
      </c>
      <c r="E673">
        <v>23.826086956521731</v>
      </c>
      <c r="F673">
        <v>-6.8260869565217313</v>
      </c>
    </row>
    <row r="674" spans="4:6" x14ac:dyDescent="0.2">
      <c r="D674">
        <v>262</v>
      </c>
      <c r="E674">
        <v>23.826086956521731</v>
      </c>
      <c r="F674">
        <v>-3.8260869565217313</v>
      </c>
    </row>
    <row r="675" spans="4:6" x14ac:dyDescent="0.2">
      <c r="D675">
        <v>263</v>
      </c>
      <c r="E675">
        <v>23.826086956521731</v>
      </c>
      <c r="F675">
        <v>-7.8260869565217313</v>
      </c>
    </row>
    <row r="676" spans="4:6" x14ac:dyDescent="0.2">
      <c r="D676">
        <v>264</v>
      </c>
      <c r="E676">
        <v>23.826086956521731</v>
      </c>
      <c r="F676">
        <v>-7.8260869565217313</v>
      </c>
    </row>
    <row r="677" spans="4:6" x14ac:dyDescent="0.2">
      <c r="D677">
        <v>265</v>
      </c>
      <c r="E677">
        <v>28.999999999999972</v>
      </c>
      <c r="F677">
        <v>21.000000000000028</v>
      </c>
    </row>
    <row r="678" spans="4:6" x14ac:dyDescent="0.2">
      <c r="D678">
        <v>266</v>
      </c>
      <c r="E678">
        <v>28.999999999999972</v>
      </c>
      <c r="F678">
        <v>14.000000000000028</v>
      </c>
    </row>
    <row r="679" spans="4:6" x14ac:dyDescent="0.2">
      <c r="D679">
        <v>267</v>
      </c>
      <c r="E679">
        <v>28.999999999999972</v>
      </c>
      <c r="F679">
        <v>-0.99999999999997158</v>
      </c>
    </row>
    <row r="680" spans="4:6" x14ac:dyDescent="0.2">
      <c r="D680">
        <v>268</v>
      </c>
      <c r="E680">
        <v>28.999999999999972</v>
      </c>
      <c r="F680">
        <v>-0.99999999999997158</v>
      </c>
    </row>
    <row r="681" spans="4:6" x14ac:dyDescent="0.2">
      <c r="D681">
        <v>269</v>
      </c>
      <c r="E681">
        <v>28.999999999999972</v>
      </c>
      <c r="F681">
        <v>-1.9999999999999716</v>
      </c>
    </row>
    <row r="682" spans="4:6" x14ac:dyDescent="0.2">
      <c r="D682">
        <v>270</v>
      </c>
      <c r="E682">
        <v>28.999999999999972</v>
      </c>
      <c r="F682">
        <v>-1.9999999999999716</v>
      </c>
    </row>
    <row r="683" spans="4:6" x14ac:dyDescent="0.2">
      <c r="D683">
        <v>271</v>
      </c>
      <c r="E683">
        <v>28.999999999999972</v>
      </c>
      <c r="F683">
        <v>-0.99999999999997158</v>
      </c>
    </row>
    <row r="684" spans="4:6" x14ac:dyDescent="0.2">
      <c r="D684">
        <v>272</v>
      </c>
      <c r="E684">
        <v>28.999999999999972</v>
      </c>
      <c r="F684">
        <v>-1.9999999999999716</v>
      </c>
    </row>
    <row r="685" spans="4:6" x14ac:dyDescent="0.2">
      <c r="D685">
        <v>273</v>
      </c>
      <c r="E685">
        <v>28.999999999999972</v>
      </c>
      <c r="F685">
        <v>2.0000000000000284</v>
      </c>
    </row>
    <row r="686" spans="4:6" x14ac:dyDescent="0.2">
      <c r="D686">
        <v>274</v>
      </c>
      <c r="E686">
        <v>28.999999999999972</v>
      </c>
      <c r="F686">
        <v>-2.9999999999999716</v>
      </c>
    </row>
    <row r="687" spans="4:6" x14ac:dyDescent="0.2">
      <c r="D687">
        <v>275</v>
      </c>
      <c r="E687">
        <v>28.999999999999972</v>
      </c>
      <c r="F687">
        <v>1.0000000000000284</v>
      </c>
    </row>
    <row r="688" spans="4:6" x14ac:dyDescent="0.2">
      <c r="D688">
        <v>276</v>
      </c>
      <c r="E688">
        <v>28.999999999999972</v>
      </c>
      <c r="F688">
        <v>-3.9999999999999716</v>
      </c>
    </row>
    <row r="689" spans="4:6" x14ac:dyDescent="0.2">
      <c r="D689">
        <v>277</v>
      </c>
      <c r="E689">
        <v>28.999999999999972</v>
      </c>
      <c r="F689">
        <v>-3.9999999999999716</v>
      </c>
    </row>
    <row r="690" spans="4:6" x14ac:dyDescent="0.2">
      <c r="D690">
        <v>278</v>
      </c>
      <c r="E690">
        <v>28.999999999999972</v>
      </c>
      <c r="F690">
        <v>-4.9999999999999716</v>
      </c>
    </row>
    <row r="691" spans="4:6" x14ac:dyDescent="0.2">
      <c r="D691">
        <v>279</v>
      </c>
      <c r="E691">
        <v>28.999999999999972</v>
      </c>
      <c r="F691">
        <v>2.0000000000000284</v>
      </c>
    </row>
    <row r="692" spans="4:6" x14ac:dyDescent="0.2">
      <c r="D692">
        <v>280</v>
      </c>
      <c r="E692">
        <v>28.999999999999972</v>
      </c>
      <c r="F692">
        <v>3.0000000000000284</v>
      </c>
    </row>
    <row r="693" spans="4:6" x14ac:dyDescent="0.2">
      <c r="D693">
        <v>281</v>
      </c>
      <c r="E693">
        <v>28.999999999999972</v>
      </c>
      <c r="F693">
        <v>-4.9999999999999716</v>
      </c>
    </row>
    <row r="694" spans="4:6" x14ac:dyDescent="0.2">
      <c r="D694">
        <v>282</v>
      </c>
      <c r="E694">
        <v>28.999999999999972</v>
      </c>
      <c r="F694">
        <v>-3.9999999999999716</v>
      </c>
    </row>
    <row r="695" spans="4:6" x14ac:dyDescent="0.2">
      <c r="D695">
        <v>283</v>
      </c>
      <c r="E695">
        <v>28.999999999999972</v>
      </c>
      <c r="F695">
        <v>-3.9999999999999716</v>
      </c>
    </row>
    <row r="696" spans="4:6" x14ac:dyDescent="0.2">
      <c r="D696">
        <v>284</v>
      </c>
      <c r="E696">
        <v>28.999999999999972</v>
      </c>
      <c r="F696">
        <v>-3.9999999999999716</v>
      </c>
    </row>
    <row r="697" spans="4:6" x14ac:dyDescent="0.2">
      <c r="D697">
        <v>285</v>
      </c>
      <c r="E697">
        <v>28.999999999999972</v>
      </c>
      <c r="F697">
        <v>-0.99999999999997158</v>
      </c>
    </row>
    <row r="698" spans="4:6" x14ac:dyDescent="0.2">
      <c r="D698">
        <v>286</v>
      </c>
      <c r="E698">
        <v>25.249999999999975</v>
      </c>
      <c r="F698">
        <v>6.7500000000000249</v>
      </c>
    </row>
    <row r="699" spans="4:6" x14ac:dyDescent="0.2">
      <c r="D699">
        <v>287</v>
      </c>
      <c r="E699">
        <v>25.249999999999975</v>
      </c>
      <c r="F699">
        <v>-0.24999999999997513</v>
      </c>
    </row>
    <row r="700" spans="4:6" x14ac:dyDescent="0.2">
      <c r="D700">
        <v>288</v>
      </c>
      <c r="E700">
        <v>25.249999999999975</v>
      </c>
      <c r="F700">
        <v>2.7500000000000249</v>
      </c>
    </row>
    <row r="701" spans="4:6" x14ac:dyDescent="0.2">
      <c r="D701">
        <v>289</v>
      </c>
      <c r="E701">
        <v>25.249999999999975</v>
      </c>
      <c r="F701">
        <v>-4.2499999999999751</v>
      </c>
    </row>
    <row r="702" spans="4:6" x14ac:dyDescent="0.2">
      <c r="D702">
        <v>290</v>
      </c>
      <c r="E702">
        <v>25.249999999999975</v>
      </c>
      <c r="F702">
        <v>-6.2499999999999751</v>
      </c>
    </row>
    <row r="703" spans="4:6" x14ac:dyDescent="0.2">
      <c r="D703">
        <v>291</v>
      </c>
      <c r="E703">
        <v>25.249999999999975</v>
      </c>
      <c r="F703">
        <v>2.7500000000000249</v>
      </c>
    </row>
    <row r="704" spans="4:6" x14ac:dyDescent="0.2">
      <c r="D704">
        <v>292</v>
      </c>
      <c r="E704">
        <v>25.249999999999975</v>
      </c>
      <c r="F704">
        <v>-0.24999999999997513</v>
      </c>
    </row>
    <row r="705" spans="4:6" x14ac:dyDescent="0.2">
      <c r="D705">
        <v>293</v>
      </c>
      <c r="E705">
        <v>25.249999999999975</v>
      </c>
      <c r="F705">
        <v>0.75000000000002487</v>
      </c>
    </row>
    <row r="706" spans="4:6" x14ac:dyDescent="0.2">
      <c r="D706">
        <v>294</v>
      </c>
      <c r="E706">
        <v>25.249999999999975</v>
      </c>
      <c r="F706">
        <v>-0.24999999999997513</v>
      </c>
    </row>
    <row r="707" spans="4:6" x14ac:dyDescent="0.2">
      <c r="D707">
        <v>295</v>
      </c>
      <c r="E707">
        <v>25.249999999999975</v>
      </c>
      <c r="F707">
        <v>-1.2499999999999751</v>
      </c>
    </row>
    <row r="708" spans="4:6" x14ac:dyDescent="0.2">
      <c r="D708">
        <v>296</v>
      </c>
      <c r="E708">
        <v>25.249999999999975</v>
      </c>
      <c r="F708">
        <v>-1.2499999999999751</v>
      </c>
    </row>
    <row r="709" spans="4:6" x14ac:dyDescent="0.2">
      <c r="D709">
        <v>297</v>
      </c>
      <c r="E709">
        <v>25.249999999999975</v>
      </c>
      <c r="F709">
        <v>2.7500000000000249</v>
      </c>
    </row>
    <row r="710" spans="4:6" x14ac:dyDescent="0.2">
      <c r="D710">
        <v>298</v>
      </c>
      <c r="E710">
        <v>25.249999999999975</v>
      </c>
      <c r="F710">
        <v>6.7500000000000249</v>
      </c>
    </row>
    <row r="711" spans="4:6" x14ac:dyDescent="0.2">
      <c r="D711">
        <v>299</v>
      </c>
      <c r="E711">
        <v>25.249999999999975</v>
      </c>
      <c r="F711">
        <v>-1.2499999999999751</v>
      </c>
    </row>
    <row r="712" spans="4:6" x14ac:dyDescent="0.2">
      <c r="D712">
        <v>300</v>
      </c>
      <c r="E712">
        <v>25.249999999999975</v>
      </c>
      <c r="F712">
        <v>4.7500000000000249</v>
      </c>
    </row>
    <row r="713" spans="4:6" x14ac:dyDescent="0.2">
      <c r="D713">
        <v>301</v>
      </c>
      <c r="E713">
        <v>25.249999999999975</v>
      </c>
      <c r="F713">
        <v>2.7500000000000249</v>
      </c>
    </row>
    <row r="714" spans="4:6" x14ac:dyDescent="0.2">
      <c r="D714">
        <v>302</v>
      </c>
      <c r="E714">
        <v>25.249999999999975</v>
      </c>
      <c r="F714">
        <v>-3.2499999999999751</v>
      </c>
    </row>
    <row r="715" spans="4:6" x14ac:dyDescent="0.2">
      <c r="D715">
        <v>303</v>
      </c>
      <c r="E715">
        <v>25.249999999999975</v>
      </c>
      <c r="F715">
        <v>-3.2499999999999751</v>
      </c>
    </row>
    <row r="716" spans="4:6" x14ac:dyDescent="0.2">
      <c r="D716">
        <v>304</v>
      </c>
      <c r="E716">
        <v>25.249999999999975</v>
      </c>
      <c r="F716">
        <v>-2.2499999999999751</v>
      </c>
    </row>
    <row r="717" spans="4:6" x14ac:dyDescent="0.2">
      <c r="D717">
        <v>305</v>
      </c>
      <c r="E717">
        <v>25.249999999999975</v>
      </c>
      <c r="F717">
        <v>4.7500000000000249</v>
      </c>
    </row>
    <row r="718" spans="4:6" x14ac:dyDescent="0.2">
      <c r="D718">
        <v>306</v>
      </c>
      <c r="E718">
        <v>25.249999999999975</v>
      </c>
      <c r="F718">
        <v>4.7500000000000249</v>
      </c>
    </row>
    <row r="719" spans="4:6" x14ac:dyDescent="0.2">
      <c r="D719">
        <v>307</v>
      </c>
      <c r="E719">
        <v>25.249999999999975</v>
      </c>
      <c r="F719">
        <v>-3.2499999999999751</v>
      </c>
    </row>
    <row r="720" spans="4:6" x14ac:dyDescent="0.2">
      <c r="D720">
        <v>308</v>
      </c>
      <c r="E720">
        <v>25.249999999999975</v>
      </c>
      <c r="F720">
        <v>-0.24999999999997513</v>
      </c>
    </row>
    <row r="721" spans="4:6" x14ac:dyDescent="0.2">
      <c r="D721">
        <v>309</v>
      </c>
      <c r="E721">
        <v>25.249999999999975</v>
      </c>
      <c r="F721">
        <v>-4.2499999999999751</v>
      </c>
    </row>
    <row r="722" spans="4:6" x14ac:dyDescent="0.2">
      <c r="D722">
        <v>310</v>
      </c>
      <c r="E722">
        <v>25.249999999999975</v>
      </c>
      <c r="F722">
        <v>-5.2499999999999751</v>
      </c>
    </row>
    <row r="723" spans="4:6" x14ac:dyDescent="0.2">
      <c r="D723">
        <v>311</v>
      </c>
      <c r="E723">
        <v>25.249999999999975</v>
      </c>
      <c r="F723">
        <v>0.75000000000002487</v>
      </c>
    </row>
    <row r="724" spans="4:6" x14ac:dyDescent="0.2">
      <c r="D724">
        <v>312</v>
      </c>
      <c r="E724">
        <v>25.249999999999975</v>
      </c>
      <c r="F724">
        <v>-0.24999999999997513</v>
      </c>
    </row>
    <row r="725" spans="4:6" x14ac:dyDescent="0.2">
      <c r="D725">
        <v>313</v>
      </c>
      <c r="E725">
        <v>25.249999999999975</v>
      </c>
      <c r="F725">
        <v>1.7500000000000249</v>
      </c>
    </row>
    <row r="726" spans="4:6" x14ac:dyDescent="0.2">
      <c r="D726">
        <v>314</v>
      </c>
      <c r="E726">
        <v>25.249999999999975</v>
      </c>
      <c r="F726">
        <v>-3.2499999999999751</v>
      </c>
    </row>
    <row r="727" spans="4:6" x14ac:dyDescent="0.2">
      <c r="D727">
        <v>315</v>
      </c>
      <c r="E727">
        <v>25.249999999999975</v>
      </c>
      <c r="F727">
        <v>0.75000000000002487</v>
      </c>
    </row>
    <row r="728" spans="4:6" x14ac:dyDescent="0.2">
      <c r="D728">
        <v>316</v>
      </c>
      <c r="E728">
        <v>25.249999999999975</v>
      </c>
      <c r="F728">
        <v>-0.24999999999997513</v>
      </c>
    </row>
    <row r="729" spans="4:6" x14ac:dyDescent="0.2">
      <c r="D729">
        <v>317</v>
      </c>
      <c r="E729">
        <v>25.249999999999975</v>
      </c>
      <c r="F729">
        <v>-2.2499999999999751</v>
      </c>
    </row>
    <row r="730" spans="4:6" x14ac:dyDescent="0.2">
      <c r="D730">
        <v>318</v>
      </c>
      <c r="E730">
        <v>24.518518518518491</v>
      </c>
      <c r="F730">
        <v>-1.5185185185184906</v>
      </c>
    </row>
    <row r="731" spans="4:6" x14ac:dyDescent="0.2">
      <c r="D731">
        <v>319</v>
      </c>
      <c r="E731">
        <v>24.518518518518491</v>
      </c>
      <c r="F731">
        <v>0.48148148148150938</v>
      </c>
    </row>
    <row r="732" spans="4:6" x14ac:dyDescent="0.2">
      <c r="D732">
        <v>320</v>
      </c>
      <c r="E732">
        <v>24.518518518518491</v>
      </c>
      <c r="F732">
        <v>1.4814814814815094</v>
      </c>
    </row>
    <row r="733" spans="4:6" x14ac:dyDescent="0.2">
      <c r="D733">
        <v>321</v>
      </c>
      <c r="E733">
        <v>24.518518518518491</v>
      </c>
      <c r="F733">
        <v>2.4814814814815094</v>
      </c>
    </row>
    <row r="734" spans="4:6" x14ac:dyDescent="0.2">
      <c r="D734">
        <v>322</v>
      </c>
      <c r="E734">
        <v>24.518518518518491</v>
      </c>
      <c r="F734">
        <v>-2.5185185185184906</v>
      </c>
    </row>
    <row r="735" spans="4:6" x14ac:dyDescent="0.2">
      <c r="D735">
        <v>323</v>
      </c>
      <c r="E735">
        <v>24.518518518518491</v>
      </c>
      <c r="F735">
        <v>-0.51851851851849062</v>
      </c>
    </row>
    <row r="736" spans="4:6" x14ac:dyDescent="0.2">
      <c r="D736">
        <v>324</v>
      </c>
      <c r="E736">
        <v>24.518518518518491</v>
      </c>
      <c r="F736">
        <v>-0.51851851851849062</v>
      </c>
    </row>
    <row r="737" spans="4:6" x14ac:dyDescent="0.2">
      <c r="D737">
        <v>325</v>
      </c>
      <c r="E737">
        <v>24.518518518518491</v>
      </c>
      <c r="F737">
        <v>-3.5185185185184906</v>
      </c>
    </row>
    <row r="738" spans="4:6" x14ac:dyDescent="0.2">
      <c r="D738">
        <v>326</v>
      </c>
      <c r="E738">
        <v>24.518518518518491</v>
      </c>
      <c r="F738">
        <v>-3.5185185185184906</v>
      </c>
    </row>
    <row r="739" spans="4:6" x14ac:dyDescent="0.2">
      <c r="D739">
        <v>327</v>
      </c>
      <c r="E739">
        <v>24.518518518518491</v>
      </c>
      <c r="F739">
        <v>2.4814814814815094</v>
      </c>
    </row>
    <row r="740" spans="4:6" x14ac:dyDescent="0.2">
      <c r="D740">
        <v>328</v>
      </c>
      <c r="E740">
        <v>24.518518518518491</v>
      </c>
      <c r="F740">
        <v>7.4814814814815094</v>
      </c>
    </row>
    <row r="741" spans="4:6" x14ac:dyDescent="0.2">
      <c r="D741">
        <v>329</v>
      </c>
      <c r="E741">
        <v>24.518518518518491</v>
      </c>
      <c r="F741">
        <v>-0.51851851851849062</v>
      </c>
    </row>
    <row r="742" spans="4:6" x14ac:dyDescent="0.2">
      <c r="D742">
        <v>330</v>
      </c>
      <c r="E742">
        <v>24.518518518518491</v>
      </c>
      <c r="F742">
        <v>1.4814814814815094</v>
      </c>
    </row>
    <row r="743" spans="4:6" x14ac:dyDescent="0.2">
      <c r="D743">
        <v>331</v>
      </c>
      <c r="E743">
        <v>24.518518518518491</v>
      </c>
      <c r="F743">
        <v>-5.5185185185184906</v>
      </c>
    </row>
    <row r="744" spans="4:6" x14ac:dyDescent="0.2">
      <c r="D744">
        <v>332</v>
      </c>
      <c r="E744">
        <v>24.518518518518491</v>
      </c>
      <c r="F744">
        <v>1.4814814814815094</v>
      </c>
    </row>
    <row r="745" spans="4:6" x14ac:dyDescent="0.2">
      <c r="D745">
        <v>333</v>
      </c>
      <c r="E745">
        <v>24.518518518518491</v>
      </c>
      <c r="F745">
        <v>0.48148148148150938</v>
      </c>
    </row>
    <row r="746" spans="4:6" x14ac:dyDescent="0.2">
      <c r="D746">
        <v>334</v>
      </c>
      <c r="E746">
        <v>24.518518518518491</v>
      </c>
      <c r="F746">
        <v>-1.5185185185184906</v>
      </c>
    </row>
    <row r="747" spans="4:6" x14ac:dyDescent="0.2">
      <c r="D747">
        <v>335</v>
      </c>
      <c r="E747">
        <v>24.518518518518491</v>
      </c>
      <c r="F747">
        <v>-3.5185185185184906</v>
      </c>
    </row>
    <row r="748" spans="4:6" x14ac:dyDescent="0.2">
      <c r="D748">
        <v>336</v>
      </c>
      <c r="E748">
        <v>24.518518518518491</v>
      </c>
      <c r="F748">
        <v>-0.51851851851849062</v>
      </c>
    </row>
    <row r="749" spans="4:6" x14ac:dyDescent="0.2">
      <c r="D749">
        <v>337</v>
      </c>
      <c r="E749">
        <v>24.518518518518491</v>
      </c>
      <c r="F749">
        <v>-1.5185185185184906</v>
      </c>
    </row>
    <row r="750" spans="4:6" x14ac:dyDescent="0.2">
      <c r="D750">
        <v>338</v>
      </c>
      <c r="E750">
        <v>24.518518518518491</v>
      </c>
      <c r="F750">
        <v>1.4814814814815094</v>
      </c>
    </row>
    <row r="751" spans="4:6" x14ac:dyDescent="0.2">
      <c r="D751">
        <v>339</v>
      </c>
      <c r="E751">
        <v>24.518518518518491</v>
      </c>
      <c r="F751">
        <v>7.4814814814815094</v>
      </c>
    </row>
    <row r="752" spans="4:6" x14ac:dyDescent="0.2">
      <c r="D752">
        <v>340</v>
      </c>
      <c r="E752">
        <v>24.518518518518491</v>
      </c>
      <c r="F752">
        <v>-1.5185185185184906</v>
      </c>
    </row>
    <row r="753" spans="4:6" x14ac:dyDescent="0.2">
      <c r="D753">
        <v>341</v>
      </c>
      <c r="E753">
        <v>24.518518518518491</v>
      </c>
      <c r="F753">
        <v>4.4814814814815094</v>
      </c>
    </row>
    <row r="754" spans="4:6" x14ac:dyDescent="0.2">
      <c r="D754">
        <v>342</v>
      </c>
      <c r="E754">
        <v>24.518518518518491</v>
      </c>
      <c r="F754">
        <v>2.4814814814815094</v>
      </c>
    </row>
    <row r="755" spans="4:6" x14ac:dyDescent="0.2">
      <c r="D755">
        <v>343</v>
      </c>
      <c r="E755">
        <v>24.518518518518491</v>
      </c>
      <c r="F755">
        <v>-3.5185185185184906</v>
      </c>
    </row>
    <row r="756" spans="4:6" x14ac:dyDescent="0.2">
      <c r="D756">
        <v>344</v>
      </c>
      <c r="E756">
        <v>24.518518518518491</v>
      </c>
      <c r="F756">
        <v>-3.5185185185184906</v>
      </c>
    </row>
    <row r="757" spans="4:6" x14ac:dyDescent="0.2">
      <c r="D757">
        <v>345</v>
      </c>
      <c r="E757">
        <v>18.80645161290321</v>
      </c>
      <c r="F757">
        <v>-1.80645161290321</v>
      </c>
    </row>
    <row r="758" spans="4:6" x14ac:dyDescent="0.2">
      <c r="D758">
        <v>346</v>
      </c>
      <c r="E758">
        <v>18.80645161290321</v>
      </c>
      <c r="F758">
        <v>-0.80645161290320999</v>
      </c>
    </row>
    <row r="759" spans="4:6" x14ac:dyDescent="0.2">
      <c r="D759">
        <v>347</v>
      </c>
      <c r="E759">
        <v>18.80645161290321</v>
      </c>
      <c r="F759">
        <v>-0.80645161290320999</v>
      </c>
    </row>
    <row r="760" spans="4:6" x14ac:dyDescent="0.2">
      <c r="D760">
        <v>348</v>
      </c>
      <c r="E760">
        <v>18.80645161290321</v>
      </c>
      <c r="F760">
        <v>-1.80645161290321</v>
      </c>
    </row>
    <row r="761" spans="4:6" x14ac:dyDescent="0.2">
      <c r="D761">
        <v>349</v>
      </c>
      <c r="E761">
        <v>18.80645161290321</v>
      </c>
      <c r="F761">
        <v>-0.80645161290320999</v>
      </c>
    </row>
    <row r="762" spans="4:6" x14ac:dyDescent="0.2">
      <c r="D762">
        <v>350</v>
      </c>
      <c r="E762">
        <v>18.80645161290321</v>
      </c>
      <c r="F762">
        <v>-0.80645161290320999</v>
      </c>
    </row>
    <row r="763" spans="4:6" x14ac:dyDescent="0.2">
      <c r="D763">
        <v>351</v>
      </c>
      <c r="E763">
        <v>18.80645161290321</v>
      </c>
      <c r="F763">
        <v>-1.80645161290321</v>
      </c>
    </row>
    <row r="764" spans="4:6" x14ac:dyDescent="0.2">
      <c r="D764">
        <v>352</v>
      </c>
      <c r="E764">
        <v>18.80645161290321</v>
      </c>
      <c r="F764">
        <v>3.19354838709679</v>
      </c>
    </row>
    <row r="765" spans="4:6" x14ac:dyDescent="0.2">
      <c r="D765">
        <v>353</v>
      </c>
      <c r="E765">
        <v>18.80645161290321</v>
      </c>
      <c r="F765">
        <v>2.19354838709679</v>
      </c>
    </row>
    <row r="766" spans="4:6" x14ac:dyDescent="0.2">
      <c r="D766">
        <v>354</v>
      </c>
      <c r="E766">
        <v>18.80645161290321</v>
      </c>
      <c r="F766">
        <v>2.19354838709679</v>
      </c>
    </row>
    <row r="767" spans="4:6" x14ac:dyDescent="0.2">
      <c r="D767">
        <v>355</v>
      </c>
      <c r="E767">
        <v>18.80645161290321</v>
      </c>
      <c r="F767">
        <v>-1.80645161290321</v>
      </c>
    </row>
    <row r="768" spans="4:6" x14ac:dyDescent="0.2">
      <c r="D768">
        <v>356</v>
      </c>
      <c r="E768">
        <v>18.80645161290321</v>
      </c>
      <c r="F768">
        <v>1.19354838709679</v>
      </c>
    </row>
    <row r="769" spans="4:6" x14ac:dyDescent="0.2">
      <c r="D769">
        <v>357</v>
      </c>
      <c r="E769">
        <v>18.80645161290321</v>
      </c>
      <c r="F769">
        <v>0.19354838709679001</v>
      </c>
    </row>
    <row r="770" spans="4:6" x14ac:dyDescent="0.2">
      <c r="D770">
        <v>358</v>
      </c>
      <c r="E770">
        <v>18.80645161290321</v>
      </c>
      <c r="F770">
        <v>1.19354838709679</v>
      </c>
    </row>
    <row r="771" spans="4:6" x14ac:dyDescent="0.2">
      <c r="D771">
        <v>359</v>
      </c>
      <c r="E771">
        <v>18.80645161290321</v>
      </c>
      <c r="F771">
        <v>3.19354838709679</v>
      </c>
    </row>
    <row r="772" spans="4:6" x14ac:dyDescent="0.2">
      <c r="D772">
        <v>360</v>
      </c>
      <c r="E772">
        <v>18.80645161290321</v>
      </c>
      <c r="F772">
        <v>1.19354838709679</v>
      </c>
    </row>
    <row r="773" spans="4:6" x14ac:dyDescent="0.2">
      <c r="D773">
        <v>361</v>
      </c>
      <c r="E773">
        <v>18.80645161290321</v>
      </c>
      <c r="F773">
        <v>0.19354838709679001</v>
      </c>
    </row>
    <row r="774" spans="4:6" x14ac:dyDescent="0.2">
      <c r="D774">
        <v>362</v>
      </c>
      <c r="E774">
        <v>18.80645161290321</v>
      </c>
      <c r="F774">
        <v>4.19354838709679</v>
      </c>
    </row>
    <row r="775" spans="4:6" x14ac:dyDescent="0.2">
      <c r="D775">
        <v>363</v>
      </c>
      <c r="E775">
        <v>18.80645161290321</v>
      </c>
      <c r="F775">
        <v>2.19354838709679</v>
      </c>
    </row>
    <row r="776" spans="4:6" x14ac:dyDescent="0.2">
      <c r="D776">
        <v>364</v>
      </c>
      <c r="E776">
        <v>18.80645161290321</v>
      </c>
      <c r="F776">
        <v>-0.80645161290320999</v>
      </c>
    </row>
    <row r="777" spans="4:6" x14ac:dyDescent="0.2">
      <c r="D777">
        <v>365</v>
      </c>
      <c r="E777">
        <v>18.80645161290321</v>
      </c>
      <c r="F777">
        <v>-0.80645161290320999</v>
      </c>
    </row>
    <row r="778" spans="4:6" x14ac:dyDescent="0.2">
      <c r="D778">
        <v>366</v>
      </c>
      <c r="E778">
        <v>18.80645161290321</v>
      </c>
      <c r="F778">
        <v>-1.80645161290321</v>
      </c>
    </row>
    <row r="779" spans="4:6" x14ac:dyDescent="0.2">
      <c r="D779">
        <v>367</v>
      </c>
      <c r="E779">
        <v>18.80645161290321</v>
      </c>
      <c r="F779">
        <v>-0.80645161290320999</v>
      </c>
    </row>
    <row r="780" spans="4:6" x14ac:dyDescent="0.2">
      <c r="D780">
        <v>368</v>
      </c>
      <c r="E780">
        <v>18.80645161290321</v>
      </c>
      <c r="F780">
        <v>-0.80645161290320999</v>
      </c>
    </row>
    <row r="781" spans="4:6" x14ac:dyDescent="0.2">
      <c r="D781">
        <v>369</v>
      </c>
      <c r="E781">
        <v>18.80645161290321</v>
      </c>
      <c r="F781">
        <v>-1.80645161290321</v>
      </c>
    </row>
    <row r="782" spans="4:6" x14ac:dyDescent="0.2">
      <c r="D782">
        <v>370</v>
      </c>
      <c r="E782">
        <v>18.80645161290321</v>
      </c>
      <c r="F782">
        <v>-2.80645161290321</v>
      </c>
    </row>
    <row r="783" spans="4:6" x14ac:dyDescent="0.2">
      <c r="D783">
        <v>371</v>
      </c>
      <c r="E783">
        <v>18.80645161290321</v>
      </c>
      <c r="F783">
        <v>2.19354838709679</v>
      </c>
    </row>
    <row r="784" spans="4:6" x14ac:dyDescent="0.2">
      <c r="D784">
        <v>372</v>
      </c>
      <c r="E784">
        <v>18.80645161290321</v>
      </c>
      <c r="F784">
        <v>0.19354838709679001</v>
      </c>
    </row>
    <row r="785" spans="4:6" x14ac:dyDescent="0.2">
      <c r="D785">
        <v>373</v>
      </c>
      <c r="E785">
        <v>18.80645161290321</v>
      </c>
      <c r="F785">
        <v>0.19354838709679001</v>
      </c>
    </row>
    <row r="786" spans="4:6" x14ac:dyDescent="0.2">
      <c r="D786">
        <v>374</v>
      </c>
      <c r="E786">
        <v>18.80645161290321</v>
      </c>
      <c r="F786">
        <v>-0.80645161290320999</v>
      </c>
    </row>
    <row r="787" spans="4:6" ht="17" thickBot="1" x14ac:dyDescent="0.25">
      <c r="D787" s="1">
        <v>375</v>
      </c>
      <c r="E787" s="1">
        <v>18.80645161290321</v>
      </c>
      <c r="F787" s="1">
        <v>-2.80645161290321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0542-EB15-5B4D-A44B-9EDAF938FFEC}">
  <dimension ref="A1:S30"/>
  <sheetViews>
    <sheetView workbookViewId="0">
      <selection activeCell="A30" sqref="A30"/>
    </sheetView>
  </sheetViews>
  <sheetFormatPr baseColWidth="10" defaultRowHeight="16" x14ac:dyDescent="0.2"/>
  <sheetData>
    <row r="1" spans="1:12" x14ac:dyDescent="0.2">
      <c r="A1" t="s">
        <v>1</v>
      </c>
      <c r="B1" t="s">
        <v>0</v>
      </c>
      <c r="C1" t="s">
        <v>26</v>
      </c>
    </row>
    <row r="2" spans="1:12" x14ac:dyDescent="0.2">
      <c r="A2">
        <v>11</v>
      </c>
      <c r="B2">
        <v>7</v>
      </c>
      <c r="C2">
        <f>B2^2</f>
        <v>49</v>
      </c>
    </row>
    <row r="3" spans="1:12" x14ac:dyDescent="0.2">
      <c r="A3">
        <v>27</v>
      </c>
      <c r="B3">
        <v>27</v>
      </c>
      <c r="C3">
        <f t="shared" ref="C3:C6" si="0">B3^2</f>
        <v>729</v>
      </c>
    </row>
    <row r="4" spans="1:12" x14ac:dyDescent="0.2">
      <c r="A4">
        <v>20</v>
      </c>
      <c r="B4">
        <v>20</v>
      </c>
      <c r="C4">
        <f t="shared" si="0"/>
        <v>400</v>
      </c>
    </row>
    <row r="5" spans="1:12" x14ac:dyDescent="0.2">
      <c r="A5">
        <v>17</v>
      </c>
      <c r="B5">
        <v>17</v>
      </c>
      <c r="C5">
        <f t="shared" si="0"/>
        <v>289</v>
      </c>
    </row>
    <row r="6" spans="1:12" x14ac:dyDescent="0.2">
      <c r="A6">
        <v>20</v>
      </c>
      <c r="B6">
        <v>22</v>
      </c>
      <c r="C6">
        <f t="shared" si="0"/>
        <v>484</v>
      </c>
    </row>
    <row r="9" spans="1:12" x14ac:dyDescent="0.2">
      <c r="A9" t="s">
        <v>2</v>
      </c>
      <c r="K9" t="s">
        <v>2</v>
      </c>
    </row>
    <row r="10" spans="1:12" ht="17" thickBot="1" x14ac:dyDescent="0.25"/>
    <row r="11" spans="1:12" x14ac:dyDescent="0.2">
      <c r="A11" s="3" t="s">
        <v>3</v>
      </c>
      <c r="B11" s="3"/>
      <c r="K11" s="3" t="s">
        <v>3</v>
      </c>
      <c r="L11" s="3"/>
    </row>
    <row r="12" spans="1:12" x14ac:dyDescent="0.2">
      <c r="A12" t="s">
        <v>4</v>
      </c>
      <c r="B12">
        <v>0.97580788079179748</v>
      </c>
      <c r="K12" t="s">
        <v>4</v>
      </c>
      <c r="L12">
        <v>0.9921887307096231</v>
      </c>
    </row>
    <row r="13" spans="1:12" x14ac:dyDescent="0.2">
      <c r="A13" t="s">
        <v>5</v>
      </c>
      <c r="B13">
        <v>0.95220102021537878</v>
      </c>
      <c r="K13" t="s">
        <v>5</v>
      </c>
      <c r="L13">
        <v>0.98443847734717305</v>
      </c>
    </row>
    <row r="14" spans="1:12" x14ac:dyDescent="0.2">
      <c r="A14" t="s">
        <v>6</v>
      </c>
      <c r="B14">
        <v>0.93626802695383837</v>
      </c>
      <c r="K14" t="s">
        <v>6</v>
      </c>
      <c r="L14">
        <v>0.96887695469434609</v>
      </c>
    </row>
    <row r="15" spans="1:12" x14ac:dyDescent="0.2">
      <c r="A15" t="s">
        <v>7</v>
      </c>
      <c r="B15">
        <v>1.4611711388630741</v>
      </c>
      <c r="K15" t="s">
        <v>7</v>
      </c>
      <c r="L15">
        <v>1.0210886434288702</v>
      </c>
    </row>
    <row r="16" spans="1:12" ht="17" thickBot="1" x14ac:dyDescent="0.25">
      <c r="A16" s="1" t="s">
        <v>8</v>
      </c>
      <c r="B16" s="1">
        <v>5</v>
      </c>
      <c r="K16" s="1" t="s">
        <v>8</v>
      </c>
      <c r="L16" s="1">
        <v>5</v>
      </c>
    </row>
    <row r="18" spans="1:19" ht="17" thickBot="1" x14ac:dyDescent="0.25">
      <c r="A18" t="s">
        <v>9</v>
      </c>
      <c r="K18" t="s">
        <v>9</v>
      </c>
    </row>
    <row r="19" spans="1:19" x14ac:dyDescent="0.2">
      <c r="A19" s="2"/>
      <c r="B19" s="2" t="s">
        <v>14</v>
      </c>
      <c r="C19" s="2" t="s">
        <v>15</v>
      </c>
      <c r="D19" s="2" t="s">
        <v>16</v>
      </c>
      <c r="E19" s="2" t="s">
        <v>17</v>
      </c>
      <c r="F19" s="2" t="s">
        <v>18</v>
      </c>
      <c r="K19" s="2"/>
      <c r="L19" s="2" t="s">
        <v>14</v>
      </c>
      <c r="M19" s="2" t="s">
        <v>15</v>
      </c>
      <c r="N19" s="2" t="s">
        <v>16</v>
      </c>
      <c r="O19" s="2" t="s">
        <v>17</v>
      </c>
      <c r="P19" s="2" t="s">
        <v>18</v>
      </c>
    </row>
    <row r="20" spans="1:19" x14ac:dyDescent="0.2">
      <c r="A20" t="s">
        <v>10</v>
      </c>
      <c r="B20">
        <v>1</v>
      </c>
      <c r="C20">
        <v>127.59493670886076</v>
      </c>
      <c r="D20">
        <v>127.59493670886076</v>
      </c>
      <c r="E20">
        <v>59.762845849802382</v>
      </c>
      <c r="F20">
        <v>4.5005174866475667E-3</v>
      </c>
      <c r="K20" t="s">
        <v>10</v>
      </c>
      <c r="L20">
        <v>2</v>
      </c>
      <c r="M20">
        <v>131.91475596452119</v>
      </c>
      <c r="N20">
        <v>65.957377982260596</v>
      </c>
      <c r="O20">
        <v>63.261063798813595</v>
      </c>
      <c r="P20">
        <v>1.5561522652827016E-2</v>
      </c>
    </row>
    <row r="21" spans="1:19" x14ac:dyDescent="0.2">
      <c r="A21" t="s">
        <v>11</v>
      </c>
      <c r="B21">
        <v>3</v>
      </c>
      <c r="C21">
        <v>6.4050632911392391</v>
      </c>
      <c r="D21">
        <v>2.1350210970464132</v>
      </c>
      <c r="K21" t="s">
        <v>11</v>
      </c>
      <c r="L21">
        <v>2</v>
      </c>
      <c r="M21">
        <v>2.0852440354788206</v>
      </c>
      <c r="N21">
        <v>1.0426220177394103</v>
      </c>
    </row>
    <row r="22" spans="1:19" ht="17" thickBot="1" x14ac:dyDescent="0.25">
      <c r="A22" s="1" t="s">
        <v>12</v>
      </c>
      <c r="B22" s="1">
        <v>4</v>
      </c>
      <c r="C22" s="1">
        <v>134</v>
      </c>
      <c r="D22" s="1"/>
      <c r="E22" s="1"/>
      <c r="F22" s="1"/>
      <c r="K22" s="1" t="s">
        <v>12</v>
      </c>
      <c r="L22" s="1">
        <v>4</v>
      </c>
      <c r="M22" s="1">
        <v>134</v>
      </c>
      <c r="N22" s="1"/>
      <c r="O22" s="1"/>
      <c r="P22" s="1"/>
    </row>
    <row r="23" spans="1:19" ht="17" thickBot="1" x14ac:dyDescent="0.25"/>
    <row r="24" spans="1:19" x14ac:dyDescent="0.2">
      <c r="A24" s="2"/>
      <c r="B24" s="2" t="s">
        <v>19</v>
      </c>
      <c r="C24" s="2" t="s">
        <v>7</v>
      </c>
      <c r="D24" s="2" t="s">
        <v>20</v>
      </c>
      <c r="E24" s="2" t="s">
        <v>21</v>
      </c>
      <c r="F24" s="2" t="s">
        <v>22</v>
      </c>
      <c r="G24" s="2" t="s">
        <v>23</v>
      </c>
      <c r="H24" s="2" t="s">
        <v>24</v>
      </c>
      <c r="I24" s="2" t="s">
        <v>25</v>
      </c>
      <c r="K24" s="2"/>
      <c r="L24" s="2" t="s">
        <v>19</v>
      </c>
      <c r="M24" s="2" t="s">
        <v>7</v>
      </c>
      <c r="N24" s="2" t="s">
        <v>20</v>
      </c>
      <c r="O24" s="2" t="s">
        <v>21</v>
      </c>
      <c r="P24" s="2" t="s">
        <v>22</v>
      </c>
      <c r="Q24" s="2" t="s">
        <v>23</v>
      </c>
      <c r="R24" s="2" t="s">
        <v>24</v>
      </c>
      <c r="S24" s="2" t="s">
        <v>25</v>
      </c>
    </row>
    <row r="25" spans="1:19" x14ac:dyDescent="0.2">
      <c r="A25" t="s">
        <v>13</v>
      </c>
      <c r="B25">
        <v>4.8734177215189867</v>
      </c>
      <c r="C25">
        <v>1.9406720747130419</v>
      </c>
      <c r="D25">
        <v>2.5112010344352464</v>
      </c>
      <c r="E25">
        <v>8.6845769793334235E-2</v>
      </c>
      <c r="F25">
        <v>-1.3026669524188037</v>
      </c>
      <c r="G25">
        <v>11.049502395456777</v>
      </c>
      <c r="H25">
        <v>-1.3026669524188037</v>
      </c>
      <c r="I25">
        <v>11.049502395456777</v>
      </c>
      <c r="K25" t="s">
        <v>13</v>
      </c>
      <c r="L25">
        <v>9.6315325143480592</v>
      </c>
      <c r="M25">
        <v>2.7024910167113108</v>
      </c>
      <c r="N25">
        <v>3.56394617217591</v>
      </c>
      <c r="O25">
        <v>7.0504747414020352E-2</v>
      </c>
      <c r="P25">
        <v>-1.9963478358282654</v>
      </c>
      <c r="Q25">
        <v>21.259412864524386</v>
      </c>
      <c r="R25">
        <v>-1.9963478358282654</v>
      </c>
      <c r="S25">
        <v>21.259412864524386</v>
      </c>
    </row>
    <row r="26" spans="1:19" ht="17" thickBot="1" x14ac:dyDescent="0.25">
      <c r="A26" s="1" t="s">
        <v>0</v>
      </c>
      <c r="B26" s="1">
        <v>0.75949367088607589</v>
      </c>
      <c r="C26" s="1">
        <v>9.8244562748342867E-2</v>
      </c>
      <c r="D26" s="1">
        <v>7.730643301162095</v>
      </c>
      <c r="E26" s="1">
        <v>4.5005174866475667E-3</v>
      </c>
      <c r="F26" s="1">
        <v>0.44683562515339859</v>
      </c>
      <c r="G26" s="1">
        <v>1.0721517166187531</v>
      </c>
      <c r="H26" s="1">
        <v>0.44683562515339859</v>
      </c>
      <c r="I26" s="1">
        <v>1.0721517166187531</v>
      </c>
      <c r="K26" t="s">
        <v>0</v>
      </c>
      <c r="L26">
        <v>5.7065882464544908E-2</v>
      </c>
      <c r="M26">
        <v>0.35185305376472492</v>
      </c>
      <c r="N26">
        <v>0.1621866908755136</v>
      </c>
      <c r="O26">
        <v>0.88606350479384366</v>
      </c>
      <c r="P26">
        <v>-1.4568356197869337</v>
      </c>
      <c r="Q26">
        <v>1.5709673847160235</v>
      </c>
      <c r="R26">
        <v>-1.4568356197869337</v>
      </c>
      <c r="S26">
        <v>1.5709673847160235</v>
      </c>
    </row>
    <row r="27" spans="1:19" ht="17" thickBot="1" x14ac:dyDescent="0.25">
      <c r="K27" s="1" t="s">
        <v>26</v>
      </c>
      <c r="L27" s="1">
        <v>2.1289190342930309E-2</v>
      </c>
      <c r="M27" s="1">
        <v>1.0458991328431005E-2</v>
      </c>
      <c r="N27" s="1">
        <v>2.0354917290216346</v>
      </c>
      <c r="O27" s="1">
        <v>0.17875814513376365</v>
      </c>
      <c r="P27" s="1">
        <v>-2.3712217246769328E-2</v>
      </c>
      <c r="Q27" s="1">
        <v>6.6290597932629952E-2</v>
      </c>
      <c r="R27" s="1">
        <v>-2.3712217246769328E-2</v>
      </c>
      <c r="S27" s="1">
        <v>6.6290597932629952E-2</v>
      </c>
    </row>
    <row r="30" spans="1:19" x14ac:dyDescent="0.2">
      <c r="A30">
        <f>L25+(L26*5)+(L27*(5^2))</f>
        <v>10.449091685244042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49C39-3EDB-4445-A66A-AB9E215C0159}">
  <dimension ref="A1:I27"/>
  <sheetViews>
    <sheetView workbookViewId="0">
      <selection activeCell="C23" sqref="C23"/>
    </sheetView>
  </sheetViews>
  <sheetFormatPr baseColWidth="10" defaultRowHeight="16" x14ac:dyDescent="0.2"/>
  <cols>
    <col min="1" max="1" width="13.6640625" bestFit="1" customWidth="1"/>
    <col min="2" max="2" width="15.332031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>
        <v>1201</v>
      </c>
      <c r="B2">
        <v>35</v>
      </c>
    </row>
    <row r="3" spans="1:2" x14ac:dyDescent="0.2">
      <c r="A3">
        <v>1156</v>
      </c>
      <c r="B3">
        <v>25</v>
      </c>
    </row>
    <row r="4" spans="1:2" x14ac:dyDescent="0.2">
      <c r="A4">
        <v>1144</v>
      </c>
      <c r="B4">
        <v>25</v>
      </c>
    </row>
    <row r="5" spans="1:2" x14ac:dyDescent="0.2">
      <c r="A5">
        <v>1114</v>
      </c>
      <c r="B5">
        <v>25</v>
      </c>
    </row>
    <row r="6" spans="1:2" x14ac:dyDescent="0.2">
      <c r="A6">
        <v>1301</v>
      </c>
      <c r="B6">
        <v>45</v>
      </c>
    </row>
    <row r="7" spans="1:2" x14ac:dyDescent="0.2">
      <c r="A7">
        <v>1362</v>
      </c>
      <c r="B7">
        <v>50</v>
      </c>
    </row>
    <row r="10" spans="1:2" x14ac:dyDescent="0.2">
      <c r="A10" t="s">
        <v>2</v>
      </c>
    </row>
    <row r="11" spans="1:2" ht="17" thickBot="1" x14ac:dyDescent="0.25"/>
    <row r="12" spans="1:2" x14ac:dyDescent="0.2">
      <c r="A12" s="3" t="s">
        <v>3</v>
      </c>
      <c r="B12" s="3"/>
    </row>
    <row r="13" spans="1:2" x14ac:dyDescent="0.2">
      <c r="A13" t="s">
        <v>4</v>
      </c>
      <c r="B13">
        <v>0.98381730243300802</v>
      </c>
    </row>
    <row r="14" spans="1:2" x14ac:dyDescent="0.2">
      <c r="A14" t="s">
        <v>5</v>
      </c>
      <c r="B14">
        <v>0.96789648456656074</v>
      </c>
    </row>
    <row r="15" spans="1:2" x14ac:dyDescent="0.2">
      <c r="A15" t="s">
        <v>6</v>
      </c>
      <c r="B15">
        <v>0.95987060570820093</v>
      </c>
    </row>
    <row r="16" spans="1:2" x14ac:dyDescent="0.2">
      <c r="A16" t="s">
        <v>7</v>
      </c>
      <c r="B16">
        <v>19.60713128724943</v>
      </c>
    </row>
    <row r="17" spans="1:9" ht="17" thickBot="1" x14ac:dyDescent="0.25">
      <c r="A17" s="1" t="s">
        <v>8</v>
      </c>
      <c r="B17" s="1">
        <v>6</v>
      </c>
    </row>
    <row r="19" spans="1:9" ht="17" thickBot="1" x14ac:dyDescent="0.25">
      <c r="A19" t="s">
        <v>9</v>
      </c>
    </row>
    <row r="20" spans="1:9" x14ac:dyDescent="0.2">
      <c r="A20" s="2"/>
      <c r="B20" s="2" t="s">
        <v>14</v>
      </c>
      <c r="C20" s="2" t="s">
        <v>15</v>
      </c>
      <c r="D20" s="2" t="s">
        <v>16</v>
      </c>
      <c r="E20" s="2" t="s">
        <v>17</v>
      </c>
      <c r="F20" s="2" t="s">
        <v>18</v>
      </c>
    </row>
    <row r="21" spans="1:9" x14ac:dyDescent="0.2">
      <c r="A21" t="s">
        <v>10</v>
      </c>
      <c r="B21">
        <v>1</v>
      </c>
      <c r="C21">
        <v>46362.24161073826</v>
      </c>
      <c r="D21">
        <v>46362.24161073826</v>
      </c>
      <c r="E21">
        <v>120.59694665817086</v>
      </c>
      <c r="F21">
        <v>3.9070059082066893E-4</v>
      </c>
    </row>
    <row r="22" spans="1:9" x14ac:dyDescent="0.2">
      <c r="A22" t="s">
        <v>11</v>
      </c>
      <c r="B22">
        <v>4</v>
      </c>
      <c r="C22">
        <v>1537.758389261742</v>
      </c>
      <c r="D22">
        <v>384.43959731543549</v>
      </c>
    </row>
    <row r="23" spans="1:9" ht="17" thickBot="1" x14ac:dyDescent="0.25">
      <c r="A23" s="1" t="s">
        <v>12</v>
      </c>
      <c r="B23" s="1">
        <v>5</v>
      </c>
      <c r="C23" s="1">
        <v>47900</v>
      </c>
      <c r="D23" s="1"/>
      <c r="E23" s="1"/>
      <c r="F23" s="1"/>
    </row>
    <row r="24" spans="1:9" ht="17" thickBot="1" x14ac:dyDescent="0.25"/>
    <row r="25" spans="1:9" x14ac:dyDescent="0.2">
      <c r="A25" s="2"/>
      <c r="B25" s="2" t="s">
        <v>19</v>
      </c>
      <c r="C25" s="2" t="s">
        <v>7</v>
      </c>
      <c r="D25" s="2" t="s">
        <v>20</v>
      </c>
      <c r="E25" s="2" t="s">
        <v>21</v>
      </c>
      <c r="F25" s="2" t="s">
        <v>22</v>
      </c>
      <c r="G25" s="2" t="s">
        <v>23</v>
      </c>
      <c r="H25" s="2" t="s">
        <v>24</v>
      </c>
      <c r="I25" s="2" t="s">
        <v>25</v>
      </c>
    </row>
    <row r="26" spans="1:9" x14ac:dyDescent="0.2">
      <c r="A26" t="s">
        <v>13</v>
      </c>
      <c r="B26">
        <v>917.744966442953</v>
      </c>
      <c r="C26">
        <v>28.052452928578628</v>
      </c>
      <c r="D26">
        <v>32.71531971836923</v>
      </c>
      <c r="E26">
        <v>5.2053059540866635E-6</v>
      </c>
      <c r="F26">
        <v>839.85887082060935</v>
      </c>
      <c r="G26">
        <v>995.63106206529665</v>
      </c>
      <c r="H26">
        <v>839.85887082060935</v>
      </c>
      <c r="I26">
        <v>995.63106206529665</v>
      </c>
    </row>
    <row r="27" spans="1:9" ht="17" thickBot="1" x14ac:dyDescent="0.25">
      <c r="A27" s="1" t="s">
        <v>29</v>
      </c>
      <c r="B27" s="1">
        <v>8.6416107382550358</v>
      </c>
      <c r="C27" s="1">
        <v>0.7869126801276416</v>
      </c>
      <c r="D27" s="1">
        <v>10.981664111516565</v>
      </c>
      <c r="E27" s="1">
        <v>3.907005908206686E-4</v>
      </c>
      <c r="F27" s="1">
        <v>6.4567908792965678</v>
      </c>
      <c r="G27" s="1">
        <v>10.826430597213504</v>
      </c>
      <c r="H27" s="1">
        <v>6.4567908792965678</v>
      </c>
      <c r="I27" s="1">
        <v>10.826430597213504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07B52-8C98-694C-8691-82760D4FEF8A}">
  <dimension ref="A1:I30"/>
  <sheetViews>
    <sheetView workbookViewId="0">
      <selection activeCell="A30" sqref="A30"/>
    </sheetView>
  </sheetViews>
  <sheetFormatPr baseColWidth="10" defaultRowHeight="16" x14ac:dyDescent="0.2"/>
  <cols>
    <col min="1" max="1" width="13.6640625" bestFit="1" customWidth="1"/>
    <col min="2" max="2" width="15.33203125" bestFit="1" customWidth="1"/>
  </cols>
  <sheetData>
    <row r="1" spans="1:3" x14ac:dyDescent="0.2">
      <c r="A1" t="s">
        <v>28</v>
      </c>
      <c r="B1" t="s">
        <v>29</v>
      </c>
      <c r="C1" t="s">
        <v>26</v>
      </c>
    </row>
    <row r="2" spans="1:3" x14ac:dyDescent="0.2">
      <c r="A2">
        <v>1256</v>
      </c>
      <c r="B2">
        <v>36</v>
      </c>
      <c r="C2">
        <f>B2^2</f>
        <v>1296</v>
      </c>
    </row>
    <row r="3" spans="1:3" x14ac:dyDescent="0.2">
      <c r="A3">
        <v>1329</v>
      </c>
      <c r="B3">
        <v>45</v>
      </c>
      <c r="C3">
        <f t="shared" ref="C3:C7" si="0">B3^2</f>
        <v>2025</v>
      </c>
    </row>
    <row r="4" spans="1:3" x14ac:dyDescent="0.2">
      <c r="A4">
        <v>1227</v>
      </c>
      <c r="B4">
        <v>30</v>
      </c>
      <c r="C4">
        <f t="shared" si="0"/>
        <v>900</v>
      </c>
    </row>
    <row r="5" spans="1:3" x14ac:dyDescent="0.2">
      <c r="A5">
        <v>1335</v>
      </c>
      <c r="B5">
        <v>45</v>
      </c>
      <c r="C5">
        <f t="shared" si="0"/>
        <v>2025</v>
      </c>
    </row>
    <row r="6" spans="1:3" x14ac:dyDescent="0.2">
      <c r="A6">
        <v>1350</v>
      </c>
      <c r="B6">
        <v>50</v>
      </c>
      <c r="C6">
        <f t="shared" si="0"/>
        <v>2500</v>
      </c>
    </row>
    <row r="7" spans="1:3" x14ac:dyDescent="0.2">
      <c r="A7">
        <v>1124</v>
      </c>
      <c r="B7">
        <v>25</v>
      </c>
      <c r="C7">
        <f t="shared" si="0"/>
        <v>625</v>
      </c>
    </row>
    <row r="10" spans="1:3" x14ac:dyDescent="0.2">
      <c r="A10" t="s">
        <v>2</v>
      </c>
    </row>
    <row r="11" spans="1:3" ht="17" thickBot="1" x14ac:dyDescent="0.25"/>
    <row r="12" spans="1:3" x14ac:dyDescent="0.2">
      <c r="A12" s="3" t="s">
        <v>3</v>
      </c>
      <c r="B12" s="3"/>
    </row>
    <row r="13" spans="1:3" x14ac:dyDescent="0.2">
      <c r="A13" t="s">
        <v>4</v>
      </c>
      <c r="B13">
        <v>0.98861272237882625</v>
      </c>
    </row>
    <row r="14" spans="1:3" x14ac:dyDescent="0.2">
      <c r="A14" t="s">
        <v>5</v>
      </c>
      <c r="B14">
        <v>0.97735511484927418</v>
      </c>
    </row>
    <row r="15" spans="1:3" x14ac:dyDescent="0.2">
      <c r="A15" t="s">
        <v>6</v>
      </c>
      <c r="B15">
        <v>0.96225852474879014</v>
      </c>
    </row>
    <row r="16" spans="1:3" x14ac:dyDescent="0.2">
      <c r="A16" t="s">
        <v>7</v>
      </c>
      <c r="B16">
        <v>16.816976916147567</v>
      </c>
    </row>
    <row r="17" spans="1:9" ht="17" thickBot="1" x14ac:dyDescent="0.25">
      <c r="A17" s="1" t="s">
        <v>8</v>
      </c>
      <c r="B17" s="1">
        <v>6</v>
      </c>
    </row>
    <row r="19" spans="1:9" ht="17" thickBot="1" x14ac:dyDescent="0.25">
      <c r="A19" t="s">
        <v>9</v>
      </c>
    </row>
    <row r="20" spans="1:9" x14ac:dyDescent="0.2">
      <c r="A20" s="2"/>
      <c r="B20" s="2" t="s">
        <v>14</v>
      </c>
      <c r="C20" s="2" t="s">
        <v>15</v>
      </c>
      <c r="D20" s="2" t="s">
        <v>16</v>
      </c>
      <c r="E20" s="2" t="s">
        <v>17</v>
      </c>
      <c r="F20" s="2" t="s">
        <v>18</v>
      </c>
    </row>
    <row r="21" spans="1:9" x14ac:dyDescent="0.2">
      <c r="A21" t="s">
        <v>10</v>
      </c>
      <c r="B21">
        <v>2</v>
      </c>
      <c r="C21">
        <v>36618.401195538609</v>
      </c>
      <c r="D21">
        <v>18309.200597769304</v>
      </c>
      <c r="E21">
        <v>64.740123984551062</v>
      </c>
      <c r="F21">
        <v>3.4076515819941632E-3</v>
      </c>
    </row>
    <row r="22" spans="1:9" x14ac:dyDescent="0.2">
      <c r="A22" t="s">
        <v>11</v>
      </c>
      <c r="B22">
        <v>3</v>
      </c>
      <c r="C22">
        <v>848.43213779472057</v>
      </c>
      <c r="D22">
        <v>282.81071259824017</v>
      </c>
    </row>
    <row r="23" spans="1:9" ht="17" thickBot="1" x14ac:dyDescent="0.25">
      <c r="A23" s="1" t="s">
        <v>12</v>
      </c>
      <c r="B23" s="1">
        <v>5</v>
      </c>
      <c r="C23" s="1">
        <v>37466.833333333328</v>
      </c>
      <c r="D23" s="1"/>
      <c r="E23" s="1"/>
      <c r="F23" s="1"/>
    </row>
    <row r="24" spans="1:9" ht="17" thickBot="1" x14ac:dyDescent="0.25"/>
    <row r="25" spans="1:9" x14ac:dyDescent="0.2">
      <c r="A25" s="2"/>
      <c r="B25" s="2" t="s">
        <v>19</v>
      </c>
      <c r="C25" s="2" t="s">
        <v>7</v>
      </c>
      <c r="D25" s="2" t="s">
        <v>20</v>
      </c>
      <c r="E25" s="2" t="s">
        <v>21</v>
      </c>
      <c r="F25" s="2" t="s">
        <v>22</v>
      </c>
      <c r="G25" s="2" t="s">
        <v>23</v>
      </c>
      <c r="H25" s="2" t="s">
        <v>24</v>
      </c>
      <c r="I25" s="2" t="s">
        <v>25</v>
      </c>
    </row>
    <row r="26" spans="1:9" x14ac:dyDescent="0.2">
      <c r="A26" t="s">
        <v>13</v>
      </c>
      <c r="B26">
        <v>577.48877739826071</v>
      </c>
      <c r="C26">
        <v>162.48593477024519</v>
      </c>
      <c r="D26">
        <v>3.5540847164084002</v>
      </c>
      <c r="E26">
        <v>3.7979891456710886E-2</v>
      </c>
      <c r="F26">
        <v>60.386014628124144</v>
      </c>
      <c r="G26">
        <v>1094.5915401683974</v>
      </c>
      <c r="H26">
        <v>60.386014628124144</v>
      </c>
      <c r="I26">
        <v>1094.5915401683974</v>
      </c>
    </row>
    <row r="27" spans="1:9" x14ac:dyDescent="0.2">
      <c r="A27" t="s">
        <v>29</v>
      </c>
      <c r="B27">
        <v>29.12259109910444</v>
      </c>
      <c r="C27">
        <v>9.0822654602159343</v>
      </c>
      <c r="D27">
        <v>3.2065337912301057</v>
      </c>
      <c r="E27">
        <v>4.9086026552956921E-2</v>
      </c>
      <c r="F27">
        <v>0.21876894163439431</v>
      </c>
      <c r="G27">
        <v>58.026413256574486</v>
      </c>
      <c r="H27">
        <v>0.21876894163439431</v>
      </c>
      <c r="I27">
        <v>58.026413256574486</v>
      </c>
    </row>
    <row r="28" spans="1:9" ht="17" thickBot="1" x14ac:dyDescent="0.25">
      <c r="A28" s="1" t="s">
        <v>26</v>
      </c>
      <c r="B28" s="1">
        <v>-0.2743838659996467</v>
      </c>
      <c r="C28" s="1">
        <v>0.12088074176442272</v>
      </c>
      <c r="D28" s="1">
        <v>-2.2698724544094633</v>
      </c>
      <c r="E28" s="1">
        <v>0.10793777599517339</v>
      </c>
      <c r="F28" s="1">
        <v>-0.65908033600778793</v>
      </c>
      <c r="G28" s="1">
        <v>0.11031260400849452</v>
      </c>
      <c r="H28" s="1">
        <v>-0.65908033600778793</v>
      </c>
      <c r="I28" s="1">
        <v>0.11031260400849452</v>
      </c>
    </row>
    <row r="30" spans="1:9" x14ac:dyDescent="0.2">
      <c r="A30">
        <f>B26+(B27*38)+(B28*(38^2))</f>
        <v>1287.9369366607395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3857-A4B5-C542-A375-B48A095C0579}">
  <dimension ref="A1:R73"/>
  <sheetViews>
    <sheetView topLeftCell="A39" workbookViewId="0">
      <selection activeCell="B59" sqref="B59"/>
    </sheetView>
  </sheetViews>
  <sheetFormatPr baseColWidth="10" defaultRowHeight="16" x14ac:dyDescent="0.2"/>
  <sheetData>
    <row r="1" spans="1:15" x14ac:dyDescent="0.2">
      <c r="B1" s="4" t="s">
        <v>30</v>
      </c>
      <c r="C1" s="6" t="s">
        <v>26</v>
      </c>
      <c r="D1" s="4" t="s">
        <v>31</v>
      </c>
    </row>
    <row r="2" spans="1:15" x14ac:dyDescent="0.2">
      <c r="B2" s="5">
        <v>1.52</v>
      </c>
      <c r="C2" s="5">
        <f t="shared" ref="C2:C7" si="0">D2^2</f>
        <v>25</v>
      </c>
      <c r="D2" s="5">
        <v>5</v>
      </c>
    </row>
    <row r="3" spans="1:15" x14ac:dyDescent="0.2">
      <c r="B3" s="5">
        <v>0.9</v>
      </c>
      <c r="C3" s="5">
        <f t="shared" si="0"/>
        <v>49</v>
      </c>
      <c r="D3" s="5">
        <v>7</v>
      </c>
    </row>
    <row r="4" spans="1:15" x14ac:dyDescent="0.2">
      <c r="B4" s="5">
        <v>0.55000000000000004</v>
      </c>
      <c r="C4" s="5">
        <f t="shared" si="0"/>
        <v>144</v>
      </c>
      <c r="D4" s="5">
        <v>12</v>
      </c>
      <c r="J4" t="s">
        <v>2</v>
      </c>
    </row>
    <row r="5" spans="1:15" ht="17" thickBot="1" x14ac:dyDescent="0.25">
      <c r="B5" s="5">
        <v>0.36</v>
      </c>
      <c r="C5" s="5">
        <f t="shared" si="0"/>
        <v>324</v>
      </c>
      <c r="D5" s="5">
        <v>18</v>
      </c>
    </row>
    <row r="6" spans="1:15" x14ac:dyDescent="0.2">
      <c r="B6" s="5">
        <v>0.37</v>
      </c>
      <c r="C6" s="5">
        <f t="shared" si="0"/>
        <v>441</v>
      </c>
      <c r="D6" s="5">
        <v>21</v>
      </c>
      <c r="J6" s="3" t="s">
        <v>3</v>
      </c>
      <c r="K6" s="3"/>
    </row>
    <row r="7" spans="1:15" x14ac:dyDescent="0.2">
      <c r="B7" s="5">
        <v>0.28999999999999998</v>
      </c>
      <c r="C7" s="5">
        <f t="shared" si="0"/>
        <v>729</v>
      </c>
      <c r="D7" s="5">
        <v>27</v>
      </c>
      <c r="J7" t="s">
        <v>4</v>
      </c>
      <c r="K7">
        <v>0.9665586378680916</v>
      </c>
    </row>
    <row r="8" spans="1:15" x14ac:dyDescent="0.2">
      <c r="C8" s="5"/>
      <c r="J8" t="s">
        <v>5</v>
      </c>
      <c r="K8">
        <v>0.93423560043742071</v>
      </c>
    </row>
    <row r="9" spans="1:15" x14ac:dyDescent="0.2">
      <c r="J9" t="s">
        <v>6</v>
      </c>
      <c r="K9">
        <v>0.89039266739570111</v>
      </c>
    </row>
    <row r="10" spans="1:15" x14ac:dyDescent="0.2">
      <c r="A10" t="s">
        <v>2</v>
      </c>
      <c r="J10" t="s">
        <v>7</v>
      </c>
      <c r="K10">
        <v>2.8170145332516885</v>
      </c>
    </row>
    <row r="11" spans="1:15" ht="17" thickBot="1" x14ac:dyDescent="0.25">
      <c r="J11" s="1" t="s">
        <v>8</v>
      </c>
      <c r="K11" s="1">
        <v>6</v>
      </c>
    </row>
    <row r="12" spans="1:15" x14ac:dyDescent="0.2">
      <c r="A12" s="3" t="s">
        <v>3</v>
      </c>
      <c r="B12" s="3"/>
    </row>
    <row r="13" spans="1:15" ht="17" thickBot="1" x14ac:dyDescent="0.25">
      <c r="A13" t="s">
        <v>4</v>
      </c>
      <c r="B13">
        <v>0.85762999290263997</v>
      </c>
      <c r="J13" t="s">
        <v>9</v>
      </c>
    </row>
    <row r="14" spans="1:15" x14ac:dyDescent="0.2">
      <c r="A14" t="s">
        <v>5</v>
      </c>
      <c r="B14">
        <v>0.73552920472618222</v>
      </c>
      <c r="J14" s="2"/>
      <c r="K14" s="2" t="s">
        <v>14</v>
      </c>
      <c r="L14" s="2" t="s">
        <v>15</v>
      </c>
      <c r="M14" s="2" t="s">
        <v>16</v>
      </c>
      <c r="N14" s="2" t="s">
        <v>17</v>
      </c>
      <c r="O14" s="2" t="s">
        <v>18</v>
      </c>
    </row>
    <row r="15" spans="1:15" x14ac:dyDescent="0.2">
      <c r="A15" t="s">
        <v>6</v>
      </c>
      <c r="B15">
        <v>0.6694115059077278</v>
      </c>
      <c r="J15" t="s">
        <v>10</v>
      </c>
      <c r="K15">
        <v>2</v>
      </c>
      <c r="L15">
        <v>338.19328735834631</v>
      </c>
      <c r="M15">
        <v>169.09664367917316</v>
      </c>
      <c r="N15">
        <v>21.308693000726773</v>
      </c>
      <c r="O15">
        <v>1.686499780326902E-2</v>
      </c>
    </row>
    <row r="16" spans="1:15" x14ac:dyDescent="0.2">
      <c r="A16" t="s">
        <v>7</v>
      </c>
      <c r="B16">
        <v>4.8923007851399021</v>
      </c>
      <c r="J16" t="s">
        <v>11</v>
      </c>
      <c r="K16">
        <v>3</v>
      </c>
      <c r="L16">
        <v>23.806712641653686</v>
      </c>
      <c r="M16">
        <v>7.9355708805512286</v>
      </c>
    </row>
    <row r="17" spans="1:18" ht="17" thickBot="1" x14ac:dyDescent="0.25">
      <c r="A17" s="1" t="s">
        <v>8</v>
      </c>
      <c r="B17" s="1">
        <v>6</v>
      </c>
      <c r="J17" s="1" t="s">
        <v>12</v>
      </c>
      <c r="K17" s="1">
        <v>5</v>
      </c>
      <c r="L17" s="1">
        <v>362</v>
      </c>
      <c r="M17" s="1"/>
      <c r="N17" s="1"/>
      <c r="O17" s="1"/>
    </row>
    <row r="18" spans="1:18" ht="17" thickBot="1" x14ac:dyDescent="0.25"/>
    <row r="19" spans="1:18" ht="17" thickBot="1" x14ac:dyDescent="0.25">
      <c r="A19" t="s">
        <v>9</v>
      </c>
      <c r="J19" s="2"/>
      <c r="K19" s="2" t="s">
        <v>19</v>
      </c>
      <c r="L19" s="2" t="s">
        <v>7</v>
      </c>
      <c r="M19" s="2" t="s">
        <v>20</v>
      </c>
      <c r="N19" s="2" t="s">
        <v>21</v>
      </c>
      <c r="O19" s="2" t="s">
        <v>22</v>
      </c>
      <c r="P19" s="2" t="s">
        <v>23</v>
      </c>
      <c r="Q19" s="2" t="s">
        <v>24</v>
      </c>
      <c r="R19" s="2" t="s">
        <v>25</v>
      </c>
    </row>
    <row r="20" spans="1:18" x14ac:dyDescent="0.2">
      <c r="A20" s="2"/>
      <c r="B20" s="2" t="s">
        <v>14</v>
      </c>
      <c r="C20" s="2" t="s">
        <v>15</v>
      </c>
      <c r="D20" s="2" t="s">
        <v>16</v>
      </c>
      <c r="E20" s="2" t="s">
        <v>17</v>
      </c>
      <c r="F20" s="2" t="s">
        <v>18</v>
      </c>
      <c r="J20" t="s">
        <v>13</v>
      </c>
      <c r="K20">
        <v>39.570018711147384</v>
      </c>
      <c r="L20">
        <v>5.2028564553344845</v>
      </c>
      <c r="M20">
        <v>7.6054411746409567</v>
      </c>
      <c r="N20">
        <v>4.7174522078155577E-3</v>
      </c>
      <c r="O20">
        <v>23.012207407946658</v>
      </c>
      <c r="P20">
        <v>56.127830014348106</v>
      </c>
      <c r="Q20">
        <v>23.012207407946658</v>
      </c>
      <c r="R20">
        <v>56.127830014348106</v>
      </c>
    </row>
    <row r="21" spans="1:18" x14ac:dyDescent="0.2">
      <c r="A21" t="s">
        <v>10</v>
      </c>
      <c r="B21">
        <v>1</v>
      </c>
      <c r="C21">
        <v>266.26157211087798</v>
      </c>
      <c r="D21">
        <v>266.26157211087798</v>
      </c>
      <c r="E21">
        <v>11.124543320023795</v>
      </c>
      <c r="F21">
        <v>2.8960963960540109E-2</v>
      </c>
      <c r="J21" t="s">
        <v>30</v>
      </c>
      <c r="K21">
        <v>-60.702468911754387</v>
      </c>
      <c r="L21">
        <v>15.274874376803302</v>
      </c>
      <c r="M21">
        <v>-3.9740077341610247</v>
      </c>
      <c r="N21">
        <v>2.8490068419876221E-2</v>
      </c>
      <c r="O21">
        <v>-109.31393643588486</v>
      </c>
      <c r="P21">
        <v>-12.091001387623919</v>
      </c>
      <c r="Q21">
        <v>-109.31393643588486</v>
      </c>
      <c r="R21">
        <v>-12.091001387623919</v>
      </c>
    </row>
    <row r="22" spans="1:18" ht="17" thickBot="1" x14ac:dyDescent="0.25">
      <c r="A22" t="s">
        <v>11</v>
      </c>
      <c r="B22">
        <v>4</v>
      </c>
      <c r="C22">
        <v>95.738427889121994</v>
      </c>
      <c r="D22">
        <v>23.934606972280498</v>
      </c>
      <c r="J22" s="1" t="s">
        <v>26</v>
      </c>
      <c r="K22" s="1">
        <v>25.117990907914582</v>
      </c>
      <c r="L22" s="1">
        <v>8.3428373787917049</v>
      </c>
      <c r="M22" s="1">
        <v>3.0107252206266097</v>
      </c>
      <c r="N22" s="1">
        <v>5.7178756783642558E-2</v>
      </c>
      <c r="O22" s="1">
        <v>-1.4326410838039045</v>
      </c>
      <c r="P22" s="1">
        <v>51.668622899633064</v>
      </c>
      <c r="Q22" s="1">
        <v>-1.4326410838039045</v>
      </c>
      <c r="R22" s="1">
        <v>51.668622899633064</v>
      </c>
    </row>
    <row r="23" spans="1:18" ht="17" thickBot="1" x14ac:dyDescent="0.25">
      <c r="A23" s="1" t="s">
        <v>12</v>
      </c>
      <c r="B23" s="1">
        <v>5</v>
      </c>
      <c r="C23" s="1">
        <v>362</v>
      </c>
      <c r="D23" s="1"/>
      <c r="E23" s="1"/>
      <c r="F23" s="1"/>
    </row>
    <row r="24" spans="1:18" ht="17" thickBot="1" x14ac:dyDescent="0.25"/>
    <row r="25" spans="1:18" x14ac:dyDescent="0.2">
      <c r="A25" s="2"/>
      <c r="B25" s="2" t="s">
        <v>19</v>
      </c>
      <c r="C25" s="2" t="s">
        <v>7</v>
      </c>
      <c r="D25" s="2" t="s">
        <v>20</v>
      </c>
      <c r="E25" s="2" t="s">
        <v>21</v>
      </c>
      <c r="F25" s="2" t="s">
        <v>22</v>
      </c>
      <c r="G25" s="2" t="s">
        <v>23</v>
      </c>
      <c r="H25" s="2" t="s">
        <v>24</v>
      </c>
      <c r="I25" s="2" t="s">
        <v>25</v>
      </c>
    </row>
    <row r="26" spans="1:18" x14ac:dyDescent="0.2">
      <c r="A26" t="s">
        <v>13</v>
      </c>
      <c r="B26">
        <v>25.252689371959111</v>
      </c>
      <c r="C26">
        <v>3.665824002957724</v>
      </c>
      <c r="D26">
        <v>6.8886802398544766</v>
      </c>
      <c r="E26">
        <v>2.3277200358285581E-3</v>
      </c>
      <c r="F26">
        <v>15.074730262430556</v>
      </c>
      <c r="G26">
        <v>35.430648481487665</v>
      </c>
      <c r="H26">
        <v>15.074730262430556</v>
      </c>
      <c r="I26">
        <v>35.430648481487665</v>
      </c>
    </row>
    <row r="27" spans="1:18" ht="17" thickBot="1" x14ac:dyDescent="0.25">
      <c r="A27" s="1" t="s">
        <v>30</v>
      </c>
      <c r="B27" s="1">
        <v>-15.417578002946033</v>
      </c>
      <c r="C27" s="1">
        <v>4.6224801894243699</v>
      </c>
      <c r="D27" s="1">
        <v>-3.3353475561062296</v>
      </c>
      <c r="E27" s="1">
        <v>2.8960963960540095E-2</v>
      </c>
      <c r="F27" s="1">
        <v>-28.251640498747093</v>
      </c>
      <c r="G27" s="1">
        <v>-2.5835155071449734</v>
      </c>
      <c r="H27" s="1">
        <v>-28.251640498747093</v>
      </c>
      <c r="I27" s="1">
        <v>-2.5835155071449734</v>
      </c>
    </row>
    <row r="31" spans="1:18" x14ac:dyDescent="0.2">
      <c r="A31" t="s">
        <v>32</v>
      </c>
    </row>
    <row r="32" spans="1:18" ht="17" thickBot="1" x14ac:dyDescent="0.25"/>
    <row r="33" spans="1:3" x14ac:dyDescent="0.2">
      <c r="A33" s="2" t="s">
        <v>33</v>
      </c>
      <c r="B33" s="2" t="s">
        <v>34</v>
      </c>
      <c r="C33" s="2" t="s">
        <v>35</v>
      </c>
    </row>
    <row r="34" spans="1:3" x14ac:dyDescent="0.2">
      <c r="A34">
        <v>1</v>
      </c>
      <c r="B34">
        <v>1.8179708074811387</v>
      </c>
      <c r="C34">
        <v>3.1820291925188613</v>
      </c>
    </row>
    <row r="35" spans="1:3" x14ac:dyDescent="0.2">
      <c r="A35">
        <v>2</v>
      </c>
      <c r="B35">
        <v>11.37686916930768</v>
      </c>
      <c r="C35">
        <v>-4.37686916930768</v>
      </c>
    </row>
    <row r="36" spans="1:3" x14ac:dyDescent="0.2">
      <c r="A36">
        <v>3</v>
      </c>
      <c r="B36">
        <v>16.77302147033879</v>
      </c>
      <c r="C36">
        <v>-4.7730214703387901</v>
      </c>
    </row>
    <row r="37" spans="1:3" x14ac:dyDescent="0.2">
      <c r="A37">
        <v>4</v>
      </c>
      <c r="B37">
        <v>19.702361290898537</v>
      </c>
      <c r="C37">
        <v>-1.702361290898537</v>
      </c>
    </row>
    <row r="38" spans="1:3" x14ac:dyDescent="0.2">
      <c r="A38">
        <v>5</v>
      </c>
      <c r="B38">
        <v>19.548185510869079</v>
      </c>
      <c r="C38">
        <v>1.4518144891309213</v>
      </c>
    </row>
    <row r="39" spans="1:3" ht="17" thickBot="1" x14ac:dyDescent="0.25">
      <c r="A39" s="1">
        <v>6</v>
      </c>
      <c r="B39" s="1">
        <v>20.781591751104763</v>
      </c>
      <c r="C39" s="1">
        <v>6.218408248895237</v>
      </c>
    </row>
    <row r="43" spans="1:3" x14ac:dyDescent="0.2">
      <c r="A43" t="s">
        <v>2</v>
      </c>
    </row>
    <row r="44" spans="1:3" ht="17" thickBot="1" x14ac:dyDescent="0.25"/>
    <row r="45" spans="1:3" x14ac:dyDescent="0.2">
      <c r="A45" s="3" t="s">
        <v>3</v>
      </c>
      <c r="B45" s="3"/>
    </row>
    <row r="46" spans="1:3" x14ac:dyDescent="0.2">
      <c r="A46" t="s">
        <v>4</v>
      </c>
      <c r="B46">
        <v>0.95593120000493226</v>
      </c>
    </row>
    <row r="47" spans="1:3" x14ac:dyDescent="0.2">
      <c r="A47" t="s">
        <v>5</v>
      </c>
      <c r="B47">
        <v>0.91380445914286978</v>
      </c>
    </row>
    <row r="48" spans="1:3" x14ac:dyDescent="0.2">
      <c r="A48" t="s">
        <v>6</v>
      </c>
      <c r="B48">
        <v>0.85634076523811642</v>
      </c>
    </row>
    <row r="49" spans="1:9" x14ac:dyDescent="0.2">
      <c r="A49" t="s">
        <v>7</v>
      </c>
      <c r="B49">
        <v>0.17939893635053922</v>
      </c>
    </row>
    <row r="50" spans="1:9" ht="17" thickBot="1" x14ac:dyDescent="0.25">
      <c r="A50" s="1" t="s">
        <v>8</v>
      </c>
      <c r="B50" s="1">
        <v>6</v>
      </c>
    </row>
    <row r="52" spans="1:9" ht="17" thickBot="1" x14ac:dyDescent="0.25">
      <c r="A52" t="s">
        <v>9</v>
      </c>
    </row>
    <row r="53" spans="1:9" x14ac:dyDescent="0.2">
      <c r="A53" s="2"/>
      <c r="B53" s="2" t="s">
        <v>14</v>
      </c>
      <c r="C53" s="2" t="s">
        <v>15</v>
      </c>
      <c r="D53" s="2" t="s">
        <v>16</v>
      </c>
      <c r="E53" s="2" t="s">
        <v>17</v>
      </c>
      <c r="F53" s="2" t="s">
        <v>18</v>
      </c>
    </row>
    <row r="54" spans="1:9" x14ac:dyDescent="0.2">
      <c r="A54" t="s">
        <v>10</v>
      </c>
      <c r="B54">
        <v>2</v>
      </c>
      <c r="C54">
        <v>1.0235980649088856</v>
      </c>
      <c r="D54">
        <v>0.5117990324544428</v>
      </c>
      <c r="E54">
        <v>15.902292335357126</v>
      </c>
      <c r="F54">
        <v>2.5306215302989637E-2</v>
      </c>
    </row>
    <row r="55" spans="1:9" x14ac:dyDescent="0.2">
      <c r="A55" t="s">
        <v>11</v>
      </c>
      <c r="B55">
        <v>3</v>
      </c>
      <c r="C55">
        <v>9.6551935091114469E-2</v>
      </c>
      <c r="D55">
        <v>3.2183978363704825E-2</v>
      </c>
    </row>
    <row r="56" spans="1:9" ht="17" thickBot="1" x14ac:dyDescent="0.25">
      <c r="A56" s="1" t="s">
        <v>12</v>
      </c>
      <c r="B56" s="1">
        <v>5</v>
      </c>
      <c r="C56" s="1">
        <v>1.12015</v>
      </c>
      <c r="D56" s="1"/>
      <c r="E56" s="1"/>
      <c r="F56" s="1"/>
    </row>
    <row r="57" spans="1:9" ht="17" thickBot="1" x14ac:dyDescent="0.25"/>
    <row r="58" spans="1:9" x14ac:dyDescent="0.2">
      <c r="A58" s="2"/>
      <c r="B58" s="2" t="s">
        <v>19</v>
      </c>
      <c r="C58" s="2" t="s">
        <v>7</v>
      </c>
      <c r="D58" s="2" t="s">
        <v>20</v>
      </c>
      <c r="E58" s="2" t="s">
        <v>21</v>
      </c>
      <c r="F58" s="2" t="s">
        <v>22</v>
      </c>
      <c r="G58" s="2" t="s">
        <v>23</v>
      </c>
      <c r="H58" s="2" t="s">
        <v>24</v>
      </c>
      <c r="I58" s="2" t="s">
        <v>25</v>
      </c>
    </row>
    <row r="59" spans="1:9" x14ac:dyDescent="0.2">
      <c r="A59" t="s">
        <v>13</v>
      </c>
      <c r="B59">
        <v>2.0717567259648759</v>
      </c>
      <c r="C59">
        <v>0.31992901365358661</v>
      </c>
      <c r="D59">
        <v>6.4756762830148844</v>
      </c>
      <c r="E59">
        <v>7.4736701812856531E-3</v>
      </c>
      <c r="F59">
        <v>1.053599818509958</v>
      </c>
      <c r="G59">
        <v>3.0899136334197941</v>
      </c>
      <c r="H59">
        <v>1.053599818509958</v>
      </c>
      <c r="I59">
        <v>3.0899136334197941</v>
      </c>
    </row>
    <row r="60" spans="1:9" x14ac:dyDescent="0.2">
      <c r="A60" t="s">
        <v>26</v>
      </c>
      <c r="B60">
        <v>3.7857233865165106E-3</v>
      </c>
      <c r="C60">
        <v>1.5197953720517794E-3</v>
      </c>
      <c r="D60">
        <v>2.490942830945488</v>
      </c>
      <c r="E60">
        <v>8.8410415553241889E-2</v>
      </c>
      <c r="F60">
        <v>-1.0509437800569547E-3</v>
      </c>
      <c r="G60">
        <v>8.6223905530899755E-3</v>
      </c>
      <c r="H60">
        <v>-1.0509437800569547E-3</v>
      </c>
      <c r="I60">
        <v>8.6223905530899755E-3</v>
      </c>
    </row>
    <row r="61" spans="1:9" ht="17" thickBot="1" x14ac:dyDescent="0.25">
      <c r="A61" s="1" t="s">
        <v>31</v>
      </c>
      <c r="B61" s="1">
        <v>-0.16579665326117246</v>
      </c>
      <c r="C61" s="1">
        <v>4.8336123449017512E-2</v>
      </c>
      <c r="D61" s="1">
        <v>-3.4300775782328996</v>
      </c>
      <c r="E61" s="1">
        <v>4.1535695983923177E-2</v>
      </c>
      <c r="F61" s="1">
        <v>-0.3196237707432355</v>
      </c>
      <c r="G61" s="1">
        <v>-1.1969535779109419E-2</v>
      </c>
      <c r="H61" s="1">
        <v>-0.3196237707432355</v>
      </c>
      <c r="I61" s="1">
        <v>-1.1969535779109419E-2</v>
      </c>
    </row>
    <row r="65" spans="1:3" x14ac:dyDescent="0.2">
      <c r="A65" t="s">
        <v>32</v>
      </c>
    </row>
    <row r="66" spans="1:3" ht="17" thickBot="1" x14ac:dyDescent="0.25"/>
    <row r="67" spans="1:3" x14ac:dyDescent="0.2">
      <c r="A67" s="2" t="s">
        <v>33</v>
      </c>
      <c r="B67" s="2" t="s">
        <v>391</v>
      </c>
      <c r="C67" s="2" t="s">
        <v>35</v>
      </c>
    </row>
    <row r="68" spans="1:3" x14ac:dyDescent="0.2">
      <c r="A68">
        <v>1</v>
      </c>
      <c r="B68">
        <v>1.3374165443219264</v>
      </c>
      <c r="C68">
        <v>0.18258345567807366</v>
      </c>
    </row>
    <row r="69" spans="1:3" x14ac:dyDescent="0.2">
      <c r="A69">
        <v>2</v>
      </c>
      <c r="B69">
        <v>1.0966805990759776</v>
      </c>
      <c r="C69">
        <v>-0.19668059907597757</v>
      </c>
    </row>
    <row r="70" spans="1:3" x14ac:dyDescent="0.2">
      <c r="A70">
        <v>3</v>
      </c>
      <c r="B70">
        <v>0.62734105448918376</v>
      </c>
      <c r="C70">
        <v>-7.7341054489183714E-2</v>
      </c>
    </row>
    <row r="71" spans="1:3" x14ac:dyDescent="0.2">
      <c r="A71">
        <v>4</v>
      </c>
      <c r="B71">
        <v>0.31399134449512056</v>
      </c>
      <c r="C71">
        <v>4.6008655504879425E-2</v>
      </c>
    </row>
    <row r="72" spans="1:3" x14ac:dyDescent="0.2">
      <c r="A72">
        <v>5</v>
      </c>
      <c r="B72">
        <v>0.25953102093403535</v>
      </c>
      <c r="C72">
        <v>0.11046897906596465</v>
      </c>
    </row>
    <row r="73" spans="1:3" ht="17" thickBot="1" x14ac:dyDescent="0.25">
      <c r="A73" s="1">
        <v>6</v>
      </c>
      <c r="B73" s="1">
        <v>0.35503943668375548</v>
      </c>
      <c r="C73" s="1">
        <v>-6.5039436683755503E-2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A076-9952-CE40-91EF-4C927080DBA8}">
  <dimension ref="A1:R58"/>
  <sheetViews>
    <sheetView workbookViewId="0">
      <selection activeCell="K18" sqref="K18"/>
    </sheetView>
  </sheetViews>
  <sheetFormatPr baseColWidth="10" defaultRowHeight="16" x14ac:dyDescent="0.2"/>
  <cols>
    <col min="1" max="1" width="6.5" bestFit="1" customWidth="1"/>
    <col min="2" max="2" width="12" bestFit="1" customWidth="1"/>
  </cols>
  <sheetData>
    <row r="1" spans="1:18" x14ac:dyDescent="0.2">
      <c r="A1" t="s">
        <v>37</v>
      </c>
      <c r="B1" t="s">
        <v>36</v>
      </c>
      <c r="C1" t="s">
        <v>26</v>
      </c>
      <c r="D1" t="s">
        <v>390</v>
      </c>
      <c r="J1" t="s">
        <v>2</v>
      </c>
    </row>
    <row r="2" spans="1:18" ht="17" thickBot="1" x14ac:dyDescent="0.25">
      <c r="A2">
        <v>1650</v>
      </c>
      <c r="B2">
        <v>18</v>
      </c>
      <c r="C2">
        <f>B2^2</f>
        <v>324</v>
      </c>
      <c r="D2">
        <f>LN(B2)</f>
        <v>2.8903717578961645</v>
      </c>
    </row>
    <row r="3" spans="1:18" x14ac:dyDescent="0.2">
      <c r="A3">
        <v>4200</v>
      </c>
      <c r="B3">
        <v>19</v>
      </c>
      <c r="C3">
        <f t="shared" ref="C3:C16" si="0">B3^2</f>
        <v>361</v>
      </c>
      <c r="D3">
        <f t="shared" ref="D3:D16" si="1">LN(B3)</f>
        <v>2.9444389791664403</v>
      </c>
      <c r="J3" s="3" t="s">
        <v>3</v>
      </c>
      <c r="K3" s="3"/>
    </row>
    <row r="4" spans="1:18" x14ac:dyDescent="0.2">
      <c r="A4">
        <v>1050</v>
      </c>
      <c r="B4">
        <v>18</v>
      </c>
      <c r="C4">
        <f t="shared" si="0"/>
        <v>324</v>
      </c>
      <c r="D4">
        <f t="shared" si="1"/>
        <v>2.8903717578961645</v>
      </c>
      <c r="J4" t="s">
        <v>4</v>
      </c>
      <c r="K4">
        <v>0.66558732848090274</v>
      </c>
    </row>
    <row r="5" spans="1:18" x14ac:dyDescent="0.2">
      <c r="A5">
        <v>1400</v>
      </c>
      <c r="B5">
        <v>19</v>
      </c>
      <c r="C5">
        <f t="shared" si="0"/>
        <v>361</v>
      </c>
      <c r="D5">
        <f t="shared" si="1"/>
        <v>2.9444389791664403</v>
      </c>
      <c r="J5" t="s">
        <v>5</v>
      </c>
      <c r="K5">
        <v>0.4430064918343451</v>
      </c>
    </row>
    <row r="6" spans="1:18" x14ac:dyDescent="0.2">
      <c r="A6">
        <v>310</v>
      </c>
      <c r="B6">
        <v>16</v>
      </c>
      <c r="C6">
        <f t="shared" si="0"/>
        <v>256</v>
      </c>
      <c r="D6">
        <f t="shared" si="1"/>
        <v>2.7725887222397811</v>
      </c>
      <c r="J6" t="s">
        <v>6</v>
      </c>
      <c r="K6">
        <v>0.40016083736006391</v>
      </c>
    </row>
    <row r="7" spans="1:18" x14ac:dyDescent="0.2">
      <c r="A7">
        <v>2650</v>
      </c>
      <c r="B7">
        <v>19</v>
      </c>
      <c r="C7">
        <f t="shared" si="0"/>
        <v>361</v>
      </c>
      <c r="D7">
        <f t="shared" si="1"/>
        <v>2.9444389791664403</v>
      </c>
      <c r="J7" t="s">
        <v>7</v>
      </c>
      <c r="K7">
        <v>915.82992867608948</v>
      </c>
    </row>
    <row r="8" spans="1:18" ht="17" thickBot="1" x14ac:dyDescent="0.25">
      <c r="A8">
        <v>375</v>
      </c>
      <c r="B8">
        <v>18</v>
      </c>
      <c r="C8">
        <f t="shared" si="0"/>
        <v>324</v>
      </c>
      <c r="D8">
        <f t="shared" si="1"/>
        <v>2.8903717578961645</v>
      </c>
      <c r="J8" s="1" t="s">
        <v>8</v>
      </c>
      <c r="K8" s="1">
        <v>15</v>
      </c>
    </row>
    <row r="9" spans="1:18" x14ac:dyDescent="0.2">
      <c r="A9">
        <v>430</v>
      </c>
      <c r="B9">
        <v>17</v>
      </c>
      <c r="C9">
        <f t="shared" si="0"/>
        <v>289</v>
      </c>
      <c r="D9">
        <f t="shared" si="1"/>
        <v>2.8332133440562162</v>
      </c>
    </row>
    <row r="10" spans="1:18" ht="17" thickBot="1" x14ac:dyDescent="0.25">
      <c r="A10">
        <v>140</v>
      </c>
      <c r="B10">
        <v>17</v>
      </c>
      <c r="C10">
        <f t="shared" si="0"/>
        <v>289</v>
      </c>
      <c r="D10">
        <f t="shared" si="1"/>
        <v>2.8332133440562162</v>
      </c>
      <c r="J10" t="s">
        <v>9</v>
      </c>
    </row>
    <row r="11" spans="1:18" x14ac:dyDescent="0.2">
      <c r="A11">
        <v>75</v>
      </c>
      <c r="B11">
        <v>15</v>
      </c>
      <c r="C11">
        <f t="shared" si="0"/>
        <v>225</v>
      </c>
      <c r="D11">
        <f t="shared" si="1"/>
        <v>2.7080502011022101</v>
      </c>
      <c r="J11" s="2"/>
      <c r="K11" s="2" t="s">
        <v>14</v>
      </c>
      <c r="L11" s="2" t="s">
        <v>15</v>
      </c>
      <c r="M11" s="2" t="s">
        <v>16</v>
      </c>
      <c r="N11" s="2" t="s">
        <v>17</v>
      </c>
      <c r="O11" s="2" t="s">
        <v>18</v>
      </c>
    </row>
    <row r="12" spans="1:18" x14ac:dyDescent="0.2">
      <c r="A12">
        <v>62</v>
      </c>
      <c r="B12">
        <v>14</v>
      </c>
      <c r="C12">
        <f t="shared" si="0"/>
        <v>196</v>
      </c>
      <c r="D12">
        <f t="shared" si="1"/>
        <v>2.6390573296152584</v>
      </c>
      <c r="J12" t="s">
        <v>10</v>
      </c>
      <c r="K12">
        <v>1</v>
      </c>
      <c r="L12">
        <v>8672273.6426349357</v>
      </c>
      <c r="M12">
        <v>8672273.6426349357</v>
      </c>
      <c r="N12">
        <v>10.339589796679789</v>
      </c>
      <c r="O12">
        <v>6.7624515421089741E-3</v>
      </c>
    </row>
    <row r="13" spans="1:18" x14ac:dyDescent="0.2">
      <c r="A13">
        <v>130</v>
      </c>
      <c r="B13">
        <v>16</v>
      </c>
      <c r="C13">
        <f t="shared" si="0"/>
        <v>256</v>
      </c>
      <c r="D13">
        <f t="shared" si="1"/>
        <v>2.7725887222397811</v>
      </c>
      <c r="J13" t="s">
        <v>11</v>
      </c>
      <c r="K13">
        <v>13</v>
      </c>
      <c r="L13">
        <v>10903677.957365066</v>
      </c>
      <c r="M13">
        <v>838744.4582588512</v>
      </c>
    </row>
    <row r="14" spans="1:18" ht="17" thickBot="1" x14ac:dyDescent="0.25">
      <c r="A14">
        <v>400</v>
      </c>
      <c r="B14">
        <v>17</v>
      </c>
      <c r="C14">
        <f t="shared" si="0"/>
        <v>289</v>
      </c>
      <c r="D14">
        <f t="shared" si="1"/>
        <v>2.8332133440562162</v>
      </c>
      <c r="J14" s="1" t="s">
        <v>12</v>
      </c>
      <c r="K14" s="1">
        <v>14</v>
      </c>
      <c r="L14" s="1">
        <v>19575951.600000001</v>
      </c>
      <c r="M14" s="1"/>
      <c r="N14" s="1"/>
      <c r="O14" s="1"/>
    </row>
    <row r="15" spans="1:18" ht="17" thickBot="1" x14ac:dyDescent="0.25">
      <c r="A15">
        <v>220</v>
      </c>
      <c r="B15">
        <v>16</v>
      </c>
      <c r="C15">
        <f t="shared" si="0"/>
        <v>256</v>
      </c>
      <c r="D15">
        <f t="shared" si="1"/>
        <v>2.7725887222397811</v>
      </c>
    </row>
    <row r="16" spans="1:18" x14ac:dyDescent="0.2">
      <c r="A16">
        <v>72</v>
      </c>
      <c r="B16">
        <v>13</v>
      </c>
      <c r="C16">
        <f t="shared" si="0"/>
        <v>169</v>
      </c>
      <c r="D16">
        <f t="shared" si="1"/>
        <v>2.5649493574615367</v>
      </c>
      <c r="J16" s="2"/>
      <c r="K16" s="2" t="s">
        <v>19</v>
      </c>
      <c r="L16" s="2" t="s">
        <v>7</v>
      </c>
      <c r="M16" s="2" t="s">
        <v>20</v>
      </c>
      <c r="N16" s="2" t="s">
        <v>21</v>
      </c>
      <c r="O16" s="2" t="s">
        <v>22</v>
      </c>
      <c r="P16" s="2" t="s">
        <v>23</v>
      </c>
      <c r="Q16" s="2" t="s">
        <v>24</v>
      </c>
      <c r="R16" s="2" t="s">
        <v>25</v>
      </c>
    </row>
    <row r="17" spans="1:18" x14ac:dyDescent="0.2">
      <c r="J17" t="s">
        <v>13</v>
      </c>
      <c r="K17">
        <v>-18741.615726738823</v>
      </c>
      <c r="L17">
        <v>6105.987413773486</v>
      </c>
      <c r="M17">
        <v>-3.0693832883544299</v>
      </c>
      <c r="N17">
        <v>8.9594789437568313E-3</v>
      </c>
      <c r="O17">
        <v>-31932.799552211371</v>
      </c>
      <c r="P17">
        <v>-5550.4319012662745</v>
      </c>
      <c r="Q17">
        <v>-31932.799552211371</v>
      </c>
      <c r="R17">
        <v>-5550.4319012662745</v>
      </c>
    </row>
    <row r="18" spans="1:18" ht="17" thickBot="1" x14ac:dyDescent="0.25">
      <c r="J18" s="1" t="s">
        <v>390</v>
      </c>
      <c r="K18" s="1">
        <v>6968.0580922698564</v>
      </c>
      <c r="L18" s="1">
        <v>2167.0059713344303</v>
      </c>
      <c r="M18" s="1">
        <v>3.2155232539479179</v>
      </c>
      <c r="N18" s="1">
        <v>6.7624515421089377E-3</v>
      </c>
      <c r="O18" s="1">
        <v>2286.5263134312445</v>
      </c>
      <c r="P18" s="1">
        <v>11649.589871108468</v>
      </c>
      <c r="Q18" s="1">
        <v>2286.5263134312445</v>
      </c>
      <c r="R18" s="1">
        <v>11649.589871108468</v>
      </c>
    </row>
    <row r="19" spans="1:18" x14ac:dyDescent="0.2">
      <c r="A19" t="s">
        <v>2</v>
      </c>
    </row>
    <row r="20" spans="1:18" ht="17" thickBot="1" x14ac:dyDescent="0.25"/>
    <row r="21" spans="1:18" x14ac:dyDescent="0.2">
      <c r="A21" s="3" t="s">
        <v>3</v>
      </c>
      <c r="B21" s="3"/>
    </row>
    <row r="22" spans="1:18" x14ac:dyDescent="0.2">
      <c r="A22" t="s">
        <v>4</v>
      </c>
      <c r="B22">
        <v>0.84042736943111529</v>
      </c>
    </row>
    <row r="23" spans="1:18" x14ac:dyDescent="0.2">
      <c r="A23" t="s">
        <v>5</v>
      </c>
      <c r="B23">
        <v>0.7063181632889044</v>
      </c>
    </row>
    <row r="24" spans="1:18" x14ac:dyDescent="0.2">
      <c r="A24" t="s">
        <v>6</v>
      </c>
      <c r="B24">
        <v>0.65737119050372173</v>
      </c>
    </row>
    <row r="25" spans="1:18" x14ac:dyDescent="0.2">
      <c r="A25" t="s">
        <v>7</v>
      </c>
      <c r="B25">
        <v>692.16456504549978</v>
      </c>
    </row>
    <row r="26" spans="1:18" ht="17" thickBot="1" x14ac:dyDescent="0.25">
      <c r="A26" s="1" t="s">
        <v>8</v>
      </c>
      <c r="B26" s="1">
        <v>15</v>
      </c>
    </row>
    <row r="28" spans="1:18" ht="17" thickBot="1" x14ac:dyDescent="0.25">
      <c r="A28" t="s">
        <v>9</v>
      </c>
    </row>
    <row r="29" spans="1:18" x14ac:dyDescent="0.2">
      <c r="A29" s="2"/>
      <c r="B29" s="2" t="s">
        <v>14</v>
      </c>
      <c r="C29" s="2" t="s">
        <v>15</v>
      </c>
      <c r="D29" s="2" t="s">
        <v>16</v>
      </c>
      <c r="E29" s="2" t="s">
        <v>17</v>
      </c>
      <c r="F29" s="2" t="s">
        <v>18</v>
      </c>
    </row>
    <row r="30" spans="1:18" x14ac:dyDescent="0.2">
      <c r="A30" t="s">
        <v>10</v>
      </c>
      <c r="B30">
        <v>2</v>
      </c>
      <c r="C30">
        <v>13826850.178744491</v>
      </c>
      <c r="D30">
        <v>6913425.0893722456</v>
      </c>
      <c r="E30">
        <v>14.430272662392793</v>
      </c>
      <c r="F30">
        <v>6.4159729712226032E-4</v>
      </c>
    </row>
    <row r="31" spans="1:18" x14ac:dyDescent="0.2">
      <c r="A31" t="s">
        <v>11</v>
      </c>
      <c r="B31">
        <v>12</v>
      </c>
      <c r="C31">
        <v>5749101.4212555103</v>
      </c>
      <c r="D31">
        <v>479091.78510462586</v>
      </c>
    </row>
    <row r="32" spans="1:18" ht="17" thickBot="1" x14ac:dyDescent="0.25">
      <c r="A32" s="1" t="s">
        <v>12</v>
      </c>
      <c r="B32" s="1">
        <v>14</v>
      </c>
      <c r="C32" s="1">
        <v>19575951.600000001</v>
      </c>
      <c r="D32" s="1"/>
      <c r="E32" s="1"/>
      <c r="F32" s="1"/>
    </row>
    <row r="33" spans="1:9" ht="17" thickBot="1" x14ac:dyDescent="0.25"/>
    <row r="34" spans="1:9" x14ac:dyDescent="0.2">
      <c r="A34" s="2"/>
      <c r="B34" s="2" t="s">
        <v>19</v>
      </c>
      <c r="C34" s="2" t="s">
        <v>7</v>
      </c>
      <c r="D34" s="2" t="s">
        <v>20</v>
      </c>
      <c r="E34" s="2" t="s">
        <v>21</v>
      </c>
      <c r="F34" s="2" t="s">
        <v>22</v>
      </c>
      <c r="G34" s="2" t="s">
        <v>23</v>
      </c>
      <c r="H34" s="2" t="s">
        <v>24</v>
      </c>
      <c r="I34" s="2" t="s">
        <v>25</v>
      </c>
    </row>
    <row r="35" spans="1:9" x14ac:dyDescent="0.2">
      <c r="A35" t="s">
        <v>13</v>
      </c>
      <c r="B35">
        <v>35807.662995594765</v>
      </c>
      <c r="C35">
        <v>14144.233368135403</v>
      </c>
      <c r="D35">
        <v>2.5316086113414569</v>
      </c>
      <c r="E35">
        <v>2.6341431359581155E-2</v>
      </c>
      <c r="F35">
        <v>4990.0258672940327</v>
      </c>
      <c r="G35">
        <v>66625.300123895489</v>
      </c>
      <c r="H35">
        <v>4990.0258672940327</v>
      </c>
      <c r="I35">
        <v>66625.300123895489</v>
      </c>
    </row>
    <row r="36" spans="1:9" x14ac:dyDescent="0.2">
      <c r="A36" t="s">
        <v>36</v>
      </c>
      <c r="B36">
        <v>-4833.4047356828232</v>
      </c>
      <c r="C36">
        <v>1748.3750523077231</v>
      </c>
      <c r="D36">
        <v>-2.76451252796309</v>
      </c>
      <c r="E36">
        <v>1.7135278418390906E-2</v>
      </c>
      <c r="F36">
        <v>-8642.7867307210017</v>
      </c>
      <c r="G36">
        <v>-1024.0227406446447</v>
      </c>
      <c r="H36">
        <v>-8642.7867307210017</v>
      </c>
      <c r="I36">
        <v>-1024.0227406446447</v>
      </c>
    </row>
    <row r="37" spans="1:9" ht="17" thickBot="1" x14ac:dyDescent="0.25">
      <c r="A37" s="1" t="s">
        <v>26</v>
      </c>
      <c r="B37" s="1">
        <v>162.16519823788556</v>
      </c>
      <c r="C37" s="1">
        <v>53.56314546700775</v>
      </c>
      <c r="D37" s="1">
        <v>3.027551814293119</v>
      </c>
      <c r="E37" s="1">
        <v>1.0514316532600572E-2</v>
      </c>
      <c r="F37" s="1">
        <v>45.461129697037023</v>
      </c>
      <c r="G37" s="1">
        <v>278.86926677873407</v>
      </c>
      <c r="H37" s="1">
        <v>45.461129697037023</v>
      </c>
      <c r="I37" s="1">
        <v>278.86926677873407</v>
      </c>
    </row>
    <row r="41" spans="1:9" x14ac:dyDescent="0.2">
      <c r="A41" t="s">
        <v>32</v>
      </c>
    </row>
    <row r="42" spans="1:9" ht="17" thickBot="1" x14ac:dyDescent="0.25"/>
    <row r="43" spans="1:9" x14ac:dyDescent="0.2">
      <c r="A43" s="2" t="s">
        <v>33</v>
      </c>
      <c r="B43" s="2" t="s">
        <v>38</v>
      </c>
      <c r="C43" s="2" t="s">
        <v>35</v>
      </c>
    </row>
    <row r="44" spans="1:9" x14ac:dyDescent="0.2">
      <c r="A44">
        <v>1</v>
      </c>
      <c r="B44">
        <v>1347.9019823788694</v>
      </c>
      <c r="C44">
        <v>302.09801762113057</v>
      </c>
    </row>
    <row r="45" spans="1:9" x14ac:dyDescent="0.2">
      <c r="A45">
        <v>2</v>
      </c>
      <c r="B45">
        <v>2514.6095814978107</v>
      </c>
      <c r="C45">
        <v>1685.3904185021893</v>
      </c>
    </row>
    <row r="46" spans="1:9" x14ac:dyDescent="0.2">
      <c r="A46">
        <v>3</v>
      </c>
      <c r="B46">
        <v>1347.9019823788694</v>
      </c>
      <c r="C46">
        <v>-297.90198237886943</v>
      </c>
    </row>
    <row r="47" spans="1:9" x14ac:dyDescent="0.2">
      <c r="A47">
        <v>4</v>
      </c>
      <c r="B47">
        <v>2514.6095814978107</v>
      </c>
      <c r="C47">
        <v>-1114.6095814978107</v>
      </c>
    </row>
    <row r="48" spans="1:9" x14ac:dyDescent="0.2">
      <c r="A48">
        <v>5</v>
      </c>
      <c r="B48">
        <v>-12.522026431703125</v>
      </c>
      <c r="C48">
        <v>322.52202643170313</v>
      </c>
    </row>
    <row r="49" spans="1:3" x14ac:dyDescent="0.2">
      <c r="A49">
        <v>6</v>
      </c>
      <c r="B49">
        <v>2514.6095814978107</v>
      </c>
      <c r="C49">
        <v>135.39041850218928</v>
      </c>
    </row>
    <row r="50" spans="1:3" x14ac:dyDescent="0.2">
      <c r="A50">
        <v>7</v>
      </c>
      <c r="B50">
        <v>1347.9019823788694</v>
      </c>
      <c r="C50">
        <v>-972.90198237886943</v>
      </c>
    </row>
    <row r="51" spans="1:3" x14ac:dyDescent="0.2">
      <c r="A51">
        <v>8</v>
      </c>
      <c r="B51">
        <v>505.52477973570058</v>
      </c>
      <c r="C51">
        <v>-75.524779735700577</v>
      </c>
    </row>
    <row r="52" spans="1:3" x14ac:dyDescent="0.2">
      <c r="A52">
        <v>9</v>
      </c>
      <c r="B52">
        <v>505.52477973570058</v>
      </c>
      <c r="C52">
        <v>-365.52477973570058</v>
      </c>
    </row>
    <row r="53" spans="1:3" x14ac:dyDescent="0.2">
      <c r="A53">
        <v>10</v>
      </c>
      <c r="B53">
        <v>-206.2384361233344</v>
      </c>
      <c r="C53">
        <v>281.2384361233344</v>
      </c>
    </row>
    <row r="54" spans="1:3" x14ac:dyDescent="0.2">
      <c r="A54">
        <v>11</v>
      </c>
      <c r="B54">
        <v>-75.624449339189596</v>
      </c>
      <c r="C54">
        <v>137.6244493391896</v>
      </c>
    </row>
    <row r="55" spans="1:3" x14ac:dyDescent="0.2">
      <c r="A55">
        <v>12</v>
      </c>
      <c r="B55">
        <v>-12.522026431703125</v>
      </c>
      <c r="C55">
        <v>142.52202643170313</v>
      </c>
    </row>
    <row r="56" spans="1:3" x14ac:dyDescent="0.2">
      <c r="A56">
        <v>13</v>
      </c>
      <c r="B56">
        <v>505.52477973570058</v>
      </c>
      <c r="C56">
        <v>-105.52477973570058</v>
      </c>
    </row>
    <row r="57" spans="1:3" x14ac:dyDescent="0.2">
      <c r="A57">
        <v>14</v>
      </c>
      <c r="B57">
        <v>-12.522026431703125</v>
      </c>
      <c r="C57">
        <v>232.52202643170313</v>
      </c>
    </row>
    <row r="58" spans="1:3" ht="17" thickBot="1" x14ac:dyDescent="0.25">
      <c r="A58" s="1">
        <v>15</v>
      </c>
      <c r="B58" s="1">
        <v>379.319933920724</v>
      </c>
      <c r="C58" s="1">
        <v>-307.319933920724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33793-F958-1D4A-B649-3B05CB1F718E}">
  <dimension ref="A1:O43"/>
  <sheetViews>
    <sheetView topLeftCell="C15" workbookViewId="0">
      <selection activeCell="K12" sqref="K12"/>
    </sheetView>
  </sheetViews>
  <sheetFormatPr baseColWidth="10" defaultRowHeight="16" x14ac:dyDescent="0.2"/>
  <cols>
    <col min="2" max="2" width="23.6640625" bestFit="1" customWidth="1"/>
  </cols>
  <sheetData>
    <row r="1" spans="1:15" x14ac:dyDescent="0.2">
      <c r="A1" s="4" t="s">
        <v>39</v>
      </c>
      <c r="B1" s="4" t="s">
        <v>40</v>
      </c>
      <c r="C1" s="4" t="s">
        <v>41</v>
      </c>
      <c r="D1" s="4" t="s">
        <v>42</v>
      </c>
      <c r="E1" s="4" t="s">
        <v>43</v>
      </c>
      <c r="G1" t="s">
        <v>2</v>
      </c>
    </row>
    <row r="2" spans="1:15" ht="17" thickBot="1" x14ac:dyDescent="0.25">
      <c r="A2" s="5">
        <v>7</v>
      </c>
      <c r="B2" s="5">
        <v>79</v>
      </c>
      <c r="C2" s="5">
        <v>143</v>
      </c>
      <c r="D2" s="5">
        <v>1</v>
      </c>
      <c r="E2" s="5">
        <f>B2*C2</f>
        <v>11297</v>
      </c>
    </row>
    <row r="3" spans="1:15" x14ac:dyDescent="0.2">
      <c r="A3" s="5">
        <v>23</v>
      </c>
      <c r="B3" s="5">
        <v>57</v>
      </c>
      <c r="C3" s="5">
        <v>110</v>
      </c>
      <c r="D3" s="5">
        <v>0</v>
      </c>
      <c r="E3" s="5">
        <f t="shared" ref="E3:E21" si="0">B3*C3</f>
        <v>6270</v>
      </c>
      <c r="G3" s="3" t="s">
        <v>3</v>
      </c>
      <c r="H3" s="3"/>
    </row>
    <row r="4" spans="1:15" x14ac:dyDescent="0.2">
      <c r="A4" s="5">
        <v>13</v>
      </c>
      <c r="B4" s="5">
        <v>84</v>
      </c>
      <c r="C4" s="5">
        <v>206</v>
      </c>
      <c r="D4" s="5">
        <v>1</v>
      </c>
      <c r="E4" s="5">
        <f t="shared" si="0"/>
        <v>17304</v>
      </c>
      <c r="G4" t="s">
        <v>4</v>
      </c>
      <c r="H4">
        <v>0.46730859434382721</v>
      </c>
    </row>
    <row r="5" spans="1:15" x14ac:dyDescent="0.2">
      <c r="A5" s="5">
        <v>55</v>
      </c>
      <c r="B5" s="5">
        <v>70</v>
      </c>
      <c r="C5" s="5">
        <v>156</v>
      </c>
      <c r="D5" s="5">
        <v>0</v>
      </c>
      <c r="E5" s="5">
        <f t="shared" si="0"/>
        <v>10920</v>
      </c>
      <c r="G5" t="s">
        <v>5</v>
      </c>
      <c r="H5">
        <v>0.21837732234760368</v>
      </c>
    </row>
    <row r="6" spans="1:15" x14ac:dyDescent="0.2">
      <c r="A6" s="5">
        <v>37</v>
      </c>
      <c r="B6" s="5">
        <v>90</v>
      </c>
      <c r="C6" s="5">
        <v>120</v>
      </c>
      <c r="D6" s="5">
        <v>1</v>
      </c>
      <c r="E6" s="5">
        <f t="shared" si="0"/>
        <v>10800</v>
      </c>
      <c r="G6" t="s">
        <v>6</v>
      </c>
      <c r="H6">
        <v>0.12642171321202761</v>
      </c>
    </row>
    <row r="7" spans="1:15" x14ac:dyDescent="0.2">
      <c r="A7" s="5">
        <v>43</v>
      </c>
      <c r="B7" s="5">
        <v>57</v>
      </c>
      <c r="C7" s="5">
        <v>180</v>
      </c>
      <c r="D7" s="5">
        <v>0</v>
      </c>
      <c r="E7" s="5">
        <f t="shared" si="0"/>
        <v>10260</v>
      </c>
      <c r="G7" t="s">
        <v>7</v>
      </c>
      <c r="H7">
        <v>14.111338405094321</v>
      </c>
    </row>
    <row r="8" spans="1:15" ht="17" thickBot="1" x14ac:dyDescent="0.25">
      <c r="A8" s="5">
        <v>18</v>
      </c>
      <c r="B8" s="5">
        <v>89</v>
      </c>
      <c r="C8" s="5">
        <v>107</v>
      </c>
      <c r="D8" s="5">
        <v>1</v>
      </c>
      <c r="E8" s="5">
        <f t="shared" si="0"/>
        <v>9523</v>
      </c>
      <c r="G8" s="1" t="s">
        <v>8</v>
      </c>
      <c r="H8" s="1">
        <v>20</v>
      </c>
    </row>
    <row r="9" spans="1:15" x14ac:dyDescent="0.2">
      <c r="A9" s="5">
        <v>31</v>
      </c>
      <c r="B9" s="5">
        <v>84</v>
      </c>
      <c r="C9" s="5">
        <v>216</v>
      </c>
      <c r="D9" s="5">
        <v>0</v>
      </c>
      <c r="E9" s="5">
        <f t="shared" si="0"/>
        <v>18144</v>
      </c>
    </row>
    <row r="10" spans="1:15" ht="17" thickBot="1" x14ac:dyDescent="0.25">
      <c r="A10" s="5">
        <v>33</v>
      </c>
      <c r="B10" s="5">
        <v>66</v>
      </c>
      <c r="C10" s="5">
        <v>152</v>
      </c>
      <c r="D10" s="5">
        <v>0</v>
      </c>
      <c r="E10" s="5">
        <f t="shared" si="0"/>
        <v>10032</v>
      </c>
      <c r="G10" t="s">
        <v>9</v>
      </c>
    </row>
    <row r="11" spans="1:15" x14ac:dyDescent="0.2">
      <c r="A11" s="5">
        <v>28</v>
      </c>
      <c r="B11" s="5">
        <v>77</v>
      </c>
      <c r="C11" s="5">
        <v>140</v>
      </c>
      <c r="D11" s="5">
        <v>0</v>
      </c>
      <c r="E11" s="5">
        <f t="shared" si="0"/>
        <v>10780</v>
      </c>
      <c r="G11" s="2"/>
      <c r="H11" s="2" t="s">
        <v>14</v>
      </c>
      <c r="I11" s="2" t="s">
        <v>15</v>
      </c>
      <c r="J11" s="2" t="s">
        <v>16</v>
      </c>
      <c r="K11" s="2" t="s">
        <v>17</v>
      </c>
      <c r="L11" s="2" t="s">
        <v>18</v>
      </c>
    </row>
    <row r="12" spans="1:15" x14ac:dyDescent="0.2">
      <c r="A12" s="5">
        <v>32</v>
      </c>
      <c r="B12" s="5">
        <v>72</v>
      </c>
      <c r="C12" s="5">
        <v>149</v>
      </c>
      <c r="D12" s="5">
        <v>0</v>
      </c>
      <c r="E12" s="5">
        <f t="shared" si="0"/>
        <v>10728</v>
      </c>
      <c r="G12" t="s">
        <v>10</v>
      </c>
      <c r="H12">
        <v>2</v>
      </c>
      <c r="I12">
        <v>945.79218308747159</v>
      </c>
      <c r="J12">
        <v>472.89609154373579</v>
      </c>
      <c r="K12">
        <v>2.3748124165610824</v>
      </c>
      <c r="L12">
        <v>0.12316173158808257</v>
      </c>
    </row>
    <row r="13" spans="1:15" x14ac:dyDescent="0.2">
      <c r="A13" s="5">
        <v>44</v>
      </c>
      <c r="B13" s="5">
        <v>70</v>
      </c>
      <c r="C13" s="5">
        <v>218</v>
      </c>
      <c r="D13" s="5">
        <v>0</v>
      </c>
      <c r="E13" s="5">
        <f t="shared" si="0"/>
        <v>15260</v>
      </c>
      <c r="G13" t="s">
        <v>11</v>
      </c>
      <c r="H13">
        <v>17</v>
      </c>
      <c r="I13">
        <v>3385.2078169125284</v>
      </c>
      <c r="J13">
        <v>199.12987158308991</v>
      </c>
    </row>
    <row r="14" spans="1:15" ht="17" thickBot="1" x14ac:dyDescent="0.25">
      <c r="A14" s="5">
        <v>28</v>
      </c>
      <c r="B14" s="5">
        <v>72</v>
      </c>
      <c r="C14" s="5">
        <v>140</v>
      </c>
      <c r="D14" s="5">
        <v>1</v>
      </c>
      <c r="E14" s="5">
        <f t="shared" si="0"/>
        <v>10080</v>
      </c>
      <c r="G14" s="1" t="s">
        <v>12</v>
      </c>
      <c r="H14" s="1">
        <v>19</v>
      </c>
      <c r="I14" s="1">
        <v>4331</v>
      </c>
      <c r="J14" s="1"/>
      <c r="K14" s="1"/>
      <c r="L14" s="1"/>
    </row>
    <row r="15" spans="1:15" ht="17" thickBot="1" x14ac:dyDescent="0.25">
      <c r="A15" s="5">
        <v>66</v>
      </c>
      <c r="B15" s="5">
        <v>61</v>
      </c>
      <c r="C15" s="5">
        <v>213</v>
      </c>
      <c r="D15" s="5">
        <v>0</v>
      </c>
      <c r="E15" s="5">
        <f t="shared" si="0"/>
        <v>12993</v>
      </c>
    </row>
    <row r="16" spans="1:15" x14ac:dyDescent="0.2">
      <c r="A16" s="5">
        <v>41</v>
      </c>
      <c r="B16" s="5">
        <v>62</v>
      </c>
      <c r="C16" s="5">
        <v>119</v>
      </c>
      <c r="D16" s="5">
        <v>1</v>
      </c>
      <c r="E16" s="5">
        <f t="shared" si="0"/>
        <v>7378</v>
      </c>
      <c r="G16" s="2"/>
      <c r="H16" s="2" t="s">
        <v>19</v>
      </c>
      <c r="I16" s="2" t="s">
        <v>7</v>
      </c>
      <c r="J16" s="2" t="s">
        <v>20</v>
      </c>
      <c r="K16" s="2" t="s">
        <v>21</v>
      </c>
      <c r="L16" s="2" t="s">
        <v>22</v>
      </c>
      <c r="M16" s="2" t="s">
        <v>23</v>
      </c>
      <c r="N16" s="2" t="s">
        <v>24</v>
      </c>
      <c r="O16" s="2" t="s">
        <v>25</v>
      </c>
    </row>
    <row r="17" spans="1:15" x14ac:dyDescent="0.2">
      <c r="A17" s="5">
        <v>41</v>
      </c>
      <c r="B17" s="5">
        <v>66</v>
      </c>
      <c r="C17" s="5">
        <v>190</v>
      </c>
      <c r="D17" s="5">
        <v>0</v>
      </c>
      <c r="E17" s="5">
        <f t="shared" si="0"/>
        <v>12540</v>
      </c>
      <c r="G17" t="s">
        <v>13</v>
      </c>
      <c r="H17">
        <v>36.087077901170176</v>
      </c>
      <c r="I17">
        <v>25.486711030898501</v>
      </c>
      <c r="J17">
        <v>1.4159174111332156</v>
      </c>
      <c r="K17">
        <v>0.17486076954182897</v>
      </c>
      <c r="L17">
        <v>-17.685182059555721</v>
      </c>
      <c r="M17">
        <v>89.85933786189608</v>
      </c>
      <c r="N17">
        <v>-17.685182059555721</v>
      </c>
      <c r="O17">
        <v>89.85933786189608</v>
      </c>
    </row>
    <row r="18" spans="1:15" x14ac:dyDescent="0.2">
      <c r="A18" s="5">
        <v>26</v>
      </c>
      <c r="B18" s="5">
        <v>89</v>
      </c>
      <c r="C18" s="5">
        <v>98</v>
      </c>
      <c r="D18" s="5">
        <v>0</v>
      </c>
      <c r="E18" s="5">
        <f t="shared" si="0"/>
        <v>8722</v>
      </c>
      <c r="G18" t="s">
        <v>40</v>
      </c>
      <c r="H18">
        <v>-0.35282148394052237</v>
      </c>
      <c r="I18">
        <v>0.28877580755807825</v>
      </c>
      <c r="J18">
        <v>-1.2217833859561222</v>
      </c>
      <c r="K18">
        <v>0.23846177267195734</v>
      </c>
      <c r="L18">
        <v>-0.96208518122795195</v>
      </c>
      <c r="M18">
        <v>0.2564422133469072</v>
      </c>
      <c r="N18">
        <v>-0.96208518122795195</v>
      </c>
      <c r="O18">
        <v>0.2564422133469072</v>
      </c>
    </row>
    <row r="19" spans="1:15" ht="17" thickBot="1" x14ac:dyDescent="0.25">
      <c r="A19" s="5">
        <v>43</v>
      </c>
      <c r="B19" s="5">
        <v>72</v>
      </c>
      <c r="C19" s="5">
        <v>135</v>
      </c>
      <c r="D19" s="5">
        <v>0</v>
      </c>
      <c r="E19" s="5">
        <f t="shared" si="0"/>
        <v>9720</v>
      </c>
      <c r="G19" s="1" t="s">
        <v>41</v>
      </c>
      <c r="H19" s="1">
        <v>0.14252681618375987</v>
      </c>
      <c r="I19" s="1">
        <v>8.4330738372827674E-2</v>
      </c>
      <c r="J19" s="1">
        <v>1.6900933032703487</v>
      </c>
      <c r="K19" s="1">
        <v>0.10926259490999075</v>
      </c>
      <c r="L19" s="1">
        <v>-3.5395489325417834E-2</v>
      </c>
      <c r="M19" s="1">
        <v>0.3204491216929376</v>
      </c>
      <c r="N19" s="1">
        <v>-3.5395489325417834E-2</v>
      </c>
      <c r="O19" s="1">
        <v>0.3204491216929376</v>
      </c>
    </row>
    <row r="20" spans="1:15" x14ac:dyDescent="0.2">
      <c r="A20" s="5">
        <v>5</v>
      </c>
      <c r="B20" s="5">
        <v>57</v>
      </c>
      <c r="C20" s="5">
        <v>121</v>
      </c>
      <c r="D20" s="5">
        <v>0</v>
      </c>
      <c r="E20" s="5">
        <f t="shared" si="0"/>
        <v>6897</v>
      </c>
    </row>
    <row r="21" spans="1:15" x14ac:dyDescent="0.2">
      <c r="A21" s="5">
        <v>36</v>
      </c>
      <c r="B21" s="5">
        <v>59</v>
      </c>
      <c r="C21" s="5">
        <v>131</v>
      </c>
      <c r="D21" s="5">
        <v>1</v>
      </c>
      <c r="E21" s="5">
        <f t="shared" si="0"/>
        <v>7729</v>
      </c>
    </row>
    <row r="23" spans="1:15" x14ac:dyDescent="0.2">
      <c r="A23" t="s">
        <v>2</v>
      </c>
    </row>
    <row r="24" spans="1:15" ht="17" thickBot="1" x14ac:dyDescent="0.25"/>
    <row r="25" spans="1:15" x14ac:dyDescent="0.2">
      <c r="A25" s="3" t="s">
        <v>3</v>
      </c>
      <c r="B25" s="3"/>
    </row>
    <row r="26" spans="1:15" x14ac:dyDescent="0.2">
      <c r="A26" t="s">
        <v>4</v>
      </c>
      <c r="B26">
        <v>0.68190076863255111</v>
      </c>
    </row>
    <row r="27" spans="1:15" x14ac:dyDescent="0.2">
      <c r="A27" t="s">
        <v>5</v>
      </c>
      <c r="B27">
        <v>0.46498865826166408</v>
      </c>
    </row>
    <row r="28" spans="1:15" x14ac:dyDescent="0.2">
      <c r="A28" t="s">
        <v>6</v>
      </c>
      <c r="B28">
        <v>0.32231896713144115</v>
      </c>
    </row>
    <row r="29" spans="1:15" x14ac:dyDescent="0.2">
      <c r="A29" t="s">
        <v>7</v>
      </c>
      <c r="B29">
        <v>12.428821668655836</v>
      </c>
    </row>
    <row r="30" spans="1:15" ht="17" thickBot="1" x14ac:dyDescent="0.25">
      <c r="A30" s="1" t="s">
        <v>8</v>
      </c>
      <c r="B30" s="1">
        <v>20</v>
      </c>
    </row>
    <row r="32" spans="1:15" ht="17" thickBot="1" x14ac:dyDescent="0.25">
      <c r="A32" t="s">
        <v>9</v>
      </c>
    </row>
    <row r="33" spans="1:9" x14ac:dyDescent="0.2">
      <c r="A33" s="2"/>
      <c r="B33" s="2" t="s">
        <v>14</v>
      </c>
      <c r="C33" s="2" t="s">
        <v>15</v>
      </c>
      <c r="D33" s="2" t="s">
        <v>16</v>
      </c>
      <c r="E33" s="2" t="s">
        <v>17</v>
      </c>
      <c r="F33" s="2" t="s">
        <v>18</v>
      </c>
    </row>
    <row r="34" spans="1:9" x14ac:dyDescent="0.2">
      <c r="A34" t="s">
        <v>10</v>
      </c>
      <c r="B34">
        <v>4</v>
      </c>
      <c r="C34">
        <v>2013.8658789312672</v>
      </c>
      <c r="D34">
        <v>503.46646973281679</v>
      </c>
      <c r="E34">
        <v>3.2591972028399638</v>
      </c>
      <c r="F34">
        <v>4.1183063060332356E-2</v>
      </c>
    </row>
    <row r="35" spans="1:9" x14ac:dyDescent="0.2">
      <c r="A35" t="s">
        <v>11</v>
      </c>
      <c r="B35">
        <v>15</v>
      </c>
      <c r="C35">
        <v>2317.1341210687328</v>
      </c>
      <c r="D35">
        <v>154.47560807124884</v>
      </c>
    </row>
    <row r="36" spans="1:9" ht="17" thickBot="1" x14ac:dyDescent="0.25">
      <c r="A36" s="1" t="s">
        <v>12</v>
      </c>
      <c r="B36" s="1">
        <v>19</v>
      </c>
      <c r="C36" s="1">
        <v>4331</v>
      </c>
      <c r="D36" s="1"/>
      <c r="E36" s="1"/>
      <c r="F36" s="1"/>
    </row>
    <row r="37" spans="1:9" ht="17" thickBot="1" x14ac:dyDescent="0.25"/>
    <row r="38" spans="1:9" x14ac:dyDescent="0.2">
      <c r="A38" s="2"/>
      <c r="B38" s="2" t="s">
        <v>19</v>
      </c>
      <c r="C38" s="2" t="s">
        <v>7</v>
      </c>
      <c r="D38" s="2" t="s">
        <v>20</v>
      </c>
      <c r="E38" s="2" t="s">
        <v>21</v>
      </c>
      <c r="F38" s="2" t="s">
        <v>22</v>
      </c>
      <c r="G38" s="2" t="s">
        <v>23</v>
      </c>
      <c r="H38" s="2" t="s">
        <v>24</v>
      </c>
      <c r="I38" s="2" t="s">
        <v>25</v>
      </c>
    </row>
    <row r="39" spans="1:9" x14ac:dyDescent="0.2">
      <c r="A39" t="s">
        <v>13</v>
      </c>
      <c r="B39">
        <v>-131.77960977641865</v>
      </c>
      <c r="C39">
        <v>71.252678247331588</v>
      </c>
      <c r="D39">
        <v>-1.8494688623350632</v>
      </c>
      <c r="E39">
        <v>8.4192633024217881E-2</v>
      </c>
      <c r="F39">
        <v>-283.65109844661038</v>
      </c>
      <c r="G39">
        <v>20.091878893773071</v>
      </c>
      <c r="H39">
        <v>-283.65109844661038</v>
      </c>
      <c r="I39">
        <v>20.091878893773071</v>
      </c>
    </row>
    <row r="40" spans="1:9" x14ac:dyDescent="0.2">
      <c r="A40" t="s">
        <v>40</v>
      </c>
      <c r="B40">
        <v>1.9389138652354061</v>
      </c>
      <c r="C40">
        <v>0.9354482974484879</v>
      </c>
      <c r="D40">
        <v>2.0727108815355728</v>
      </c>
      <c r="E40">
        <v>5.5844561380201781E-2</v>
      </c>
      <c r="F40">
        <v>-5.49469832558378E-2</v>
      </c>
      <c r="G40">
        <v>3.93277471372665</v>
      </c>
      <c r="H40">
        <v>-5.49469832558378E-2</v>
      </c>
      <c r="I40">
        <v>3.93277471372665</v>
      </c>
    </row>
    <row r="41" spans="1:9" x14ac:dyDescent="0.2">
      <c r="A41" t="s">
        <v>41</v>
      </c>
      <c r="B41">
        <v>1.3263850661354162</v>
      </c>
      <c r="C41">
        <v>0.4917412310218171</v>
      </c>
      <c r="D41">
        <v>2.6973232717932665</v>
      </c>
      <c r="E41">
        <v>1.6547355804285336E-2</v>
      </c>
      <c r="F41">
        <v>0.27826344274096027</v>
      </c>
      <c r="G41">
        <v>2.3745066895298721</v>
      </c>
      <c r="H41">
        <v>0.27826344274096027</v>
      </c>
      <c r="I41">
        <v>2.3745066895298721</v>
      </c>
    </row>
    <row r="42" spans="1:9" x14ac:dyDescent="0.2">
      <c r="A42" t="s">
        <v>42</v>
      </c>
      <c r="B42">
        <v>-2.7146382810852789</v>
      </c>
      <c r="C42">
        <v>6.4862717173624675</v>
      </c>
      <c r="D42">
        <v>-0.41852059231788408</v>
      </c>
      <c r="E42">
        <v>0.68149724592148186</v>
      </c>
      <c r="F42">
        <v>-16.539799185434727</v>
      </c>
      <c r="G42">
        <v>11.110522623264169</v>
      </c>
      <c r="H42">
        <v>-16.539799185434727</v>
      </c>
      <c r="I42">
        <v>11.110522623264169</v>
      </c>
    </row>
    <row r="43" spans="1:9" ht="17" thickBot="1" x14ac:dyDescent="0.25">
      <c r="A43" s="1" t="s">
        <v>43</v>
      </c>
      <c r="B43" s="1">
        <v>-1.6153434110796332E-2</v>
      </c>
      <c r="C43" s="1">
        <v>6.5272464957443939E-3</v>
      </c>
      <c r="D43" s="1">
        <v>-2.4747700460413098</v>
      </c>
      <c r="E43" s="1">
        <v>2.5755547530040786E-2</v>
      </c>
      <c r="F43" s="1">
        <v>-3.0065930687907347E-2</v>
      </c>
      <c r="G43" s="1">
        <v>-2.2409375336853148E-3</v>
      </c>
      <c r="H43" s="1">
        <v>-3.0065930687907347E-2</v>
      </c>
      <c r="I43" s="1">
        <v>-2.2409375336853148E-3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EA0C-D577-C64F-AEE0-584F5DA87CA1}">
  <dimension ref="A1:M19"/>
  <sheetViews>
    <sheetView workbookViewId="0">
      <selection activeCell="I12" sqref="I12"/>
    </sheetView>
  </sheetViews>
  <sheetFormatPr baseColWidth="10" defaultRowHeight="16" x14ac:dyDescent="0.2"/>
  <sheetData>
    <row r="1" spans="1:13" x14ac:dyDescent="0.2">
      <c r="A1" s="4" t="s">
        <v>1</v>
      </c>
      <c r="B1" s="4" t="s">
        <v>45</v>
      </c>
      <c r="C1" s="4" t="s">
        <v>44</v>
      </c>
      <c r="E1" t="s">
        <v>2</v>
      </c>
    </row>
    <row r="2" spans="1:13" ht="17" thickBot="1" x14ac:dyDescent="0.25">
      <c r="A2" s="5">
        <v>15</v>
      </c>
      <c r="B2">
        <v>0</v>
      </c>
      <c r="C2">
        <v>0</v>
      </c>
    </row>
    <row r="3" spans="1:13" x14ac:dyDescent="0.2">
      <c r="A3" s="5">
        <v>21</v>
      </c>
      <c r="B3">
        <v>0</v>
      </c>
      <c r="C3">
        <v>0</v>
      </c>
      <c r="E3" s="3" t="s">
        <v>3</v>
      </c>
      <c r="F3" s="3"/>
    </row>
    <row r="4" spans="1:13" x14ac:dyDescent="0.2">
      <c r="A4" s="5">
        <v>19</v>
      </c>
      <c r="B4">
        <v>0</v>
      </c>
      <c r="C4">
        <v>0</v>
      </c>
      <c r="E4" t="s">
        <v>4</v>
      </c>
      <c r="F4">
        <v>0.89576515314050831</v>
      </c>
    </row>
    <row r="5" spans="1:13" x14ac:dyDescent="0.2">
      <c r="A5" s="5">
        <v>17</v>
      </c>
      <c r="B5">
        <v>0</v>
      </c>
      <c r="C5">
        <v>0</v>
      </c>
      <c r="E5" t="s">
        <v>5</v>
      </c>
      <c r="F5">
        <v>0.80239520958083832</v>
      </c>
    </row>
    <row r="6" spans="1:13" x14ac:dyDescent="0.2">
      <c r="A6" s="5">
        <v>25</v>
      </c>
      <c r="B6">
        <v>1</v>
      </c>
      <c r="C6">
        <v>0</v>
      </c>
      <c r="E6" t="s">
        <v>6</v>
      </c>
      <c r="F6">
        <v>0.75848303393213579</v>
      </c>
    </row>
    <row r="7" spans="1:13" x14ac:dyDescent="0.2">
      <c r="A7" s="5">
        <v>23</v>
      </c>
      <c r="B7">
        <v>1</v>
      </c>
      <c r="C7">
        <v>0</v>
      </c>
      <c r="E7" t="s">
        <v>7</v>
      </c>
      <c r="F7">
        <v>2.2110831935702664</v>
      </c>
    </row>
    <row r="8" spans="1:13" ht="17" thickBot="1" x14ac:dyDescent="0.25">
      <c r="A8" s="5">
        <v>28</v>
      </c>
      <c r="B8">
        <v>1</v>
      </c>
      <c r="C8">
        <v>0</v>
      </c>
      <c r="E8" s="1" t="s">
        <v>8</v>
      </c>
      <c r="F8" s="1">
        <v>12</v>
      </c>
    </row>
    <row r="9" spans="1:13" x14ac:dyDescent="0.2">
      <c r="A9" s="5">
        <v>24</v>
      </c>
      <c r="B9">
        <v>1</v>
      </c>
      <c r="C9">
        <v>0</v>
      </c>
    </row>
    <row r="10" spans="1:13" ht="17" thickBot="1" x14ac:dyDescent="0.25">
      <c r="A10" s="5">
        <v>15</v>
      </c>
      <c r="B10">
        <v>0</v>
      </c>
      <c r="C10">
        <v>1</v>
      </c>
      <c r="E10" t="s">
        <v>9</v>
      </c>
    </row>
    <row r="11" spans="1:13" x14ac:dyDescent="0.2">
      <c r="A11" s="5">
        <v>14</v>
      </c>
      <c r="B11">
        <v>0</v>
      </c>
      <c r="C11">
        <v>1</v>
      </c>
      <c r="E11" s="2"/>
      <c r="F11" s="2" t="s">
        <v>14</v>
      </c>
      <c r="G11" s="2" t="s">
        <v>15</v>
      </c>
      <c r="H11" s="2" t="s">
        <v>16</v>
      </c>
      <c r="I11" s="2" t="s">
        <v>17</v>
      </c>
      <c r="J11" s="2" t="s">
        <v>18</v>
      </c>
    </row>
    <row r="12" spans="1:13" x14ac:dyDescent="0.2">
      <c r="A12" s="5">
        <v>18</v>
      </c>
      <c r="B12">
        <v>0</v>
      </c>
      <c r="C12">
        <v>1</v>
      </c>
      <c r="E12" t="s">
        <v>10</v>
      </c>
      <c r="F12">
        <v>2</v>
      </c>
      <c r="G12">
        <v>178.66666666666666</v>
      </c>
      <c r="H12">
        <v>89.333333333333329</v>
      </c>
      <c r="I12">
        <v>18.272727272727273</v>
      </c>
      <c r="J12">
        <v>6.777797811988956E-4</v>
      </c>
    </row>
    <row r="13" spans="1:13" x14ac:dyDescent="0.2">
      <c r="A13" s="5">
        <v>17</v>
      </c>
      <c r="B13">
        <v>0</v>
      </c>
      <c r="C13">
        <v>1</v>
      </c>
      <c r="E13" t="s">
        <v>11</v>
      </c>
      <c r="F13">
        <v>9</v>
      </c>
      <c r="G13">
        <v>43.999999999999993</v>
      </c>
      <c r="H13">
        <v>4.8888888888888884</v>
      </c>
    </row>
    <row r="14" spans="1:13" ht="17" thickBot="1" x14ac:dyDescent="0.25">
      <c r="E14" s="1" t="s">
        <v>12</v>
      </c>
      <c r="F14" s="1">
        <v>11</v>
      </c>
      <c r="G14" s="1">
        <v>222.66666666666666</v>
      </c>
      <c r="H14" s="1"/>
      <c r="I14" s="1"/>
      <c r="J14" s="1"/>
    </row>
    <row r="15" spans="1:13" ht="17" thickBot="1" x14ac:dyDescent="0.25"/>
    <row r="16" spans="1:13" x14ac:dyDescent="0.2">
      <c r="E16" s="2"/>
      <c r="F16" s="2" t="s">
        <v>19</v>
      </c>
      <c r="G16" s="2" t="s">
        <v>7</v>
      </c>
      <c r="H16" s="2" t="s">
        <v>20</v>
      </c>
      <c r="I16" s="2" t="s">
        <v>21</v>
      </c>
      <c r="J16" s="2" t="s">
        <v>22</v>
      </c>
      <c r="K16" s="2" t="s">
        <v>23</v>
      </c>
      <c r="L16" s="2" t="s">
        <v>24</v>
      </c>
      <c r="M16" s="2" t="s">
        <v>25</v>
      </c>
    </row>
    <row r="17" spans="5:13" x14ac:dyDescent="0.2">
      <c r="E17" t="s">
        <v>13</v>
      </c>
      <c r="F17">
        <v>18</v>
      </c>
      <c r="G17">
        <v>1.1055415967851332</v>
      </c>
      <c r="H17">
        <v>16.281612607199236</v>
      </c>
      <c r="I17">
        <v>5.5241163545483111E-8</v>
      </c>
      <c r="J17">
        <v>15.499091158061145</v>
      </c>
      <c r="K17">
        <v>20.500908841938855</v>
      </c>
      <c r="L17">
        <v>15.499091158061145</v>
      </c>
      <c r="M17">
        <v>20.500908841938855</v>
      </c>
    </row>
    <row r="18" spans="5:13" x14ac:dyDescent="0.2">
      <c r="E18" t="s">
        <v>45</v>
      </c>
      <c r="F18">
        <v>7.0000000000000018</v>
      </c>
      <c r="G18">
        <v>1.5634719199411433</v>
      </c>
      <c r="H18">
        <v>4.4772150434678197</v>
      </c>
      <c r="I18">
        <v>1.5385824968369179E-3</v>
      </c>
      <c r="J18">
        <v>3.4631807974712823</v>
      </c>
      <c r="K18">
        <v>10.536819202528722</v>
      </c>
      <c r="L18">
        <v>3.4631807974712823</v>
      </c>
      <c r="M18">
        <v>10.536819202528722</v>
      </c>
    </row>
    <row r="19" spans="5:13" ht="17" thickBot="1" x14ac:dyDescent="0.25">
      <c r="E19" s="1" t="s">
        <v>44</v>
      </c>
      <c r="F19" s="1">
        <v>-1.9999999999999984</v>
      </c>
      <c r="G19" s="1">
        <v>1.5634719199411424</v>
      </c>
      <c r="H19" s="1">
        <v>-1.2792042981336622</v>
      </c>
      <c r="I19" s="1">
        <v>0.23281960678900085</v>
      </c>
      <c r="J19" s="1">
        <v>-5.536819202528716</v>
      </c>
      <c r="K19" s="1">
        <v>1.5368192025287193</v>
      </c>
      <c r="L19" s="1">
        <v>-5.536819202528716</v>
      </c>
      <c r="M19" s="1">
        <v>1.5368192025287193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A646-26EC-4140-9666-D4589C33E034}">
  <dimension ref="A1:S29"/>
  <sheetViews>
    <sheetView topLeftCell="B1" workbookViewId="0">
      <selection activeCell="N18" sqref="N18"/>
    </sheetView>
  </sheetViews>
  <sheetFormatPr baseColWidth="10" defaultRowHeight="16" x14ac:dyDescent="0.2"/>
  <cols>
    <col min="2" max="2" width="19.6640625" customWidth="1"/>
  </cols>
  <sheetData>
    <row r="1" spans="1:19" x14ac:dyDescent="0.2">
      <c r="A1" s="4" t="s">
        <v>1</v>
      </c>
      <c r="B1" s="4" t="s">
        <v>46</v>
      </c>
      <c r="C1" s="4" t="s">
        <v>47</v>
      </c>
      <c r="D1" s="4" t="s">
        <v>48</v>
      </c>
      <c r="K1" t="s">
        <v>2</v>
      </c>
    </row>
    <row r="2" spans="1:19" ht="17" thickBot="1" x14ac:dyDescent="0.25">
      <c r="A2" s="7">
        <v>48</v>
      </c>
      <c r="B2" s="4">
        <v>0</v>
      </c>
      <c r="C2" s="5">
        <v>0</v>
      </c>
      <c r="D2" s="5">
        <v>0</v>
      </c>
    </row>
    <row r="3" spans="1:19" x14ac:dyDescent="0.2">
      <c r="A3">
        <v>40</v>
      </c>
      <c r="B3" s="4">
        <v>1</v>
      </c>
      <c r="C3" s="5">
        <v>0</v>
      </c>
      <c r="D3" s="5">
        <v>0</v>
      </c>
      <c r="K3" s="3" t="s">
        <v>3</v>
      </c>
      <c r="L3" s="3"/>
    </row>
    <row r="4" spans="1:19" x14ac:dyDescent="0.2">
      <c r="A4">
        <v>57</v>
      </c>
      <c r="B4">
        <v>0</v>
      </c>
      <c r="C4">
        <v>1</v>
      </c>
      <c r="D4">
        <v>0</v>
      </c>
      <c r="K4" t="s">
        <v>4</v>
      </c>
      <c r="L4">
        <v>0.96575996380690154</v>
      </c>
    </row>
    <row r="5" spans="1:19" x14ac:dyDescent="0.2">
      <c r="A5">
        <v>46</v>
      </c>
      <c r="B5" s="4">
        <v>1</v>
      </c>
      <c r="C5">
        <v>1</v>
      </c>
      <c r="D5">
        <v>0</v>
      </c>
      <c r="K5" t="s">
        <v>5</v>
      </c>
      <c r="L5">
        <v>0.93269230769230771</v>
      </c>
    </row>
    <row r="6" spans="1:19" x14ac:dyDescent="0.2">
      <c r="A6">
        <v>60</v>
      </c>
      <c r="B6" s="4">
        <v>0</v>
      </c>
      <c r="C6">
        <v>0</v>
      </c>
      <c r="D6">
        <v>1</v>
      </c>
      <c r="K6" t="s">
        <v>6</v>
      </c>
      <c r="L6">
        <v>0.83173076923076916</v>
      </c>
    </row>
    <row r="7" spans="1:19" x14ac:dyDescent="0.2">
      <c r="A7">
        <v>43</v>
      </c>
      <c r="B7" s="4">
        <v>1</v>
      </c>
      <c r="C7">
        <v>0</v>
      </c>
      <c r="D7">
        <v>1</v>
      </c>
      <c r="K7" t="s">
        <v>7</v>
      </c>
      <c r="L7">
        <v>3.2403703492039297</v>
      </c>
    </row>
    <row r="8" spans="1:19" ht="17" thickBot="1" x14ac:dyDescent="0.25">
      <c r="K8" s="1" t="s">
        <v>8</v>
      </c>
      <c r="L8" s="1">
        <v>6</v>
      </c>
    </row>
    <row r="10" spans="1:19" ht="17" thickBot="1" x14ac:dyDescent="0.25">
      <c r="A10" t="s">
        <v>2</v>
      </c>
      <c r="K10" t="s">
        <v>9</v>
      </c>
    </row>
    <row r="11" spans="1:19" ht="17" thickBot="1" x14ac:dyDescent="0.25">
      <c r="K11" s="2"/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</row>
    <row r="12" spans="1:19" x14ac:dyDescent="0.2">
      <c r="A12" s="3" t="s">
        <v>3</v>
      </c>
      <c r="B12" s="3"/>
      <c r="K12" t="s">
        <v>10</v>
      </c>
      <c r="L12">
        <v>3</v>
      </c>
      <c r="M12">
        <v>291</v>
      </c>
      <c r="N12">
        <v>97</v>
      </c>
      <c r="O12">
        <v>9.2380952380952408</v>
      </c>
      <c r="P12">
        <v>9.9243110680101471E-2</v>
      </c>
    </row>
    <row r="13" spans="1:19" x14ac:dyDescent="0.2">
      <c r="A13" t="s">
        <v>4</v>
      </c>
      <c r="B13">
        <v>0.87079002137371864</v>
      </c>
      <c r="K13" t="s">
        <v>11</v>
      </c>
      <c r="L13">
        <v>2</v>
      </c>
      <c r="M13">
        <v>20.999999999999993</v>
      </c>
      <c r="N13">
        <v>10.499999999999996</v>
      </c>
    </row>
    <row r="14" spans="1:19" ht="17" thickBot="1" x14ac:dyDescent="0.25">
      <c r="A14" t="s">
        <v>5</v>
      </c>
      <c r="B14">
        <v>0.75827526132404144</v>
      </c>
      <c r="K14" s="1" t="s">
        <v>12</v>
      </c>
      <c r="L14" s="1">
        <v>5</v>
      </c>
      <c r="M14" s="1">
        <v>312</v>
      </c>
      <c r="N14" s="1"/>
      <c r="O14" s="1"/>
      <c r="P14" s="1"/>
    </row>
    <row r="15" spans="1:19" ht="17" thickBot="1" x14ac:dyDescent="0.25">
      <c r="A15" t="s">
        <v>6</v>
      </c>
      <c r="B15">
        <v>0.39568815331010354</v>
      </c>
    </row>
    <row r="16" spans="1:19" x14ac:dyDescent="0.2">
      <c r="A16" t="s">
        <v>7</v>
      </c>
      <c r="B16">
        <v>9.617692030835677</v>
      </c>
      <c r="K16" s="2"/>
      <c r="L16" s="2" t="s">
        <v>19</v>
      </c>
      <c r="M16" s="2" t="s">
        <v>7</v>
      </c>
      <c r="N16" s="2" t="s">
        <v>20</v>
      </c>
      <c r="O16" s="2" t="s">
        <v>21</v>
      </c>
      <c r="P16" s="2" t="s">
        <v>22</v>
      </c>
      <c r="Q16" s="2" t="s">
        <v>23</v>
      </c>
      <c r="R16" s="2" t="s">
        <v>24</v>
      </c>
      <c r="S16" s="2" t="s">
        <v>25</v>
      </c>
    </row>
    <row r="17" spans="1:19" ht="17" thickBot="1" x14ac:dyDescent="0.25">
      <c r="A17" s="1" t="s">
        <v>8</v>
      </c>
      <c r="B17" s="1">
        <v>6</v>
      </c>
      <c r="K17" t="s">
        <v>13</v>
      </c>
      <c r="L17">
        <v>50</v>
      </c>
      <c r="M17">
        <v>2.6457513110645903</v>
      </c>
      <c r="N17">
        <v>18.898223650461365</v>
      </c>
      <c r="O17">
        <v>2.7882946124363939E-3</v>
      </c>
      <c r="P17">
        <v>38.616250899209717</v>
      </c>
      <c r="Q17">
        <v>61.383749100790283</v>
      </c>
      <c r="R17">
        <v>38.616250899209717</v>
      </c>
      <c r="S17">
        <v>61.383749100790283</v>
      </c>
    </row>
    <row r="18" spans="1:19" x14ac:dyDescent="0.2">
      <c r="K18" t="s">
        <v>46</v>
      </c>
      <c r="L18">
        <v>-12.000000000000005</v>
      </c>
      <c r="M18">
        <v>2.6457513110645898</v>
      </c>
      <c r="N18">
        <v>-4.5355736761107304</v>
      </c>
      <c r="O18">
        <v>4.5331258989123879E-2</v>
      </c>
      <c r="P18">
        <v>-23.383749100790283</v>
      </c>
      <c r="Q18">
        <v>-0.6162508992097262</v>
      </c>
      <c r="R18">
        <v>-23.383749100790283</v>
      </c>
      <c r="S18">
        <v>-0.6162508992097262</v>
      </c>
    </row>
    <row r="19" spans="1:19" ht="17" thickBot="1" x14ac:dyDescent="0.25">
      <c r="A19" t="s">
        <v>9</v>
      </c>
      <c r="K19" t="s">
        <v>47</v>
      </c>
      <c r="L19">
        <v>7.5000000000000018</v>
      </c>
      <c r="M19">
        <v>3.2403703492039302</v>
      </c>
      <c r="N19">
        <v>2.3145502494313792</v>
      </c>
      <c r="O19">
        <v>0.14667981401713848</v>
      </c>
      <c r="P19">
        <v>-6.442188328401512</v>
      </c>
      <c r="Q19">
        <v>21.442188328401514</v>
      </c>
      <c r="R19">
        <v>-6.442188328401512</v>
      </c>
      <c r="S19">
        <v>21.442188328401514</v>
      </c>
    </row>
    <row r="20" spans="1:19" ht="17" thickBot="1" x14ac:dyDescent="0.25">
      <c r="A20" s="2"/>
      <c r="B20" s="2" t="s">
        <v>14</v>
      </c>
      <c r="C20" s="2" t="s">
        <v>15</v>
      </c>
      <c r="D20" s="2" t="s">
        <v>16</v>
      </c>
      <c r="E20" s="2" t="s">
        <v>17</v>
      </c>
      <c r="F20" s="2" t="s">
        <v>18</v>
      </c>
      <c r="K20" s="1" t="s">
        <v>48</v>
      </c>
      <c r="L20" s="1">
        <v>7.4999999999999982</v>
      </c>
      <c r="M20" s="1">
        <v>3.2403703492039289</v>
      </c>
      <c r="N20" s="1">
        <v>2.3145502494313792</v>
      </c>
      <c r="O20" s="1">
        <v>0.14667981401713848</v>
      </c>
      <c r="P20" s="1">
        <v>-6.4421883284015085</v>
      </c>
      <c r="Q20" s="1">
        <v>21.442188328401507</v>
      </c>
      <c r="R20" s="1">
        <v>-6.4421883284015085</v>
      </c>
      <c r="S20" s="1">
        <v>21.442188328401507</v>
      </c>
    </row>
    <row r="21" spans="1:19" x14ac:dyDescent="0.2">
      <c r="A21" t="s">
        <v>10</v>
      </c>
      <c r="B21">
        <v>3</v>
      </c>
      <c r="C21">
        <v>580.33333333333303</v>
      </c>
      <c r="D21">
        <v>193.44444444444434</v>
      </c>
      <c r="E21">
        <v>2.0912912912912884</v>
      </c>
      <c r="F21">
        <v>0.33970146898447562</v>
      </c>
    </row>
    <row r="22" spans="1:19" x14ac:dyDescent="0.2">
      <c r="A22" t="s">
        <v>11</v>
      </c>
      <c r="B22">
        <v>2</v>
      </c>
      <c r="C22">
        <v>185.00000000000017</v>
      </c>
      <c r="D22">
        <v>92.500000000000085</v>
      </c>
    </row>
    <row r="23" spans="1:19" ht="17" thickBot="1" x14ac:dyDescent="0.25">
      <c r="A23" s="1" t="s">
        <v>12</v>
      </c>
      <c r="B23" s="1">
        <v>5</v>
      </c>
      <c r="C23" s="1">
        <v>765.33333333333326</v>
      </c>
      <c r="D23" s="1"/>
      <c r="E23" s="1"/>
      <c r="F23" s="1"/>
    </row>
    <row r="24" spans="1:19" ht="17" thickBot="1" x14ac:dyDescent="0.25"/>
    <row r="25" spans="1:19" x14ac:dyDescent="0.2">
      <c r="A25" s="2"/>
      <c r="B25" s="2" t="s">
        <v>19</v>
      </c>
      <c r="C25" s="2" t="s">
        <v>7</v>
      </c>
      <c r="D25" s="2" t="s">
        <v>20</v>
      </c>
      <c r="E25" s="2" t="s">
        <v>21</v>
      </c>
      <c r="F25" s="2" t="s">
        <v>22</v>
      </c>
      <c r="G25" s="2" t="s">
        <v>23</v>
      </c>
      <c r="H25" s="2" t="s">
        <v>24</v>
      </c>
      <c r="I25" s="2" t="s">
        <v>25</v>
      </c>
    </row>
    <row r="26" spans="1:19" x14ac:dyDescent="0.2">
      <c r="A26" t="s">
        <v>13</v>
      </c>
      <c r="B26">
        <v>52.500000000000007</v>
      </c>
      <c r="C26">
        <v>6.8007352543677255</v>
      </c>
      <c r="D26">
        <v>7.7197535319849777</v>
      </c>
      <c r="E26">
        <v>1.6369165665482008E-2</v>
      </c>
      <c r="F26">
        <v>23.238797893491299</v>
      </c>
      <c r="G26">
        <v>81.761202106508719</v>
      </c>
      <c r="H26">
        <v>23.238797893491299</v>
      </c>
      <c r="I26">
        <v>81.761202106508719</v>
      </c>
    </row>
    <row r="27" spans="1:19" x14ac:dyDescent="0.2">
      <c r="A27" t="s">
        <v>46</v>
      </c>
      <c r="B27">
        <v>-20</v>
      </c>
      <c r="C27">
        <v>13.601470508735449</v>
      </c>
      <c r="D27">
        <v>-1.4704292441876148</v>
      </c>
      <c r="E27">
        <v>0.27925002984355307</v>
      </c>
      <c r="F27">
        <v>-78.52240421301741</v>
      </c>
      <c r="G27">
        <v>38.52240421301741</v>
      </c>
      <c r="H27">
        <v>-78.52240421301741</v>
      </c>
      <c r="I27">
        <v>38.52240421301741</v>
      </c>
    </row>
    <row r="28" spans="1:19" x14ac:dyDescent="0.2">
      <c r="A28" t="s">
        <v>47</v>
      </c>
      <c r="B28">
        <v>7.4999999999999893</v>
      </c>
      <c r="C28">
        <v>11.779218989389749</v>
      </c>
      <c r="D28">
        <v>0.63671453996701233</v>
      </c>
      <c r="E28">
        <v>0.58946458637202048</v>
      </c>
      <c r="F28">
        <v>-43.181888739014539</v>
      </c>
      <c r="G28">
        <v>58.181888739014511</v>
      </c>
      <c r="H28">
        <v>-43.181888739014539</v>
      </c>
      <c r="I28">
        <v>58.181888739014511</v>
      </c>
    </row>
    <row r="29" spans="1:19" ht="17" thickBot="1" x14ac:dyDescent="0.25">
      <c r="A29" s="1" t="s">
        <v>48</v>
      </c>
      <c r="B29" s="1">
        <v>1.9999999999999873</v>
      </c>
      <c r="C29" s="1">
        <v>16.658331248957687</v>
      </c>
      <c r="D29" s="1">
        <v>0.12006004503753205</v>
      </c>
      <c r="E29" s="1">
        <v>0.91540901311243772</v>
      </c>
      <c r="F29" s="1">
        <v>-69.6750144213986</v>
      </c>
      <c r="G29" s="1">
        <v>73.675014421398572</v>
      </c>
      <c r="H29" s="1">
        <v>-69.6750144213986</v>
      </c>
      <c r="I29" s="1">
        <v>73.675014421398572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q1</vt:lpstr>
      <vt:lpstr>q2</vt:lpstr>
      <vt:lpstr>q3</vt:lpstr>
      <vt:lpstr>q4</vt:lpstr>
      <vt:lpstr>Sheet5</vt:lpstr>
      <vt:lpstr>q6</vt:lpstr>
      <vt:lpstr>q9</vt:lpstr>
      <vt:lpstr>q10</vt:lpstr>
      <vt:lpstr>q11</vt:lpstr>
      <vt:lpstr>q12</vt:lpstr>
      <vt:lpstr>q13</vt:lpstr>
      <vt:lpstr>q14</vt:lpstr>
      <vt:lpstr>q15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O</dc:creator>
  <cp:lastModifiedBy>Jackie O</cp:lastModifiedBy>
  <dcterms:created xsi:type="dcterms:W3CDTF">2023-02-10T07:43:04Z</dcterms:created>
  <dcterms:modified xsi:type="dcterms:W3CDTF">2023-02-11T05:47:27Z</dcterms:modified>
</cp:coreProperties>
</file>