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B2" i="13" l="1"/>
  <c r="F2" i="6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<sst xmlns="http://schemas.openxmlformats.org/spreadsheetml/2006/main" count="216" uniqueCount="140">
  <si>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</si>
  <si>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</si>
  <si>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</si>
  <si>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</si>
  <si>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</si>
  <si>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</si>
  <si>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</si>
  <si>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</si>
  <si>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</si>
  <si>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</si>
  <si>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</si>
  <si>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</si>
  <si>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</si>
  <si>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</si>
  <si>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</si>
  <si>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</si>
  <si>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</si>
  <si>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</si>
  <si>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</si>
  <si>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</si>
  <si>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</si>
  <si>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</si>
  <si>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</si>
  <si>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</si>
  <si>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</si>
  <si>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</si>
  <si>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</si>
  <si>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</si>
  <si>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</si>
  <si>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</si>
  <si>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</si>
  <si>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</si>
  <si>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</si>
  <si>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</si>
  <si>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</si>
  <si>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</si>
  <si>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</si>
  <si>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</si>
  <si>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</si>
  <si>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</si>
  <si>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</si>
  <si>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</si>
  <si>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</si>
  <si>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</si>
  <si>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</si>
  <si>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</si>
  <si>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</si>
  <si>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</si>
  <si>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</si>
  <si>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</si>
  <si>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</si>
  <si>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</si>
  <si>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</si>
  <si>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</si>
  <si>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</si>
  <si>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</si>
  <si>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</si>
  <si>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</si>
  <si>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</si>
  <si>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</si>
  <si>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</si>
  <si>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</si>
  <si>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</si>
  <si>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</si>
  <si>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</si>
  <si>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</si>
  <si>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</si>
  <si>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</si>
  <si>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</si>
  <si>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</si>
  <si>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</si>
  <si>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</si>
  <si>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</si>
  <si>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</si>
  <si>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</si>
  <si>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</si>
  <si>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</si>
  <si>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</si>
  <si>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</si>
  <si>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</si>
  <si>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</si>
  <si>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</si>
  <si>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</si>
  <si>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</si>
  <si>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</si>
  <si>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</si>
  <si>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</si>
  <si>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</si>
  <si>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</si>
  <si>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</si>
  <si>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</si>
  <si>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</si>
  <si>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</si>
  <si>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</si>
  <si>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</si>
  <si>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</si>
  <si>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</si>
  <si>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</si>
  <si>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</si>
  <si>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</si>
  <si>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</si>
  <si>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</si>
  <si>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</si>
  <si>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</si>
  <si>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</si>
  <si>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</si>
  <si>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</si>
  <si>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</si>
  <si>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</si>
  <si>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</si>
  <si>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</si>
  <si>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</si>
  <si>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</si>
  <si>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</si>
  <si>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</si>
  <si>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</si>
  <si>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</si>
  <si>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</si>
  <si>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</si>
  <si>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2012.5.20（额外10）</t>
    <phoneticPr fontId="1" type="noConversion"/>
  </si>
  <si>
    <t>肖飞</t>
    <phoneticPr fontId="1" type="noConversion"/>
  </si>
  <si>
    <t>3/31/2012(罚),5/22/2012(罚)，5.31退10</t>
    <phoneticPr fontId="1" type="noConversion"/>
  </si>
  <si>
    <t>5.29退15</t>
    <phoneticPr fontId="1" type="noConversion"/>
  </si>
  <si>
    <t>5.29退10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</si>
  <si>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</si>
  <si>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</si>
  <si>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</si>
  <si>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</si>
  <si>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</si>
  <si>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</si>
  <si>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6.5退20</t>
    <phoneticPr fontId="1" type="noConversion"/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</si>
  <si>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</si>
  <si>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</si>
  <si>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</si>
  <si>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</si>
  <si>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</si>
  <si>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</si>
  <si>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</si>
  <si>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t xml:space="preserve">19*20-345 </t>
    </r>
    <r>
      <rPr>
        <sz val="11"/>
        <color rgb="FFFF0000"/>
        <rFont val="宋体"/>
        <family val="3"/>
        <charset val="134"/>
        <scheme val="minor"/>
      </rPr>
      <t>狐狸欠20</t>
    </r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</si>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</sst>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opLeftCell="A34" workbookViewId="0">
      <selection activeCell="A67" sqref="A67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118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528</v>
      </c>
      <c r="C2" s="36">
        <f t="shared" si="0"/>
        <v>15010</v>
      </c>
      <c r="D2" s="38">
        <f t="shared" si="0"/>
        <v>3640.0000000000009</v>
      </c>
      <c r="E2" s="36">
        <f t="shared" si="0"/>
        <v>3112</v>
      </c>
      <c r="F2" s="36">
        <f t="shared" si="0"/>
        <v>2000</v>
      </c>
      <c r="G2" s="36"/>
      <c r="H2" s="38">
        <f t="shared" si="0"/>
        <v>1121.9999999999995</v>
      </c>
      <c r="I2" s="38">
        <f t="shared" si="0"/>
        <v>55</v>
      </c>
      <c r="J2" s="38">
        <f t="shared" si="0"/>
        <v>8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1176.9999999999995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13</v>
      </c>
      <c r="C9" s="36">
        <f>'201202'!C9+'201203'!C9+'201204'!C9+'201205'!C9+'201206'!C9+'201207'!C9+'201208'!C9+'201209'!C9+'201210'!C9+'201211'!C9+'201212'!C9</f>
        <v>375</v>
      </c>
      <c r="D9" s="36">
        <f>'201202'!D9+'201203'!D9+'201204'!D9+'201205'!D9+'201206'!D9+'201207'!D9+'201208'!D9+'201209'!D9+'201210'!D9+'201211'!D9+'201212'!D9</f>
        <v>87.837988400488399</v>
      </c>
      <c r="E9" s="36">
        <f t="shared" ref="E9:E40" si="1">D9-B9</f>
        <v>74.837988400488399</v>
      </c>
      <c r="F9" s="18">
        <v>55</v>
      </c>
      <c r="G9" s="18"/>
      <c r="H9" s="36">
        <f t="shared" ref="H9:H40" si="2">E9-F9+G9</f>
        <v>19.837988400488399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28</v>
      </c>
      <c r="C10" s="36">
        <f>'201202'!C10+'201203'!C10+'201204'!C10+'201205'!C10+'201206'!C10+'201207'!C10+'201208'!C10+'201209'!C10+'201210'!C10+'201211'!C10+'201212'!C10</f>
        <v>810</v>
      </c>
      <c r="D10" s="36">
        <f>'201202'!D10+'201203'!D10+'201204'!D10+'201205'!D10+'201206'!D10+'201207'!D10+'201208'!D10+'201209'!D10+'201210'!D10+'201211'!D10+'201212'!D10</f>
        <v>193.66692371955529</v>
      </c>
      <c r="E10" s="36">
        <f t="shared" si="1"/>
        <v>165.66692371955529</v>
      </c>
      <c r="F10" s="18">
        <v>160</v>
      </c>
      <c r="G10" s="18"/>
      <c r="H10" s="36">
        <f t="shared" si="2"/>
        <v>5.6669237195552853</v>
      </c>
      <c r="I10" s="18">
        <v>10</v>
      </c>
      <c r="J10" s="1">
        <v>1</v>
      </c>
      <c r="K10" s="1" t="s">
        <v>107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29</v>
      </c>
      <c r="C11" s="36">
        <f>'201202'!C11+'201203'!C11+'201204'!C11+'201205'!C11+'201206'!C11+'201207'!C11+'201208'!C11+'201209'!C11+'201210'!C11+'201211'!C11+'201212'!C11</f>
        <v>835</v>
      </c>
      <c r="D11" s="36">
        <f>'201202'!D11+'201203'!D11+'201204'!D11+'201205'!D11+'201206'!D11+'201207'!D11+'201208'!D11+'201209'!D11+'201210'!D11+'201211'!D11+'201212'!D11</f>
        <v>193.36227989846407</v>
      </c>
      <c r="E11" s="36">
        <f t="shared" si="1"/>
        <v>164.36227989846407</v>
      </c>
      <c r="F11" s="18">
        <v>155</v>
      </c>
      <c r="G11" s="18"/>
      <c r="H11" s="36">
        <f t="shared" si="2"/>
        <v>9.3622798984640667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23</v>
      </c>
      <c r="C13" s="36">
        <f>'201202'!C13+'201203'!C13+'201204'!C13+'201205'!C13+'201206'!C13+'201207'!C13+'201208'!C13+'201209'!C13+'201210'!C13+'201211'!C13+'201212'!C13</f>
        <v>655</v>
      </c>
      <c r="D13" s="36">
        <f>'201202'!D13+'201203'!D13+'201204'!D13+'201205'!D13+'201206'!D13+'201207'!D13+'201208'!D13+'201209'!D13+'201210'!D13+'201211'!D13+'201212'!D13</f>
        <v>140.47743959257116</v>
      </c>
      <c r="E13" s="36">
        <f t="shared" si="1"/>
        <v>117.47743959257116</v>
      </c>
      <c r="F13" s="18">
        <v>100</v>
      </c>
      <c r="G13" s="18"/>
      <c r="H13" s="36">
        <f t="shared" si="2"/>
        <v>17.477439592571159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31</v>
      </c>
      <c r="C14" s="36">
        <f>'201202'!C14+'201203'!C14+'201204'!C14+'201205'!C14+'201206'!C14+'201207'!C14+'201208'!C14+'201209'!C14+'201210'!C14+'201211'!C14+'201212'!C14</f>
        <v>900</v>
      </c>
      <c r="D14" s="36">
        <f>'201202'!D14+'201203'!D14+'201204'!D14+'201205'!D14+'201206'!D14+'201207'!D14+'201208'!D14+'201209'!D14+'201210'!D14+'201211'!D14+'201212'!D14</f>
        <v>213.93615448878606</v>
      </c>
      <c r="E14" s="36">
        <f t="shared" si="1"/>
        <v>182.93615448878606</v>
      </c>
      <c r="F14" s="18">
        <v>135</v>
      </c>
      <c r="G14" s="18"/>
      <c r="H14" s="36">
        <f t="shared" si="2"/>
        <v>47.936154488786059</v>
      </c>
      <c r="I14" s="18">
        <v>5</v>
      </c>
      <c r="J14" s="1">
        <v>2</v>
      </c>
      <c r="K14" s="22" t="s">
        <v>106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10</v>
      </c>
      <c r="C17" s="36">
        <f>'201202'!C17+'201203'!C17+'201204'!C17+'201205'!C17+'201206'!C17+'201207'!C17+'201208'!C17+'201209'!C17+'201210'!C17+'201211'!C17+'201212'!C17</f>
        <v>275</v>
      </c>
      <c r="D17" s="36">
        <f>'201202'!D17+'201203'!D17+'201204'!D17+'201205'!D17+'201206'!D17+'201207'!D17+'201208'!D17+'201209'!D17+'201210'!D17+'201211'!D17+'201212'!D17</f>
        <v>71.958257020757017</v>
      </c>
      <c r="E17" s="36">
        <f t="shared" si="1"/>
        <v>61.958257020757017</v>
      </c>
      <c r="F17" s="18">
        <v>45</v>
      </c>
      <c r="G17" s="18"/>
      <c r="H17" s="36">
        <f t="shared" si="2"/>
        <v>16.958257020757017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12</v>
      </c>
      <c r="C18" s="36">
        <f>'201202'!C18+'201203'!C18+'201204'!C18+'201205'!C18+'201206'!C18+'201207'!C18+'201208'!C18+'201209'!C18+'201210'!C18+'201211'!C18+'201212'!C18</f>
        <v>330</v>
      </c>
      <c r="D18" s="36">
        <f>'201202'!D18+'201203'!D18+'201204'!D18+'201205'!D18+'201206'!D18+'201207'!D18+'201208'!D18+'201209'!D18+'201210'!D18+'201211'!D18+'201212'!D18</f>
        <v>79.253920056551635</v>
      </c>
      <c r="E18" s="36">
        <f t="shared" si="1"/>
        <v>67.253920056551635</v>
      </c>
      <c r="F18" s="18">
        <v>70</v>
      </c>
      <c r="G18" s="18"/>
      <c r="H18" s="36">
        <f t="shared" si="2"/>
        <v>-2.7460799434483647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22</v>
      </c>
      <c r="C19" s="36">
        <f>'201202'!C19+'201203'!C19+'201204'!C19+'201205'!C19+'201206'!C19+'201207'!C19+'201208'!C19+'201209'!C19+'201210'!C19+'201211'!C19+'201212'!C19</f>
        <v>630</v>
      </c>
      <c r="D19" s="36">
        <f>'201202'!D19+'201203'!D19+'201204'!D19+'201205'!D19+'201206'!D19+'201207'!D19+'201208'!D19+'201209'!D19+'201210'!D19+'201211'!D19+'201212'!D19</f>
        <v>139.4284429021271</v>
      </c>
      <c r="E19" s="36">
        <f t="shared" si="1"/>
        <v>117.4284429021271</v>
      </c>
      <c r="F19" s="18">
        <v>60</v>
      </c>
      <c r="G19" s="18"/>
      <c r="H19" s="36">
        <f t="shared" si="2"/>
        <v>57.428442902127102</v>
      </c>
      <c r="I19" s="18"/>
      <c r="J19" s="1"/>
      <c r="K19" s="1" t="s">
        <v>123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/>
      <c r="K20" s="1"/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13</v>
      </c>
      <c r="C21" s="36">
        <f>'201202'!C21+'201203'!C21+'201204'!C21+'201205'!C21+'201206'!C21+'201207'!C21+'201208'!C21+'201209'!C21+'201210'!C21+'201211'!C21+'201212'!C21</f>
        <v>375</v>
      </c>
      <c r="D21" s="36">
        <f>'201202'!D21+'201203'!D21+'201204'!D21+'201205'!D21+'201206'!D21+'201207'!D21+'201208'!D21+'201209'!D21+'201210'!D21+'201211'!D21+'201212'!D21</f>
        <v>87.841956654456652</v>
      </c>
      <c r="E21" s="36">
        <f t="shared" si="1"/>
        <v>74.841956654456652</v>
      </c>
      <c r="F21" s="18">
        <v>70</v>
      </c>
      <c r="G21" s="18"/>
      <c r="H21" s="36">
        <f t="shared" si="2"/>
        <v>4.8419566544566521</v>
      </c>
      <c r="I21" s="18"/>
      <c r="J21" s="1"/>
      <c r="K21" s="1" t="s">
        <v>122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 t="shared" si="2"/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17</v>
      </c>
      <c r="C23" s="36">
        <f>'201202'!C23+'201203'!C23+'201204'!C23+'201205'!C23+'201206'!C23+'201207'!C23+'201208'!C23+'201209'!C23+'201210'!C23+'201211'!C23+'201212'!C23</f>
        <v>495</v>
      </c>
      <c r="D23" s="36">
        <f>'201202'!D23+'201203'!D23+'201204'!D23+'201205'!D23+'201206'!D23+'201207'!D23+'201208'!D23+'201209'!D23+'201210'!D23+'201211'!D23+'201212'!D23</f>
        <v>123.87273873787032</v>
      </c>
      <c r="E23" s="36">
        <f t="shared" si="1"/>
        <v>106.87273873787032</v>
      </c>
      <c r="F23" s="18">
        <v>85</v>
      </c>
      <c r="G23" s="18"/>
      <c r="H23" s="36">
        <f t="shared" si="2"/>
        <v>21.872738737870321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20</v>
      </c>
      <c r="C25" s="36">
        <f>'201202'!C25+'201203'!C25+'201204'!C25+'201205'!C25+'201206'!C25+'201207'!C25+'201208'!C25+'201209'!C25+'201210'!C25+'201211'!C25+'201212'!C25</f>
        <v>565</v>
      </c>
      <c r="D25" s="36">
        <f>'201202'!D25+'201203'!D25+'201204'!D25+'201205'!D25+'201206'!D25+'201207'!D25+'201208'!D25+'201209'!D25+'201210'!D25+'201211'!D25+'201212'!D25</f>
        <v>128.63212116830539</v>
      </c>
      <c r="E25" s="36">
        <f t="shared" si="1"/>
        <v>108.63212116830539</v>
      </c>
      <c r="F25" s="18">
        <v>75</v>
      </c>
      <c r="G25" s="18"/>
      <c r="H25" s="36">
        <f t="shared" si="2"/>
        <v>33.632121168305389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3</v>
      </c>
      <c r="C26" s="36">
        <f>'201202'!C26+'201203'!C26+'201204'!C26+'201205'!C26+'201206'!C26+'201207'!C26+'201208'!C26+'201209'!C26+'201210'!C26+'201211'!C26+'201212'!C26</f>
        <v>80</v>
      </c>
      <c r="D26" s="36">
        <f>'201202'!D26+'201203'!D26+'201204'!D26+'201205'!D26+'201206'!D26+'201207'!D26+'201208'!D26+'201209'!D26+'201210'!D26+'201211'!D26+'201212'!D26</f>
        <v>18.984962406015036</v>
      </c>
      <c r="E26" s="36">
        <f t="shared" si="1"/>
        <v>15.984962406015036</v>
      </c>
      <c r="F26" s="18"/>
      <c r="G26" s="18"/>
      <c r="H26" s="36">
        <f t="shared" si="2"/>
        <v>15.984962406015036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33</v>
      </c>
      <c r="C27" s="36">
        <f>'201202'!C27+'201203'!C27+'201204'!C27+'201205'!C27+'201206'!C27+'201207'!C27+'201208'!C27+'201209'!C27+'201210'!C27+'201211'!C27+'201212'!C27</f>
        <v>945</v>
      </c>
      <c r="D27" s="36">
        <f>'201202'!D27+'201203'!D27+'201204'!D27+'201205'!D27+'201206'!D27+'201207'!D27+'201208'!D27+'201209'!D27+'201210'!D27+'201211'!D27+'201212'!D27</f>
        <v>220.94652898271318</v>
      </c>
      <c r="E27" s="36">
        <f t="shared" si="1"/>
        <v>187.94652898271318</v>
      </c>
      <c r="F27" s="18">
        <v>175</v>
      </c>
      <c r="G27" s="18"/>
      <c r="H27" s="36">
        <f t="shared" si="2"/>
        <v>12.946528982713176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18"/>
      <c r="H28" s="36">
        <f t="shared" si="2"/>
        <v>21.054667919799499</v>
      </c>
      <c r="I28" s="18"/>
      <c r="J28" s="1"/>
      <c r="K28" s="1" t="s">
        <v>129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10</v>
      </c>
      <c r="C33" s="36">
        <f>'201202'!C33+'201203'!C33+'201204'!C33+'201205'!C33+'201206'!C33+'201207'!C33+'201208'!C33+'201209'!C33+'201210'!C33+'201211'!C33+'201212'!C33</f>
        <v>275</v>
      </c>
      <c r="D33" s="36">
        <f>'201202'!D33+'201203'!D33+'201204'!D33+'201205'!D33+'201206'!D33+'201207'!D33+'201208'!D33+'201209'!D33+'201210'!D33+'201211'!D33+'201212'!D33</f>
        <v>50.882860195360195</v>
      </c>
      <c r="E33" s="36">
        <f t="shared" si="1"/>
        <v>40.882860195360195</v>
      </c>
      <c r="F33" s="18">
        <v>45</v>
      </c>
      <c r="G33" s="18"/>
      <c r="H33" s="36">
        <f t="shared" si="2"/>
        <v>-4.1171398046398053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24</v>
      </c>
      <c r="C35" s="36">
        <f>'201202'!C35+'201203'!C35+'201204'!C35+'201205'!C35+'201206'!C35+'201207'!C35+'201208'!C35+'201209'!C35+'201210'!C35+'201211'!C35+'201212'!C35</f>
        <v>695</v>
      </c>
      <c r="D35" s="36">
        <f>'201202'!D35+'201203'!D35+'201204'!D35+'201205'!D35+'201206'!D35+'201207'!D35+'201208'!D35+'201209'!D35+'201210'!D35+'201211'!D35+'201212'!D35</f>
        <v>160.92524179037338</v>
      </c>
      <c r="E35" s="36">
        <f t="shared" si="1"/>
        <v>136.92524179037338</v>
      </c>
      <c r="F35" s="18">
        <v>125</v>
      </c>
      <c r="G35" s="18"/>
      <c r="H35" s="36">
        <f t="shared" si="2"/>
        <v>11.925241790373377</v>
      </c>
      <c r="I35" s="18"/>
      <c r="J35" s="1"/>
      <c r="K35" s="1" t="s">
        <v>130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12</v>
      </c>
      <c r="C39" s="36">
        <f>'201202'!C39+'201203'!C39+'201204'!C39+'201205'!C39+'201206'!C39+'201207'!C39+'201208'!C39+'201209'!C39+'201210'!C39+'201211'!C39+'201212'!C39</f>
        <v>330</v>
      </c>
      <c r="D39" s="36">
        <f>'201202'!D39+'201203'!D39+'201204'!D39+'201205'!D39+'201206'!D39+'201207'!D39+'201208'!D39+'201209'!D39+'201210'!D39+'201211'!D39+'201212'!D39</f>
        <v>78.722222222222214</v>
      </c>
      <c r="E39" s="36">
        <f t="shared" si="1"/>
        <v>66.722222222222214</v>
      </c>
      <c r="F39" s="18">
        <v>40</v>
      </c>
      <c r="G39" s="18"/>
      <c r="H39" s="36">
        <f t="shared" si="2"/>
        <v>26.722222222222214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7</v>
      </c>
      <c r="C41" s="36">
        <f>'201202'!C41+'201203'!C41+'201204'!C41+'201205'!C41+'201206'!C41+'201207'!C41+'201208'!C41+'201209'!C41+'201210'!C41+'201211'!C41+'201212'!C41</f>
        <v>200</v>
      </c>
      <c r="D41" s="36">
        <f>'201202'!D41+'201203'!D41+'201204'!D41+'201205'!D41+'201206'!D41+'201207'!D41+'201208'!D41+'201209'!D41+'201210'!D41+'201211'!D41+'201212'!D41</f>
        <v>46.167502088554713</v>
      </c>
      <c r="E41" s="36">
        <f t="shared" ref="E41:E62" si="3">D41-B41</f>
        <v>39.167502088554713</v>
      </c>
      <c r="F41" s="18"/>
      <c r="G41" s="18"/>
      <c r="H41" s="36">
        <f t="shared" ref="H41:H71" si="4">E41-F41+G41</f>
        <v>39.167502088554713</v>
      </c>
      <c r="I41" s="18"/>
      <c r="J41" s="1">
        <v>1</v>
      </c>
      <c r="K41" s="1" t="s">
        <v>74</v>
      </c>
    </row>
    <row r="42" spans="1:11" x14ac:dyDescent="0.15">
      <c r="A42" s="9" t="s">
        <v>116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10</v>
      </c>
      <c r="C43" s="36">
        <f>'201202'!C43+'201203'!C43+'201204'!C43+'201205'!C43+'201206'!C43+'201207'!C43+'201208'!C43+'201209'!C43+'201210'!C43+'201211'!C43+'201212'!C43</f>
        <v>280</v>
      </c>
      <c r="D43" s="36">
        <f>'201202'!D43+'201203'!D43+'201204'!D43+'201205'!D43+'201206'!D43+'201207'!D43+'201208'!D43+'201209'!D43+'201210'!D43+'201211'!D43+'201212'!D43</f>
        <v>73.12968318231475</v>
      </c>
      <c r="E43" s="36">
        <f t="shared" si="3"/>
        <v>63.12968318231475</v>
      </c>
      <c r="F43" s="18">
        <v>20</v>
      </c>
      <c r="G43" s="18"/>
      <c r="H43" s="36">
        <f t="shared" si="4"/>
        <v>43.12968318231475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18</v>
      </c>
      <c r="C46" s="36">
        <f>'201202'!C46+'201203'!C46+'201204'!C46+'201205'!C46+'201206'!C46+'201207'!C46+'201208'!C46+'201209'!C46+'201210'!C46+'201211'!C46+'201212'!C46</f>
        <v>515</v>
      </c>
      <c r="D46" s="36">
        <f>'201202'!D46+'201203'!D46+'201204'!D46+'201205'!D46+'201206'!D46+'201207'!D46+'201208'!D46+'201209'!D46+'201210'!D46+'201211'!D46+'201212'!D46</f>
        <v>124.87858669108667</v>
      </c>
      <c r="E46" s="36">
        <f t="shared" si="3"/>
        <v>106.87858669108667</v>
      </c>
      <c r="F46" s="18">
        <v>75</v>
      </c>
      <c r="G46" s="18"/>
      <c r="H46" s="36">
        <f t="shared" si="4"/>
        <v>31.878586691086667</v>
      </c>
      <c r="I46" s="18"/>
      <c r="J46" s="1"/>
      <c r="K46" s="1"/>
    </row>
    <row r="47" spans="1:11" x14ac:dyDescent="0.15">
      <c r="A47" s="9" t="s">
        <v>135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121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18"/>
      <c r="H51" s="36">
        <f t="shared" si="4"/>
        <v>25.383040935672511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17</v>
      </c>
      <c r="C52" s="36">
        <f>'201202'!C52+'201203'!C52+'201204'!C52+'201205'!C52+'201206'!C52+'201207'!C52+'201208'!C52+'201209'!C52+'201210'!C52+'201211'!C52+'201212'!C52</f>
        <v>495</v>
      </c>
      <c r="D52" s="36">
        <f>'201202'!D52+'201203'!D52+'201204'!D52+'201205'!D52+'201206'!D52+'201207'!D52+'201208'!D52+'201209'!D52+'201210'!D52+'201211'!D52+'201212'!D52</f>
        <v>115.3616693978536</v>
      </c>
      <c r="E52" s="36">
        <f t="shared" si="3"/>
        <v>98.361669397853603</v>
      </c>
      <c r="F52" s="18">
        <v>25</v>
      </c>
      <c r="G52" s="18"/>
      <c r="H52" s="36">
        <f t="shared" si="4"/>
        <v>73.361669397853603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/>
      <c r="H56" s="36">
        <f t="shared" si="4"/>
        <v>29.703935319066886</v>
      </c>
      <c r="I56" s="18"/>
      <c r="J56" s="1"/>
      <c r="K56" s="1"/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8</v>
      </c>
      <c r="C58" s="36">
        <f>'201202'!C58+'201203'!C58+'201204'!C58+'201205'!C58+'201206'!C58+'201207'!C58+'201208'!C58+'201209'!C58+'201210'!C58+'201211'!C58+'201212'!C58</f>
        <v>205</v>
      </c>
      <c r="D58" s="36">
        <f>'201202'!D58+'201203'!D58+'201204'!D58+'201205'!D58+'201206'!D58+'201207'!D58+'201208'!D58+'201209'!D58+'201210'!D58+'201211'!D58+'201212'!D58</f>
        <v>51.878811612364231</v>
      </c>
      <c r="E58" s="36">
        <f t="shared" si="3"/>
        <v>43.878811612364231</v>
      </c>
      <c r="F58" s="18">
        <v>45</v>
      </c>
      <c r="G58" s="18">
        <v>10</v>
      </c>
      <c r="H58" s="36">
        <f t="shared" si="4"/>
        <v>8.8788116123642311</v>
      </c>
      <c r="I58" s="18"/>
      <c r="J58" s="1"/>
      <c r="K58" s="1" t="s">
        <v>119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131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136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132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133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134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115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120</v>
      </c>
      <c r="B69" s="39">
        <f>'201202'!B69+'201203'!B69+'201204'!B69+'201205'!B69+'201206'!B69+'201207'!B69+'201208'!B69+'201209'!B69+'201210'!B69+'201211'!B69+'201212'!B69</f>
        <v>3</v>
      </c>
      <c r="C69" s="36">
        <f>'201202'!C69+'201203'!C69+'201204'!C69+'201205'!C69+'201206'!C69+'201207'!C69+'201208'!C69+'201209'!C69+'201210'!C69+'201211'!C69+'201212'!C69</f>
        <v>70</v>
      </c>
      <c r="D69" s="36">
        <f>'201202'!D69+'201203'!D69+'201204'!D69+'201205'!D69+'201206'!D69+'201207'!D69+'201208'!D69+'201209'!D69+'201210'!D69+'201211'!D69+'201212'!D69</f>
        <v>12.008771929824562</v>
      </c>
      <c r="E69" s="36">
        <f t="shared" si="5"/>
        <v>9.0087719298245617</v>
      </c>
      <c r="F69" s="18"/>
      <c r="G69" s="18"/>
      <c r="H69" s="36">
        <f t="shared" si="4"/>
        <v>9.0087719298245617</v>
      </c>
      <c r="I69" s="18"/>
      <c r="J69" s="1"/>
      <c r="K69" s="1"/>
    </row>
    <row r="70" spans="1:11" x14ac:dyDescent="0.15">
      <c r="A70" s="10" t="s">
        <v>137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18"/>
      <c r="H71" s="36">
        <f t="shared" si="4"/>
        <v>0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18"/>
      <c r="H72" s="36">
        <f t="shared" ref="H72" si="6">E72-F72</f>
        <v>0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C3" sqref="C3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114</v>
      </c>
      <c r="C1" s="4" t="s">
        <v>42</v>
      </c>
      <c r="D1" s="5" t="s">
        <v>41</v>
      </c>
      <c r="E1" s="4" t="s">
        <v>114</v>
      </c>
      <c r="F1" s="4" t="s">
        <v>42</v>
      </c>
    </row>
    <row r="2" spans="1:6" x14ac:dyDescent="0.15">
      <c r="A2" s="42" t="s">
        <v>113</v>
      </c>
      <c r="B2" s="39">
        <f>SUM(B3:B45)</f>
        <v>205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42">
        <v>41067</v>
      </c>
      <c r="B3" s="39">
        <v>35</v>
      </c>
      <c r="C3" s="1" t="s">
        <v>138</v>
      </c>
      <c r="D3" s="14">
        <v>40948</v>
      </c>
      <c r="E3" s="1">
        <v>75</v>
      </c>
      <c r="F3" s="1"/>
    </row>
    <row r="4" spans="1:6" x14ac:dyDescent="0.15">
      <c r="A4" s="14">
        <v>41065</v>
      </c>
      <c r="B4" s="39">
        <v>-40</v>
      </c>
      <c r="C4" s="1" t="s">
        <v>128</v>
      </c>
      <c r="D4" s="14">
        <v>40952</v>
      </c>
      <c r="E4" s="1">
        <v>100</v>
      </c>
      <c r="F4" s="1"/>
    </row>
    <row r="5" spans="1:6" x14ac:dyDescent="0.15">
      <c r="A5" s="14">
        <v>41065</v>
      </c>
      <c r="B5" s="39">
        <v>30</v>
      </c>
      <c r="C5" s="45" t="s">
        <v>139</v>
      </c>
      <c r="D5" s="14">
        <v>40960</v>
      </c>
      <c r="E5" s="1">
        <v>30</v>
      </c>
      <c r="F5" s="1"/>
    </row>
    <row r="6" spans="1:6" x14ac:dyDescent="0.15">
      <c r="A6" s="14">
        <v>41060</v>
      </c>
      <c r="B6" s="39">
        <v>-10</v>
      </c>
      <c r="C6" s="44" t="s">
        <v>126</v>
      </c>
      <c r="D6" s="14">
        <v>40967</v>
      </c>
      <c r="E6" s="1">
        <v>100</v>
      </c>
      <c r="F6" s="1"/>
    </row>
    <row r="7" spans="1:6" x14ac:dyDescent="0.15">
      <c r="A7" s="14">
        <v>41060</v>
      </c>
      <c r="B7" s="39">
        <v>130</v>
      </c>
      <c r="C7" s="43" t="s">
        <v>127</v>
      </c>
      <c r="D7" s="14">
        <v>40970</v>
      </c>
      <c r="E7" s="1">
        <v>35</v>
      </c>
      <c r="F7" s="1"/>
    </row>
    <row r="8" spans="1:6" x14ac:dyDescent="0.15">
      <c r="A8" s="14">
        <v>41058</v>
      </c>
      <c r="B8" s="1">
        <v>195</v>
      </c>
      <c r="C8" s="43" t="s">
        <v>125</v>
      </c>
      <c r="D8" s="14">
        <v>40974</v>
      </c>
      <c r="E8" s="1">
        <v>95</v>
      </c>
      <c r="F8" s="1"/>
    </row>
    <row r="9" spans="1:6" x14ac:dyDescent="0.15">
      <c r="A9" s="14">
        <v>41058</v>
      </c>
      <c r="B9" s="1">
        <v>-205</v>
      </c>
      <c r="C9" s="1" t="s">
        <v>124</v>
      </c>
      <c r="D9" s="14">
        <v>40976</v>
      </c>
      <c r="E9" s="1">
        <v>90</v>
      </c>
      <c r="F9" s="1"/>
    </row>
    <row r="10" spans="1:6" x14ac:dyDescent="0.15">
      <c r="A10" s="14">
        <v>41058</v>
      </c>
      <c r="B10" s="1">
        <v>10</v>
      </c>
      <c r="C10" s="1" t="s">
        <v>117</v>
      </c>
      <c r="D10" s="14">
        <v>40983</v>
      </c>
      <c r="E10" s="1">
        <v>90</v>
      </c>
      <c r="F10" s="1" t="s">
        <v>63</v>
      </c>
    </row>
    <row r="11" spans="1:6" x14ac:dyDescent="0.15">
      <c r="A11" s="14">
        <v>40941</v>
      </c>
      <c r="B11" s="1">
        <v>160</v>
      </c>
      <c r="C11" s="1"/>
      <c r="D11" s="14">
        <v>40983</v>
      </c>
      <c r="E11" s="1">
        <v>-60</v>
      </c>
      <c r="F11" s="1" t="s">
        <v>62</v>
      </c>
    </row>
    <row r="12" spans="1:6" x14ac:dyDescent="0.15">
      <c r="A12" s="14">
        <v>40946</v>
      </c>
      <c r="B12" s="1">
        <v>60</v>
      </c>
      <c r="C12" s="1"/>
      <c r="D12" s="14">
        <v>40988</v>
      </c>
      <c r="E12" s="1">
        <v>50</v>
      </c>
      <c r="F12" s="1"/>
    </row>
    <row r="13" spans="1:6" x14ac:dyDescent="0.15">
      <c r="A13" s="14">
        <v>40972</v>
      </c>
      <c r="B13" s="1">
        <v>-70</v>
      </c>
      <c r="C13" s="1" t="s">
        <v>49</v>
      </c>
      <c r="D13" s="14">
        <v>40990</v>
      </c>
      <c r="E13" s="1">
        <v>30</v>
      </c>
      <c r="F13" s="1"/>
    </row>
    <row r="14" spans="1:6" x14ac:dyDescent="0.15">
      <c r="A14" s="14">
        <v>40981</v>
      </c>
      <c r="B14" s="1">
        <v>30</v>
      </c>
      <c r="C14" s="1" t="s">
        <v>57</v>
      </c>
      <c r="D14" s="14">
        <v>40990</v>
      </c>
      <c r="E14" s="1">
        <v>-60</v>
      </c>
      <c r="F14" s="1" t="s">
        <v>66</v>
      </c>
    </row>
    <row r="15" spans="1:6" x14ac:dyDescent="0.15">
      <c r="A15" s="14">
        <v>40981</v>
      </c>
      <c r="B15" s="1">
        <v>-120</v>
      </c>
      <c r="C15" s="1" t="s">
        <v>58</v>
      </c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94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94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97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95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96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103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101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104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105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108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109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110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111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112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</row>
    <row r="54" spans="1:6" x14ac:dyDescent="0.15">
      <c r="A54" s="14"/>
      <c r="B54" s="1"/>
      <c r="C54" s="1"/>
    </row>
    <row r="55" spans="1:6" x14ac:dyDescent="0.15">
      <c r="A55" s="14"/>
      <c r="B55" s="1"/>
      <c r="C55" s="1"/>
    </row>
    <row r="56" spans="1:6" x14ac:dyDescent="0.15">
      <c r="A56" s="14"/>
      <c r="B56" s="1"/>
      <c r="C56" s="1"/>
    </row>
    <row r="57" spans="1:6" x14ac:dyDescent="0.15">
      <c r="A57" s="14"/>
      <c r="B57" s="1"/>
      <c r="C57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H26" sqref="H26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</cols>
  <sheetData>
    <row r="1" spans="1:6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41065</v>
      </c>
    </row>
    <row r="2" spans="1:6" x14ac:dyDescent="0.15">
      <c r="A2" s="8" t="s">
        <v>30</v>
      </c>
      <c r="B2" s="33">
        <f>SUM(B9:B100)</f>
        <v>39</v>
      </c>
      <c r="C2" s="34"/>
      <c r="D2" s="35"/>
      <c r="E2" s="33">
        <f t="shared" ref="E2:F2" si="0">COUNT(E9:E100)</f>
        <v>20</v>
      </c>
      <c r="F2" s="33">
        <f t="shared" si="0"/>
        <v>19</v>
      </c>
    </row>
    <row r="3" spans="1:6" x14ac:dyDescent="0.15">
      <c r="A3" s="8" t="s">
        <v>31</v>
      </c>
      <c r="B3" s="33"/>
      <c r="C3" s="34"/>
      <c r="D3" s="35"/>
      <c r="E3" s="20">
        <v>370</v>
      </c>
      <c r="F3" s="20">
        <v>345</v>
      </c>
    </row>
    <row r="4" spans="1:6" x14ac:dyDescent="0.15">
      <c r="A4" s="8" t="s">
        <v>32</v>
      </c>
      <c r="B4" s="33"/>
      <c r="C4" s="34">
        <f>SUM(E4:T4)</f>
        <v>780</v>
      </c>
      <c r="D4" s="35"/>
      <c r="E4" s="32">
        <f t="shared" ref="E4:F4" si="1">E2*E7</f>
        <v>400</v>
      </c>
      <c r="F4" s="32">
        <f t="shared" si="1"/>
        <v>380</v>
      </c>
    </row>
    <row r="5" spans="1:6" x14ac:dyDescent="0.15">
      <c r="A5" s="8" t="s">
        <v>36</v>
      </c>
      <c r="B5" s="33"/>
      <c r="C5" s="34"/>
      <c r="D5" s="35">
        <f>SUM(E5:T5)</f>
        <v>65</v>
      </c>
      <c r="E5" s="32">
        <f t="shared" ref="E5:F5" si="2">E4-E3</f>
        <v>30</v>
      </c>
      <c r="F5" s="32">
        <f t="shared" si="2"/>
        <v>35</v>
      </c>
    </row>
    <row r="6" spans="1:6" x14ac:dyDescent="0.15">
      <c r="A6" s="8" t="s">
        <v>33</v>
      </c>
      <c r="B6" s="33"/>
      <c r="C6" s="34"/>
      <c r="D6" s="35"/>
      <c r="E6" s="32">
        <f t="shared" ref="E6:F6" si="3">E3/E2</f>
        <v>18.5</v>
      </c>
      <c r="F6" s="32">
        <f t="shared" si="3"/>
        <v>18.157894736842106</v>
      </c>
    </row>
    <row r="7" spans="1:6" x14ac:dyDescent="0.15">
      <c r="A7" s="8" t="s">
        <v>34</v>
      </c>
      <c r="B7" s="33"/>
      <c r="C7" s="34"/>
      <c r="D7" s="35"/>
      <c r="E7" s="20">
        <v>20</v>
      </c>
      <c r="F7" s="20">
        <v>20</v>
      </c>
    </row>
    <row r="8" spans="1:6" x14ac:dyDescent="0.15">
      <c r="A8" s="8" t="s">
        <v>40</v>
      </c>
      <c r="B8" s="34"/>
      <c r="C8" s="34"/>
      <c r="D8" s="36"/>
      <c r="E8" s="32">
        <f t="shared" ref="E8:F8" si="4">E7-E6</f>
        <v>1.5</v>
      </c>
      <c r="F8" s="32">
        <f t="shared" si="4"/>
        <v>1.8421052631578938</v>
      </c>
    </row>
    <row r="9" spans="1:6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20</v>
      </c>
      <c r="D9" s="36">
        <f>E8*E9+F8*F9+G8*G9+H8*H9+I8*I9+J8*J9+K8*K9+L8*L9+M8*M9+O8*O9+P8*P9+Q8*Q9+R8*R9+S8*S9+T8*T9</f>
        <v>1.5</v>
      </c>
      <c r="E9" s="2">
        <v>1</v>
      </c>
      <c r="F9" s="2"/>
    </row>
    <row r="10" spans="1:6" x14ac:dyDescent="0.15">
      <c r="A10" s="11" t="str">
        <f>member!A10</f>
        <v>李一刀</v>
      </c>
      <c r="B10" s="34">
        <f t="shared" si="5"/>
        <v>1</v>
      </c>
      <c r="C10" s="34">
        <f>E7*E10+F7*F10+G7*G10+H7*H10+I7*I10+J7*J10+K7*K10+L7*L10+M7*M10+N7*N10+O7*O10+P7*P10+Q7*Q10+R7*R10+S7*S10+T7*T10</f>
        <v>20</v>
      </c>
      <c r="D10" s="36">
        <f>E8*E10+F8*F10+G8*G10+H8*H10+I8*I10+J8*J10+K8*K10+L8*L10+M8*M10+O8*O10+P8*P10+Q8*Q10+R8*R10+S8*S10+T8*T10</f>
        <v>1.5</v>
      </c>
      <c r="E10" s="2">
        <v>1</v>
      </c>
      <c r="F10" s="2"/>
    </row>
    <row r="11" spans="1:6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20</v>
      </c>
      <c r="D11" s="36">
        <f>E8*E11+F8*F11+G8*G11+H8*H11+I8*I11+J8*J11+K8*K11+L8*L11+M8*M11+O8*O11+P8*P11+Q8*Q11+R8*R11+S8*S11+T8*T11</f>
        <v>1.8421052631578938</v>
      </c>
      <c r="E11" s="2"/>
      <c r="F11" s="2">
        <v>1</v>
      </c>
    </row>
    <row r="12" spans="1:6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</row>
    <row r="13" spans="1:6" x14ac:dyDescent="0.15">
      <c r="A13" s="11" t="str">
        <f>member!A13</f>
        <v>幸福~拂晓</v>
      </c>
      <c r="B13" s="34">
        <f t="shared" si="5"/>
        <v>1</v>
      </c>
      <c r="C13" s="34">
        <f>E7*E13+F7*F13+G7*G13+H7*H13+I7*I13+J7*J13+K7*K13+L7*L13+M7*M13+N7*N13+O7*O13+P7*P13+Q7*Q13+R7*R13+S7*S13+T7*T13</f>
        <v>20</v>
      </c>
      <c r="D13" s="36">
        <f>E8*E13+F8*F13+G8*G13+H8*H13+I8*I13+J8*J13+K8*K13+L8*L13+M8*M13+O8*O13+P8*P13+Q8*Q13+R8*R13+S8*S13+T8*T13</f>
        <v>1.5</v>
      </c>
      <c r="E13" s="2">
        <v>1</v>
      </c>
      <c r="F13" s="2"/>
    </row>
    <row r="14" spans="1:6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20</v>
      </c>
      <c r="D14" s="36">
        <f>E8*E14+F8*F14+G8*G14+H8*H14+I8*I14+J8*J14+K8*K14+L8*L14+M8*M14+O8*O14+P8*P14+Q8*Q14+R8*R14+S8*S14+T8*T14</f>
        <v>1.5</v>
      </c>
      <c r="E14" s="2">
        <v>1</v>
      </c>
      <c r="F14" s="2"/>
    </row>
    <row r="15" spans="1:6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</row>
    <row r="16" spans="1:6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</row>
    <row r="17" spans="1:6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20</v>
      </c>
      <c r="D17" s="36">
        <f>E8*E17+F8*F17+G8*G17+H8*H17+I8*I17+J8*J17+K8*K17+L8*L17+M8*M17+O8*O17+P8*P17+Q8*Q17+R8*R17+S8*S17+T8*T17</f>
        <v>1.5</v>
      </c>
      <c r="E17" s="2">
        <v>1</v>
      </c>
      <c r="F17" s="2"/>
    </row>
    <row r="18" spans="1:6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20</v>
      </c>
      <c r="D18" s="36">
        <f>E8*E18+F8*F18+G8*G18+H8*H18+I8*I18+J8*J18+K8*K18+L8*L18+M8*M18+O8*O18+P8*P18+Q8*Q18+R8*R18+S8*S18+T8*T18</f>
        <v>1.5</v>
      </c>
      <c r="E18" s="2">
        <v>1</v>
      </c>
      <c r="F18" s="2"/>
    </row>
    <row r="19" spans="1:6" x14ac:dyDescent="0.15">
      <c r="A19" s="11" t="str">
        <f>member!A19</f>
        <v>狐狸</v>
      </c>
      <c r="B19" s="34">
        <f t="shared" si="5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</row>
    <row r="20" spans="1:6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</row>
    <row r="21" spans="1:6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</row>
    <row r="22" spans="1:6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</row>
    <row r="23" spans="1:6" x14ac:dyDescent="0.15">
      <c r="A23" s="11" t="str">
        <f>member!A23</f>
        <v>11号-鲜明</v>
      </c>
      <c r="B23" s="34">
        <f t="shared" si="5"/>
        <v>1</v>
      </c>
      <c r="C23" s="34">
        <f>E7*E23+F7*F23+G7*G23+H7*H23+I7*I23+J7*J23+K7*K23+L7*L23+M7*M23+O7*O23+P7*P23+Q7*Q23+R7*R23+S7*S23+T7*T23</f>
        <v>20</v>
      </c>
      <c r="D23" s="36">
        <f>E8*E23+F8*F23+G8*G23+H8*H23+I8*I23+J8*J23+K8*K23+L8*L23+M8*M23+O8*O23+P8*P23+Q8*Q23+R8*R23+S8*S23+T8*T23</f>
        <v>1.5</v>
      </c>
      <c r="E23" s="2">
        <v>1</v>
      </c>
      <c r="F23" s="2"/>
    </row>
    <row r="24" spans="1:6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</row>
    <row r="25" spans="1:6" x14ac:dyDescent="0.15">
      <c r="A25" s="11" t="str">
        <f>member!A25</f>
        <v>侯盟</v>
      </c>
      <c r="B25" s="34">
        <f t="shared" si="5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</row>
    <row r="26" spans="1:6" x14ac:dyDescent="0.15">
      <c r="A26" s="11" t="str">
        <f>member!A26</f>
        <v>玖伍贰壹</v>
      </c>
      <c r="B26" s="34">
        <f t="shared" si="5"/>
        <v>1</v>
      </c>
      <c r="C26" s="34">
        <f>E7*E26+F7*F26+G7*G26+H7*H26+I7*I26+J7*J26+K7*K26+L7*L26+M7*M26+O7*O26+P7*P26+Q7*Q26+R7*R26+S7*S26+T7*T26</f>
        <v>20</v>
      </c>
      <c r="D26" s="36">
        <f>E8*E26+F8*F26+G8*G26+H8*H26+I8*I26+J8*J26+K8*K26+L8*L26+M8*M26+O8*O26+P8*P26+Q8*Q26+R8*R26+S8*S26+T8*T26</f>
        <v>1.8421052631578938</v>
      </c>
      <c r="E26" s="2"/>
      <c r="F26" s="2">
        <v>1</v>
      </c>
    </row>
    <row r="27" spans="1:6" x14ac:dyDescent="0.15">
      <c r="A27" s="11" t="str">
        <f>member!A27</f>
        <v>红色F50-超</v>
      </c>
      <c r="B27" s="34">
        <f t="shared" si="5"/>
        <v>2</v>
      </c>
      <c r="C27" s="34">
        <f>E7*E27+F7*F27+G7*G27+H7*H27+I7*I27+J7*J27+K7*K27+L7*L27+M7*M27+O7*O27+P7*P27+Q7*Q27+R7*R27+S7*S27+T7*T27</f>
        <v>40</v>
      </c>
      <c r="D27" s="36">
        <f>E8*E27+F8*F27+G8*G27+H8*H27+I8*I27+J8*J27+K8*K27+L8*L27+M8*M27+O8*O27+P8*P27+Q8*Q27+R8*R27+S8*S27+T8*T27</f>
        <v>3.3421052631578938</v>
      </c>
      <c r="E27" s="2">
        <v>1</v>
      </c>
      <c r="F27" s="2">
        <v>1</v>
      </c>
    </row>
    <row r="28" spans="1:6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</row>
    <row r="29" spans="1:6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</row>
    <row r="30" spans="1:6" x14ac:dyDescent="0.15">
      <c r="A30" s="11" t="str">
        <f>member!A30</f>
        <v>Shenghak</v>
      </c>
      <c r="B30" s="34">
        <f t="shared" si="5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</row>
    <row r="31" spans="1:6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</row>
    <row r="32" spans="1:6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</row>
    <row r="33" spans="1:6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</row>
    <row r="34" spans="1:6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</row>
    <row r="35" spans="1:6" x14ac:dyDescent="0.15">
      <c r="A35" s="11" t="str">
        <f>member!A35</f>
        <v>8号-菜菜亮</v>
      </c>
      <c r="B35" s="34">
        <f t="shared" si="5"/>
        <v>1</v>
      </c>
      <c r="C35" s="34">
        <f>E7*E35+F7*F35+G7*G35+H7*H35+I7*I35+J7*J35+K7*K35+L7*L35+M7*M35+O7*O35+P7*P35+Q7*Q35+R7*R35+S7*S35+T7*T35</f>
        <v>20</v>
      </c>
      <c r="D35" s="36">
        <f>E8*E35+F8*F35+G8*G35+H8*H35+I8*I35+J8*J35+K8*K35+L8*L35+M8*M35+O8*O35+P8*P35+Q8*Q35+R8*R35+S8*S35+T8*T35</f>
        <v>1.5</v>
      </c>
      <c r="E35" s="2">
        <v>1</v>
      </c>
      <c r="F35" s="2"/>
    </row>
    <row r="36" spans="1:6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</row>
    <row r="37" spans="1:6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</row>
    <row r="38" spans="1:6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</row>
    <row r="39" spans="1:6" x14ac:dyDescent="0.15">
      <c r="A39" s="11" t="str">
        <f>member!A39</f>
        <v>5号-正</v>
      </c>
      <c r="B39" s="34">
        <f t="shared" si="5"/>
        <v>1</v>
      </c>
      <c r="C39" s="34">
        <f>E7*E39+F7*F39+G7*G39+H7*H39+I7*I39+J7*J39+K7*K39+L7*L39+M7*M39+O7*O39+P7*P39+Q7*Q39+R7*R39+S7*S39+T7*T39</f>
        <v>20</v>
      </c>
      <c r="D39" s="36">
        <f>E8*E39+F8*F39+G8*G39+H8*H39+I8*I39+J8*J39+K8*K39+L8*L39+M8*M39+O8*O39+P8*P39+Q8*Q39+R8*R39+S8*S39+T8*T39</f>
        <v>1.5</v>
      </c>
      <c r="E39" s="2">
        <v>1</v>
      </c>
      <c r="F39" s="2"/>
    </row>
    <row r="40" spans="1:6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</row>
    <row r="41" spans="1:6" x14ac:dyDescent="0.15">
      <c r="A41" s="11" t="str">
        <f>member!A41</f>
        <v>17号-4号字母</v>
      </c>
      <c r="B41" s="34">
        <f t="shared" si="5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</row>
    <row r="42" spans="1:6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</row>
    <row r="43" spans="1:6" x14ac:dyDescent="0.15">
      <c r="A43" s="11" t="str">
        <f>member!A43</f>
        <v>西北偏北</v>
      </c>
      <c r="B43" s="34">
        <f t="shared" si="5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1.5</v>
      </c>
      <c r="E43" s="2">
        <v>1</v>
      </c>
      <c r="F43" s="2"/>
    </row>
    <row r="44" spans="1:6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</row>
    <row r="45" spans="1:6" x14ac:dyDescent="0.15">
      <c r="A45" s="11" t="str">
        <f>member!A45</f>
        <v>马耳他</v>
      </c>
      <c r="B45" s="34">
        <f t="shared" si="5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</row>
    <row r="46" spans="1:6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20</v>
      </c>
      <c r="D46" s="36">
        <f>E8*E46+F8*F46+G8*G46+H8*H46+I8*I46+J8*J46+K8*K46+L8*L46+M8*M46+O8*O46+P8*P46+Q8*Q46+R8*R46+S8*S46+T8*T46</f>
        <v>1.5</v>
      </c>
      <c r="E46" s="2">
        <v>1</v>
      </c>
      <c r="F46" s="2"/>
    </row>
    <row r="47" spans="1:6" x14ac:dyDescent="0.15">
      <c r="A47" s="11" t="str">
        <f>member!A47</f>
        <v>张硕</v>
      </c>
      <c r="B47" s="34">
        <f t="shared" si="5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</row>
    <row r="48" spans="1:6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</row>
    <row r="49" spans="1:6" x14ac:dyDescent="0.15">
      <c r="A49" s="11" t="str">
        <f>member!A49</f>
        <v>87号陈磊</v>
      </c>
      <c r="B49" s="34">
        <f t="shared" si="5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</row>
    <row r="50" spans="1:6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</row>
    <row r="51" spans="1:6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</row>
    <row r="52" spans="1:6" x14ac:dyDescent="0.15">
      <c r="A52" s="11" t="str">
        <f>member!A52</f>
        <v>26 方亚</v>
      </c>
      <c r="B52" s="34">
        <f t="shared" si="5"/>
        <v>1</v>
      </c>
      <c r="C52" s="34">
        <f>E7*E52+F7*F52+G7*G52+H7*H52+I7*I52+J7*J52+K7*K52+L7*L52+M7*M52+O7*O52+P7*P52+Q7*Q52+R7*R52+S7*S52+T7*T52</f>
        <v>20</v>
      </c>
      <c r="D52" s="36">
        <f>E8*E52+F8*F52+G8*G52+H8*H52+I8*I52+J8*J52+K8*K52+L8*L52+M8*M52+O8*O52+P8*P52+Q8*Q52+R8*R52+S8*S52+T8*T52</f>
        <v>1.8421052631578938</v>
      </c>
      <c r="E52" s="2"/>
      <c r="F52" s="2">
        <v>1</v>
      </c>
    </row>
    <row r="53" spans="1:6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</row>
    <row r="54" spans="1:6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</row>
    <row r="55" spans="1:6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</row>
    <row r="56" spans="1:6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</row>
    <row r="57" spans="1:6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</row>
    <row r="58" spans="1:6" x14ac:dyDescent="0.15">
      <c r="A58" s="11" t="str">
        <f>member!A58</f>
        <v>小磊</v>
      </c>
      <c r="B58" s="34">
        <f t="shared" si="5"/>
        <v>2</v>
      </c>
      <c r="C58" s="34">
        <f>E7*E58+F7*F58+G7*G58+H7*H58+I7*I58+J7*J58+K7*K58+L7*L58+M7*M58+O7*O58+P7*P58+Q7*Q58+R7*R58+S7*S58+T7*T58</f>
        <v>40</v>
      </c>
      <c r="D58" s="36">
        <f>E8*E58+F8*F58+G8*G58+H8*H58+I8*I58+J8*J58+K8*K58+L8*L58+M8*M58+O8*O58+P8*P58+Q8*Q58+R8*R58+S8*S58+T8*T58</f>
        <v>3.3421052631578938</v>
      </c>
      <c r="E58" s="1">
        <v>1</v>
      </c>
      <c r="F58" s="1">
        <v>1</v>
      </c>
    </row>
    <row r="59" spans="1:6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</row>
    <row r="60" spans="1:6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</row>
    <row r="61" spans="1:6" x14ac:dyDescent="0.15">
      <c r="A61" s="11" t="str">
        <f>member!A61</f>
        <v>古轮木</v>
      </c>
      <c r="B61" s="34">
        <f t="shared" si="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</row>
    <row r="62" spans="1:6" x14ac:dyDescent="0.15">
      <c r="A62" s="11" t="str">
        <f>member!A62</f>
        <v>makoko</v>
      </c>
      <c r="B62" s="34">
        <f t="shared" si="5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</row>
    <row r="63" spans="1:6" x14ac:dyDescent="0.15">
      <c r="A63" s="11" t="str">
        <f>member!A63</f>
        <v>玲-深蓝</v>
      </c>
      <c r="B63" s="34">
        <f t="shared" si="5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</row>
    <row r="64" spans="1:6" x14ac:dyDescent="0.15">
      <c r="A64" s="11" t="str">
        <f>member!A64</f>
        <v>玲-小马</v>
      </c>
      <c r="B64" s="34">
        <f t="shared" si="5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</row>
    <row r="65" spans="1:6" x14ac:dyDescent="0.15">
      <c r="A65" s="11" t="str">
        <f>member!A65</f>
        <v>玲-高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</row>
    <row r="66" spans="1:6" x14ac:dyDescent="0.15">
      <c r="A66" s="11" t="str">
        <f>member!A66</f>
        <v>玲-秦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</row>
    <row r="67" spans="1:6" x14ac:dyDescent="0.15">
      <c r="A67" s="11" t="str">
        <f>member!A67</f>
        <v>玲-手</v>
      </c>
      <c r="B67" s="34">
        <f t="shared" si="5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</row>
    <row r="68" spans="1:6" x14ac:dyDescent="0.15">
      <c r="A68" s="11" t="str">
        <f>member!A68</f>
        <v>度日</v>
      </c>
      <c r="B68" s="34">
        <f t="shared" si="5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</row>
    <row r="69" spans="1:6" x14ac:dyDescent="0.15">
      <c r="A69" s="11" t="str">
        <f>member!A69</f>
        <v>肖飞</v>
      </c>
      <c r="B69" s="34">
        <f t="shared" si="5"/>
        <v>2</v>
      </c>
      <c r="C69" s="34">
        <f>E7*E69+F7*F69+G7*G69+H7*H69+I7*I69+J7*J69+K7*K69+L7*L69+M7*M69+N7*N69+O7*O69+P7*P69+Q7*Q69+R7*R69+S7*S69+T7*T69</f>
        <v>40</v>
      </c>
      <c r="D69" s="36">
        <f>E8*E69+F8*F69+G8*G69+H8*H69+I8*I69+J8*J69+K8*K69+L8*L69+M8*M69+N8*N69+O8*O69+P8*P69+Q8*Q69+R8*R69+S8*S69+T8*T69</f>
        <v>3.3421052631578938</v>
      </c>
      <c r="E69" s="1">
        <v>1</v>
      </c>
      <c r="F69" s="1">
        <v>1</v>
      </c>
    </row>
    <row r="70" spans="1:6" x14ac:dyDescent="0.15">
      <c r="A70" s="11" t="str">
        <f>member!A70</f>
        <v>玲-大马</v>
      </c>
      <c r="B70" s="34">
        <f t="shared" si="5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</row>
    <row r="71" spans="1:6" x14ac:dyDescent="0.15">
      <c r="A71" s="11" t="str">
        <f>member!A71</f>
        <v>新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</row>
    <row r="72" spans="1:6" x14ac:dyDescent="0.15">
      <c r="A72" s="11" t="str">
        <f>member!A72</f>
        <v>新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</row>
    <row r="73" spans="1:6" x14ac:dyDescent="0.15">
      <c r="A73" s="11" t="str">
        <f>member!A73</f>
        <v>新</v>
      </c>
      <c r="B73" s="34">
        <f t="shared" ref="B73:B100" si="6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</row>
    <row r="74" spans="1:6" x14ac:dyDescent="0.15">
      <c r="A74" s="11" t="str">
        <f>member!A74</f>
        <v>新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</row>
    <row r="75" spans="1:6" x14ac:dyDescent="0.15">
      <c r="A75" s="11" t="str">
        <f>member!A75</f>
        <v>新</v>
      </c>
      <c r="B75" s="34">
        <f t="shared" si="6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</row>
    <row r="76" spans="1:6" x14ac:dyDescent="0.15">
      <c r="A76" s="11" t="str">
        <f>member!A76</f>
        <v>新</v>
      </c>
      <c r="B76" s="34">
        <f t="shared" si="6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</row>
    <row r="77" spans="1:6" x14ac:dyDescent="0.15">
      <c r="A77" s="11" t="str">
        <f>member!A77</f>
        <v>新</v>
      </c>
      <c r="B77" s="34">
        <f t="shared" si="6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</row>
    <row r="78" spans="1:6" x14ac:dyDescent="0.15">
      <c r="A78" s="11" t="str">
        <f>member!A78</f>
        <v>新</v>
      </c>
      <c r="B78" s="34">
        <f t="shared" si="6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</row>
    <row r="79" spans="1:6" x14ac:dyDescent="0.15">
      <c r="A79" s="11" t="str">
        <f>member!A79</f>
        <v>新</v>
      </c>
      <c r="B79" s="34">
        <f t="shared" si="6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</row>
    <row r="80" spans="1:6" x14ac:dyDescent="0.15">
      <c r="A80" s="11" t="str">
        <f>member!A80</f>
        <v>新</v>
      </c>
      <c r="B80" s="34">
        <f t="shared" si="6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</row>
    <row r="81" spans="1:6" x14ac:dyDescent="0.15">
      <c r="A81" s="11" t="str">
        <f>member!A81</f>
        <v>新</v>
      </c>
      <c r="B81" s="34">
        <f t="shared" si="6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</row>
    <row r="82" spans="1:6" x14ac:dyDescent="0.15">
      <c r="A82" s="11" t="str">
        <f>member!A82</f>
        <v>新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</row>
    <row r="83" spans="1:6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</row>
    <row r="84" spans="1:6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</row>
    <row r="85" spans="1:6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</row>
    <row r="86" spans="1:6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</row>
    <row r="87" spans="1:6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</row>
    <row r="88" spans="1:6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</row>
    <row r="89" spans="1:6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</row>
    <row r="90" spans="1:6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</row>
    <row r="91" spans="1:6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</row>
    <row r="92" spans="1:6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</row>
    <row r="93" spans="1:6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</row>
    <row r="94" spans="1:6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</row>
    <row r="95" spans="1:6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</row>
    <row r="96" spans="1:6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</row>
    <row r="97" spans="1:6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</row>
    <row r="98" spans="1:6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</row>
    <row r="99" spans="1:6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</row>
    <row r="100" spans="1:6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2012-06-08T02:43:40Z</dcterms:modified>
</cp:coreProperties>
</file>