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188" i="15" l="1"/>
  <c r="Z72" i="11" l="1"/>
  <c r="Z4" i="11" l="1"/>
  <c r="Y14" i="11"/>
  <c r="B14" i="11"/>
  <c r="A14" i="11"/>
  <c r="Y71" i="11"/>
  <c r="Y72" i="11"/>
  <c r="Y69" i="11"/>
  <c r="Y67" i="11"/>
  <c r="Y65" i="11"/>
  <c r="Y60" i="11"/>
  <c r="Y56" i="11"/>
  <c r="Y50" i="11"/>
  <c r="Y45" i="11"/>
  <c r="Y44" i="11"/>
  <c r="Y43" i="11"/>
  <c r="Y41" i="11"/>
  <c r="Y35" i="11"/>
  <c r="Y32" i="11"/>
  <c r="Y29" i="11"/>
  <c r="Y26" i="11"/>
  <c r="Y24" i="11"/>
  <c r="Y21" i="11"/>
  <c r="Y18" i="11"/>
  <c r="Y16" i="11"/>
  <c r="Y13" i="11"/>
  <c r="Y12" i="11"/>
  <c r="Y11" i="11"/>
  <c r="Y10" i="11"/>
  <c r="Y4" i="11"/>
  <c r="Y63" i="11" s="1"/>
  <c r="A72" i="11"/>
  <c r="A71" i="11"/>
  <c r="Z16" i="11" l="1"/>
  <c r="Z12" i="11"/>
  <c r="Z26" i="11"/>
  <c r="Z39" i="11"/>
  <c r="Z44" i="11"/>
  <c r="C14" i="11"/>
  <c r="I14" i="14" s="1"/>
  <c r="Z18" i="11"/>
  <c r="Z24" i="11"/>
  <c r="Z29" i="11"/>
  <c r="Z60" i="11"/>
  <c r="D72" i="11"/>
  <c r="F72" i="14" s="1"/>
  <c r="C72" i="11"/>
  <c r="I72" i="14" s="1"/>
  <c r="Z63" i="11"/>
  <c r="Z67" i="11"/>
  <c r="Z13" i="11"/>
  <c r="Z15" i="11"/>
  <c r="Z19" i="11"/>
  <c r="Z22" i="11"/>
  <c r="Z27" i="11"/>
  <c r="Z32" i="11"/>
  <c r="Z36" i="11"/>
  <c r="Z40" i="11"/>
  <c r="Z43" i="11"/>
  <c r="Z45" i="11"/>
  <c r="Z49" i="11"/>
  <c r="Z61" i="11"/>
  <c r="Z69" i="11"/>
  <c r="Y15" i="11"/>
  <c r="Y19" i="11"/>
  <c r="Y25" i="11"/>
  <c r="Y37" i="11"/>
  <c r="Y39" i="11"/>
  <c r="Y48" i="11"/>
  <c r="Y61" i="11"/>
  <c r="Y17" i="11"/>
  <c r="Y22" i="11"/>
  <c r="Y27" i="11"/>
  <c r="Y36" i="11"/>
  <c r="Y38" i="11"/>
  <c r="Y40" i="11"/>
  <c r="Y49" i="11"/>
  <c r="X61" i="11"/>
  <c r="X57" i="11"/>
  <c r="X54" i="11"/>
  <c r="X48" i="11"/>
  <c r="X40" i="11"/>
  <c r="X38" i="11"/>
  <c r="X37" i="11"/>
  <c r="X36" i="11"/>
  <c r="X28" i="11"/>
  <c r="X27" i="11"/>
  <c r="X25" i="11"/>
  <c r="X22" i="11"/>
  <c r="X19" i="11"/>
  <c r="X17" i="11"/>
  <c r="X15" i="11"/>
  <c r="X4" i="11"/>
  <c r="C72" i="14" l="1"/>
  <c r="D14" i="11"/>
  <c r="F14" i="14" s="1"/>
  <c r="C14" i="14" s="1"/>
  <c r="Z5" i="11"/>
  <c r="Z6" i="11"/>
  <c r="D71" i="11"/>
  <c r="F71" i="14" s="1"/>
  <c r="C71" i="11"/>
  <c r="I71" i="14" s="1"/>
  <c r="Y6" i="11"/>
  <c r="Y5" i="11"/>
  <c r="X63" i="11"/>
  <c r="X39" i="11"/>
  <c r="X49" i="11"/>
  <c r="W57" i="11"/>
  <c r="W70" i="11"/>
  <c r="W67" i="11"/>
  <c r="W66" i="11"/>
  <c r="W63" i="11"/>
  <c r="W56" i="11"/>
  <c r="W44" i="11"/>
  <c r="W26" i="11"/>
  <c r="W21" i="11"/>
  <c r="W16" i="11"/>
  <c r="W13" i="11"/>
  <c r="W49" i="11"/>
  <c r="W39" i="11"/>
  <c r="W24" i="11"/>
  <c r="W6" i="11"/>
  <c r="W4" i="11"/>
  <c r="C71" i="14" l="1"/>
  <c r="X6" i="11"/>
  <c r="X5" i="11"/>
  <c r="W5" i="11"/>
  <c r="V57" i="11"/>
  <c r="V47" i="11"/>
  <c r="V36" i="11"/>
  <c r="V35" i="11"/>
  <c r="V32" i="11"/>
  <c r="V28" i="11"/>
  <c r="V27" i="11"/>
  <c r="V25" i="11"/>
  <c r="V22" i="11"/>
  <c r="V19" i="11"/>
  <c r="V69" i="11"/>
  <c r="V61" i="11"/>
  <c r="V54" i="11"/>
  <c r="V49" i="11"/>
  <c r="V39" i="11"/>
  <c r="V24" i="11"/>
  <c r="V15" i="11"/>
  <c r="V12" i="11"/>
  <c r="V4" i="11"/>
  <c r="V6" i="11" l="1"/>
  <c r="V5" i="11"/>
  <c r="D68" i="11"/>
  <c r="C68" i="11"/>
  <c r="U4" i="11"/>
  <c r="U69" i="11" s="1"/>
  <c r="A70" i="11"/>
  <c r="A69" i="11"/>
  <c r="A68" i="11"/>
  <c r="U17" i="11" l="1"/>
  <c r="U42" i="11"/>
  <c r="U67" i="11"/>
  <c r="U24" i="11"/>
  <c r="U63" i="11"/>
  <c r="U70" i="11"/>
  <c r="D70" i="11" s="1"/>
  <c r="F70" i="14" s="1"/>
  <c r="C69" i="11"/>
  <c r="I69" i="14" s="1"/>
  <c r="D69" i="11"/>
  <c r="F69" i="14" s="1"/>
  <c r="U20" i="11"/>
  <c r="U26" i="11"/>
  <c r="U61" i="11"/>
  <c r="U66" i="11"/>
  <c r="C70" i="11"/>
  <c r="I70" i="14" s="1"/>
  <c r="C70" i="14" s="1"/>
  <c r="U12" i="11"/>
  <c r="U39" i="11"/>
  <c r="U41" i="11"/>
  <c r="U51" i="11"/>
  <c r="U15" i="11"/>
  <c r="U49" i="11"/>
  <c r="U54" i="11"/>
  <c r="I68" i="14"/>
  <c r="F68" i="14"/>
  <c r="C69" i="14" l="1"/>
  <c r="U6" i="11"/>
  <c r="U5" i="11"/>
  <c r="C68" i="14"/>
  <c r="T4" i="11" l="1"/>
  <c r="T65" i="11" s="1"/>
  <c r="T49" i="11" l="1"/>
  <c r="T15" i="11"/>
  <c r="T27" i="11"/>
  <c r="T29" i="11"/>
  <c r="T35" i="11"/>
  <c r="T39" i="11"/>
  <c r="T54" i="11"/>
  <c r="T59" i="11"/>
  <c r="T40" i="11"/>
  <c r="T12" i="11"/>
  <c r="T19" i="11"/>
  <c r="T28" i="11"/>
  <c r="T30" i="11"/>
  <c r="T36" i="11"/>
  <c r="T41" i="11"/>
  <c r="T25" i="11"/>
  <c r="T51" i="11"/>
  <c r="H8" i="14"/>
  <c r="T6" i="11" l="1"/>
  <c r="T5" i="11"/>
  <c r="S4" i="11" l="1"/>
  <c r="S66" i="11" s="1"/>
  <c r="S26" i="11" l="1"/>
  <c r="S42" i="11"/>
  <c r="S48" i="11"/>
  <c r="S55" i="11"/>
  <c r="S12" i="11"/>
  <c r="S20" i="11"/>
  <c r="S16" i="11"/>
  <c r="S25" i="11"/>
  <c r="S32" i="11"/>
  <c r="S43" i="11"/>
  <c r="S56" i="11"/>
  <c r="S17" i="11"/>
  <c r="S24" i="11"/>
  <c r="S51" i="11"/>
  <c r="S40" i="11"/>
  <c r="S49" i="11"/>
  <c r="C5" i="14"/>
  <c r="B2" i="16"/>
  <c r="B2" i="15"/>
  <c r="C4" i="14" s="1"/>
  <c r="S5" i="11" l="1"/>
  <c r="S6" i="11"/>
  <c r="R4" i="11"/>
  <c r="R62" i="11" s="1"/>
  <c r="R12" i="11" l="1"/>
  <c r="R15" i="11"/>
  <c r="R22" i="11"/>
  <c r="R28" i="11"/>
  <c r="R36" i="11"/>
  <c r="R51" i="11"/>
  <c r="R59" i="11"/>
  <c r="R13" i="11"/>
  <c r="R21" i="11"/>
  <c r="R24" i="11"/>
  <c r="R30" i="11"/>
  <c r="R41" i="11"/>
  <c r="R54" i="11"/>
  <c r="R19" i="11"/>
  <c r="R40" i="11"/>
  <c r="R49" i="11"/>
  <c r="R17" i="11"/>
  <c r="R27" i="11"/>
  <c r="A67" i="11"/>
  <c r="Q4" i="11"/>
  <c r="Q61" i="11" s="1"/>
  <c r="Q20" i="11" l="1"/>
  <c r="Q27" i="11"/>
  <c r="Q32" i="11"/>
  <c r="Q42" i="11"/>
  <c r="Q44" i="11"/>
  <c r="Q50" i="11"/>
  <c r="Q63" i="11"/>
  <c r="Q16" i="11"/>
  <c r="Q26" i="11"/>
  <c r="Q33" i="11"/>
  <c r="Q40" i="11"/>
  <c r="Q43" i="11"/>
  <c r="Q49" i="11"/>
  <c r="Q56" i="11"/>
  <c r="Q66" i="11"/>
  <c r="Q67" i="11"/>
  <c r="R6" i="11"/>
  <c r="R5" i="11"/>
  <c r="Q17" i="11"/>
  <c r="Q19" i="11"/>
  <c r="C67" i="11" l="1"/>
  <c r="I67" i="14" s="1"/>
  <c r="D67" i="11"/>
  <c r="F67" i="14" s="1"/>
  <c r="Q6" i="11"/>
  <c r="Q5" i="11"/>
  <c r="P4" i="11"/>
  <c r="P61" i="11" s="1"/>
  <c r="C67" i="14" l="1"/>
  <c r="P17" i="11"/>
  <c r="P19" i="11"/>
  <c r="P27" i="11"/>
  <c r="P51" i="11"/>
  <c r="P22" i="11"/>
  <c r="P35" i="11"/>
  <c r="P39" i="11"/>
  <c r="P15" i="11"/>
  <c r="P21" i="11"/>
  <c r="P24" i="11"/>
  <c r="P30" i="11"/>
  <c r="P36" i="11"/>
  <c r="P60" i="11"/>
  <c r="P53" i="11"/>
  <c r="P12" i="11"/>
  <c r="P29" i="11"/>
  <c r="P41" i="11"/>
  <c r="O4" i="11"/>
  <c r="O66" i="11" s="1"/>
  <c r="P6" i="11" l="1"/>
  <c r="O41" i="11"/>
  <c r="O13" i="11"/>
  <c r="O17" i="11"/>
  <c r="O26" i="11"/>
  <c r="O39" i="11"/>
  <c r="O43" i="11"/>
  <c r="O49" i="11"/>
  <c r="O63" i="11"/>
  <c r="O12" i="11"/>
  <c r="O11" i="11"/>
  <c r="O16" i="11"/>
  <c r="O20" i="11"/>
  <c r="O29" i="11"/>
  <c r="O42" i="11"/>
  <c r="O44" i="11"/>
  <c r="O51" i="11"/>
  <c r="P5" i="11"/>
  <c r="O6" i="11" l="1"/>
  <c r="O5" i="11"/>
  <c r="N4" i="11"/>
  <c r="N62" i="11" s="1"/>
  <c r="N30" i="11" l="1"/>
  <c r="N15" i="11"/>
  <c r="N60" i="11"/>
  <c r="N22" i="11"/>
  <c r="N40" i="11"/>
  <c r="N21" i="11"/>
  <c r="N24" i="11"/>
  <c r="N36" i="11"/>
  <c r="N59" i="11"/>
  <c r="N27" i="11"/>
  <c r="N35" i="11"/>
  <c r="N61" i="11"/>
  <c r="N12" i="11"/>
  <c r="N19" i="11"/>
  <c r="N28" i="11"/>
  <c r="N41" i="11"/>
  <c r="N54" i="11"/>
  <c r="A66" i="11"/>
  <c r="M4" i="11"/>
  <c r="M66" i="11" s="1"/>
  <c r="M19" i="11" l="1"/>
  <c r="M37" i="11"/>
  <c r="M50" i="11"/>
  <c r="M12" i="11"/>
  <c r="M28" i="11"/>
  <c r="M41" i="11"/>
  <c r="M54" i="11"/>
  <c r="D66" i="11"/>
  <c r="F66" i="14" s="1"/>
  <c r="C66" i="11"/>
  <c r="I66" i="14" s="1"/>
  <c r="M13" i="11"/>
  <c r="M27" i="11"/>
  <c r="M35" i="11"/>
  <c r="M39" i="11"/>
  <c r="M48" i="11"/>
  <c r="M51" i="11"/>
  <c r="N5" i="11"/>
  <c r="N6" i="11"/>
  <c r="M16" i="11"/>
  <c r="M44" i="11"/>
  <c r="M65" i="11"/>
  <c r="M18" i="11"/>
  <c r="M43" i="11"/>
  <c r="M61" i="11"/>
  <c r="A65" i="11"/>
  <c r="A64" i="11"/>
  <c r="A63" i="11"/>
  <c r="L4" i="11"/>
  <c r="L65" i="11" s="1"/>
  <c r="D65" i="11" s="1"/>
  <c r="C66" i="14" l="1"/>
  <c r="L63" i="11"/>
  <c r="L16" i="11"/>
  <c r="L20" i="11"/>
  <c r="L26" i="11"/>
  <c r="L43" i="11"/>
  <c r="L55" i="11"/>
  <c r="L60" i="11"/>
  <c r="L64" i="11"/>
  <c r="D64" i="11" s="1"/>
  <c r="F64" i="14" s="1"/>
  <c r="C65" i="11"/>
  <c r="I65" i="14" s="1"/>
  <c r="L18" i="11"/>
  <c r="L21" i="11"/>
  <c r="L40" i="11"/>
  <c r="L44" i="11"/>
  <c r="L56" i="11"/>
  <c r="M6" i="11"/>
  <c r="M5" i="11"/>
  <c r="L61" i="11"/>
  <c r="L36" i="11"/>
  <c r="L49" i="11"/>
  <c r="F65" i="14"/>
  <c r="C65" i="14" l="1"/>
  <c r="C64" i="11"/>
  <c r="I64" i="14" s="1"/>
  <c r="C64" i="14" s="1"/>
  <c r="D63" i="11"/>
  <c r="F63" i="14" s="1"/>
  <c r="C63" i="11"/>
  <c r="I63" i="14" s="1"/>
  <c r="L6" i="11"/>
  <c r="L5" i="11"/>
  <c r="C5" i="16"/>
  <c r="C63" i="14" l="1"/>
  <c r="A62" i="11"/>
  <c r="K4" i="11"/>
  <c r="K62" i="11" s="1"/>
  <c r="D62" i="11" l="1"/>
  <c r="F62" i="14" s="1"/>
  <c r="C62" i="14" s="1"/>
  <c r="C62" i="11"/>
  <c r="I62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1" i="11"/>
  <c r="K49" i="11"/>
  <c r="K5" i="11" l="1"/>
  <c r="K6" i="11"/>
  <c r="A61" i="11"/>
  <c r="A60" i="11"/>
  <c r="J4" i="11"/>
  <c r="J49" i="11" l="1"/>
  <c r="J16" i="11"/>
  <c r="J18" i="11"/>
  <c r="J35" i="11"/>
  <c r="J43" i="11"/>
  <c r="J46" i="11"/>
  <c r="J57" i="11"/>
  <c r="J61" i="11"/>
  <c r="J17" i="11"/>
  <c r="J26" i="11"/>
  <c r="J42" i="11"/>
  <c r="J44" i="11"/>
  <c r="J48" i="11"/>
  <c r="J60" i="11"/>
  <c r="J12" i="11"/>
  <c r="J39" i="11"/>
  <c r="A59" i="11"/>
  <c r="I4" i="11"/>
  <c r="I37" i="11" s="1"/>
  <c r="J6" i="11" l="1"/>
  <c r="I19" i="11"/>
  <c r="I31" i="11"/>
  <c r="I12" i="11"/>
  <c r="I27" i="11"/>
  <c r="I49" i="11"/>
  <c r="I59" i="11"/>
  <c r="C59" i="11" s="1"/>
  <c r="I59" i="14" s="1"/>
  <c r="D60" i="11"/>
  <c r="F60" i="14" s="1"/>
  <c r="C60" i="11"/>
  <c r="I60" i="14" s="1"/>
  <c r="D61" i="11"/>
  <c r="F61" i="14" s="1"/>
  <c r="C61" i="11"/>
  <c r="I61" i="14" s="1"/>
  <c r="I22" i="11"/>
  <c r="I29" i="11"/>
  <c r="J5" i="11"/>
  <c r="D59" i="11"/>
  <c r="F59" i="14" s="1"/>
  <c r="I11" i="11"/>
  <c r="I15" i="11"/>
  <c r="I21" i="11"/>
  <c r="I24" i="11"/>
  <c r="I28" i="11"/>
  <c r="I30" i="11"/>
  <c r="I36" i="11"/>
  <c r="I39" i="11"/>
  <c r="H4" i="11"/>
  <c r="H50" i="11" s="1"/>
  <c r="C61" i="14" l="1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I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2" i="11"/>
  <c r="F12" i="14" s="1"/>
  <c r="D10" i="11"/>
  <c r="F10" i="14" s="1"/>
  <c r="C55" i="11"/>
  <c r="I55" i="14" s="1"/>
  <c r="C54" i="11"/>
  <c r="I54" i="14" s="1"/>
  <c r="C53" i="11"/>
  <c r="I53" i="14" s="1"/>
  <c r="C52" i="11"/>
  <c r="I52" i="14" s="1"/>
  <c r="C51" i="11"/>
  <c r="I51" i="14" s="1"/>
  <c r="C50" i="11"/>
  <c r="I50" i="14" s="1"/>
  <c r="C46" i="11"/>
  <c r="I46" i="14" s="1"/>
  <c r="C45" i="11"/>
  <c r="I45" i="14" s="1"/>
  <c r="C44" i="11"/>
  <c r="I44" i="14" s="1"/>
  <c r="C43" i="11"/>
  <c r="I43" i="14" s="1"/>
  <c r="C42" i="11"/>
  <c r="I42" i="14" s="1"/>
  <c r="C41" i="11"/>
  <c r="I41" i="14" s="1"/>
  <c r="C40" i="11"/>
  <c r="I40" i="14" s="1"/>
  <c r="C39" i="11"/>
  <c r="I39" i="14" s="1"/>
  <c r="C38" i="11"/>
  <c r="I38" i="14" s="1"/>
  <c r="C37" i="11"/>
  <c r="I37" i="14" s="1"/>
  <c r="C36" i="11"/>
  <c r="I36" i="14" s="1"/>
  <c r="C35" i="11"/>
  <c r="I35" i="14" s="1"/>
  <c r="C33" i="11"/>
  <c r="I33" i="14" s="1"/>
  <c r="C32" i="11"/>
  <c r="I32" i="14" s="1"/>
  <c r="C31" i="11"/>
  <c r="I31" i="14" s="1"/>
  <c r="C30" i="11"/>
  <c r="I30" i="14" s="1"/>
  <c r="C27" i="11"/>
  <c r="I27" i="14" s="1"/>
  <c r="C26" i="11"/>
  <c r="I26" i="14" s="1"/>
  <c r="C24" i="11"/>
  <c r="I24" i="14" s="1"/>
  <c r="C23" i="11"/>
  <c r="I23" i="14" s="1"/>
  <c r="C22" i="11"/>
  <c r="I22" i="14" s="1"/>
  <c r="C21" i="11"/>
  <c r="I21" i="14" s="1"/>
  <c r="C15" i="11"/>
  <c r="I15" i="14" s="1"/>
  <c r="C12" i="11"/>
  <c r="I12" i="14" s="1"/>
  <c r="C10" i="11"/>
  <c r="I10" i="14" s="1"/>
  <c r="C58" i="14" l="1"/>
  <c r="C12" i="14"/>
  <c r="C15" i="14"/>
  <c r="C22" i="14"/>
  <c r="C24" i="14"/>
  <c r="C27" i="14"/>
  <c r="C31" i="14"/>
  <c r="C33" i="14"/>
  <c r="C36" i="14"/>
  <c r="C38" i="14"/>
  <c r="C40" i="14"/>
  <c r="C41" i="14"/>
  <c r="C43" i="14"/>
  <c r="C45" i="14"/>
  <c r="C50" i="14"/>
  <c r="C52" i="14"/>
  <c r="C54" i="14"/>
  <c r="C10" i="14"/>
  <c r="C21" i="14"/>
  <c r="C23" i="14"/>
  <c r="C26" i="14"/>
  <c r="C30" i="14"/>
  <c r="C32" i="14"/>
  <c r="C35" i="14"/>
  <c r="C37" i="14"/>
  <c r="C39" i="14"/>
  <c r="C42" i="14"/>
  <c r="C44" i="14"/>
  <c r="C46" i="14"/>
  <c r="C51" i="14"/>
  <c r="C53" i="14"/>
  <c r="C55" i="14"/>
  <c r="C87" i="15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3" i="11"/>
  <c r="B12" i="11"/>
  <c r="B11" i="11"/>
  <c r="B10" i="11"/>
  <c r="B9" i="11"/>
  <c r="C115" i="15" l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E11" i="11"/>
  <c r="D11" i="11" s="1"/>
  <c r="F11" i="14" s="1"/>
  <c r="E18" i="11"/>
  <c r="C18" i="11" s="1"/>
  <c r="I18" i="14" s="1"/>
  <c r="E20" i="11"/>
  <c r="C20" i="11" s="1"/>
  <c r="I20" i="14" s="1"/>
  <c r="E28" i="11"/>
  <c r="C28" i="11" s="1"/>
  <c r="I28" i="14" s="1"/>
  <c r="E34" i="11"/>
  <c r="C34" i="11" s="1"/>
  <c r="I34" i="14" s="1"/>
  <c r="E48" i="11"/>
  <c r="D48" i="11" s="1"/>
  <c r="F48" i="14" s="1"/>
  <c r="E56" i="11"/>
  <c r="C56" i="11" s="1"/>
  <c r="I56" i="14" s="1"/>
  <c r="E57" i="11"/>
  <c r="C57" i="11" s="1"/>
  <c r="I57" i="14" s="1"/>
  <c r="E9" i="11"/>
  <c r="C9" i="11" s="1"/>
  <c r="I9" i="14" s="1"/>
  <c r="E13" i="11"/>
  <c r="E17" i="11"/>
  <c r="D17" i="11" s="1"/>
  <c r="F17" i="14" s="1"/>
  <c r="E19" i="11"/>
  <c r="C19" i="11" s="1"/>
  <c r="I19" i="14" s="1"/>
  <c r="E25" i="11"/>
  <c r="D25" i="11" s="1"/>
  <c r="F25" i="14" s="1"/>
  <c r="E29" i="11"/>
  <c r="C29" i="11" s="1"/>
  <c r="I29" i="14" s="1"/>
  <c r="E47" i="11"/>
  <c r="C47" i="11" s="1"/>
  <c r="I47" i="14" s="1"/>
  <c r="E49" i="11"/>
  <c r="C49" i="11" s="1"/>
  <c r="I49" i="14" s="1"/>
  <c r="D16" i="11"/>
  <c r="F16" i="14" s="1"/>
  <c r="C16" i="11"/>
  <c r="I16" i="14" s="1"/>
  <c r="D49" i="11"/>
  <c r="F49" i="14" s="1"/>
  <c r="C147" i="15" l="1"/>
  <c r="C148" i="15" s="1"/>
  <c r="C149" i="15" s="1"/>
  <c r="C150" i="15" s="1"/>
  <c r="C151" i="15" s="1"/>
  <c r="C152" i="15" s="1"/>
  <c r="C153" i="15" s="1"/>
  <c r="C49" i="14"/>
  <c r="D57" i="11"/>
  <c r="F57" i="14" s="1"/>
  <c r="C57" i="14" s="1"/>
  <c r="D29" i="11"/>
  <c r="F29" i="14" s="1"/>
  <c r="D28" i="11"/>
  <c r="F28" i="14" s="1"/>
  <c r="C29" i="14"/>
  <c r="C28" i="14"/>
  <c r="C16" i="14"/>
  <c r="D19" i="11"/>
  <c r="F19" i="14" s="1"/>
  <c r="C19" i="14" s="1"/>
  <c r="C48" i="11"/>
  <c r="I48" i="14" s="1"/>
  <c r="C48" i="14" s="1"/>
  <c r="D18" i="11"/>
  <c r="F18" i="14" s="1"/>
  <c r="C18" i="14" s="1"/>
  <c r="C11" i="11"/>
  <c r="I11" i="14" s="1"/>
  <c r="C11" i="14" s="1"/>
  <c r="D47" i="11"/>
  <c r="F47" i="14" s="1"/>
  <c r="C47" i="14" s="1"/>
  <c r="E5" i="11"/>
  <c r="C17" i="11"/>
  <c r="I17" i="14" s="1"/>
  <c r="C17" i="14" s="1"/>
  <c r="C25" i="11"/>
  <c r="I25" i="14" s="1"/>
  <c r="C25" i="14" s="1"/>
  <c r="E6" i="11"/>
  <c r="D34" i="11"/>
  <c r="D9" i="11"/>
  <c r="F9" i="14" s="1"/>
  <c r="C9" i="14" s="1"/>
  <c r="D56" i="11"/>
  <c r="F56" i="14" s="1"/>
  <c r="C56" i="14" s="1"/>
  <c r="D20" i="11"/>
  <c r="F20" i="14" s="1"/>
  <c r="C20" i="14" s="1"/>
  <c r="C154" i="15" l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F34" i="14"/>
  <c r="C34" i="14" s="1"/>
  <c r="I6" i="11"/>
  <c r="C13" i="11"/>
  <c r="C6" i="11" s="1"/>
  <c r="I5" i="11"/>
  <c r="D13" i="11"/>
  <c r="D6" i="11" s="1"/>
  <c r="C191" i="15" l="1"/>
  <c r="C192" i="15" s="1"/>
  <c r="C186" i="15"/>
  <c r="C187" i="15" s="1"/>
  <c r="C189" i="15" s="1"/>
  <c r="C190" i="15" s="1"/>
  <c r="F13" i="14"/>
  <c r="I13" i="14"/>
  <c r="I8" i="14" s="1"/>
  <c r="F8" i="14" l="1"/>
  <c r="C13" i="14"/>
  <c r="C8" i="14" s="1"/>
  <c r="C6" i="14" s="1"/>
  <c r="C7" i="14" s="1"/>
</calcChain>
</file>

<file path=xl/sharedStrings.xml><?xml version="1.0" encoding="utf-8"?>
<sst xmlns="http://schemas.openxmlformats.org/spreadsheetml/2006/main" count="996" uniqueCount="307">
  <si>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</si>
  <si>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</si>
  <si>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</si>
  <si>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</si>
  <si>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</si>
  <si>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</si>
  <si>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</si>
  <si>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</si>
  <si>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</si>
  <si>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</si>
  <si>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</si>
  <si>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</si>
  <si>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</si>
  <si>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</si>
  <si>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</si>
  <si>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</si>
  <si>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</si>
  <si>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</si>
  <si>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</si>
  <si>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</si>
  <si>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</si>
  <si>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</si>
  <si>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</si>
  <si>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</si>
  <si>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</si>
  <si>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</si>
  <si>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</si>
  <si>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</si>
  <si>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</si>
  <si>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</si>
  <si>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</si>
  <si>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</si>
  <si>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</si>
  <si>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</si>
  <si>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</si>
  <si>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</si>
  <si>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</si>
  <si>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</si>
  <si>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</si>
  <si>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</si>
  <si>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</si>
  <si>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</si>
  <si>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</si>
  <si>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</si>
  <si>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</si>
  <si>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</si>
  <si>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</si>
  <si>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</si>
  <si>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</si>
  <si>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</si>
  <si>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</si>
  <si>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</si>
  <si>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</si>
  <si>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</si>
  <si>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</si>
  <si>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</si>
  <si>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</si>
  <si>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</si>
  <si>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</si>
  <si>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</si>
  <si>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</si>
  <si>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</si>
  <si>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</si>
  <si>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</si>
  <si>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</si>
  <si>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</si>
  <si>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</si>
  <si>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</si>
  <si>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</si>
  <si>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</si>
  <si>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</si>
  <si>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</si>
  <si>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</si>
  <si>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</si>
  <si>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</si>
  <si>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</si>
  <si>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</si>
  <si>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</si>
  <si>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</si>
  <si>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</si>
  <si>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</si>
  <si>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</si>
  <si>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</si>
  <si>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</si>
  <si>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</si>
  <si>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</si>
  <si>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</si>
  <si>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</si>
  <si>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</si>
  <si>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</si>
  <si>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</si>
  <si>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</si>
  <si>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</si>
  <si>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</si>
  <si>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</si>
  <si>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</si>
  <si>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</si>
  <si>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30(121018)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</si>
  <si>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</si>
  <si>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</si>
  <si>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</si>
  <si>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</si>
  <si>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</si>
  <si>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</si>
  <si>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</si>
  <si>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</si>
  <si>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</si>
  <si>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</si>
  <si>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</si>
  <si>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</si>
  <si>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</si>
  <si>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</si>
  <si>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暂离</t>
    <phoneticPr fontId="1" type="noConversion"/>
  </si>
  <si>
    <t>张硕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</si>
  <si>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</si>
  <si>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</si>
  <si>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</si>
  <si>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</si>
  <si>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</si>
  <si>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</si>
  <si>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</si>
  <si>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100(121025)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</si>
  <si>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</si>
  <si>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</si>
  <si>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</si>
  <si>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</si>
  <si>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</si>
  <si>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</si>
  <si>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100(120927),100/200(121101)</t>
    <phoneticPr fontId="1" type="noConversion"/>
  </si>
  <si>
    <t>刘晨</t>
    <phoneticPr fontId="1" type="noConversion"/>
  </si>
  <si>
    <t>段晨</t>
    <phoneticPr fontId="1" type="noConversion"/>
  </si>
  <si>
    <t>Zigbeer</t>
    <phoneticPr fontId="1" type="noConversion"/>
  </si>
  <si>
    <t>腿</t>
    <phoneticPr fontId="1" type="noConversion"/>
  </si>
  <si>
    <t>压岁钱</t>
    <phoneticPr fontId="1" type="noConversion"/>
  </si>
  <si>
    <t>度日</t>
    <phoneticPr fontId="1" type="noConversion"/>
  </si>
  <si>
    <t>m8</t>
    <phoneticPr fontId="1" type="noConversion"/>
  </si>
  <si>
    <t>小宋</t>
    <phoneticPr fontId="1" type="noConversion"/>
  </si>
  <si>
    <t>旅途</t>
    <phoneticPr fontId="1" type="noConversion"/>
  </si>
  <si>
    <t>侯盟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</si>
  <si>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</si>
  <si>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</si>
  <si>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</si>
  <si>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</si>
  <si>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</si>
  <si>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</si>
  <si>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</si>
  <si>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</si>
  <si>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</si>
  <si>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度日</t>
    <phoneticPr fontId="1" type="noConversion"/>
  </si>
  <si>
    <t>Sam</t>
    <phoneticPr fontId="1" type="noConversion"/>
  </si>
  <si>
    <t>超</t>
    <phoneticPr fontId="1" type="noConversion"/>
  </si>
  <si>
    <t>小岭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</si>
  <si>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</si>
  <si>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</si>
  <si>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</si>
  <si>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</si>
  <si>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</si>
  <si>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</si>
  <si>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</si>
  <si>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</si>
  <si>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</si>
  <si>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</si>
  <si>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捐助</t>
    <phoneticPr fontId="1" type="noConversion"/>
  </si>
  <si>
    <t>菜菜外交部报销</t>
    <phoneticPr fontId="1" type="noConversion"/>
  </si>
  <si>
    <t>Smile</t>
    <phoneticPr fontId="1" type="noConversion"/>
  </si>
  <si>
    <t>100(120927),100/200(121122),10(121122返)</t>
    <phoneticPr fontId="1" type="noConversion"/>
  </si>
  <si>
    <t>奖励</t>
    <phoneticPr fontId="1" type="noConversion"/>
  </si>
  <si>
    <t>吕涛</t>
    <phoneticPr fontId="1" type="noConversion"/>
  </si>
  <si>
    <t>额外
支出</t>
    <phoneticPr fontId="1" type="noConversion"/>
  </si>
  <si>
    <t>30(121101),30/60(121108),100/160(121115),-10(121123坎)</t>
    <phoneticPr fontId="1" type="noConversion"/>
  </si>
  <si>
    <t>30(121025),100/130(121101),-10(121123坎)</t>
    <phoneticPr fontId="1" type="noConversion"/>
  </si>
  <si>
    <t>100(121025),-10(121123坎)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</si>
  <si>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</si>
  <si>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</si>
  <si>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</si>
  <si>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</si>
  <si>
    <t>Shenhak</t>
    <phoneticPr fontId="1" type="noConversion"/>
  </si>
  <si>
    <t>20(120920),100/120(121009),100/220(121127),10(121127返)</t>
    <phoneticPr fontId="1" type="noConversion"/>
  </si>
  <si>
    <t>100(121023),100/200(121127),10(121127返)</t>
    <phoneticPr fontId="1" type="noConversion"/>
  </si>
  <si>
    <t>虫子</t>
    <phoneticPr fontId="1" type="noConversion"/>
  </si>
  <si>
    <t>活了</t>
    <phoneticPr fontId="1" type="noConversion"/>
  </si>
  <si>
    <t>贰壹</t>
    <phoneticPr fontId="1" type="noConversion"/>
  </si>
  <si>
    <t>Shenghak</t>
    <phoneticPr fontId="1" type="noConversion"/>
  </si>
  <si>
    <t>100(120927),100/200(121127),10(121127返)</t>
    <phoneticPr fontId="1" type="noConversion"/>
  </si>
  <si>
    <t>方亚</t>
    <phoneticPr fontId="1" type="noConversion"/>
  </si>
  <si>
    <t>充值一次奖励10元,剩余990</t>
    <phoneticPr fontId="1" type="noConversion"/>
  </si>
  <si>
    <t>充值一次奖励10元,剩余980</t>
    <phoneticPr fontId="1" type="noConversion"/>
  </si>
  <si>
    <t>充值一次奖励10元,剩余970</t>
    <phoneticPr fontId="1" type="noConversion"/>
  </si>
  <si>
    <t>充值一次奖励10元,剩余960</t>
    <phoneticPr fontId="1" type="noConversion"/>
  </si>
  <si>
    <t>充值一次奖励10元,剩余950</t>
    <phoneticPr fontId="1" type="noConversion"/>
  </si>
  <si>
    <t>小天</t>
    <phoneticPr fontId="1" type="noConversion"/>
  </si>
  <si>
    <t>老盛</t>
    <phoneticPr fontId="1" type="noConversion"/>
  </si>
  <si>
    <t>老盛</t>
    <phoneticPr fontId="1" type="noConversion"/>
  </si>
  <si>
    <t>鲜明</t>
    <phoneticPr fontId="1" type="noConversion"/>
  </si>
  <si>
    <t>小兵</t>
    <phoneticPr fontId="1" type="noConversion"/>
  </si>
  <si>
    <t>王勇</t>
    <phoneticPr fontId="1" type="noConversion"/>
  </si>
  <si>
    <t>充值一次奖励10元,剩余940</t>
    <phoneticPr fontId="1" type="noConversion"/>
  </si>
  <si>
    <t>充值一次奖励10元,剩余930</t>
    <phoneticPr fontId="1" type="noConversion"/>
  </si>
  <si>
    <t>充值一次奖励10元,剩余920</t>
    <phoneticPr fontId="1" type="noConversion"/>
  </si>
  <si>
    <t>充值一次奖励10元,剩余910</t>
    <phoneticPr fontId="1" type="noConversion"/>
  </si>
  <si>
    <t>小兵</t>
    <phoneticPr fontId="1" type="noConversion"/>
  </si>
  <si>
    <t>20(120920),100/120(120927),100/220(121129),10(121129返)</t>
    <phoneticPr fontId="1" type="noConversion"/>
  </si>
  <si>
    <t>100(121129),10(121129返)</t>
    <phoneticPr fontId="1" type="noConversion"/>
  </si>
  <si>
    <t>鲜明</t>
    <phoneticPr fontId="1" type="noConversion"/>
  </si>
  <si>
    <t>小贝</t>
    <phoneticPr fontId="1" type="noConversion"/>
  </si>
  <si>
    <t>注销-1</t>
    <phoneticPr fontId="1" type="noConversion"/>
  </si>
  <si>
    <t>TOTO</t>
    <phoneticPr fontId="1" type="noConversion"/>
  </si>
  <si>
    <t>20(120920),100/120(120927),100/220(121204),10(121204返）</t>
    <phoneticPr fontId="1" type="noConversion"/>
  </si>
  <si>
    <t>西北</t>
    <phoneticPr fontId="1" type="noConversion"/>
  </si>
  <si>
    <t>古轮木</t>
    <phoneticPr fontId="1" type="noConversion"/>
  </si>
  <si>
    <t>虫子</t>
    <phoneticPr fontId="1" type="noConversion"/>
  </si>
  <si>
    <t>刀</t>
    <phoneticPr fontId="1" type="noConversion"/>
  </si>
  <si>
    <t>戒影</t>
    <phoneticPr fontId="1" type="noConversion"/>
  </si>
  <si>
    <t>R</t>
    <phoneticPr fontId="1" type="noConversion"/>
  </si>
  <si>
    <t>刀哥</t>
    <phoneticPr fontId="1" type="noConversion"/>
  </si>
  <si>
    <t>充值一次奖励10元,剩余900</t>
    <phoneticPr fontId="1" type="noConversion"/>
  </si>
  <si>
    <t>充值一次奖励10元,剩余890</t>
    <phoneticPr fontId="1" type="noConversion"/>
  </si>
  <si>
    <t>充值一次奖励10元,剩余880</t>
    <phoneticPr fontId="1" type="noConversion"/>
  </si>
  <si>
    <t>充值一次奖励10元,剩余870</t>
    <phoneticPr fontId="1" type="noConversion"/>
  </si>
  <si>
    <t>充值一次奖励10元,剩余860</t>
    <phoneticPr fontId="1" type="noConversion"/>
  </si>
  <si>
    <t>充值一次奖励10元,剩余850</t>
    <phoneticPr fontId="1" type="noConversion"/>
  </si>
  <si>
    <t>公款支出</t>
    <phoneticPr fontId="1" type="noConversion"/>
  </si>
  <si>
    <t>淘宝网购年会礼品：水晶奖杯*18 手机链*6</t>
    <phoneticPr fontId="1" type="noConversion"/>
  </si>
  <si>
    <t>22(121129),100/122(121206),10(121206返)</t>
    <phoneticPr fontId="1" type="noConversion"/>
  </si>
  <si>
    <t>100/100(120927),-10(121123坎),100/200(121206),10(121206返)</t>
    <phoneticPr fontId="1" type="noConversion"/>
  </si>
  <si>
    <t>20(120920),70/90(121018),172/262(121206),10(121206返)</t>
    <phoneticPr fontId="1" type="noConversion"/>
  </si>
  <si>
    <t>蚕豆</t>
    <phoneticPr fontId="1" type="noConversion"/>
  </si>
  <si>
    <t>懦夫</t>
    <phoneticPr fontId="1" type="noConversion"/>
  </si>
  <si>
    <t>Edison</t>
    <phoneticPr fontId="1" type="noConversion"/>
  </si>
  <si>
    <t>王勇</t>
    <phoneticPr fontId="1" type="noConversion"/>
  </si>
  <si>
    <t>Edison</t>
    <phoneticPr fontId="1" type="noConversion"/>
  </si>
  <si>
    <t>含另外4个人费用</t>
    <phoneticPr fontId="1" type="noConversion"/>
  </si>
  <si>
    <t>充值一次奖励10元,剩余840</t>
    <phoneticPr fontId="1" type="noConversion"/>
  </si>
  <si>
    <t>充值一次奖励10元,剩余830</t>
    <phoneticPr fontId="1" type="noConversion"/>
  </si>
  <si>
    <t>充值一次奖励10元,剩余820</t>
    <phoneticPr fontId="1" type="noConversion"/>
  </si>
  <si>
    <t>充值一次奖励10元,剩余810</t>
    <phoneticPr fontId="1" type="noConversion"/>
  </si>
  <si>
    <t>小天</t>
    <phoneticPr fontId="1" type="noConversion"/>
  </si>
  <si>
    <t>充值一次奖励10元,剩余800</t>
    <phoneticPr fontId="1" type="noConversion"/>
  </si>
  <si>
    <t>充值一次奖励10元,剩余790</t>
    <phoneticPr fontId="1" type="noConversion"/>
  </si>
  <si>
    <t>充值一次奖励10元,剩余780</t>
    <phoneticPr fontId="1" type="noConversion"/>
  </si>
  <si>
    <t>人在旅途</t>
    <phoneticPr fontId="1" type="noConversion"/>
  </si>
  <si>
    <t>清道夫</t>
    <phoneticPr fontId="1" type="noConversion"/>
  </si>
  <si>
    <t>小天</t>
    <phoneticPr fontId="1" type="noConversion"/>
  </si>
  <si>
    <t>小新</t>
    <phoneticPr fontId="1" type="noConversion"/>
  </si>
  <si>
    <t>100(121025),100/200(121206),10(121206返),100/300(121215)</t>
    <phoneticPr fontId="1" type="noConversion"/>
  </si>
  <si>
    <t>100(121009),100/200(121106),120/320(121215)</t>
    <phoneticPr fontId="1" type="noConversion"/>
  </si>
  <si>
    <t>20(120920),100/120(120927),100/220(121120),-12(121123坎),100/320(121215)</t>
    <phoneticPr fontId="1" type="noConversion"/>
  </si>
  <si>
    <t>30(121018),30/60(121108),30/90(121115),30/120(121122),70/190(121215)</t>
    <phoneticPr fontId="1" type="noConversion"/>
  </si>
  <si>
    <t>100(121129),10(121129返),100/200(121215)</t>
    <phoneticPr fontId="1" type="noConversion"/>
  </si>
  <si>
    <t>蓝天</t>
    <phoneticPr fontId="1" type="noConversion"/>
  </si>
  <si>
    <t>50(121215)</t>
    <phoneticPr fontId="1" type="noConversion"/>
  </si>
  <si>
    <t>100(120927),100/200(121215)</t>
    <phoneticPr fontId="1" type="noConversion"/>
  </si>
  <si>
    <t>100(121011),100/200(121108),-12(121123坎),100/300(121215)</t>
    <phoneticPr fontId="1" type="noConversion"/>
  </si>
  <si>
    <t>100(121009),100/200(121113),100/300(121215)</t>
    <phoneticPr fontId="1" type="noConversion"/>
  </si>
  <si>
    <t>20(120920),200/220(121018),100/320(121215)</t>
    <phoneticPr fontId="1" type="noConversion"/>
  </si>
  <si>
    <t>100(120927),100/200(121023),100/300(121204),10(121204返),100/400(121215)</t>
    <phoneticPr fontId="1" type="noConversion"/>
  </si>
  <si>
    <t>100(121215)</t>
    <phoneticPr fontId="1" type="noConversion"/>
  </si>
  <si>
    <t>100(121009),100/200(121101),30/230(121127),100/330(121211),10(121211返),100/430(121215)</t>
    <phoneticPr fontId="1" type="noConversion"/>
  </si>
  <si>
    <t>20(120920),100/120(121009),100/220(121018),100/320(121120),-12(121123坎),100/420(121204),10(121204返),100/520(121215)</t>
    <phoneticPr fontId="1" type="noConversion"/>
  </si>
  <si>
    <t>100(120927),100/200(121120),-12(121123坎),100/300(121204),10(121204返),100/400(121215)</t>
    <phoneticPr fontId="1" type="noConversion"/>
  </si>
  <si>
    <t>100(121009),100/200(121113),-12(121123坎),100/300(121204),10(121204返),100/400(121215)</t>
    <phoneticPr fontId="1" type="noConversion"/>
  </si>
  <si>
    <t>20(120920),30/50(120927),70/120(121009),100/220(121101),100/320(121215)</t>
    <phoneticPr fontId="1" type="noConversion"/>
  </si>
  <si>
    <t>20(120920),25/45(121016),100/145(121108),100/245(121215)</t>
    <phoneticPr fontId="1" type="noConversion"/>
  </si>
  <si>
    <t>100(120927),100/200(121115),-12(121123坎),100/300(121211),10(121211返),100/400(121215)</t>
    <phoneticPr fontId="1" type="noConversion"/>
  </si>
  <si>
    <t>30(121115),-10(121123坎),100/130(121129),10(121129返),100/230(121215)</t>
    <phoneticPr fontId="1" type="noConversion"/>
  </si>
  <si>
    <t>100(121122),10(121122返),-12(121123坎),100/200(121215)</t>
    <phoneticPr fontId="1" type="noConversion"/>
  </si>
  <si>
    <t>100(121018),100/200(121113),100/300(121211),10(121211返),100/400(121215)</t>
    <phoneticPr fontId="1" type="noConversion"/>
  </si>
  <si>
    <t>40(120927),100/140(121009),100/240(121120),-12(121123坎),100/340(121204),10(121204返),100/400(121215)</t>
    <phoneticPr fontId="1" type="noConversion"/>
  </si>
  <si>
    <t>20(120920),100/120(121011),100/220(121215)</t>
    <phoneticPr fontId="1" type="noConversion"/>
  </si>
  <si>
    <t>100(121018),100/200(121215)</t>
    <phoneticPr fontId="1" type="noConversion"/>
  </si>
  <si>
    <t>年终总决赛</t>
    <phoneticPr fontId="1" type="noConversion"/>
  </si>
  <si>
    <t>李正</t>
    <phoneticPr fontId="1" type="noConversion"/>
  </si>
  <si>
    <t>25(121215)</t>
    <phoneticPr fontId="1" type="noConversion"/>
  </si>
  <si>
    <t>年会</t>
    <phoneticPr fontId="1" type="noConversion"/>
  </si>
  <si>
    <t>Edison</t>
    <phoneticPr fontId="1" type="noConversion"/>
  </si>
  <si>
    <t>Zigbeer</t>
    <phoneticPr fontId="1" type="noConversion"/>
  </si>
  <si>
    <t>度日</t>
    <phoneticPr fontId="1" type="noConversion"/>
  </si>
  <si>
    <t>蓝天</t>
    <phoneticPr fontId="1" type="noConversion"/>
  </si>
  <si>
    <t>赵聪</t>
    <phoneticPr fontId="1" type="noConversion"/>
  </si>
  <si>
    <t>小磊</t>
    <phoneticPr fontId="1" type="noConversion"/>
  </si>
  <si>
    <t>小智</t>
    <phoneticPr fontId="1" type="noConversion"/>
  </si>
  <si>
    <t>R</t>
    <phoneticPr fontId="1" type="noConversion"/>
  </si>
  <si>
    <t>蚕豆</t>
    <phoneticPr fontId="1" type="noConversion"/>
  </si>
  <si>
    <t>腿</t>
    <phoneticPr fontId="1" type="noConversion"/>
  </si>
  <si>
    <t>老A</t>
    <phoneticPr fontId="1" type="noConversion"/>
  </si>
  <si>
    <t>刘俊峰</t>
    <phoneticPr fontId="1" type="noConversion"/>
  </si>
  <si>
    <t>李正</t>
    <phoneticPr fontId="1" type="noConversion"/>
  </si>
  <si>
    <t>小磊</t>
    <phoneticPr fontId="1" type="noConversion"/>
  </si>
  <si>
    <t>幸福</t>
    <phoneticPr fontId="1" type="noConversion"/>
  </si>
  <si>
    <t>4号</t>
    <phoneticPr fontId="1" type="noConversion"/>
  </si>
  <si>
    <t>m8</t>
    <phoneticPr fontId="1" type="noConversion"/>
  </si>
  <si>
    <t>20(120920),100/120(120922),100/220(121113),200/420(121215),10(121215返)</t>
    <phoneticPr fontId="1" type="noConversion"/>
  </si>
  <si>
    <t>充值一次奖励10元,剩余770</t>
    <phoneticPr fontId="1" type="noConversion"/>
  </si>
  <si>
    <t>拂晓</t>
    <phoneticPr fontId="1" type="noConversion"/>
  </si>
  <si>
    <t>刘俊峰</t>
    <phoneticPr fontId="1" type="noConversion"/>
  </si>
  <si>
    <t>小智</t>
    <phoneticPr fontId="1" type="noConversion"/>
  </si>
  <si>
    <t>公款收回</t>
    <phoneticPr fontId="1" type="noConversion"/>
  </si>
  <si>
    <t>李正球衣</t>
    <phoneticPr fontId="1" type="noConversion"/>
  </si>
  <si>
    <t>李正</t>
    <phoneticPr fontId="1" type="noConversion"/>
  </si>
  <si>
    <t>侯盟</t>
    <phoneticPr fontId="1" type="noConversion"/>
  </si>
  <si>
    <t>100(120927),100/200(121113),100/300(121215)</t>
    <phoneticPr fontId="1" type="noConversion"/>
  </si>
  <si>
    <t>侯盟</t>
    <phoneticPr fontId="1" type="noConversion"/>
  </si>
  <si>
    <r>
      <t>大鸭梨，年会餐费，</t>
    </r>
    <r>
      <rPr>
        <sz val="11"/>
        <color rgb="FFFF0000"/>
        <rFont val="宋体"/>
        <family val="3"/>
        <charset val="134"/>
        <scheme val="minor"/>
      </rPr>
      <t>还需要支付清道夫白酒费用</t>
    </r>
    <phoneticPr fontId="1" type="noConversion"/>
  </si>
  <si>
    <t>年终总决赛场地费+水费</t>
    <phoneticPr fontId="1" type="noConversion"/>
  </si>
  <si>
    <t>35(120927),29/64(121215)</t>
    <phoneticPr fontId="1" type="noConversion"/>
  </si>
  <si>
    <t>小白</t>
    <phoneticPr fontId="1" type="noConversion"/>
  </si>
  <si>
    <t>660/4500(121018),430/4930(121023),360/5290(121025),430/5720(121101),100/5820(121106),-40/5780(121106调),390/6170(121108),500/6670(121113),260/6930(121115),500/7430(121120),230/7660(121122),330/7990(121127),422/8412(121129),-90/8322(121129注),600/8922(121204),472/9394(121206),300/9694(121211),2974/12688(121215)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</si>
</sst>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J8" sqref="J8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1.125" style="3" customWidth="1"/>
    <col min="4" max="4" width="9" style="3" bestFit="1" customWidth="1"/>
    <col min="5" max="5" width="6.5" style="3" bestFit="1" customWidth="1"/>
    <col min="6" max="6" width="8.75" style="3" customWidth="1"/>
    <col min="7" max="7" width="5.25" bestFit="1" customWidth="1"/>
    <col min="8" max="8" width="5.25" customWidth="1"/>
    <col min="9" max="9" width="7.125" style="3" bestFit="1" customWidth="1"/>
    <col min="10" max="10" width="130.125" bestFit="1" customWidth="1"/>
  </cols>
  <sheetData>
    <row r="1" spans="1:10" ht="27" x14ac:dyDescent="0.15">
      <c r="A1" s="14" t="s">
        <v>1</v>
      </c>
      <c r="B1" s="14" t="s">
        <v>20</v>
      </c>
      <c r="C1" s="15" t="s">
        <v>160</v>
      </c>
      <c r="D1" s="15" t="s">
        <v>41</v>
      </c>
      <c r="E1" s="15" t="s">
        <v>158</v>
      </c>
      <c r="F1" s="15" t="s">
        <v>159</v>
      </c>
      <c r="G1" s="15" t="s">
        <v>161</v>
      </c>
      <c r="H1" s="15" t="s">
        <v>168</v>
      </c>
      <c r="I1" s="15" t="s">
        <v>25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109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124</v>
      </c>
      <c r="B4" s="21"/>
      <c r="C4" s="30">
        <f>幸福!B2</f>
        <v>3316.6499999999996</v>
      </c>
      <c r="D4" s="31" t="s">
        <v>154</v>
      </c>
      <c r="E4" s="8"/>
      <c r="F4" s="8"/>
      <c r="G4" s="8"/>
      <c r="H4" s="8"/>
      <c r="I4" s="8"/>
      <c r="J4" s="13"/>
    </row>
    <row r="5" spans="1:10" x14ac:dyDescent="0.15">
      <c r="A5" s="14" t="s">
        <v>110</v>
      </c>
      <c r="B5" s="8"/>
      <c r="C5" s="30">
        <f>刀哥!B2</f>
        <v>760</v>
      </c>
      <c r="D5" s="31" t="s">
        <v>155</v>
      </c>
      <c r="E5" s="8"/>
      <c r="F5" s="8"/>
      <c r="G5" s="8"/>
      <c r="H5" s="8"/>
      <c r="I5" s="8"/>
      <c r="J5" s="13"/>
    </row>
    <row r="6" spans="1:10" x14ac:dyDescent="0.15">
      <c r="A6" s="14" t="s">
        <v>111</v>
      </c>
      <c r="B6" s="24"/>
      <c r="C6" s="30">
        <f>C8</f>
        <v>3395.9846783625721</v>
      </c>
      <c r="D6" s="31" t="s">
        <v>156</v>
      </c>
      <c r="E6" s="8"/>
      <c r="F6" s="8"/>
      <c r="G6" s="8"/>
      <c r="H6" s="8"/>
      <c r="I6" s="8"/>
      <c r="J6" s="13"/>
    </row>
    <row r="7" spans="1:10" x14ac:dyDescent="0.15">
      <c r="A7" s="14" t="s">
        <v>112</v>
      </c>
      <c r="B7" s="23"/>
      <c r="C7" s="30">
        <f>C4+C5-C6</f>
        <v>680.6653216374275</v>
      </c>
      <c r="D7" s="31" t="s">
        <v>157</v>
      </c>
      <c r="E7" s="8"/>
      <c r="F7" s="8"/>
      <c r="G7" s="8"/>
      <c r="H7" s="8"/>
      <c r="I7" s="8"/>
      <c r="J7" s="13" t="s">
        <v>66</v>
      </c>
    </row>
    <row r="8" spans="1:10" ht="41.25" customHeight="1" x14ac:dyDescent="0.15">
      <c r="A8" s="14" t="s">
        <v>29</v>
      </c>
      <c r="B8" s="14"/>
      <c r="C8" s="32">
        <f t="shared" ref="C8:I8" si="0">SUM(C9:C87)</f>
        <v>3395.9846783625721</v>
      </c>
      <c r="D8" s="8">
        <f t="shared" si="0"/>
        <v>896.28</v>
      </c>
      <c r="E8" s="8">
        <f t="shared" si="0"/>
        <v>12688</v>
      </c>
      <c r="F8" s="9">
        <f t="shared" si="0"/>
        <v>9842.2953216374244</v>
      </c>
      <c r="G8" s="8">
        <f t="shared" si="0"/>
        <v>230</v>
      </c>
      <c r="H8" s="8">
        <f t="shared" si="0"/>
        <v>154</v>
      </c>
      <c r="I8" s="8">
        <f t="shared" si="0"/>
        <v>422</v>
      </c>
      <c r="J8" s="28" t="s">
        <v>306</v>
      </c>
    </row>
    <row r="9" spans="1:10" x14ac:dyDescent="0.15">
      <c r="A9" s="8">
        <v>0</v>
      </c>
      <c r="B9" s="21" t="s">
        <v>2</v>
      </c>
      <c r="C9" s="32">
        <f t="shared" ref="C9:C40" si="1">D9+E9+G9-F9-I9-H9</f>
        <v>22.882105263157893</v>
      </c>
      <c r="D9" s="2">
        <v>22.04</v>
      </c>
      <c r="E9" s="2">
        <v>20</v>
      </c>
      <c r="F9" s="9">
        <f>'201201'!D9</f>
        <v>18.157894736842106</v>
      </c>
      <c r="G9" s="2"/>
      <c r="H9" s="1"/>
      <c r="I9" s="8">
        <f>'201201'!C9</f>
        <v>1</v>
      </c>
      <c r="J9" s="1" t="s">
        <v>24</v>
      </c>
    </row>
    <row r="10" spans="1:10" x14ac:dyDescent="0.15">
      <c r="A10" s="8">
        <v>1</v>
      </c>
      <c r="B10" s="21" t="s">
        <v>305</v>
      </c>
      <c r="C10" s="32">
        <f t="shared" si="1"/>
        <v>24.583333333333329</v>
      </c>
      <c r="D10" s="2">
        <v>0</v>
      </c>
      <c r="E10" s="2">
        <v>64</v>
      </c>
      <c r="F10" s="9">
        <f>'201201'!D10</f>
        <v>37.416666666666671</v>
      </c>
      <c r="G10" s="2"/>
      <c r="H10" s="2"/>
      <c r="I10" s="8">
        <f>'201201'!C10</f>
        <v>2</v>
      </c>
      <c r="J10" s="1" t="s">
        <v>304</v>
      </c>
    </row>
    <row r="11" spans="1:10" x14ac:dyDescent="0.15">
      <c r="A11" s="8">
        <v>2</v>
      </c>
      <c r="B11" s="8" t="s">
        <v>3</v>
      </c>
      <c r="C11" s="32">
        <f t="shared" si="1"/>
        <v>41.258771929824562</v>
      </c>
      <c r="D11" s="2">
        <v>0</v>
      </c>
      <c r="E11" s="2">
        <v>120</v>
      </c>
      <c r="F11" s="9">
        <f>'201201'!D11</f>
        <v>74.741228070175438</v>
      </c>
      <c r="G11" s="2"/>
      <c r="H11" s="2"/>
      <c r="I11" s="8">
        <f>'201201'!C11</f>
        <v>4</v>
      </c>
      <c r="J11" s="1" t="s">
        <v>87</v>
      </c>
    </row>
    <row r="12" spans="1:10" x14ac:dyDescent="0.15">
      <c r="A12" s="8">
        <v>3</v>
      </c>
      <c r="B12" s="8" t="s">
        <v>208</v>
      </c>
      <c r="C12" s="32">
        <f t="shared" si="1"/>
        <v>84.855672514619926</v>
      </c>
      <c r="D12" s="2">
        <v>57.42</v>
      </c>
      <c r="E12" s="2">
        <v>440</v>
      </c>
      <c r="F12" s="9">
        <f>'201201'!D12</f>
        <v>394.56432748538009</v>
      </c>
      <c r="G12" s="2">
        <v>10</v>
      </c>
      <c r="H12" s="2">
        <v>12</v>
      </c>
      <c r="I12" s="8">
        <f>'201201'!C12</f>
        <v>16</v>
      </c>
      <c r="J12" s="1" t="s">
        <v>267</v>
      </c>
    </row>
    <row r="13" spans="1:10" x14ac:dyDescent="0.15">
      <c r="A13" s="8">
        <v>4</v>
      </c>
      <c r="B13" s="8" t="s">
        <v>148</v>
      </c>
      <c r="C13" s="32">
        <f t="shared" si="1"/>
        <v>54.653131313131269</v>
      </c>
      <c r="D13" s="2">
        <v>18.34</v>
      </c>
      <c r="E13" s="2">
        <v>320</v>
      </c>
      <c r="F13" s="9">
        <f>'201201'!D13</f>
        <v>261.68686868686871</v>
      </c>
      <c r="G13" s="2"/>
      <c r="H13" s="2">
        <v>12</v>
      </c>
      <c r="I13" s="8">
        <f>'201201'!C13</f>
        <v>10</v>
      </c>
      <c r="J13" s="1" t="s">
        <v>246</v>
      </c>
    </row>
    <row r="14" spans="1:10" x14ac:dyDescent="0.15">
      <c r="A14" s="8">
        <v>5</v>
      </c>
      <c r="B14" s="21" t="s">
        <v>271</v>
      </c>
      <c r="C14" s="32">
        <f t="shared" si="1"/>
        <v>5.75</v>
      </c>
      <c r="D14" s="2">
        <v>0</v>
      </c>
      <c r="E14" s="2">
        <v>25</v>
      </c>
      <c r="F14" s="9">
        <f>'201201'!D14</f>
        <v>18.25</v>
      </c>
      <c r="G14" s="2"/>
      <c r="H14" s="2"/>
      <c r="I14" s="8">
        <f>'201201'!C14</f>
        <v>1</v>
      </c>
      <c r="J14" s="1" t="s">
        <v>272</v>
      </c>
    </row>
    <row r="15" spans="1:10" x14ac:dyDescent="0.15">
      <c r="A15" s="8">
        <v>6</v>
      </c>
      <c r="B15" s="22" t="s">
        <v>287</v>
      </c>
      <c r="C15" s="32">
        <f t="shared" si="1"/>
        <v>-5.3189739500265887</v>
      </c>
      <c r="D15" s="2">
        <v>5.46</v>
      </c>
      <c r="E15" s="2">
        <v>300</v>
      </c>
      <c r="F15" s="9">
        <f>'201201'!D15</f>
        <v>298.77897395002657</v>
      </c>
      <c r="G15" s="2"/>
      <c r="H15" s="2"/>
      <c r="I15" s="8">
        <f>'201201'!C15</f>
        <v>12</v>
      </c>
      <c r="J15" s="1" t="s">
        <v>253</v>
      </c>
    </row>
    <row r="16" spans="1:10" x14ac:dyDescent="0.15">
      <c r="A16" s="8">
        <v>7</v>
      </c>
      <c r="B16" s="21" t="s">
        <v>226</v>
      </c>
      <c r="C16" s="32">
        <f t="shared" si="1"/>
        <v>9.0130994152046924</v>
      </c>
      <c r="D16" s="2">
        <v>3.94</v>
      </c>
      <c r="E16" s="2">
        <v>320</v>
      </c>
      <c r="F16" s="9">
        <f>'201201'!D16</f>
        <v>302.92690058479531</v>
      </c>
      <c r="G16" s="2"/>
      <c r="H16" s="2"/>
      <c r="I16" s="8">
        <f>'201201'!C16</f>
        <v>12</v>
      </c>
      <c r="J16" s="1" t="s">
        <v>261</v>
      </c>
    </row>
    <row r="17" spans="1:10" x14ac:dyDescent="0.15">
      <c r="A17" s="8">
        <v>8</v>
      </c>
      <c r="B17" s="8" t="s">
        <v>4</v>
      </c>
      <c r="C17" s="32">
        <f t="shared" si="1"/>
        <v>130.11877192982459</v>
      </c>
      <c r="D17" s="2">
        <v>2.36</v>
      </c>
      <c r="E17" s="2">
        <v>320</v>
      </c>
      <c r="F17" s="9">
        <f>'201201'!D17</f>
        <v>182.24122807017542</v>
      </c>
      <c r="G17" s="2"/>
      <c r="H17" s="2"/>
      <c r="I17" s="8">
        <f>'201201'!C17</f>
        <v>10</v>
      </c>
      <c r="J17" s="1" t="s">
        <v>254</v>
      </c>
    </row>
    <row r="18" spans="1:10" x14ac:dyDescent="0.15">
      <c r="A18" s="8">
        <v>9</v>
      </c>
      <c r="B18" s="23" t="s">
        <v>5</v>
      </c>
      <c r="C18" s="32">
        <f t="shared" si="1"/>
        <v>13.669883040935702</v>
      </c>
      <c r="D18" s="2">
        <v>11.55</v>
      </c>
      <c r="E18" s="2">
        <v>220</v>
      </c>
      <c r="F18" s="9">
        <f>'201201'!D18</f>
        <v>210.88011695906431</v>
      </c>
      <c r="G18" s="2"/>
      <c r="H18" s="2"/>
      <c r="I18" s="8">
        <f>'201201'!C18</f>
        <v>7</v>
      </c>
      <c r="J18" s="1" t="s">
        <v>268</v>
      </c>
    </row>
    <row r="19" spans="1:10" x14ac:dyDescent="0.15">
      <c r="A19" s="8">
        <v>10</v>
      </c>
      <c r="B19" s="8" t="s">
        <v>288</v>
      </c>
      <c r="C19" s="32">
        <f t="shared" si="1"/>
        <v>109.9563476874003</v>
      </c>
      <c r="D19" s="2">
        <v>48.69</v>
      </c>
      <c r="E19" s="2">
        <v>420</v>
      </c>
      <c r="F19" s="9">
        <f>'201201'!D19</f>
        <v>353.7336523125997</v>
      </c>
      <c r="G19" s="2">
        <v>10</v>
      </c>
      <c r="H19" s="2"/>
      <c r="I19" s="8">
        <f>'201201'!C19</f>
        <v>15</v>
      </c>
      <c r="J19" s="1" t="s">
        <v>291</v>
      </c>
    </row>
    <row r="20" spans="1:10" x14ac:dyDescent="0.15">
      <c r="A20" s="8">
        <v>11</v>
      </c>
      <c r="B20" s="8" t="s">
        <v>203</v>
      </c>
      <c r="C20" s="32">
        <f t="shared" si="1"/>
        <v>106.21643274853801</v>
      </c>
      <c r="D20" s="2">
        <v>12.31</v>
      </c>
      <c r="E20" s="2">
        <v>220</v>
      </c>
      <c r="F20" s="9">
        <f>'201201'!D20</f>
        <v>129.09356725146199</v>
      </c>
      <c r="G20" s="2">
        <v>10</v>
      </c>
      <c r="H20" s="2"/>
      <c r="I20" s="8">
        <f>'201201'!C20</f>
        <v>7</v>
      </c>
      <c r="J20" s="1" t="s">
        <v>201</v>
      </c>
    </row>
    <row r="21" spans="1:10" x14ac:dyDescent="0.15">
      <c r="A21" s="8">
        <v>12</v>
      </c>
      <c r="B21" s="8" t="s">
        <v>7</v>
      </c>
      <c r="C21" s="32">
        <f t="shared" si="1"/>
        <v>163.57456140350877</v>
      </c>
      <c r="D21" s="2">
        <v>0</v>
      </c>
      <c r="E21" s="2">
        <v>320</v>
      </c>
      <c r="F21" s="9">
        <f>'201201'!D21</f>
        <v>148.42543859649123</v>
      </c>
      <c r="G21" s="2"/>
      <c r="H21" s="2"/>
      <c r="I21" s="8">
        <f>'201201'!C21</f>
        <v>8</v>
      </c>
      <c r="J21" s="1" t="s">
        <v>245</v>
      </c>
    </row>
    <row r="22" spans="1:10" x14ac:dyDescent="0.15">
      <c r="A22" s="8">
        <v>13</v>
      </c>
      <c r="B22" s="21" t="s">
        <v>301</v>
      </c>
      <c r="C22" s="32">
        <f t="shared" si="1"/>
        <v>21.933248272195669</v>
      </c>
      <c r="D22" s="2">
        <v>35.49</v>
      </c>
      <c r="E22" s="2">
        <v>300</v>
      </c>
      <c r="F22" s="9">
        <f>'201201'!D22</f>
        <v>301.55675172780434</v>
      </c>
      <c r="G22" s="2"/>
      <c r="H22" s="2"/>
      <c r="I22" s="8">
        <f>'201201'!C22</f>
        <v>12</v>
      </c>
      <c r="J22" s="1" t="s">
        <v>300</v>
      </c>
    </row>
    <row r="23" spans="1:10" x14ac:dyDescent="0.15">
      <c r="A23" s="8">
        <v>14</v>
      </c>
      <c r="B23" s="8" t="s">
        <v>204</v>
      </c>
      <c r="C23" s="32">
        <f t="shared" si="1"/>
        <v>44.19</v>
      </c>
      <c r="D23" s="2">
        <v>44.19</v>
      </c>
      <c r="E23" s="2"/>
      <c r="F23" s="9">
        <f>'201201'!D23</f>
        <v>0</v>
      </c>
      <c r="G23" s="2"/>
      <c r="H23" s="2"/>
      <c r="I23" s="8">
        <f>'201201'!C23</f>
        <v>0</v>
      </c>
      <c r="J23" s="1"/>
    </row>
    <row r="24" spans="1:10" x14ac:dyDescent="0.15">
      <c r="A24" s="8">
        <v>15</v>
      </c>
      <c r="B24" s="8" t="s">
        <v>209</v>
      </c>
      <c r="C24" s="32">
        <f t="shared" si="1"/>
        <v>76.144359383306721</v>
      </c>
      <c r="D24" s="2">
        <v>9.09</v>
      </c>
      <c r="E24" s="2">
        <v>400</v>
      </c>
      <c r="F24" s="9">
        <f>'201201'!D24</f>
        <v>317.94564061669325</v>
      </c>
      <c r="G24" s="2">
        <v>10</v>
      </c>
      <c r="H24" s="2">
        <v>12</v>
      </c>
      <c r="I24" s="8">
        <f>'201201'!C24</f>
        <v>13</v>
      </c>
      <c r="J24" s="1" t="s">
        <v>259</v>
      </c>
    </row>
    <row r="25" spans="1:10" x14ac:dyDescent="0.15">
      <c r="A25" s="8">
        <v>16</v>
      </c>
      <c r="B25" s="8" t="s">
        <v>210</v>
      </c>
      <c r="C25" s="32">
        <f t="shared" si="1"/>
        <v>71.340994152046818</v>
      </c>
      <c r="D25" s="2">
        <v>15.36</v>
      </c>
      <c r="E25" s="2">
        <v>220</v>
      </c>
      <c r="F25" s="9">
        <f>'201201'!D25</f>
        <v>165.0190058479532</v>
      </c>
      <c r="G25" s="2">
        <v>10</v>
      </c>
      <c r="H25" s="2"/>
      <c r="I25" s="8">
        <f>'201201'!C25</f>
        <v>9</v>
      </c>
      <c r="J25" s="1" t="s">
        <v>207</v>
      </c>
    </row>
    <row r="26" spans="1:10" x14ac:dyDescent="0.15">
      <c r="A26" s="8">
        <v>17</v>
      </c>
      <c r="B26" s="22" t="s">
        <v>289</v>
      </c>
      <c r="C26" s="32">
        <f t="shared" si="1"/>
        <v>-35.110116959064356</v>
      </c>
      <c r="D26" s="2">
        <v>51.02</v>
      </c>
      <c r="E26" s="2">
        <v>190</v>
      </c>
      <c r="F26" s="9">
        <f>'201201'!D26</f>
        <v>266.13011695906437</v>
      </c>
      <c r="G26" s="2"/>
      <c r="H26" s="2"/>
      <c r="I26" s="8">
        <f>'201201'!C26</f>
        <v>10</v>
      </c>
      <c r="J26" s="1" t="s">
        <v>247</v>
      </c>
    </row>
    <row r="27" spans="1:10" x14ac:dyDescent="0.15">
      <c r="A27" s="8">
        <v>18</v>
      </c>
      <c r="B27" s="8" t="s">
        <v>211</v>
      </c>
      <c r="C27" s="32">
        <f t="shared" si="1"/>
        <v>80.400909090909124</v>
      </c>
      <c r="D27" s="2">
        <v>11.81</v>
      </c>
      <c r="E27" s="2">
        <v>400</v>
      </c>
      <c r="F27" s="9">
        <f>'201201'!D27</f>
        <v>316.40909090909088</v>
      </c>
      <c r="G27" s="2">
        <v>10</v>
      </c>
      <c r="H27" s="2">
        <v>12</v>
      </c>
      <c r="I27" s="8">
        <f>'201201'!C27</f>
        <v>13</v>
      </c>
      <c r="J27" s="1" t="s">
        <v>260</v>
      </c>
    </row>
    <row r="28" spans="1:10" x14ac:dyDescent="0.15">
      <c r="A28" s="8">
        <v>19</v>
      </c>
      <c r="B28" s="8" t="s">
        <v>180</v>
      </c>
      <c r="C28" s="32">
        <f t="shared" si="1"/>
        <v>79.05757575757579</v>
      </c>
      <c r="D28" s="2">
        <v>38.049999999999997</v>
      </c>
      <c r="E28" s="2">
        <v>220</v>
      </c>
      <c r="F28" s="9">
        <f>'201201'!D28</f>
        <v>178.99242424242422</v>
      </c>
      <c r="G28" s="2">
        <v>10</v>
      </c>
      <c r="H28" s="2"/>
      <c r="I28" s="8">
        <f>'201201'!C28</f>
        <v>10</v>
      </c>
      <c r="J28" s="1" t="s">
        <v>177</v>
      </c>
    </row>
    <row r="29" spans="1:10" x14ac:dyDescent="0.15">
      <c r="A29" s="8">
        <v>20</v>
      </c>
      <c r="B29" s="21" t="s">
        <v>290</v>
      </c>
      <c r="C29" s="32">
        <f t="shared" si="1"/>
        <v>26.314327485380119</v>
      </c>
      <c r="D29" s="2">
        <v>0</v>
      </c>
      <c r="E29" s="2">
        <v>245</v>
      </c>
      <c r="F29" s="9">
        <f>'201201'!D29</f>
        <v>211.68567251461988</v>
      </c>
      <c r="G29" s="2"/>
      <c r="H29" s="2"/>
      <c r="I29" s="8">
        <f>'201201'!C29</f>
        <v>7</v>
      </c>
      <c r="J29" s="1" t="s">
        <v>262</v>
      </c>
    </row>
    <row r="30" spans="1:10" x14ac:dyDescent="0.15">
      <c r="A30" s="8">
        <v>21</v>
      </c>
      <c r="B30" s="23" t="s">
        <v>181</v>
      </c>
      <c r="C30" s="32">
        <f t="shared" si="1"/>
        <v>4.3910260499734051</v>
      </c>
      <c r="D30" s="2">
        <v>18.420000000000002</v>
      </c>
      <c r="E30" s="2">
        <v>100</v>
      </c>
      <c r="F30" s="9">
        <f>'201201'!D30</f>
        <v>108.0289739500266</v>
      </c>
      <c r="G30" s="2"/>
      <c r="H30" s="2"/>
      <c r="I30" s="8">
        <f>'201201'!C30</f>
        <v>6</v>
      </c>
      <c r="J30" s="1" t="s">
        <v>88</v>
      </c>
    </row>
    <row r="31" spans="1:10" x14ac:dyDescent="0.15">
      <c r="A31" s="8">
        <v>22</v>
      </c>
      <c r="B31" s="23" t="s">
        <v>67</v>
      </c>
      <c r="C31" s="3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2"/>
      <c r="H31" s="2"/>
      <c r="I31" s="8">
        <f>'201201'!C31</f>
        <v>1</v>
      </c>
      <c r="J31" s="1" t="s">
        <v>88</v>
      </c>
    </row>
    <row r="32" spans="1:10" x14ac:dyDescent="0.15">
      <c r="A32" s="8">
        <v>23</v>
      </c>
      <c r="B32" s="8" t="s">
        <v>149</v>
      </c>
      <c r="C32" s="32">
        <f t="shared" si="1"/>
        <v>49.996549707602355</v>
      </c>
      <c r="D32" s="2">
        <v>28.96</v>
      </c>
      <c r="E32" s="2">
        <v>200</v>
      </c>
      <c r="F32" s="9">
        <f>'201201'!D32</f>
        <v>171.96345029239765</v>
      </c>
      <c r="G32" s="2">
        <v>10</v>
      </c>
      <c r="H32" s="2">
        <v>12</v>
      </c>
      <c r="I32" s="8">
        <f>'201201'!C32</f>
        <v>5</v>
      </c>
      <c r="J32" s="1" t="s">
        <v>265</v>
      </c>
    </row>
    <row r="33" spans="1:10" x14ac:dyDescent="0.15">
      <c r="A33" s="8">
        <v>24</v>
      </c>
      <c r="B33" s="8" t="s">
        <v>9</v>
      </c>
      <c r="C33" s="3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2"/>
      <c r="H33" s="2"/>
      <c r="I33" s="8">
        <f>'201201'!C33</f>
        <v>2</v>
      </c>
      <c r="J33" s="1" t="s">
        <v>84</v>
      </c>
    </row>
    <row r="34" spans="1:10" x14ac:dyDescent="0.15">
      <c r="A34" s="8">
        <v>25</v>
      </c>
      <c r="B34" s="21" t="s">
        <v>10</v>
      </c>
      <c r="C34" s="3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2"/>
      <c r="H34" s="2"/>
      <c r="I34" s="8">
        <f>'201201'!C34</f>
        <v>2</v>
      </c>
      <c r="J34" s="1" t="s">
        <v>101</v>
      </c>
    </row>
    <row r="35" spans="1:10" x14ac:dyDescent="0.15">
      <c r="A35" s="8">
        <v>26</v>
      </c>
      <c r="B35" s="8" t="s">
        <v>11</v>
      </c>
      <c r="C35" s="32">
        <f t="shared" si="1"/>
        <v>107.55202020202023</v>
      </c>
      <c r="D35" s="2">
        <v>90.35</v>
      </c>
      <c r="E35" s="2">
        <v>200</v>
      </c>
      <c r="F35" s="9">
        <f>'201201'!D35</f>
        <v>182.79797979797979</v>
      </c>
      <c r="G35" s="2">
        <v>10</v>
      </c>
      <c r="H35" s="2"/>
      <c r="I35" s="8">
        <f>'201201'!C35</f>
        <v>10</v>
      </c>
      <c r="J35" s="1" t="s">
        <v>183</v>
      </c>
    </row>
    <row r="36" spans="1:10" x14ac:dyDescent="0.15">
      <c r="A36" s="8">
        <v>27</v>
      </c>
      <c r="B36" s="8" t="s">
        <v>212</v>
      </c>
      <c r="C36" s="32">
        <f t="shared" si="1"/>
        <v>66.186581605529057</v>
      </c>
      <c r="D36" s="2">
        <v>8.41</v>
      </c>
      <c r="E36" s="2">
        <v>400</v>
      </c>
      <c r="F36" s="9">
        <f>'201201'!D36</f>
        <v>338.22341839447097</v>
      </c>
      <c r="G36" s="2">
        <v>10</v>
      </c>
      <c r="H36" s="2"/>
      <c r="I36" s="8">
        <f>'201201'!C36</f>
        <v>14</v>
      </c>
      <c r="J36" s="1" t="s">
        <v>255</v>
      </c>
    </row>
    <row r="37" spans="1:10" x14ac:dyDescent="0.15">
      <c r="A37" s="8">
        <v>28</v>
      </c>
      <c r="B37" s="8" t="s">
        <v>12</v>
      </c>
      <c r="C37" s="32">
        <f t="shared" si="1"/>
        <v>37.342222222222233</v>
      </c>
      <c r="D37" s="2">
        <v>54.12</v>
      </c>
      <c r="E37" s="2">
        <v>100</v>
      </c>
      <c r="F37" s="9">
        <f>'201201'!D37</f>
        <v>110.77777777777777</v>
      </c>
      <c r="G37" s="2"/>
      <c r="H37" s="2"/>
      <c r="I37" s="8">
        <f>'201201'!C37</f>
        <v>6</v>
      </c>
      <c r="J37" s="1" t="s">
        <v>45</v>
      </c>
    </row>
    <row r="38" spans="1:10" x14ac:dyDescent="0.15">
      <c r="A38" s="8">
        <v>29</v>
      </c>
      <c r="B38" s="8" t="s">
        <v>167</v>
      </c>
      <c r="C38" s="32">
        <f t="shared" si="1"/>
        <v>154.83646464646463</v>
      </c>
      <c r="D38" s="2">
        <v>29.94</v>
      </c>
      <c r="E38" s="2">
        <v>200</v>
      </c>
      <c r="F38" s="9">
        <f>'201201'!D38</f>
        <v>71.103535353535364</v>
      </c>
      <c r="G38" s="2"/>
      <c r="H38" s="2"/>
      <c r="I38" s="8">
        <f>'201201'!C38</f>
        <v>4</v>
      </c>
      <c r="J38" s="1" t="s">
        <v>251</v>
      </c>
    </row>
    <row r="39" spans="1:10" x14ac:dyDescent="0.15">
      <c r="A39" s="8">
        <v>30</v>
      </c>
      <c r="B39" s="8" t="s">
        <v>242</v>
      </c>
      <c r="C39" s="32">
        <f t="shared" si="1"/>
        <v>86.611111111111143</v>
      </c>
      <c r="D39" s="2">
        <v>0</v>
      </c>
      <c r="E39" s="2">
        <v>430</v>
      </c>
      <c r="F39" s="9">
        <f>'201201'!D39</f>
        <v>339.38888888888886</v>
      </c>
      <c r="G39" s="2">
        <v>10</v>
      </c>
      <c r="H39" s="2"/>
      <c r="I39" s="8">
        <f>'201201'!C39</f>
        <v>14</v>
      </c>
      <c r="J39" s="1" t="s">
        <v>257</v>
      </c>
    </row>
    <row r="40" spans="1:10" x14ac:dyDescent="0.15">
      <c r="A40" s="8">
        <v>32</v>
      </c>
      <c r="B40" s="8" t="s">
        <v>241</v>
      </c>
      <c r="C40" s="32">
        <f t="shared" si="1"/>
        <v>99.521111111111111</v>
      </c>
      <c r="D40" s="2">
        <v>15.66</v>
      </c>
      <c r="E40" s="2">
        <v>400</v>
      </c>
      <c r="F40" s="9">
        <f>'201201'!D40</f>
        <v>302.13888888888891</v>
      </c>
      <c r="G40" s="2">
        <v>10</v>
      </c>
      <c r="H40" s="2">
        <v>12</v>
      </c>
      <c r="I40" s="8">
        <f>'201201'!C40</f>
        <v>12</v>
      </c>
      <c r="J40" s="1" t="s">
        <v>263</v>
      </c>
    </row>
    <row r="41" spans="1:10" x14ac:dyDescent="0.15">
      <c r="A41" s="8">
        <v>33</v>
      </c>
      <c r="B41" s="8" t="s">
        <v>150</v>
      </c>
      <c r="C41" s="32">
        <f t="shared" ref="C41:C72" si="2">D41+E41+G41-F41-I41-H41</f>
        <v>33.073248272195627</v>
      </c>
      <c r="D41" s="2">
        <v>3.38</v>
      </c>
      <c r="E41" s="2">
        <v>200</v>
      </c>
      <c r="F41" s="9">
        <f>'201201'!D41</f>
        <v>161.30675172780437</v>
      </c>
      <c r="G41" s="2"/>
      <c r="H41" s="2"/>
      <c r="I41" s="8">
        <f>'201201'!C41</f>
        <v>9</v>
      </c>
      <c r="J41" s="1" t="s">
        <v>147</v>
      </c>
    </row>
    <row r="42" spans="1:10" x14ac:dyDescent="0.15">
      <c r="A42" s="8">
        <v>37</v>
      </c>
      <c r="B42" s="8" t="s">
        <v>164</v>
      </c>
      <c r="C42" s="32">
        <f t="shared" si="2"/>
        <v>77.31988304093565</v>
      </c>
      <c r="D42" s="2">
        <v>4.7</v>
      </c>
      <c r="E42" s="2">
        <v>200</v>
      </c>
      <c r="F42" s="9">
        <f>'201201'!D42</f>
        <v>130.38011695906434</v>
      </c>
      <c r="G42" s="2">
        <v>10</v>
      </c>
      <c r="H42" s="2"/>
      <c r="I42" s="8">
        <f>'201201'!C42</f>
        <v>7</v>
      </c>
      <c r="J42" s="1" t="s">
        <v>165</v>
      </c>
    </row>
    <row r="43" spans="1:10" x14ac:dyDescent="0.15">
      <c r="A43" s="8">
        <v>45</v>
      </c>
      <c r="B43" s="8" t="s">
        <v>136</v>
      </c>
      <c r="C43" s="32">
        <f t="shared" si="2"/>
        <v>33.175438596491205</v>
      </c>
      <c r="D43" s="2">
        <v>0</v>
      </c>
      <c r="E43" s="2">
        <v>300</v>
      </c>
      <c r="F43" s="9">
        <f>'201201'!D43</f>
        <v>247.8245614035088</v>
      </c>
      <c r="G43" s="2"/>
      <c r="H43" s="2">
        <v>10</v>
      </c>
      <c r="I43" s="8">
        <f>'201201'!C43</f>
        <v>9</v>
      </c>
      <c r="J43" s="1" t="s">
        <v>252</v>
      </c>
    </row>
    <row r="44" spans="1:10" x14ac:dyDescent="0.15">
      <c r="A44" s="8">
        <v>55</v>
      </c>
      <c r="B44" s="8" t="s">
        <v>14</v>
      </c>
      <c r="C44" s="32">
        <f t="shared" si="2"/>
        <v>61.752105263157915</v>
      </c>
      <c r="D44" s="2">
        <v>8.41</v>
      </c>
      <c r="E44" s="2">
        <v>300</v>
      </c>
      <c r="F44" s="9">
        <f>'201201'!D44</f>
        <v>228.65789473684211</v>
      </c>
      <c r="G44" s="2"/>
      <c r="H44" s="2">
        <v>10</v>
      </c>
      <c r="I44" s="8">
        <f>'201201'!C44</f>
        <v>8</v>
      </c>
      <c r="J44" s="1" t="s">
        <v>252</v>
      </c>
    </row>
    <row r="45" spans="1:10" x14ac:dyDescent="0.15">
      <c r="A45" s="8">
        <v>69</v>
      </c>
      <c r="B45" s="23" t="s">
        <v>132</v>
      </c>
      <c r="C45" s="32">
        <f t="shared" si="2"/>
        <v>-14.5</v>
      </c>
      <c r="D45" s="2">
        <v>5.75</v>
      </c>
      <c r="E45" s="2">
        <v>100</v>
      </c>
      <c r="F45" s="9">
        <f>'201201'!D45</f>
        <v>118.25</v>
      </c>
      <c r="G45" s="2"/>
      <c r="H45" s="2"/>
      <c r="I45" s="8">
        <f>'201201'!C45</f>
        <v>2</v>
      </c>
      <c r="J45" s="1" t="s">
        <v>256</v>
      </c>
    </row>
    <row r="46" spans="1:10" x14ac:dyDescent="0.15">
      <c r="A46" s="8">
        <v>77</v>
      </c>
      <c r="B46" s="23" t="s">
        <v>175</v>
      </c>
      <c r="C46" s="3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2"/>
      <c r="H46" s="2"/>
      <c r="I46" s="8">
        <f>'201201'!C46</f>
        <v>1</v>
      </c>
      <c r="J46" s="1" t="s">
        <v>97</v>
      </c>
    </row>
    <row r="47" spans="1:10" x14ac:dyDescent="0.15">
      <c r="A47" s="8">
        <v>87</v>
      </c>
      <c r="B47" s="8" t="s">
        <v>129</v>
      </c>
      <c r="C47" s="32">
        <f t="shared" si="2"/>
        <v>61.897660818713447</v>
      </c>
      <c r="D47" s="2">
        <v>0</v>
      </c>
      <c r="E47" s="2">
        <v>120</v>
      </c>
      <c r="F47" s="9">
        <f>'201201'!D47</f>
        <v>55.102339181286553</v>
      </c>
      <c r="G47" s="2"/>
      <c r="H47" s="2"/>
      <c r="I47" s="8">
        <f>'201201'!C47</f>
        <v>3</v>
      </c>
      <c r="J47" s="1" t="s">
        <v>85</v>
      </c>
    </row>
    <row r="48" spans="1:10" x14ac:dyDescent="0.15">
      <c r="A48" s="8">
        <v>88</v>
      </c>
      <c r="B48" s="22" t="s">
        <v>293</v>
      </c>
      <c r="C48" s="32">
        <f t="shared" si="2"/>
        <v>-5.3958745348218997</v>
      </c>
      <c r="D48" s="2">
        <v>26.06</v>
      </c>
      <c r="E48" s="2">
        <v>120</v>
      </c>
      <c r="F48" s="9">
        <f>'201201'!D48</f>
        <v>143.4558745348219</v>
      </c>
      <c r="G48" s="2"/>
      <c r="H48" s="2"/>
      <c r="I48" s="8">
        <f>'201201'!C48</f>
        <v>8</v>
      </c>
      <c r="J48" s="1" t="s">
        <v>77</v>
      </c>
    </row>
    <row r="49" spans="1:10" x14ac:dyDescent="0.15">
      <c r="A49" s="8">
        <v>97</v>
      </c>
      <c r="B49" s="8" t="s">
        <v>213</v>
      </c>
      <c r="C49" s="32">
        <f t="shared" si="2"/>
        <v>51.960792131844812</v>
      </c>
      <c r="D49" s="2">
        <v>0</v>
      </c>
      <c r="E49" s="2">
        <v>520</v>
      </c>
      <c r="F49" s="9">
        <f>'201201'!D49</f>
        <v>447.03920786815519</v>
      </c>
      <c r="G49" s="2">
        <v>10</v>
      </c>
      <c r="H49" s="2">
        <v>12</v>
      </c>
      <c r="I49" s="8">
        <f>'201201'!C49</f>
        <v>19</v>
      </c>
      <c r="J49" s="1" t="s">
        <v>258</v>
      </c>
    </row>
    <row r="50" spans="1:10" x14ac:dyDescent="0.15">
      <c r="A50" s="8">
        <v>99</v>
      </c>
      <c r="B50" s="8" t="s">
        <v>16</v>
      </c>
      <c r="C50" s="32">
        <f t="shared" si="2"/>
        <v>41.036347687400323</v>
      </c>
      <c r="D50" s="2">
        <v>34.770000000000003</v>
      </c>
      <c r="E50" s="2">
        <v>100</v>
      </c>
      <c r="F50" s="9">
        <f>'201201'!D50</f>
        <v>88.733652312599688</v>
      </c>
      <c r="G50" s="2"/>
      <c r="H50" s="2"/>
      <c r="I50" s="8">
        <f>'201201'!C50</f>
        <v>5</v>
      </c>
      <c r="J50" s="1" t="s">
        <v>86</v>
      </c>
    </row>
    <row r="51" spans="1:10" x14ac:dyDescent="0.15">
      <c r="A51" s="8"/>
      <c r="B51" s="8" t="s">
        <v>182</v>
      </c>
      <c r="C51" s="32">
        <f t="shared" si="2"/>
        <v>89.102137161084556</v>
      </c>
      <c r="D51" s="2">
        <v>28.77</v>
      </c>
      <c r="E51" s="2">
        <v>200</v>
      </c>
      <c r="F51" s="9">
        <f>'201201'!D51</f>
        <v>141.66786283891545</v>
      </c>
      <c r="G51" s="2">
        <v>10</v>
      </c>
      <c r="H51" s="2"/>
      <c r="I51" s="8">
        <f>'201201'!C51</f>
        <v>8</v>
      </c>
      <c r="J51" s="1" t="s">
        <v>178</v>
      </c>
    </row>
    <row r="52" spans="1:10" x14ac:dyDescent="0.15">
      <c r="A52" s="8"/>
      <c r="B52" s="21" t="s">
        <v>113</v>
      </c>
      <c r="C52" s="32">
        <f t="shared" si="2"/>
        <v>13.193333333333332</v>
      </c>
      <c r="D52" s="2">
        <v>33.36</v>
      </c>
      <c r="E52" s="2"/>
      <c r="F52" s="9">
        <f>'201201'!D52</f>
        <v>19.166666666666668</v>
      </c>
      <c r="G52" s="2"/>
      <c r="H52" s="2"/>
      <c r="I52" s="8">
        <f>'201201'!C52</f>
        <v>1</v>
      </c>
      <c r="J52" s="1"/>
    </row>
    <row r="53" spans="1:10" x14ac:dyDescent="0.15">
      <c r="A53" s="8"/>
      <c r="B53" s="8" t="s">
        <v>18</v>
      </c>
      <c r="C53" s="3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2"/>
      <c r="H53" s="2"/>
      <c r="I53" s="8">
        <f>'201201'!C53</f>
        <v>3</v>
      </c>
      <c r="J53" s="1" t="s">
        <v>79</v>
      </c>
    </row>
    <row r="54" spans="1:10" x14ac:dyDescent="0.15">
      <c r="A54" s="8"/>
      <c r="B54" s="21" t="s">
        <v>243</v>
      </c>
      <c r="C54" s="32">
        <f t="shared" si="2"/>
        <v>11.491026049973442</v>
      </c>
      <c r="D54" s="2">
        <v>20.27</v>
      </c>
      <c r="E54" s="2">
        <v>200</v>
      </c>
      <c r="F54" s="9">
        <f>'201201'!D54</f>
        <v>197.77897395002657</v>
      </c>
      <c r="G54" s="2"/>
      <c r="H54" s="2"/>
      <c r="I54" s="8">
        <f>'201201'!C54</f>
        <v>11</v>
      </c>
      <c r="J54" s="1" t="s">
        <v>128</v>
      </c>
    </row>
    <row r="55" spans="1:10" x14ac:dyDescent="0.15">
      <c r="A55" s="8"/>
      <c r="B55" s="8" t="s">
        <v>123</v>
      </c>
      <c r="C55" s="32">
        <f t="shared" si="2"/>
        <v>59.743333333333325</v>
      </c>
      <c r="D55" s="2">
        <v>8.41</v>
      </c>
      <c r="E55" s="2">
        <v>100</v>
      </c>
      <c r="F55" s="9">
        <f>'201201'!D55</f>
        <v>36.666666666666671</v>
      </c>
      <c r="G55" s="2"/>
      <c r="H55" s="2">
        <v>10</v>
      </c>
      <c r="I55" s="8">
        <f>'201201'!C55</f>
        <v>2</v>
      </c>
      <c r="J55" s="1" t="s">
        <v>171</v>
      </c>
    </row>
    <row r="56" spans="1:10" x14ac:dyDescent="0.15">
      <c r="A56" s="8"/>
      <c r="B56" s="8" t="s">
        <v>227</v>
      </c>
      <c r="C56" s="32">
        <f t="shared" si="2"/>
        <v>64.823099415204666</v>
      </c>
      <c r="D56" s="2">
        <v>0</v>
      </c>
      <c r="E56" s="2">
        <v>200</v>
      </c>
      <c r="F56" s="9">
        <f>'201201'!D56</f>
        <v>128.17690058479533</v>
      </c>
      <c r="G56" s="2">
        <v>10</v>
      </c>
      <c r="H56" s="2">
        <v>10</v>
      </c>
      <c r="I56" s="8">
        <f>'201201'!C56</f>
        <v>7</v>
      </c>
      <c r="J56" s="1" t="s">
        <v>224</v>
      </c>
    </row>
    <row r="57" spans="1:10" x14ac:dyDescent="0.15">
      <c r="A57" s="8"/>
      <c r="B57" s="8" t="s">
        <v>19</v>
      </c>
      <c r="C57" s="32">
        <f t="shared" si="2"/>
        <v>105.23099415204678</v>
      </c>
      <c r="D57" s="2">
        <v>0</v>
      </c>
      <c r="E57" s="2">
        <v>262</v>
      </c>
      <c r="F57" s="9">
        <f>'201201'!D57</f>
        <v>161.76900584795322</v>
      </c>
      <c r="G57" s="2">
        <v>10</v>
      </c>
      <c r="H57" s="2"/>
      <c r="I57" s="8">
        <f>'201201'!C57</f>
        <v>5</v>
      </c>
      <c r="J57" s="1" t="s">
        <v>225</v>
      </c>
    </row>
    <row r="58" spans="1:10" x14ac:dyDescent="0.15">
      <c r="A58" s="8"/>
      <c r="B58" s="23" t="s">
        <v>114</v>
      </c>
      <c r="C58" s="32">
        <f t="shared" si="2"/>
        <v>45.77</v>
      </c>
      <c r="D58" s="2">
        <v>45.77</v>
      </c>
      <c r="E58" s="2"/>
      <c r="F58" s="9">
        <f>'201201'!D58</f>
        <v>0</v>
      </c>
      <c r="G58" s="2"/>
      <c r="H58" s="2"/>
      <c r="I58" s="8">
        <f>'201201'!C58</f>
        <v>0</v>
      </c>
      <c r="J58" s="1"/>
    </row>
    <row r="59" spans="1:10" x14ac:dyDescent="0.15">
      <c r="A59" s="8"/>
      <c r="B59" s="21" t="s">
        <v>151</v>
      </c>
      <c r="C59" s="32">
        <f t="shared" si="2"/>
        <v>6.137692716640089</v>
      </c>
      <c r="D59" s="2">
        <v>0</v>
      </c>
      <c r="E59" s="2">
        <v>100</v>
      </c>
      <c r="F59" s="9">
        <f>'201201'!D59</f>
        <v>88.862307283359911</v>
      </c>
      <c r="G59" s="2"/>
      <c r="H59" s="2"/>
      <c r="I59" s="8">
        <f>'201201'!C59</f>
        <v>5</v>
      </c>
      <c r="J59" s="1" t="s">
        <v>89</v>
      </c>
    </row>
    <row r="60" spans="1:10" x14ac:dyDescent="0.15">
      <c r="A60" s="8"/>
      <c r="B60" s="22" t="s">
        <v>294</v>
      </c>
      <c r="C60" s="32">
        <f t="shared" si="2"/>
        <v>-0.63888888888891415</v>
      </c>
      <c r="D60" s="2">
        <v>0</v>
      </c>
      <c r="E60" s="2">
        <v>200</v>
      </c>
      <c r="F60" s="9">
        <f>'201201'!D60</f>
        <v>194.63888888888891</v>
      </c>
      <c r="G60" s="2"/>
      <c r="H60" s="2"/>
      <c r="I60" s="8">
        <f>'201201'!C60</f>
        <v>6</v>
      </c>
      <c r="J60" s="1" t="s">
        <v>269</v>
      </c>
    </row>
    <row r="61" spans="1:10" x14ac:dyDescent="0.15">
      <c r="A61" s="8"/>
      <c r="B61" s="8" t="s">
        <v>240</v>
      </c>
      <c r="C61" s="32">
        <f t="shared" si="2"/>
        <v>98.710792131844755</v>
      </c>
      <c r="D61" s="2">
        <v>0</v>
      </c>
      <c r="E61" s="2">
        <v>400</v>
      </c>
      <c r="F61" s="9">
        <f>'201201'!D61</f>
        <v>299.28920786815524</v>
      </c>
      <c r="G61" s="2">
        <v>10</v>
      </c>
      <c r="H61" s="2"/>
      <c r="I61" s="8">
        <f>'201201'!C61</f>
        <v>12</v>
      </c>
      <c r="J61" s="1" t="s">
        <v>266</v>
      </c>
    </row>
    <row r="62" spans="1:10" x14ac:dyDescent="0.15">
      <c r="A62" s="8"/>
      <c r="B62" s="8" t="s">
        <v>100</v>
      </c>
      <c r="C62" s="32">
        <f t="shared" si="2"/>
        <v>45.082137161084532</v>
      </c>
      <c r="D62" s="2">
        <v>0</v>
      </c>
      <c r="E62" s="2">
        <v>100</v>
      </c>
      <c r="F62" s="9">
        <f>'201201'!D62</f>
        <v>51.917862838915468</v>
      </c>
      <c r="G62" s="2"/>
      <c r="H62" s="2"/>
      <c r="I62" s="8">
        <f>'201201'!C62</f>
        <v>3</v>
      </c>
      <c r="J62" s="1" t="s">
        <v>102</v>
      </c>
    </row>
    <row r="63" spans="1:10" x14ac:dyDescent="0.15">
      <c r="A63" s="8"/>
      <c r="B63" s="8" t="s">
        <v>228</v>
      </c>
      <c r="C63" s="32">
        <f t="shared" si="2"/>
        <v>74.203216374269005</v>
      </c>
      <c r="D63" s="2">
        <v>0</v>
      </c>
      <c r="E63" s="2">
        <v>300</v>
      </c>
      <c r="F63" s="9">
        <f>'201201'!D63</f>
        <v>227.796783625731</v>
      </c>
      <c r="G63" s="2">
        <v>10</v>
      </c>
      <c r="H63" s="2"/>
      <c r="I63" s="8">
        <f>'201201'!C63</f>
        <v>8</v>
      </c>
      <c r="J63" s="1" t="s">
        <v>244</v>
      </c>
    </row>
    <row r="64" spans="1:10" x14ac:dyDescent="0.15">
      <c r="A64" s="8"/>
      <c r="B64" s="8" t="s">
        <v>122</v>
      </c>
      <c r="C64" s="32">
        <f t="shared" si="2"/>
        <v>80.111111111111114</v>
      </c>
      <c r="D64" s="2">
        <v>0</v>
      </c>
      <c r="E64" s="2">
        <v>100</v>
      </c>
      <c r="F64" s="9">
        <f>'201201'!D64</f>
        <v>18.888888888888889</v>
      </c>
      <c r="G64" s="2"/>
      <c r="H64" s="2"/>
      <c r="I64" s="8">
        <f>'201201'!C64</f>
        <v>1</v>
      </c>
      <c r="J64" s="1" t="s">
        <v>121</v>
      </c>
    </row>
    <row r="65" spans="1:10" x14ac:dyDescent="0.15">
      <c r="A65" s="8"/>
      <c r="B65" s="8" t="s">
        <v>130</v>
      </c>
      <c r="C65" s="32">
        <f t="shared" si="2"/>
        <v>43.833333333333343</v>
      </c>
      <c r="D65" s="2">
        <v>0</v>
      </c>
      <c r="E65" s="2">
        <v>130</v>
      </c>
      <c r="F65" s="9">
        <f>'201201'!D65</f>
        <v>72.166666666666657</v>
      </c>
      <c r="G65" s="2"/>
      <c r="H65" s="2">
        <v>10</v>
      </c>
      <c r="I65" s="8">
        <f>'201201'!C65</f>
        <v>4</v>
      </c>
      <c r="J65" s="1" t="s">
        <v>170</v>
      </c>
    </row>
    <row r="66" spans="1:10" x14ac:dyDescent="0.15">
      <c r="A66" s="8"/>
      <c r="B66" s="8" t="s">
        <v>139</v>
      </c>
      <c r="C66" s="32">
        <f t="shared" si="2"/>
        <v>36.09210526315789</v>
      </c>
      <c r="D66" s="2">
        <v>0</v>
      </c>
      <c r="E66" s="2">
        <v>160</v>
      </c>
      <c r="F66" s="9">
        <f>'201201'!D66</f>
        <v>107.90789473684211</v>
      </c>
      <c r="G66" s="2"/>
      <c r="H66" s="2">
        <v>10</v>
      </c>
      <c r="I66" s="8">
        <f>'201201'!C66</f>
        <v>6</v>
      </c>
      <c r="J66" s="1" t="s">
        <v>169</v>
      </c>
    </row>
    <row r="67" spans="1:10" x14ac:dyDescent="0.15">
      <c r="A67" s="8"/>
      <c r="B67" s="8" t="s">
        <v>206</v>
      </c>
      <c r="C67" s="32">
        <f t="shared" si="2"/>
        <v>53.036549707602347</v>
      </c>
      <c r="D67" s="2">
        <v>0</v>
      </c>
      <c r="E67" s="2">
        <v>230</v>
      </c>
      <c r="F67" s="9">
        <f>'201201'!D67</f>
        <v>171.96345029239765</v>
      </c>
      <c r="G67" s="2">
        <v>10</v>
      </c>
      <c r="H67" s="2">
        <v>10</v>
      </c>
      <c r="I67" s="8">
        <f>'201201'!C67</f>
        <v>5</v>
      </c>
      <c r="J67" s="1" t="s">
        <v>264</v>
      </c>
    </row>
    <row r="68" spans="1:10" x14ac:dyDescent="0.15">
      <c r="A68" s="8"/>
      <c r="B68" s="8" t="s">
        <v>191</v>
      </c>
      <c r="C68" s="32">
        <f t="shared" si="2"/>
        <v>110</v>
      </c>
      <c r="D68" s="2">
        <v>0</v>
      </c>
      <c r="E68" s="2">
        <v>100</v>
      </c>
      <c r="F68" s="9">
        <f>'201201'!D68</f>
        <v>0</v>
      </c>
      <c r="G68" s="2">
        <v>10</v>
      </c>
      <c r="H68" s="1"/>
      <c r="I68" s="8">
        <f>'201201'!C68</f>
        <v>0</v>
      </c>
      <c r="J68" s="1" t="s">
        <v>202</v>
      </c>
    </row>
    <row r="69" spans="1:10" x14ac:dyDescent="0.15">
      <c r="A69" s="8"/>
      <c r="B69" s="8" t="s">
        <v>200</v>
      </c>
      <c r="C69" s="32">
        <f t="shared" si="2"/>
        <v>52.194444444444457</v>
      </c>
      <c r="D69" s="2">
        <v>0</v>
      </c>
      <c r="E69" s="2">
        <v>200</v>
      </c>
      <c r="F69" s="9">
        <f>'201201'!D69</f>
        <v>153.80555555555554</v>
      </c>
      <c r="G69" s="2">
        <v>10</v>
      </c>
      <c r="H69" s="1"/>
      <c r="I69" s="8">
        <f>'201201'!C69</f>
        <v>4</v>
      </c>
      <c r="J69" s="1" t="s">
        <v>248</v>
      </c>
    </row>
    <row r="70" spans="1:10" x14ac:dyDescent="0.15">
      <c r="A70" s="8"/>
      <c r="B70" s="8" t="s">
        <v>229</v>
      </c>
      <c r="C70" s="32">
        <f t="shared" si="2"/>
        <v>94.444444444444443</v>
      </c>
      <c r="D70" s="2">
        <v>0</v>
      </c>
      <c r="E70" s="2">
        <v>122</v>
      </c>
      <c r="F70" s="9">
        <f>'201201'!D70</f>
        <v>35.555555555555557</v>
      </c>
      <c r="G70" s="2">
        <v>10</v>
      </c>
      <c r="H70" s="1"/>
      <c r="I70" s="8">
        <f>'201201'!C70</f>
        <v>2</v>
      </c>
      <c r="J70" s="1" t="s">
        <v>223</v>
      </c>
    </row>
    <row r="71" spans="1:10" x14ac:dyDescent="0.15">
      <c r="A71" s="8"/>
      <c r="B71" s="8" t="s">
        <v>249</v>
      </c>
      <c r="C71" s="32">
        <f t="shared" si="2"/>
        <v>30.75</v>
      </c>
      <c r="D71" s="2">
        <v>0</v>
      </c>
      <c r="E71" s="2">
        <v>50</v>
      </c>
      <c r="F71" s="9">
        <f>'201201'!D71</f>
        <v>18.25</v>
      </c>
      <c r="G71" s="2"/>
      <c r="H71" s="1"/>
      <c r="I71" s="8">
        <f>'201201'!C71</f>
        <v>1</v>
      </c>
      <c r="J71" s="1" t="s">
        <v>250</v>
      </c>
    </row>
    <row r="72" spans="1:10" x14ac:dyDescent="0.15">
      <c r="A72" s="8"/>
      <c r="B72" s="22" t="s">
        <v>295</v>
      </c>
      <c r="C72" s="32">
        <f t="shared" si="2"/>
        <v>-20.25</v>
      </c>
      <c r="D72" s="2">
        <v>0</v>
      </c>
      <c r="E72" s="2">
        <v>100</v>
      </c>
      <c r="F72" s="9">
        <f>'201201'!D72</f>
        <v>118.25</v>
      </c>
      <c r="G72" s="1"/>
      <c r="H72" s="1"/>
      <c r="I72" s="8">
        <f>'201201'!C72</f>
        <v>2</v>
      </c>
      <c r="J72" s="1" t="s">
        <v>256</v>
      </c>
    </row>
    <row r="73" spans="1:10" x14ac:dyDescent="0.15">
      <c r="A73" s="8"/>
      <c r="B73" s="8"/>
      <c r="C73" s="12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  <row r="87" spans="1:10" x14ac:dyDescent="0.15">
      <c r="A87" s="8"/>
      <c r="B87" s="8"/>
      <c r="C87" s="12"/>
      <c r="D87" s="2"/>
      <c r="E87" s="2"/>
      <c r="F87" s="9"/>
      <c r="G87" s="1"/>
      <c r="H87" s="1"/>
      <c r="I87" s="8"/>
      <c r="J8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A173" workbookViewId="0">
      <selection activeCell="D195" sqref="D195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32</v>
      </c>
      <c r="B1" s="25" t="s">
        <v>39</v>
      </c>
      <c r="C1" s="14" t="s">
        <v>40</v>
      </c>
      <c r="D1" s="14" t="s">
        <v>33</v>
      </c>
      <c r="E1" s="14" t="s">
        <v>37</v>
      </c>
      <c r="F1" s="14" t="s">
        <v>34</v>
      </c>
      <c r="G1" s="14" t="s">
        <v>35</v>
      </c>
      <c r="H1" s="14" t="s">
        <v>36</v>
      </c>
      <c r="I1" s="14"/>
    </row>
    <row r="2" spans="1:9" x14ac:dyDescent="0.15">
      <c r="A2" s="14" t="s">
        <v>152</v>
      </c>
      <c r="B2" s="14">
        <f>SUM(B3:B340)</f>
        <v>3316.6499999999996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30</v>
      </c>
      <c r="E3" s="2" t="s">
        <v>30</v>
      </c>
      <c r="F3" s="2" t="s">
        <v>6</v>
      </c>
      <c r="G3" s="2" t="s">
        <v>6</v>
      </c>
      <c r="H3" s="1" t="s">
        <v>31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39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46</v>
      </c>
      <c r="E5" s="2" t="s">
        <v>39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47</v>
      </c>
      <c r="E6" s="2" t="s">
        <v>39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48</v>
      </c>
      <c r="E7" s="2" t="s">
        <v>39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49</v>
      </c>
      <c r="E8" s="2" t="s">
        <v>39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50</v>
      </c>
      <c r="E9" s="2" t="s">
        <v>39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51</v>
      </c>
      <c r="E10" s="2" t="s">
        <v>39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52</v>
      </c>
      <c r="E11" s="2" t="s">
        <v>39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53</v>
      </c>
      <c r="E12" s="2" t="s">
        <v>39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54</v>
      </c>
      <c r="E13" s="2" t="s">
        <v>39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55</v>
      </c>
      <c r="E14" s="2" t="s">
        <v>39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56</v>
      </c>
      <c r="E15" s="2" t="s">
        <v>39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57</v>
      </c>
      <c r="E16" s="2" t="s">
        <v>39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58</v>
      </c>
      <c r="E17" s="2" t="s">
        <v>39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59</v>
      </c>
      <c r="E18" s="2" t="s">
        <v>39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60</v>
      </c>
      <c r="E19" s="2" t="s">
        <v>39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61</v>
      </c>
      <c r="E20" s="2" t="s">
        <v>39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51</v>
      </c>
      <c r="E21" s="2" t="s">
        <v>62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63</v>
      </c>
      <c r="E22" s="2" t="s">
        <v>64</v>
      </c>
      <c r="F22" s="2" t="s">
        <v>6</v>
      </c>
      <c r="G22" s="2" t="s">
        <v>6</v>
      </c>
      <c r="H22" s="1" t="s">
        <v>65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63</v>
      </c>
      <c r="E23" s="2" t="s">
        <v>64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68</v>
      </c>
      <c r="E24" s="2" t="s">
        <v>39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69</v>
      </c>
      <c r="E25" s="2" t="s">
        <v>39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70</v>
      </c>
      <c r="E26" s="2" t="s">
        <v>39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71</v>
      </c>
      <c r="E27" s="2" t="s">
        <v>39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72</v>
      </c>
      <c r="E28" s="2" t="s">
        <v>39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73</v>
      </c>
      <c r="E29" s="2" t="s">
        <v>39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74</v>
      </c>
      <c r="E30" s="2" t="s">
        <v>39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75</v>
      </c>
      <c r="E31" s="2" t="s">
        <v>39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76</v>
      </c>
      <c r="E32" s="2" t="s">
        <v>39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78</v>
      </c>
      <c r="E33" s="2" t="s">
        <v>39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63</v>
      </c>
      <c r="E34" s="2" t="s">
        <v>64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13</v>
      </c>
      <c r="E35" s="2" t="s">
        <v>39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80</v>
      </c>
      <c r="E36" s="2" t="s">
        <v>39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16</v>
      </c>
      <c r="E37" s="2" t="s">
        <v>39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81</v>
      </c>
      <c r="E38" s="2" t="s">
        <v>39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39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82</v>
      </c>
      <c r="E40" s="2" t="s">
        <v>39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63</v>
      </c>
      <c r="E41" s="2" t="s">
        <v>64</v>
      </c>
      <c r="F41" s="2" t="s">
        <v>6</v>
      </c>
      <c r="G41" s="2" t="s">
        <v>6</v>
      </c>
      <c r="H41" s="1" t="s">
        <v>83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67</v>
      </c>
      <c r="E42" s="2" t="s">
        <v>39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39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90</v>
      </c>
      <c r="E44" s="2" t="s">
        <v>39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91</v>
      </c>
      <c r="E45" s="2" t="s">
        <v>39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92</v>
      </c>
      <c r="E46" s="2" t="s">
        <v>39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63</v>
      </c>
      <c r="E47" s="2" t="s">
        <v>64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39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93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94</v>
      </c>
      <c r="E50" s="2" t="s">
        <v>39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95</v>
      </c>
      <c r="E51" s="2" t="s">
        <v>39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96</v>
      </c>
      <c r="E52" s="2" t="s">
        <v>39</v>
      </c>
      <c r="F52" s="2" t="s">
        <v>6</v>
      </c>
      <c r="G52" s="2" t="s">
        <v>6</v>
      </c>
      <c r="H52" s="1" t="s">
        <v>99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19</v>
      </c>
      <c r="E53" s="2" t="s">
        <v>39</v>
      </c>
      <c r="F53" s="2" t="s">
        <v>6</v>
      </c>
      <c r="G53" s="2" t="s">
        <v>6</v>
      </c>
      <c r="H53" s="1" t="s">
        <v>98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15</v>
      </c>
      <c r="E54" s="2" t="s">
        <v>39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63</v>
      </c>
      <c r="E55" s="2" t="s">
        <v>64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103</v>
      </c>
      <c r="E56" s="2" t="s">
        <v>39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49</v>
      </c>
      <c r="E57" s="2" t="s">
        <v>39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104</v>
      </c>
      <c r="E58" s="2" t="s">
        <v>39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105</v>
      </c>
      <c r="E59" s="2" t="s">
        <v>39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106</v>
      </c>
      <c r="E60" s="2" t="s">
        <v>39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63</v>
      </c>
      <c r="E61" s="2" t="s">
        <v>64</v>
      </c>
      <c r="F61" s="2" t="s">
        <v>6</v>
      </c>
      <c r="G61" s="2" t="s">
        <v>6</v>
      </c>
      <c r="H61" s="1" t="s">
        <v>107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115</v>
      </c>
      <c r="E62" s="2" t="s">
        <v>39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118</v>
      </c>
      <c r="E63" s="2" t="s">
        <v>39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119</v>
      </c>
      <c r="E64" s="2" t="s">
        <v>39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116</v>
      </c>
      <c r="E65" s="2" t="s">
        <v>39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117</v>
      </c>
      <c r="E66" s="2" t="s">
        <v>39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63</v>
      </c>
      <c r="E67" s="2" t="s">
        <v>64</v>
      </c>
      <c r="F67" s="2" t="s">
        <v>6</v>
      </c>
      <c r="G67" s="2" t="s">
        <v>6</v>
      </c>
      <c r="H67" s="1" t="s">
        <v>120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125</v>
      </c>
      <c r="E68" s="2" t="s">
        <v>39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57</v>
      </c>
      <c r="E69" s="2" t="s">
        <v>39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116</v>
      </c>
      <c r="E70" s="2" t="s">
        <v>39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127</v>
      </c>
      <c r="E71" s="2" t="s">
        <v>39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126</v>
      </c>
      <c r="E72" s="2" t="s">
        <v>39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63</v>
      </c>
      <c r="E73" s="2" t="s">
        <v>64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131</v>
      </c>
      <c r="E74" s="2" t="s">
        <v>39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63</v>
      </c>
      <c r="E75" s="2" t="s">
        <v>64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80</v>
      </c>
      <c r="E76" s="2" t="s">
        <v>39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13</v>
      </c>
      <c r="E77" s="2" t="s">
        <v>39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92</v>
      </c>
      <c r="E78" s="2" t="s">
        <v>39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95</v>
      </c>
      <c r="E79" s="2" t="s">
        <v>39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126</v>
      </c>
      <c r="E80" s="2" t="s">
        <v>39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133</v>
      </c>
      <c r="E81" s="2" t="s">
        <v>39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63</v>
      </c>
      <c r="E82" s="2" t="s">
        <v>64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74</v>
      </c>
      <c r="E83" s="2" t="s">
        <v>39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72</v>
      </c>
      <c r="E84" s="2" t="s">
        <v>39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137</v>
      </c>
      <c r="E85" s="2" t="s">
        <v>39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138</v>
      </c>
      <c r="E86" s="2" t="s">
        <v>39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64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63</v>
      </c>
      <c r="E88" s="2" t="s">
        <v>64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50</v>
      </c>
      <c r="E89" s="2" t="s">
        <v>39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126</v>
      </c>
      <c r="E90" s="2" t="s">
        <v>39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95</v>
      </c>
      <c r="E91" s="2" t="s">
        <v>39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141</v>
      </c>
      <c r="E92" s="2" t="s">
        <v>39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63</v>
      </c>
      <c r="E93" s="2" t="s">
        <v>64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142</v>
      </c>
      <c r="F94" s="2" t="s">
        <v>6</v>
      </c>
      <c r="G94" s="2" t="s">
        <v>6</v>
      </c>
      <c r="H94" s="1" t="s">
        <v>143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142</v>
      </c>
      <c r="F95" s="2" t="s">
        <v>6</v>
      </c>
      <c r="G95" s="2" t="s">
        <v>6</v>
      </c>
      <c r="H95" s="1" t="s">
        <v>144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54</v>
      </c>
      <c r="E96" s="2" t="s">
        <v>39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145</v>
      </c>
      <c r="E97" s="2" t="s">
        <v>39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146</v>
      </c>
      <c r="E98" s="2" t="s">
        <v>39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51</v>
      </c>
      <c r="E99" s="2" t="s">
        <v>39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134</v>
      </c>
      <c r="E100" s="2" t="s">
        <v>39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63</v>
      </c>
      <c r="E101" s="2" t="s">
        <v>64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60</v>
      </c>
      <c r="E102" s="2" t="s">
        <v>39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149</v>
      </c>
      <c r="E103" s="2" t="s">
        <v>39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95</v>
      </c>
      <c r="E104" s="2" t="s">
        <v>39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63</v>
      </c>
      <c r="E105" s="2" t="s">
        <v>64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162</v>
      </c>
      <c r="F106" s="2" t="s">
        <v>6</v>
      </c>
      <c r="G106" s="2" t="s">
        <v>6</v>
      </c>
      <c r="H106" s="1" t="s">
        <v>163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149</v>
      </c>
      <c r="E107" s="2" t="s">
        <v>166</v>
      </c>
      <c r="F107" s="2" t="s">
        <v>6</v>
      </c>
      <c r="G107" s="2" t="s">
        <v>6</v>
      </c>
      <c r="H107" s="1" t="s">
        <v>185</v>
      </c>
      <c r="I107" s="1"/>
    </row>
    <row r="108" spans="1:9" x14ac:dyDescent="0.15">
      <c r="A108" s="17">
        <v>41235</v>
      </c>
      <c r="B108" s="26">
        <v>-10</v>
      </c>
      <c r="C108" s="8">
        <f t="shared" ref="C108:C115" si="13">C107+B108</f>
        <v>3643</v>
      </c>
      <c r="D108" s="2" t="s">
        <v>60</v>
      </c>
      <c r="E108" s="2" t="s">
        <v>166</v>
      </c>
      <c r="F108" s="2" t="s">
        <v>6</v>
      </c>
      <c r="G108" s="2" t="s">
        <v>6</v>
      </c>
      <c r="H108" s="1" t="s">
        <v>186</v>
      </c>
      <c r="I108" s="1"/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172</v>
      </c>
      <c r="E109" s="2" t="s">
        <v>173</v>
      </c>
      <c r="F109" s="2" t="s">
        <v>6</v>
      </c>
      <c r="G109" s="2" t="s">
        <v>6</v>
      </c>
      <c r="H109" s="1" t="s">
        <v>174</v>
      </c>
      <c r="I109" s="19"/>
    </row>
    <row r="110" spans="1:9" x14ac:dyDescent="0.15">
      <c r="A110" s="17">
        <v>41240</v>
      </c>
      <c r="B110" s="26">
        <v>100</v>
      </c>
      <c r="C110" s="8">
        <f t="shared" si="13"/>
        <v>3589</v>
      </c>
      <c r="D110" s="2" t="s">
        <v>176</v>
      </c>
      <c r="E110" s="2" t="s">
        <v>39</v>
      </c>
      <c r="F110" s="2" t="s">
        <v>6</v>
      </c>
      <c r="G110" s="2" t="s">
        <v>6</v>
      </c>
      <c r="H110" s="1"/>
      <c r="I110" s="1"/>
    </row>
    <row r="111" spans="1:9" x14ac:dyDescent="0.15">
      <c r="A111" s="17">
        <v>41240</v>
      </c>
      <c r="B111" s="26">
        <v>100</v>
      </c>
      <c r="C111" s="8">
        <f t="shared" si="13"/>
        <v>3689</v>
      </c>
      <c r="D111" s="2" t="s">
        <v>76</v>
      </c>
      <c r="E111" s="2" t="s">
        <v>39</v>
      </c>
      <c r="F111" s="2" t="s">
        <v>6</v>
      </c>
      <c r="G111" s="2" t="s">
        <v>6</v>
      </c>
      <c r="H111" s="19"/>
      <c r="I111" s="1"/>
    </row>
    <row r="112" spans="1:9" x14ac:dyDescent="0.15">
      <c r="A112" s="17">
        <v>41240</v>
      </c>
      <c r="B112" s="26">
        <v>100</v>
      </c>
      <c r="C112" s="8">
        <f t="shared" si="13"/>
        <v>3789</v>
      </c>
      <c r="D112" s="2" t="s">
        <v>184</v>
      </c>
      <c r="E112" s="2" t="s">
        <v>39</v>
      </c>
      <c r="F112" s="2" t="s">
        <v>6</v>
      </c>
      <c r="G112" s="2" t="s">
        <v>6</v>
      </c>
      <c r="H112" s="19"/>
      <c r="I112" s="1"/>
    </row>
    <row r="113" spans="1:9" x14ac:dyDescent="0.15">
      <c r="A113" s="17">
        <v>41240</v>
      </c>
      <c r="B113" s="26">
        <v>30</v>
      </c>
      <c r="C113" s="8">
        <f t="shared" si="13"/>
        <v>3819</v>
      </c>
      <c r="D113" s="2" t="s">
        <v>190</v>
      </c>
      <c r="E113" s="2" t="s">
        <v>39</v>
      </c>
      <c r="F113" s="2" t="s">
        <v>6</v>
      </c>
      <c r="G113" s="2" t="s">
        <v>6</v>
      </c>
      <c r="H113" s="19"/>
      <c r="I113" s="1"/>
    </row>
    <row r="114" spans="1:9" x14ac:dyDescent="0.15">
      <c r="A114" s="17">
        <v>41240</v>
      </c>
      <c r="B114" s="26">
        <v>-320</v>
      </c>
      <c r="C114" s="8">
        <f t="shared" si="13"/>
        <v>3499</v>
      </c>
      <c r="D114" s="2" t="s">
        <v>63</v>
      </c>
      <c r="E114" s="2" t="s">
        <v>64</v>
      </c>
      <c r="F114" s="2" t="s">
        <v>6</v>
      </c>
      <c r="G114" s="2" t="s">
        <v>6</v>
      </c>
      <c r="H114" s="1"/>
      <c r="I114" s="1"/>
    </row>
    <row r="115" spans="1:9" x14ac:dyDescent="0.15">
      <c r="A115" s="17">
        <v>41240</v>
      </c>
      <c r="B115" s="26">
        <v>-10</v>
      </c>
      <c r="C115" s="8">
        <f t="shared" si="13"/>
        <v>3489</v>
      </c>
      <c r="D115" s="2" t="s">
        <v>176</v>
      </c>
      <c r="E115" s="2" t="s">
        <v>166</v>
      </c>
      <c r="F115" s="2" t="s">
        <v>6</v>
      </c>
      <c r="G115" s="2" t="s">
        <v>6</v>
      </c>
      <c r="H115" s="1" t="s">
        <v>187</v>
      </c>
      <c r="I115" s="1"/>
    </row>
    <row r="116" spans="1:9" x14ac:dyDescent="0.15">
      <c r="A116" s="17">
        <v>41240</v>
      </c>
      <c r="B116" s="26">
        <v>-10</v>
      </c>
      <c r="C116" s="8">
        <f t="shared" ref="C116" si="14">C115+B116</f>
        <v>3479</v>
      </c>
      <c r="D116" s="2" t="s">
        <v>76</v>
      </c>
      <c r="E116" s="2" t="s">
        <v>166</v>
      </c>
      <c r="F116" s="2" t="s">
        <v>6</v>
      </c>
      <c r="G116" s="2" t="s">
        <v>6</v>
      </c>
      <c r="H116" s="1" t="s">
        <v>188</v>
      </c>
      <c r="I116" s="1"/>
    </row>
    <row r="117" spans="1:9" x14ac:dyDescent="0.15">
      <c r="A117" s="17">
        <v>41240</v>
      </c>
      <c r="B117" s="26">
        <v>-10</v>
      </c>
      <c r="C117" s="8">
        <f t="shared" ref="C117" si="15">C116+B117</f>
        <v>3469</v>
      </c>
      <c r="D117" s="2" t="s">
        <v>184</v>
      </c>
      <c r="E117" s="2" t="s">
        <v>166</v>
      </c>
      <c r="F117" s="2" t="s">
        <v>6</v>
      </c>
      <c r="G117" s="2" t="s">
        <v>6</v>
      </c>
      <c r="H117" s="1" t="s">
        <v>189</v>
      </c>
      <c r="I117" s="1"/>
    </row>
    <row r="118" spans="1:9" x14ac:dyDescent="0.15">
      <c r="A118" s="20">
        <v>41242</v>
      </c>
      <c r="B118" s="26">
        <v>100</v>
      </c>
      <c r="C118" s="8">
        <f t="shared" ref="C118:C123" si="16">C117+B118</f>
        <v>3569</v>
      </c>
      <c r="D118" s="2" t="s">
        <v>192</v>
      </c>
      <c r="E118" s="2" t="s">
        <v>39</v>
      </c>
      <c r="F118" s="2" t="s">
        <v>6</v>
      </c>
      <c r="G118" s="2" t="s">
        <v>6</v>
      </c>
      <c r="H118" s="1"/>
      <c r="I118" s="1"/>
    </row>
    <row r="119" spans="1:9" x14ac:dyDescent="0.15">
      <c r="A119" s="20">
        <v>41242</v>
      </c>
      <c r="B119" s="26">
        <v>100</v>
      </c>
      <c r="C119" s="8">
        <f t="shared" si="16"/>
        <v>3669</v>
      </c>
      <c r="D119" s="2" t="s">
        <v>193</v>
      </c>
      <c r="E119" s="2" t="s">
        <v>39</v>
      </c>
      <c r="F119" s="2" t="s">
        <v>6</v>
      </c>
      <c r="G119" s="2" t="s">
        <v>6</v>
      </c>
      <c r="H119" s="1"/>
      <c r="I119" s="1"/>
    </row>
    <row r="120" spans="1:9" x14ac:dyDescent="0.15">
      <c r="A120" s="20">
        <v>41242</v>
      </c>
      <c r="B120" s="26">
        <v>100</v>
      </c>
      <c r="C120" s="8">
        <f t="shared" si="16"/>
        <v>3769</v>
      </c>
      <c r="D120" s="2" t="s">
        <v>140</v>
      </c>
      <c r="E120" s="2" t="s">
        <v>39</v>
      </c>
      <c r="F120" s="2" t="s">
        <v>6</v>
      </c>
      <c r="G120" s="2" t="s">
        <v>6</v>
      </c>
      <c r="H120" s="1"/>
      <c r="I120" s="1"/>
    </row>
    <row r="121" spans="1:9" x14ac:dyDescent="0.15">
      <c r="A121" s="20">
        <v>41242</v>
      </c>
      <c r="B121" s="26">
        <v>100</v>
      </c>
      <c r="C121" s="8">
        <f t="shared" si="16"/>
        <v>3869</v>
      </c>
      <c r="D121" s="2" t="s">
        <v>194</v>
      </c>
      <c r="E121" s="2" t="s">
        <v>39</v>
      </c>
      <c r="F121" s="2" t="s">
        <v>6</v>
      </c>
      <c r="G121" s="2" t="s">
        <v>6</v>
      </c>
      <c r="H121" s="1"/>
      <c r="I121" s="1"/>
    </row>
    <row r="122" spans="1:9" x14ac:dyDescent="0.15">
      <c r="A122" s="20">
        <v>41242</v>
      </c>
      <c r="B122" s="26">
        <v>22</v>
      </c>
      <c r="C122" s="8">
        <f t="shared" si="16"/>
        <v>3891</v>
      </c>
      <c r="D122" s="2" t="s">
        <v>195</v>
      </c>
      <c r="E122" s="2" t="s">
        <v>39</v>
      </c>
      <c r="F122" s="2" t="s">
        <v>6</v>
      </c>
      <c r="G122" s="2" t="s">
        <v>6</v>
      </c>
      <c r="H122" s="1"/>
      <c r="I122" s="1"/>
    </row>
    <row r="123" spans="1:9" x14ac:dyDescent="0.15">
      <c r="A123" s="20">
        <v>41242</v>
      </c>
      <c r="B123" s="26">
        <v>-320</v>
      </c>
      <c r="C123" s="8">
        <f t="shared" si="16"/>
        <v>3571</v>
      </c>
      <c r="D123" s="2" t="s">
        <v>63</v>
      </c>
      <c r="E123" s="2" t="s">
        <v>64</v>
      </c>
      <c r="F123" s="2" t="s">
        <v>6</v>
      </c>
      <c r="G123" s="2" t="s">
        <v>6</v>
      </c>
      <c r="H123" s="1"/>
      <c r="I123" s="1"/>
    </row>
    <row r="124" spans="1:9" x14ac:dyDescent="0.15">
      <c r="A124" s="20">
        <v>41242</v>
      </c>
      <c r="B124" s="26">
        <v>-10</v>
      </c>
      <c r="C124" s="8">
        <f t="shared" ref="C124:C126" si="17">C123+B124</f>
        <v>3561</v>
      </c>
      <c r="D124" s="2" t="s">
        <v>191</v>
      </c>
      <c r="E124" s="2" t="s">
        <v>166</v>
      </c>
      <c r="F124" s="2" t="s">
        <v>6</v>
      </c>
      <c r="G124" s="2" t="s">
        <v>6</v>
      </c>
      <c r="H124" s="1" t="s">
        <v>196</v>
      </c>
      <c r="I124" s="1"/>
    </row>
    <row r="125" spans="1:9" x14ac:dyDescent="0.15">
      <c r="A125" s="20">
        <v>41242</v>
      </c>
      <c r="B125" s="26">
        <v>-10</v>
      </c>
      <c r="C125" s="8">
        <f t="shared" si="17"/>
        <v>3551</v>
      </c>
      <c r="D125" s="2" t="s">
        <v>193</v>
      </c>
      <c r="E125" s="2" t="s">
        <v>166</v>
      </c>
      <c r="F125" s="2" t="s">
        <v>6</v>
      </c>
      <c r="G125" s="2" t="s">
        <v>6</v>
      </c>
      <c r="H125" s="1" t="s">
        <v>197</v>
      </c>
      <c r="I125" s="1"/>
    </row>
    <row r="126" spans="1:9" x14ac:dyDescent="0.15">
      <c r="A126" s="20">
        <v>41242</v>
      </c>
      <c r="B126" s="26">
        <v>-10</v>
      </c>
      <c r="C126" s="8">
        <f t="shared" si="17"/>
        <v>3541</v>
      </c>
      <c r="D126" s="2" t="s">
        <v>140</v>
      </c>
      <c r="E126" s="2" t="s">
        <v>166</v>
      </c>
      <c r="F126" s="2" t="s">
        <v>6</v>
      </c>
      <c r="G126" s="2" t="s">
        <v>6</v>
      </c>
      <c r="H126" s="1" t="s">
        <v>198</v>
      </c>
      <c r="I126" s="1"/>
    </row>
    <row r="127" spans="1:9" x14ac:dyDescent="0.15">
      <c r="A127" s="20">
        <v>41242</v>
      </c>
      <c r="B127" s="26">
        <v>-10</v>
      </c>
      <c r="C127" s="8">
        <f t="shared" ref="C127:C135" si="18">C126+B127</f>
        <v>3531</v>
      </c>
      <c r="D127" s="2" t="s">
        <v>194</v>
      </c>
      <c r="E127" s="2" t="s">
        <v>166</v>
      </c>
      <c r="F127" s="2" t="s">
        <v>6</v>
      </c>
      <c r="G127" s="2" t="s">
        <v>6</v>
      </c>
      <c r="H127" s="1" t="s">
        <v>199</v>
      </c>
      <c r="I127" s="1"/>
    </row>
    <row r="128" spans="1:9" x14ac:dyDescent="0.15">
      <c r="A128" s="17">
        <v>41247</v>
      </c>
      <c r="B128" s="26">
        <v>100</v>
      </c>
      <c r="C128" s="8">
        <f t="shared" si="18"/>
        <v>3631</v>
      </c>
      <c r="D128" s="2" t="s">
        <v>214</v>
      </c>
      <c r="E128" s="2" t="s">
        <v>39</v>
      </c>
      <c r="F128" s="2" t="s">
        <v>6</v>
      </c>
      <c r="G128" s="2" t="s">
        <v>6</v>
      </c>
      <c r="H128" s="1"/>
      <c r="I128" s="1"/>
    </row>
    <row r="129" spans="1:9" x14ac:dyDescent="0.15">
      <c r="A129" s="17">
        <v>41247</v>
      </c>
      <c r="B129" s="26">
        <v>100</v>
      </c>
      <c r="C129" s="8">
        <f t="shared" si="18"/>
        <v>3731</v>
      </c>
      <c r="D129" s="2" t="s">
        <v>54</v>
      </c>
      <c r="E129" s="2" t="s">
        <v>39</v>
      </c>
      <c r="F129" s="2" t="s">
        <v>6</v>
      </c>
      <c r="G129" s="2" t="s">
        <v>6</v>
      </c>
      <c r="H129" s="19"/>
      <c r="I129" s="1"/>
    </row>
    <row r="130" spans="1:9" x14ac:dyDescent="0.15">
      <c r="A130" s="17">
        <v>41247</v>
      </c>
      <c r="B130" s="26">
        <v>100</v>
      </c>
      <c r="C130" s="8">
        <f t="shared" si="18"/>
        <v>3831</v>
      </c>
      <c r="D130" s="2" t="s">
        <v>73</v>
      </c>
      <c r="E130" s="2" t="s">
        <v>39</v>
      </c>
      <c r="F130" s="2" t="s">
        <v>6</v>
      </c>
      <c r="G130" s="2" t="s">
        <v>6</v>
      </c>
      <c r="H130" s="19"/>
      <c r="I130" s="1"/>
    </row>
    <row r="131" spans="1:9" x14ac:dyDescent="0.15">
      <c r="A131" s="17">
        <v>41247</v>
      </c>
      <c r="B131" s="26">
        <v>100</v>
      </c>
      <c r="C131" s="8">
        <f t="shared" si="18"/>
        <v>3931</v>
      </c>
      <c r="D131" s="2" t="s">
        <v>179</v>
      </c>
      <c r="E131" s="2" t="s">
        <v>39</v>
      </c>
      <c r="F131" s="2" t="s">
        <v>6</v>
      </c>
      <c r="G131" s="2" t="s">
        <v>6</v>
      </c>
      <c r="H131" s="19"/>
      <c r="I131" s="1"/>
    </row>
    <row r="132" spans="1:9" x14ac:dyDescent="0.15">
      <c r="A132" s="17">
        <v>41247</v>
      </c>
      <c r="B132" s="26">
        <v>100</v>
      </c>
      <c r="C132" s="8">
        <f t="shared" si="18"/>
        <v>4031</v>
      </c>
      <c r="D132" s="2" t="s">
        <v>69</v>
      </c>
      <c r="E132" s="2" t="s">
        <v>39</v>
      </c>
      <c r="F132" s="2" t="s">
        <v>6</v>
      </c>
      <c r="G132" s="2" t="s">
        <v>6</v>
      </c>
      <c r="H132" s="1"/>
      <c r="I132" s="1"/>
    </row>
    <row r="133" spans="1:9" x14ac:dyDescent="0.15">
      <c r="A133" s="17">
        <v>41247</v>
      </c>
      <c r="B133" s="26">
        <v>100</v>
      </c>
      <c r="C133" s="8">
        <f t="shared" si="18"/>
        <v>4131</v>
      </c>
      <c r="D133" s="2" t="s">
        <v>49</v>
      </c>
      <c r="E133" s="2" t="s">
        <v>39</v>
      </c>
      <c r="F133" s="2" t="s">
        <v>6</v>
      </c>
      <c r="G133" s="2" t="s">
        <v>6</v>
      </c>
      <c r="H133" s="1"/>
      <c r="I133" s="1"/>
    </row>
    <row r="134" spans="1:9" x14ac:dyDescent="0.15">
      <c r="A134" s="17">
        <v>41247</v>
      </c>
      <c r="B134" s="26">
        <v>-320</v>
      </c>
      <c r="C134" s="8">
        <f t="shared" si="18"/>
        <v>3811</v>
      </c>
      <c r="D134" s="2" t="s">
        <v>63</v>
      </c>
      <c r="E134" s="2" t="s">
        <v>64</v>
      </c>
      <c r="F134" s="2" t="s">
        <v>6</v>
      </c>
      <c r="G134" s="2" t="s">
        <v>6</v>
      </c>
      <c r="H134" s="1"/>
      <c r="I134" s="1"/>
    </row>
    <row r="135" spans="1:9" x14ac:dyDescent="0.15">
      <c r="A135" s="17">
        <v>41247</v>
      </c>
      <c r="B135" s="26">
        <v>-10</v>
      </c>
      <c r="C135" s="8">
        <f t="shared" si="18"/>
        <v>3801</v>
      </c>
      <c r="D135" s="2" t="s">
        <v>214</v>
      </c>
      <c r="E135" s="2" t="s">
        <v>166</v>
      </c>
      <c r="F135" s="2" t="s">
        <v>6</v>
      </c>
      <c r="G135" s="2" t="s">
        <v>6</v>
      </c>
      <c r="H135" s="1" t="s">
        <v>215</v>
      </c>
      <c r="I135" s="1"/>
    </row>
    <row r="136" spans="1:9" x14ac:dyDescent="0.15">
      <c r="A136" s="17">
        <v>41247</v>
      </c>
      <c r="B136" s="26">
        <v>-10</v>
      </c>
      <c r="C136" s="8">
        <f t="shared" ref="C136:C139" si="19">C135+B136</f>
        <v>3791</v>
      </c>
      <c r="D136" s="2" t="s">
        <v>54</v>
      </c>
      <c r="E136" s="2" t="s">
        <v>166</v>
      </c>
      <c r="F136" s="2" t="s">
        <v>6</v>
      </c>
      <c r="G136" s="2" t="s">
        <v>6</v>
      </c>
      <c r="H136" s="1" t="s">
        <v>216</v>
      </c>
      <c r="I136" s="1"/>
    </row>
    <row r="137" spans="1:9" x14ac:dyDescent="0.15">
      <c r="A137" s="17">
        <v>41247</v>
      </c>
      <c r="B137" s="26">
        <v>-10</v>
      </c>
      <c r="C137" s="8">
        <f t="shared" si="19"/>
        <v>3781</v>
      </c>
      <c r="D137" s="2" t="s">
        <v>73</v>
      </c>
      <c r="E137" s="2" t="s">
        <v>166</v>
      </c>
      <c r="F137" s="2" t="s">
        <v>6</v>
      </c>
      <c r="G137" s="2" t="s">
        <v>6</v>
      </c>
      <c r="H137" s="1" t="s">
        <v>217</v>
      </c>
      <c r="I137" s="1"/>
    </row>
    <row r="138" spans="1:9" x14ac:dyDescent="0.15">
      <c r="A138" s="17">
        <v>41247</v>
      </c>
      <c r="B138" s="26">
        <v>-10</v>
      </c>
      <c r="C138" s="8">
        <f t="shared" si="19"/>
        <v>3771</v>
      </c>
      <c r="D138" s="2" t="s">
        <v>179</v>
      </c>
      <c r="E138" s="2" t="s">
        <v>166</v>
      </c>
      <c r="F138" s="2" t="s">
        <v>6</v>
      </c>
      <c r="G138" s="2" t="s">
        <v>6</v>
      </c>
      <c r="H138" s="1" t="s">
        <v>218</v>
      </c>
      <c r="I138" s="1"/>
    </row>
    <row r="139" spans="1:9" x14ac:dyDescent="0.15">
      <c r="A139" s="17">
        <v>41247</v>
      </c>
      <c r="B139" s="26">
        <v>-10</v>
      </c>
      <c r="C139" s="8">
        <f t="shared" si="19"/>
        <v>3761</v>
      </c>
      <c r="D139" s="2" t="s">
        <v>69</v>
      </c>
      <c r="E139" s="2" t="s">
        <v>166</v>
      </c>
      <c r="F139" s="2" t="s">
        <v>6</v>
      </c>
      <c r="G139" s="2" t="s">
        <v>6</v>
      </c>
      <c r="H139" s="1" t="s">
        <v>219</v>
      </c>
      <c r="I139" s="1"/>
    </row>
    <row r="140" spans="1:9" x14ac:dyDescent="0.15">
      <c r="A140" s="17">
        <v>41247</v>
      </c>
      <c r="B140" s="26">
        <v>-10</v>
      </c>
      <c r="C140" s="8">
        <f t="shared" ref="C140:C150" si="20">C139+B140</f>
        <v>3751</v>
      </c>
      <c r="D140" s="2" t="s">
        <v>49</v>
      </c>
      <c r="E140" s="2" t="s">
        <v>166</v>
      </c>
      <c r="F140" s="2" t="s">
        <v>6</v>
      </c>
      <c r="G140" s="2" t="s">
        <v>6</v>
      </c>
      <c r="H140" s="1" t="s">
        <v>220</v>
      </c>
      <c r="I140" s="1"/>
    </row>
    <row r="141" spans="1:9" x14ac:dyDescent="0.15">
      <c r="A141" s="17">
        <v>41247</v>
      </c>
      <c r="B141" s="26">
        <v>-295.35000000000002</v>
      </c>
      <c r="C141" s="8">
        <f t="shared" si="20"/>
        <v>3455.65</v>
      </c>
      <c r="D141" s="2" t="s">
        <v>172</v>
      </c>
      <c r="E141" s="2" t="s">
        <v>221</v>
      </c>
      <c r="F141" s="2" t="s">
        <v>6</v>
      </c>
      <c r="G141" s="2" t="s">
        <v>6</v>
      </c>
      <c r="H141" s="1" t="s">
        <v>222</v>
      </c>
      <c r="I141" s="1"/>
    </row>
    <row r="142" spans="1:9" x14ac:dyDescent="0.15">
      <c r="A142" s="20">
        <v>41249</v>
      </c>
      <c r="B142" s="26">
        <v>100</v>
      </c>
      <c r="C142" s="8">
        <f t="shared" si="20"/>
        <v>3555.65</v>
      </c>
      <c r="D142" s="2" t="s">
        <v>230</v>
      </c>
      <c r="E142" s="2" t="s">
        <v>39</v>
      </c>
      <c r="F142" s="2" t="s">
        <v>6</v>
      </c>
      <c r="G142" s="2" t="s">
        <v>6</v>
      </c>
      <c r="H142" s="1"/>
      <c r="I142" s="1"/>
    </row>
    <row r="143" spans="1:9" x14ac:dyDescent="0.15">
      <c r="A143" s="20">
        <v>41249</v>
      </c>
      <c r="B143" s="26">
        <v>100</v>
      </c>
      <c r="C143" s="8">
        <f t="shared" si="20"/>
        <v>3655.65</v>
      </c>
      <c r="D143" s="2" t="s">
        <v>195</v>
      </c>
      <c r="E143" s="2" t="s">
        <v>39</v>
      </c>
      <c r="F143" s="2" t="s">
        <v>6</v>
      </c>
      <c r="G143" s="2" t="s">
        <v>6</v>
      </c>
      <c r="H143" s="19"/>
      <c r="I143" s="1"/>
    </row>
    <row r="144" spans="1:9" x14ac:dyDescent="0.15">
      <c r="A144" s="20">
        <v>41249</v>
      </c>
      <c r="B144" s="26">
        <v>100</v>
      </c>
      <c r="C144" s="8">
        <f t="shared" si="20"/>
        <v>3755.65</v>
      </c>
      <c r="D144" s="2" t="s">
        <v>53</v>
      </c>
      <c r="E144" s="2" t="s">
        <v>39</v>
      </c>
      <c r="F144" s="2" t="s">
        <v>6</v>
      </c>
      <c r="G144" s="2" t="s">
        <v>6</v>
      </c>
      <c r="H144" s="19"/>
      <c r="I144" s="1"/>
    </row>
    <row r="145" spans="1:9" x14ac:dyDescent="0.15">
      <c r="A145" s="20">
        <v>41249</v>
      </c>
      <c r="B145" s="26">
        <v>172</v>
      </c>
      <c r="C145" s="8">
        <f t="shared" si="20"/>
        <v>3927.65</v>
      </c>
      <c r="D145" s="2" t="s">
        <v>19</v>
      </c>
      <c r="E145" s="2" t="s">
        <v>39</v>
      </c>
      <c r="F145" s="2" t="s">
        <v>6</v>
      </c>
      <c r="G145" s="2" t="s">
        <v>6</v>
      </c>
      <c r="H145" s="1" t="s">
        <v>231</v>
      </c>
      <c r="I145" s="1"/>
    </row>
    <row r="146" spans="1:9" x14ac:dyDescent="0.15">
      <c r="A146" s="20">
        <v>41249</v>
      </c>
      <c r="B146" s="26">
        <v>-320</v>
      </c>
      <c r="C146" s="8">
        <f t="shared" si="20"/>
        <v>3607.65</v>
      </c>
      <c r="D146" s="2" t="s">
        <v>63</v>
      </c>
      <c r="E146" s="2" t="s">
        <v>64</v>
      </c>
      <c r="F146" s="2" t="s">
        <v>6</v>
      </c>
      <c r="G146" s="2" t="s">
        <v>6</v>
      </c>
      <c r="H146" s="19"/>
      <c r="I146" s="1"/>
    </row>
    <row r="147" spans="1:9" x14ac:dyDescent="0.15">
      <c r="A147" s="20">
        <v>41249</v>
      </c>
      <c r="B147" s="26">
        <v>-10</v>
      </c>
      <c r="C147" s="8">
        <f t="shared" si="20"/>
        <v>3597.65</v>
      </c>
      <c r="D147" s="2" t="s">
        <v>230</v>
      </c>
      <c r="E147" s="2" t="s">
        <v>166</v>
      </c>
      <c r="F147" s="2" t="s">
        <v>6</v>
      </c>
      <c r="G147" s="2" t="s">
        <v>6</v>
      </c>
      <c r="H147" s="1" t="s">
        <v>232</v>
      </c>
      <c r="I147" s="1"/>
    </row>
    <row r="148" spans="1:9" x14ac:dyDescent="0.15">
      <c r="A148" s="20">
        <v>41249</v>
      </c>
      <c r="B148" s="26">
        <v>-10</v>
      </c>
      <c r="C148" s="8">
        <f t="shared" si="20"/>
        <v>3587.65</v>
      </c>
      <c r="D148" s="2" t="s">
        <v>195</v>
      </c>
      <c r="E148" s="2" t="s">
        <v>166</v>
      </c>
      <c r="F148" s="2" t="s">
        <v>6</v>
      </c>
      <c r="G148" s="2" t="s">
        <v>6</v>
      </c>
      <c r="H148" s="1" t="s">
        <v>233</v>
      </c>
      <c r="I148" s="1"/>
    </row>
    <row r="149" spans="1:9" x14ac:dyDescent="0.15">
      <c r="A149" s="20">
        <v>41249</v>
      </c>
      <c r="B149" s="26">
        <v>-10</v>
      </c>
      <c r="C149" s="8">
        <f t="shared" si="20"/>
        <v>3577.65</v>
      </c>
      <c r="D149" s="2" t="s">
        <v>53</v>
      </c>
      <c r="E149" s="2" t="s">
        <v>166</v>
      </c>
      <c r="F149" s="2" t="s">
        <v>6</v>
      </c>
      <c r="G149" s="2" t="s">
        <v>6</v>
      </c>
      <c r="H149" s="1" t="s">
        <v>234</v>
      </c>
      <c r="I149" s="1"/>
    </row>
    <row r="150" spans="1:9" x14ac:dyDescent="0.15">
      <c r="A150" s="20">
        <v>41249</v>
      </c>
      <c r="B150" s="26">
        <v>-10</v>
      </c>
      <c r="C150" s="8">
        <f t="shared" si="20"/>
        <v>3567.65</v>
      </c>
      <c r="D150" s="2" t="s">
        <v>19</v>
      </c>
      <c r="E150" s="2" t="s">
        <v>166</v>
      </c>
      <c r="F150" s="2" t="s">
        <v>6</v>
      </c>
      <c r="G150" s="2" t="s">
        <v>6</v>
      </c>
      <c r="H150" s="1" t="s">
        <v>235</v>
      </c>
      <c r="I150" s="1"/>
    </row>
    <row r="151" spans="1:9" x14ac:dyDescent="0.15">
      <c r="A151" s="17">
        <v>41254</v>
      </c>
      <c r="B151" s="26">
        <v>100</v>
      </c>
      <c r="C151" s="8">
        <f t="shared" ref="C151:C157" si="21">C150+B151</f>
        <v>3667.65</v>
      </c>
      <c r="D151" s="2" t="s">
        <v>119</v>
      </c>
      <c r="E151" s="2" t="s">
        <v>39</v>
      </c>
      <c r="F151" s="2" t="s">
        <v>6</v>
      </c>
      <c r="G151" s="2" t="s">
        <v>6</v>
      </c>
      <c r="H151" s="1"/>
      <c r="I151" s="1"/>
    </row>
    <row r="152" spans="1:9" x14ac:dyDescent="0.15">
      <c r="A152" s="17">
        <v>41254</v>
      </c>
      <c r="B152" s="26">
        <v>100</v>
      </c>
      <c r="C152" s="8">
        <f t="shared" si="21"/>
        <v>3767.65</v>
      </c>
      <c r="D152" s="2" t="s">
        <v>236</v>
      </c>
      <c r="E152" s="2" t="s">
        <v>39</v>
      </c>
      <c r="F152" s="2" t="s">
        <v>6</v>
      </c>
      <c r="G152" s="2" t="s">
        <v>6</v>
      </c>
      <c r="H152" s="19"/>
      <c r="I152" s="1"/>
    </row>
    <row r="153" spans="1:9" x14ac:dyDescent="0.15">
      <c r="A153" s="17">
        <v>41254</v>
      </c>
      <c r="B153" s="26">
        <v>100</v>
      </c>
      <c r="C153" s="8">
        <f t="shared" si="21"/>
        <v>3867.65</v>
      </c>
      <c r="D153" s="2" t="s">
        <v>50</v>
      </c>
      <c r="E153" s="2" t="s">
        <v>39</v>
      </c>
      <c r="F153" s="2" t="s">
        <v>6</v>
      </c>
      <c r="G153" s="2" t="s">
        <v>6</v>
      </c>
      <c r="H153" s="19"/>
      <c r="I153" s="1"/>
    </row>
    <row r="154" spans="1:9" x14ac:dyDescent="0.15">
      <c r="A154" s="17">
        <v>41254</v>
      </c>
      <c r="B154" s="26">
        <v>-320</v>
      </c>
      <c r="C154" s="8">
        <f t="shared" si="21"/>
        <v>3547.65</v>
      </c>
      <c r="D154" s="2" t="s">
        <v>63</v>
      </c>
      <c r="E154" s="2" t="s">
        <v>64</v>
      </c>
      <c r="F154" s="2" t="s">
        <v>6</v>
      </c>
      <c r="G154" s="2" t="s">
        <v>6</v>
      </c>
      <c r="H154" s="19"/>
      <c r="I154" s="1"/>
    </row>
    <row r="155" spans="1:9" x14ac:dyDescent="0.15">
      <c r="A155" s="17">
        <v>41254</v>
      </c>
      <c r="B155" s="26">
        <v>-10</v>
      </c>
      <c r="C155" s="8">
        <f t="shared" si="21"/>
        <v>3537.65</v>
      </c>
      <c r="D155" s="2" t="s">
        <v>119</v>
      </c>
      <c r="E155" s="2" t="s">
        <v>166</v>
      </c>
      <c r="F155" s="2" t="s">
        <v>6</v>
      </c>
      <c r="G155" s="2" t="s">
        <v>6</v>
      </c>
      <c r="H155" s="1" t="s">
        <v>237</v>
      </c>
      <c r="I155" s="1"/>
    </row>
    <row r="156" spans="1:9" x14ac:dyDescent="0.15">
      <c r="A156" s="17">
        <v>41254</v>
      </c>
      <c r="B156" s="26">
        <v>-10</v>
      </c>
      <c r="C156" s="8">
        <f t="shared" si="21"/>
        <v>3527.65</v>
      </c>
      <c r="D156" s="2" t="s">
        <v>236</v>
      </c>
      <c r="E156" s="2" t="s">
        <v>166</v>
      </c>
      <c r="F156" s="2" t="s">
        <v>6</v>
      </c>
      <c r="G156" s="2" t="s">
        <v>6</v>
      </c>
      <c r="H156" s="1" t="s">
        <v>238</v>
      </c>
      <c r="I156" s="1"/>
    </row>
    <row r="157" spans="1:9" x14ac:dyDescent="0.15">
      <c r="A157" s="17">
        <v>41254</v>
      </c>
      <c r="B157" s="26">
        <v>-10</v>
      </c>
      <c r="C157" s="8">
        <f t="shared" si="21"/>
        <v>3517.65</v>
      </c>
      <c r="D157" s="2" t="s">
        <v>50</v>
      </c>
      <c r="E157" s="2" t="s">
        <v>166</v>
      </c>
      <c r="F157" s="2" t="s">
        <v>6</v>
      </c>
      <c r="G157" s="2" t="s">
        <v>6</v>
      </c>
      <c r="H157" s="1" t="s">
        <v>239</v>
      </c>
      <c r="I157" s="1"/>
    </row>
    <row r="158" spans="1:9" x14ac:dyDescent="0.15">
      <c r="A158" s="20">
        <v>41258</v>
      </c>
      <c r="B158" s="26">
        <v>100</v>
      </c>
      <c r="C158" s="8">
        <f t="shared" ref="C158" si="22">C157+B158</f>
        <v>3617.65</v>
      </c>
      <c r="D158" s="2" t="s">
        <v>274</v>
      </c>
      <c r="E158" s="2" t="s">
        <v>39</v>
      </c>
      <c r="F158" s="2" t="s">
        <v>6</v>
      </c>
      <c r="G158" s="2" t="s">
        <v>6</v>
      </c>
      <c r="H158" s="19"/>
      <c r="I158" s="1"/>
    </row>
    <row r="159" spans="1:9" x14ac:dyDescent="0.15">
      <c r="A159" s="20">
        <v>41258</v>
      </c>
      <c r="B159" s="26">
        <v>100</v>
      </c>
      <c r="C159" s="8">
        <f t="shared" ref="C159" si="23">C158+B159</f>
        <v>3717.65</v>
      </c>
      <c r="D159" s="2" t="s">
        <v>275</v>
      </c>
      <c r="E159" s="2" t="s">
        <v>39</v>
      </c>
      <c r="F159" s="2" t="s">
        <v>6</v>
      </c>
      <c r="G159" s="2" t="s">
        <v>6</v>
      </c>
      <c r="H159" s="19"/>
      <c r="I159" s="1"/>
    </row>
    <row r="160" spans="1:9" x14ac:dyDescent="0.15">
      <c r="A160" s="20">
        <v>41258</v>
      </c>
      <c r="B160" s="26">
        <v>100</v>
      </c>
      <c r="C160" s="8">
        <f t="shared" ref="C160:C190" si="24">C159+B160</f>
        <v>3817.65</v>
      </c>
      <c r="D160" s="2" t="s">
        <v>276</v>
      </c>
      <c r="E160" s="2" t="s">
        <v>39</v>
      </c>
      <c r="F160" s="2" t="s">
        <v>6</v>
      </c>
      <c r="G160" s="2" t="s">
        <v>6</v>
      </c>
      <c r="H160" s="19"/>
      <c r="I160" s="1"/>
    </row>
    <row r="161" spans="1:9" x14ac:dyDescent="0.15">
      <c r="A161" s="20">
        <v>41258</v>
      </c>
      <c r="B161" s="26">
        <v>70</v>
      </c>
      <c r="C161" s="8">
        <f t="shared" si="24"/>
        <v>3887.65</v>
      </c>
      <c r="D161" s="2" t="s">
        <v>95</v>
      </c>
      <c r="E161" s="2" t="s">
        <v>39</v>
      </c>
      <c r="F161" s="2" t="s">
        <v>6</v>
      </c>
      <c r="G161" s="2" t="s">
        <v>6</v>
      </c>
      <c r="H161" s="19"/>
      <c r="I161" s="1"/>
    </row>
    <row r="162" spans="1:9" x14ac:dyDescent="0.15">
      <c r="A162" s="20">
        <v>41258</v>
      </c>
      <c r="B162" s="26">
        <v>100</v>
      </c>
      <c r="C162" s="8">
        <f t="shared" si="24"/>
        <v>3987.65</v>
      </c>
      <c r="D162" s="2" t="s">
        <v>194</v>
      </c>
      <c r="E162" s="2" t="s">
        <v>39</v>
      </c>
      <c r="F162" s="2" t="s">
        <v>6</v>
      </c>
      <c r="G162" s="2" t="s">
        <v>6</v>
      </c>
      <c r="H162" s="19"/>
      <c r="I162" s="1"/>
    </row>
    <row r="163" spans="1:9" x14ac:dyDescent="0.15">
      <c r="A163" s="20">
        <v>41258</v>
      </c>
      <c r="B163" s="26">
        <v>50</v>
      </c>
      <c r="C163" s="8">
        <f t="shared" si="24"/>
        <v>4037.65</v>
      </c>
      <c r="D163" s="2" t="s">
        <v>277</v>
      </c>
      <c r="E163" s="2" t="s">
        <v>39</v>
      </c>
      <c r="F163" s="2" t="s">
        <v>6</v>
      </c>
      <c r="G163" s="2" t="s">
        <v>6</v>
      </c>
      <c r="H163" s="19"/>
      <c r="I163" s="1"/>
    </row>
    <row r="164" spans="1:9" x14ac:dyDescent="0.15">
      <c r="A164" s="20">
        <v>41258</v>
      </c>
      <c r="B164" s="26">
        <v>100</v>
      </c>
      <c r="C164" s="8">
        <f t="shared" si="24"/>
        <v>4137.6499999999996</v>
      </c>
      <c r="D164" s="2" t="s">
        <v>167</v>
      </c>
      <c r="E164" s="2" t="s">
        <v>39</v>
      </c>
      <c r="F164" s="2" t="s">
        <v>6</v>
      </c>
      <c r="G164" s="2" t="s">
        <v>6</v>
      </c>
      <c r="H164" s="19"/>
      <c r="I164" s="1"/>
    </row>
    <row r="165" spans="1:9" x14ac:dyDescent="0.15">
      <c r="A165" s="20">
        <v>41258</v>
      </c>
      <c r="B165" s="26">
        <v>100</v>
      </c>
      <c r="C165" s="8">
        <f t="shared" si="24"/>
        <v>4237.6499999999996</v>
      </c>
      <c r="D165" s="2" t="s">
        <v>13</v>
      </c>
      <c r="E165" s="2" t="s">
        <v>39</v>
      </c>
      <c r="F165" s="2" t="s">
        <v>6</v>
      </c>
      <c r="G165" s="2" t="s">
        <v>6</v>
      </c>
      <c r="H165" s="19"/>
      <c r="I165" s="1"/>
    </row>
    <row r="166" spans="1:9" x14ac:dyDescent="0.15">
      <c r="A166" s="20">
        <v>41258</v>
      </c>
      <c r="B166" s="26">
        <v>100</v>
      </c>
      <c r="C166" s="8">
        <f t="shared" si="24"/>
        <v>4337.6499999999996</v>
      </c>
      <c r="D166" s="2" t="s">
        <v>278</v>
      </c>
      <c r="E166" s="2" t="s">
        <v>39</v>
      </c>
      <c r="F166" s="2" t="s">
        <v>6</v>
      </c>
      <c r="G166" s="2" t="s">
        <v>6</v>
      </c>
      <c r="H166" s="19"/>
      <c r="I166" s="1"/>
    </row>
    <row r="167" spans="1:9" x14ac:dyDescent="0.15">
      <c r="A167" s="20">
        <v>41258</v>
      </c>
      <c r="B167" s="26">
        <v>100</v>
      </c>
      <c r="C167" s="8">
        <f t="shared" si="24"/>
        <v>4437.6499999999996</v>
      </c>
      <c r="D167" s="2" t="s">
        <v>279</v>
      </c>
      <c r="E167" s="2" t="s">
        <v>39</v>
      </c>
      <c r="F167" s="2" t="s">
        <v>6</v>
      </c>
      <c r="G167" s="2" t="s">
        <v>6</v>
      </c>
      <c r="H167" s="19"/>
      <c r="I167" s="1"/>
    </row>
    <row r="168" spans="1:9" x14ac:dyDescent="0.15">
      <c r="A168" s="20">
        <v>41258</v>
      </c>
      <c r="B168" s="26">
        <v>100</v>
      </c>
      <c r="C168" s="8">
        <f t="shared" si="24"/>
        <v>4537.6499999999996</v>
      </c>
      <c r="D168" s="2" t="s">
        <v>4</v>
      </c>
      <c r="E168" s="2" t="s">
        <v>39</v>
      </c>
      <c r="F168" s="2" t="s">
        <v>6</v>
      </c>
      <c r="G168" s="2" t="s">
        <v>6</v>
      </c>
      <c r="H168" s="19"/>
      <c r="I168" s="1"/>
    </row>
    <row r="169" spans="1:9" x14ac:dyDescent="0.15">
      <c r="A169" s="20">
        <v>41258</v>
      </c>
      <c r="B169" s="26">
        <v>100</v>
      </c>
      <c r="C169" s="8">
        <f t="shared" si="24"/>
        <v>4637.6499999999996</v>
      </c>
      <c r="D169" s="2" t="s">
        <v>212</v>
      </c>
      <c r="E169" s="2" t="s">
        <v>39</v>
      </c>
      <c r="F169" s="2" t="s">
        <v>6</v>
      </c>
      <c r="G169" s="2" t="s">
        <v>6</v>
      </c>
      <c r="H169" s="19"/>
      <c r="I169" s="1"/>
    </row>
    <row r="170" spans="1:9" x14ac:dyDescent="0.15">
      <c r="A170" s="20">
        <v>41258</v>
      </c>
      <c r="B170" s="26">
        <v>100</v>
      </c>
      <c r="C170" s="8">
        <f t="shared" si="24"/>
        <v>4737.6499999999996</v>
      </c>
      <c r="D170" s="2" t="s">
        <v>280</v>
      </c>
      <c r="E170" s="2" t="s">
        <v>39</v>
      </c>
      <c r="F170" s="2" t="s">
        <v>6</v>
      </c>
      <c r="G170" s="2" t="s">
        <v>6</v>
      </c>
      <c r="H170" s="19"/>
      <c r="I170" s="1"/>
    </row>
    <row r="171" spans="1:9" x14ac:dyDescent="0.15">
      <c r="A171" s="20">
        <v>41258</v>
      </c>
      <c r="B171" s="26">
        <v>100</v>
      </c>
      <c r="C171" s="8">
        <f t="shared" si="24"/>
        <v>4837.6499999999996</v>
      </c>
      <c r="D171" s="2" t="s">
        <v>190</v>
      </c>
      <c r="E171" s="2" t="s">
        <v>39</v>
      </c>
      <c r="F171" s="2" t="s">
        <v>6</v>
      </c>
      <c r="G171" s="2" t="s">
        <v>6</v>
      </c>
      <c r="H171" s="19"/>
      <c r="I171" s="1"/>
    </row>
    <row r="172" spans="1:9" x14ac:dyDescent="0.15">
      <c r="A172" s="20">
        <v>41258</v>
      </c>
      <c r="B172" s="26">
        <v>100</v>
      </c>
      <c r="C172" s="8">
        <f t="shared" si="24"/>
        <v>4937.6499999999996</v>
      </c>
      <c r="D172" s="2" t="s">
        <v>281</v>
      </c>
      <c r="E172" s="2" t="s">
        <v>39</v>
      </c>
      <c r="F172" s="2" t="s">
        <v>6</v>
      </c>
      <c r="G172" s="2" t="s">
        <v>6</v>
      </c>
      <c r="H172" s="19"/>
      <c r="I172" s="1"/>
    </row>
    <row r="173" spans="1:9" x14ac:dyDescent="0.15">
      <c r="A173" s="20">
        <v>41258</v>
      </c>
      <c r="B173" s="26">
        <v>100</v>
      </c>
      <c r="C173" s="8">
        <f t="shared" si="24"/>
        <v>5037.6499999999996</v>
      </c>
      <c r="D173" s="2" t="s">
        <v>54</v>
      </c>
      <c r="E173" s="2" t="s">
        <v>39</v>
      </c>
      <c r="F173" s="2" t="s">
        <v>6</v>
      </c>
      <c r="G173" s="2" t="s">
        <v>6</v>
      </c>
      <c r="H173" s="19"/>
      <c r="I173" s="1"/>
    </row>
    <row r="174" spans="1:9" x14ac:dyDescent="0.15">
      <c r="A174" s="20">
        <v>41258</v>
      </c>
      <c r="B174" s="26">
        <v>100</v>
      </c>
      <c r="C174" s="8">
        <f t="shared" si="24"/>
        <v>5137.6499999999996</v>
      </c>
      <c r="D174" s="2" t="s">
        <v>214</v>
      </c>
      <c r="E174" s="2" t="s">
        <v>39</v>
      </c>
      <c r="F174" s="2" t="s">
        <v>6</v>
      </c>
      <c r="G174" s="2" t="s">
        <v>6</v>
      </c>
      <c r="H174" s="19"/>
      <c r="I174" s="1"/>
    </row>
    <row r="175" spans="1:9" x14ac:dyDescent="0.15">
      <c r="A175" s="20">
        <v>41258</v>
      </c>
      <c r="B175" s="26">
        <v>100</v>
      </c>
      <c r="C175" s="8">
        <f t="shared" si="24"/>
        <v>5237.6499999999996</v>
      </c>
      <c r="D175" s="2" t="s">
        <v>282</v>
      </c>
      <c r="E175" s="2" t="s">
        <v>39</v>
      </c>
      <c r="F175" s="2" t="s">
        <v>6</v>
      </c>
      <c r="G175" s="2" t="s">
        <v>6</v>
      </c>
      <c r="H175" s="19"/>
      <c r="I175" s="1"/>
    </row>
    <row r="176" spans="1:9" x14ac:dyDescent="0.15">
      <c r="A176" s="20">
        <v>41258</v>
      </c>
      <c r="B176" s="26">
        <v>100</v>
      </c>
      <c r="C176" s="8">
        <f t="shared" si="24"/>
        <v>5337.65</v>
      </c>
      <c r="D176" s="2" t="s">
        <v>135</v>
      </c>
      <c r="E176" s="2" t="s">
        <v>39</v>
      </c>
      <c r="F176" s="2" t="s">
        <v>6</v>
      </c>
      <c r="G176" s="2" t="s">
        <v>6</v>
      </c>
      <c r="H176" s="19"/>
      <c r="I176" s="1"/>
    </row>
    <row r="177" spans="1:9" x14ac:dyDescent="0.15">
      <c r="A177" s="20">
        <v>41258</v>
      </c>
      <c r="B177" s="26">
        <v>100</v>
      </c>
      <c r="C177" s="8">
        <f t="shared" si="24"/>
        <v>5437.65</v>
      </c>
      <c r="D177" s="2" t="s">
        <v>241</v>
      </c>
      <c r="E177" s="2" t="s">
        <v>39</v>
      </c>
      <c r="F177" s="2" t="s">
        <v>6</v>
      </c>
      <c r="G177" s="2" t="s">
        <v>6</v>
      </c>
      <c r="H177" s="19"/>
      <c r="I177" s="1"/>
    </row>
    <row r="178" spans="1:9" x14ac:dyDescent="0.15">
      <c r="A178" s="20">
        <v>41258</v>
      </c>
      <c r="B178" s="26">
        <v>100</v>
      </c>
      <c r="C178" s="8">
        <f t="shared" si="24"/>
        <v>5537.65</v>
      </c>
      <c r="D178" s="2" t="s">
        <v>283</v>
      </c>
      <c r="E178" s="2" t="s">
        <v>39</v>
      </c>
      <c r="F178" s="2" t="s">
        <v>6</v>
      </c>
      <c r="G178" s="2" t="s">
        <v>6</v>
      </c>
      <c r="H178" s="19"/>
      <c r="I178" s="1"/>
    </row>
    <row r="179" spans="1:9" x14ac:dyDescent="0.15">
      <c r="A179" s="20">
        <v>41258</v>
      </c>
      <c r="B179" s="26">
        <v>100</v>
      </c>
      <c r="C179" s="8">
        <f t="shared" si="24"/>
        <v>5637.65</v>
      </c>
      <c r="D179" s="2" t="s">
        <v>140</v>
      </c>
      <c r="E179" s="2" t="s">
        <v>39</v>
      </c>
      <c r="F179" s="2" t="s">
        <v>6</v>
      </c>
      <c r="G179" s="2" t="s">
        <v>6</v>
      </c>
      <c r="H179" s="19"/>
      <c r="I179" s="1"/>
    </row>
    <row r="180" spans="1:9" x14ac:dyDescent="0.15">
      <c r="A180" s="20">
        <v>41258</v>
      </c>
      <c r="B180" s="26">
        <v>100</v>
      </c>
      <c r="C180" s="8">
        <f t="shared" si="24"/>
        <v>5737.65</v>
      </c>
      <c r="D180" s="2" t="s">
        <v>149</v>
      </c>
      <c r="E180" s="2" t="s">
        <v>39</v>
      </c>
      <c r="F180" s="2" t="s">
        <v>6</v>
      </c>
      <c r="G180" s="2" t="s">
        <v>6</v>
      </c>
      <c r="H180" s="19"/>
      <c r="I180" s="1"/>
    </row>
    <row r="181" spans="1:9" x14ac:dyDescent="0.15">
      <c r="A181" s="20">
        <v>41258</v>
      </c>
      <c r="B181" s="26">
        <v>100</v>
      </c>
      <c r="C181" s="8">
        <f t="shared" si="24"/>
        <v>5837.65</v>
      </c>
      <c r="D181" s="2" t="s">
        <v>94</v>
      </c>
      <c r="E181" s="2" t="s">
        <v>39</v>
      </c>
      <c r="F181" s="2" t="s">
        <v>6</v>
      </c>
      <c r="G181" s="2" t="s">
        <v>6</v>
      </c>
      <c r="H181" s="19"/>
      <c r="I181" s="1"/>
    </row>
    <row r="182" spans="1:9" x14ac:dyDescent="0.15">
      <c r="A182" s="20">
        <v>41258</v>
      </c>
      <c r="B182" s="26">
        <v>100</v>
      </c>
      <c r="C182" s="8">
        <f t="shared" si="24"/>
        <v>5937.65</v>
      </c>
      <c r="D182" s="2" t="s">
        <v>51</v>
      </c>
      <c r="E182" s="2" t="s">
        <v>39</v>
      </c>
      <c r="F182" s="2" t="s">
        <v>6</v>
      </c>
      <c r="G182" s="2" t="s">
        <v>6</v>
      </c>
      <c r="H182" s="19"/>
      <c r="I182" s="1"/>
    </row>
    <row r="183" spans="1:9" x14ac:dyDescent="0.15">
      <c r="A183" s="20">
        <v>41258</v>
      </c>
      <c r="B183" s="26">
        <v>100</v>
      </c>
      <c r="C183" s="8">
        <f t="shared" si="24"/>
        <v>6037.65</v>
      </c>
      <c r="D183" s="2" t="s">
        <v>284</v>
      </c>
      <c r="E183" s="2" t="s">
        <v>39</v>
      </c>
      <c r="F183" s="2" t="s">
        <v>6</v>
      </c>
      <c r="G183" s="2" t="s">
        <v>6</v>
      </c>
      <c r="H183" s="19"/>
      <c r="I183" s="1"/>
    </row>
    <row r="184" spans="1:9" x14ac:dyDescent="0.15">
      <c r="A184" s="20">
        <v>41258</v>
      </c>
      <c r="B184" s="26">
        <v>100</v>
      </c>
      <c r="C184" s="8">
        <f t="shared" si="24"/>
        <v>6137.65</v>
      </c>
      <c r="D184" s="2" t="s">
        <v>285</v>
      </c>
      <c r="E184" s="2" t="s">
        <v>39</v>
      </c>
      <c r="F184" s="2" t="s">
        <v>6</v>
      </c>
      <c r="G184" s="2" t="s">
        <v>6</v>
      </c>
      <c r="H184" s="19"/>
      <c r="I184" s="1"/>
    </row>
    <row r="185" spans="1:9" x14ac:dyDescent="0.15">
      <c r="A185" s="20">
        <v>41258</v>
      </c>
      <c r="B185" s="26">
        <v>25</v>
      </c>
      <c r="C185" s="8">
        <f t="shared" si="24"/>
        <v>6162.65</v>
      </c>
      <c r="D185" s="2" t="s">
        <v>286</v>
      </c>
      <c r="E185" s="2" t="s">
        <v>39</v>
      </c>
      <c r="F185" s="2" t="s">
        <v>6</v>
      </c>
      <c r="G185" s="2" t="s">
        <v>6</v>
      </c>
      <c r="H185" s="19"/>
      <c r="I185" s="1"/>
    </row>
    <row r="186" spans="1:9" x14ac:dyDescent="0.15">
      <c r="A186" s="20">
        <v>41258</v>
      </c>
      <c r="B186" s="26">
        <v>200</v>
      </c>
      <c r="C186" s="8">
        <f t="shared" si="24"/>
        <v>6362.65</v>
      </c>
      <c r="D186" s="2" t="s">
        <v>6</v>
      </c>
      <c r="E186" s="2" t="s">
        <v>39</v>
      </c>
      <c r="F186" s="2" t="s">
        <v>6</v>
      </c>
      <c r="G186" s="2" t="s">
        <v>6</v>
      </c>
      <c r="H186" s="19"/>
      <c r="I186" s="1"/>
    </row>
    <row r="187" spans="1:9" x14ac:dyDescent="0.15">
      <c r="A187" s="20">
        <v>41258</v>
      </c>
      <c r="B187" s="26">
        <v>100</v>
      </c>
      <c r="C187" s="8">
        <f t="shared" si="24"/>
        <v>6462.65</v>
      </c>
      <c r="D187" s="2" t="s">
        <v>299</v>
      </c>
      <c r="E187" s="2" t="s">
        <v>39</v>
      </c>
      <c r="F187" s="2" t="s">
        <v>6</v>
      </c>
      <c r="G187" s="2" t="s">
        <v>6</v>
      </c>
      <c r="H187" s="19"/>
      <c r="I187" s="1"/>
    </row>
    <row r="188" spans="1:9" x14ac:dyDescent="0.15">
      <c r="A188" s="20">
        <v>41258</v>
      </c>
      <c r="B188" s="26">
        <v>29</v>
      </c>
      <c r="C188" s="8">
        <f t="shared" ref="C188" si="25">C187+B188</f>
        <v>6491.65</v>
      </c>
      <c r="D188" s="2" t="s">
        <v>138</v>
      </c>
      <c r="E188" s="2" t="s">
        <v>39</v>
      </c>
      <c r="F188" s="2" t="s">
        <v>6</v>
      </c>
      <c r="G188" s="2" t="s">
        <v>6</v>
      </c>
      <c r="H188" s="19"/>
      <c r="I188" s="1"/>
    </row>
    <row r="189" spans="1:9" x14ac:dyDescent="0.15">
      <c r="A189" s="20">
        <v>41258</v>
      </c>
      <c r="B189" s="26">
        <v>-730</v>
      </c>
      <c r="C189" s="8">
        <f>C187+B189</f>
        <v>5732.65</v>
      </c>
      <c r="D189" s="2" t="s">
        <v>63</v>
      </c>
      <c r="E189" s="2" t="s">
        <v>64</v>
      </c>
      <c r="F189" s="2" t="s">
        <v>6</v>
      </c>
      <c r="G189" s="2" t="s">
        <v>6</v>
      </c>
      <c r="H189" s="33" t="s">
        <v>303</v>
      </c>
      <c r="I189" s="1"/>
    </row>
    <row r="190" spans="1:9" x14ac:dyDescent="0.15">
      <c r="A190" s="20">
        <v>41258</v>
      </c>
      <c r="B190" s="26">
        <v>-2500</v>
      </c>
      <c r="C190" s="8">
        <f t="shared" si="24"/>
        <v>3232.6499999999996</v>
      </c>
      <c r="D190" s="2" t="s">
        <v>63</v>
      </c>
      <c r="E190" s="2" t="s">
        <v>64</v>
      </c>
      <c r="F190" s="2" t="s">
        <v>6</v>
      </c>
      <c r="G190" s="2" t="s">
        <v>6</v>
      </c>
      <c r="H190" s="33" t="s">
        <v>302</v>
      </c>
      <c r="I190" s="1"/>
    </row>
    <row r="191" spans="1:9" x14ac:dyDescent="0.15">
      <c r="A191" s="20">
        <v>41258</v>
      </c>
      <c r="B191" s="26">
        <v>-10</v>
      </c>
      <c r="C191" s="8">
        <f t="shared" ref="C191:C192" si="26">C190+B191</f>
        <v>3222.6499999999996</v>
      </c>
      <c r="D191" s="2" t="s">
        <v>6</v>
      </c>
      <c r="E191" s="2" t="s">
        <v>166</v>
      </c>
      <c r="F191" s="2" t="s">
        <v>6</v>
      </c>
      <c r="G191" s="2" t="s">
        <v>6</v>
      </c>
      <c r="H191" s="1" t="s">
        <v>292</v>
      </c>
      <c r="I191" s="1"/>
    </row>
    <row r="192" spans="1:9" x14ac:dyDescent="0.15">
      <c r="A192" s="20">
        <v>41258</v>
      </c>
      <c r="B192" s="26">
        <v>65</v>
      </c>
      <c r="C192" s="8">
        <f t="shared" si="26"/>
        <v>3287.6499999999996</v>
      </c>
      <c r="D192" s="2" t="s">
        <v>298</v>
      </c>
      <c r="E192" s="2" t="s">
        <v>296</v>
      </c>
      <c r="F192" s="2" t="s">
        <v>6</v>
      </c>
      <c r="G192" s="2" t="s">
        <v>6</v>
      </c>
      <c r="H192" s="1" t="s">
        <v>297</v>
      </c>
      <c r="I1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9" sqref="B9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32</v>
      </c>
      <c r="B1" s="14" t="s">
        <v>39</v>
      </c>
      <c r="C1" s="14" t="s">
        <v>40</v>
      </c>
      <c r="D1" s="14" t="s">
        <v>33</v>
      </c>
      <c r="E1" s="14" t="s">
        <v>37</v>
      </c>
      <c r="F1" s="14" t="s">
        <v>34</v>
      </c>
      <c r="G1" s="14" t="s">
        <v>35</v>
      </c>
      <c r="H1" s="14" t="s">
        <v>36</v>
      </c>
    </row>
    <row r="2" spans="1:8" x14ac:dyDescent="0.15">
      <c r="A2" s="14" t="s">
        <v>153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30</v>
      </c>
      <c r="E3" s="2" t="s">
        <v>30</v>
      </c>
      <c r="F3" s="2" t="s">
        <v>38</v>
      </c>
      <c r="G3" s="2" t="s">
        <v>38</v>
      </c>
      <c r="H3" s="1" t="s">
        <v>31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38</v>
      </c>
      <c r="E4" s="2" t="s">
        <v>42</v>
      </c>
      <c r="F4" s="2" t="s">
        <v>38</v>
      </c>
      <c r="G4" s="2" t="s">
        <v>38</v>
      </c>
      <c r="H4" s="1" t="s">
        <v>43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63</v>
      </c>
      <c r="E5" s="2" t="s">
        <v>64</v>
      </c>
      <c r="F5" s="2" t="s">
        <v>38</v>
      </c>
      <c r="G5" s="2" t="s">
        <v>38</v>
      </c>
      <c r="H5" s="1" t="s">
        <v>108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A55" workbookViewId="0">
      <pane xSplit="1" topLeftCell="R1" activePane="topRight" state="frozen"/>
      <selection pane="topRight" activeCell="R79" sqref="R79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  <col min="20" max="20" width="12.125" customWidth="1"/>
    <col min="21" max="22" width="11.625" bestFit="1" customWidth="1"/>
    <col min="23" max="23" width="10.5" bestFit="1" customWidth="1"/>
    <col min="24" max="26" width="11.625" bestFit="1" customWidth="1"/>
  </cols>
  <sheetData>
    <row r="1" spans="1:26" ht="27" x14ac:dyDescent="0.15">
      <c r="A1" s="14" t="s">
        <v>20</v>
      </c>
      <c r="B1" s="14" t="s">
        <v>44</v>
      </c>
      <c r="C1" s="15" t="s">
        <v>25</v>
      </c>
      <c r="D1" s="15" t="s">
        <v>21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  <c r="T1" s="16">
        <v>41240</v>
      </c>
      <c r="U1" s="16">
        <v>41242</v>
      </c>
      <c r="V1" s="16">
        <v>41247</v>
      </c>
      <c r="W1" s="16">
        <v>41249</v>
      </c>
      <c r="X1" s="16">
        <v>41254</v>
      </c>
      <c r="Y1" s="16">
        <v>41258</v>
      </c>
      <c r="Z1" s="16">
        <v>41258</v>
      </c>
    </row>
    <row r="2" spans="1:26" x14ac:dyDescent="0.15">
      <c r="A2" s="14" t="s">
        <v>17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  <c r="T2" s="2">
        <v>18</v>
      </c>
      <c r="U2" s="2">
        <v>18</v>
      </c>
      <c r="V2" s="2">
        <v>18</v>
      </c>
      <c r="W2" s="2">
        <v>18</v>
      </c>
      <c r="X2" s="2">
        <v>18</v>
      </c>
      <c r="Y2" s="2">
        <v>40</v>
      </c>
      <c r="Z2" s="2">
        <v>25</v>
      </c>
    </row>
    <row r="3" spans="1:26" x14ac:dyDescent="0.15">
      <c r="A3" s="14" t="s">
        <v>26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  <c r="T3" s="2">
        <v>320</v>
      </c>
      <c r="U3" s="2">
        <v>320</v>
      </c>
      <c r="V3" s="2">
        <v>320</v>
      </c>
      <c r="W3" s="2">
        <v>320</v>
      </c>
      <c r="X3" s="2">
        <v>320</v>
      </c>
      <c r="Y3" s="2">
        <v>730</v>
      </c>
      <c r="Z3" s="2">
        <v>2500</v>
      </c>
    </row>
    <row r="4" spans="1:26" x14ac:dyDescent="0.15">
      <c r="A4" s="14" t="s">
        <v>27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:T4" si="5">S3/S2</f>
        <v>17.777777777777779</v>
      </c>
      <c r="T4" s="9">
        <f t="shared" si="5"/>
        <v>17.777777777777779</v>
      </c>
      <c r="U4" s="9">
        <f t="shared" ref="U4:V4" si="6">U3/U2</f>
        <v>17.777777777777779</v>
      </c>
      <c r="V4" s="9">
        <f t="shared" si="6"/>
        <v>17.777777777777779</v>
      </c>
      <c r="W4" s="9">
        <f t="shared" ref="W4:X4" si="7">W3/W2</f>
        <v>17.777777777777779</v>
      </c>
      <c r="X4" s="9">
        <f t="shared" si="7"/>
        <v>17.777777777777779</v>
      </c>
      <c r="Y4" s="9">
        <f t="shared" ref="Y4:Z4" si="8">Y3/Y2</f>
        <v>18.25</v>
      </c>
      <c r="Z4" s="9">
        <f t="shared" si="8"/>
        <v>100</v>
      </c>
    </row>
    <row r="5" spans="1:26" x14ac:dyDescent="0.15">
      <c r="A5" s="14" t="s">
        <v>28</v>
      </c>
      <c r="B5" s="8"/>
      <c r="C5" s="9"/>
      <c r="D5" s="9"/>
      <c r="E5" s="10">
        <f t="shared" ref="E5:U5" si="9">COUNT(E9:E87)</f>
        <v>17</v>
      </c>
      <c r="F5" s="10">
        <f t="shared" si="9"/>
        <v>18</v>
      </c>
      <c r="G5" s="10">
        <f t="shared" si="9"/>
        <v>18</v>
      </c>
      <c r="H5" s="10">
        <f t="shared" si="9"/>
        <v>18</v>
      </c>
      <c r="I5" s="10">
        <f t="shared" si="9"/>
        <v>17</v>
      </c>
      <c r="J5" s="10">
        <f t="shared" si="9"/>
        <v>16</v>
      </c>
      <c r="K5" s="10">
        <f t="shared" si="9"/>
        <v>22</v>
      </c>
      <c r="L5" s="10">
        <f t="shared" si="9"/>
        <v>17</v>
      </c>
      <c r="M5" s="10">
        <f t="shared" si="9"/>
        <v>20</v>
      </c>
      <c r="N5" s="10">
        <f t="shared" si="9"/>
        <v>18</v>
      </c>
      <c r="O5" s="10">
        <f t="shared" si="9"/>
        <v>17</v>
      </c>
      <c r="P5" s="10">
        <f t="shared" si="9"/>
        <v>18</v>
      </c>
      <c r="Q5" s="10">
        <f t="shared" si="9"/>
        <v>19</v>
      </c>
      <c r="R5" s="10">
        <f t="shared" si="9"/>
        <v>19</v>
      </c>
      <c r="S5" s="10">
        <f t="shared" si="9"/>
        <v>17</v>
      </c>
      <c r="T5" s="10">
        <f t="shared" si="9"/>
        <v>18</v>
      </c>
      <c r="U5" s="10">
        <f t="shared" si="9"/>
        <v>18</v>
      </c>
      <c r="V5" s="10">
        <f t="shared" ref="V5:W5" si="10">COUNT(V9:V87)</f>
        <v>18</v>
      </c>
      <c r="W5" s="10">
        <f t="shared" si="10"/>
        <v>14</v>
      </c>
      <c r="X5" s="10">
        <f t="shared" ref="X5:Y5" si="11">COUNT(X9:X87)</f>
        <v>18</v>
      </c>
      <c r="Y5" s="10">
        <f t="shared" si="11"/>
        <v>40</v>
      </c>
      <c r="Z5" s="10">
        <f t="shared" ref="Z5" si="12">COUNT(Z9:Z87)</f>
        <v>25</v>
      </c>
    </row>
    <row r="6" spans="1:26" x14ac:dyDescent="0.15">
      <c r="A6" s="14" t="s">
        <v>22</v>
      </c>
      <c r="B6" s="8"/>
      <c r="C6" s="10">
        <f t="shared" ref="C6:U6" si="13">SUM(C9:C87)</f>
        <v>422</v>
      </c>
      <c r="D6" s="9">
        <f t="shared" si="13"/>
        <v>9842.2953216374244</v>
      </c>
      <c r="E6" s="9">
        <f t="shared" si="13"/>
        <v>308.68421052631578</v>
      </c>
      <c r="F6" s="9">
        <f t="shared" si="13"/>
        <v>345.00000000000006</v>
      </c>
      <c r="G6" s="9">
        <f t="shared" si="13"/>
        <v>345.00000000000006</v>
      </c>
      <c r="H6" s="9">
        <f t="shared" si="13"/>
        <v>345.00000000000006</v>
      </c>
      <c r="I6" s="9">
        <f t="shared" si="13"/>
        <v>325.83333333333337</v>
      </c>
      <c r="J6" s="9">
        <f t="shared" si="13"/>
        <v>325.83333333333337</v>
      </c>
      <c r="K6" s="9">
        <f t="shared" si="13"/>
        <v>350.00000000000011</v>
      </c>
      <c r="L6" s="9">
        <f t="shared" si="13"/>
        <v>321.1111111111112</v>
      </c>
      <c r="M6" s="9">
        <f t="shared" si="13"/>
        <v>345</v>
      </c>
      <c r="N6" s="9">
        <f t="shared" si="13"/>
        <v>345.00000000000006</v>
      </c>
      <c r="O6" s="9">
        <f t="shared" si="13"/>
        <v>325.83333333333337</v>
      </c>
      <c r="P6" s="9">
        <f t="shared" si="13"/>
        <v>345.00000000000006</v>
      </c>
      <c r="Q6" s="9">
        <f t="shared" si="13"/>
        <v>344.99999999999994</v>
      </c>
      <c r="R6" s="9">
        <f t="shared" si="13"/>
        <v>320.00000000000006</v>
      </c>
      <c r="S6" s="9">
        <f t="shared" si="13"/>
        <v>319.99999999999994</v>
      </c>
      <c r="T6" s="9">
        <f t="shared" si="13"/>
        <v>319.99999999999994</v>
      </c>
      <c r="U6" s="9">
        <f t="shared" si="13"/>
        <v>319.99999999999994</v>
      </c>
      <c r="V6" s="9">
        <f t="shared" ref="V6:W6" si="14">SUM(V9:V87)</f>
        <v>319.99999999999994</v>
      </c>
      <c r="W6" s="9">
        <f t="shared" si="14"/>
        <v>319.99999999999994</v>
      </c>
      <c r="X6" s="9">
        <f>SUM(X9:X87)</f>
        <v>319.99999999999994</v>
      </c>
      <c r="Y6" s="9">
        <f>SUM(Y9:Y87)</f>
        <v>730</v>
      </c>
      <c r="Z6" s="9">
        <f>SUM(Z9:Z87)</f>
        <v>2500</v>
      </c>
    </row>
    <row r="7" spans="1:26" x14ac:dyDescent="0.15">
      <c r="A7" s="9"/>
      <c r="B7" s="8"/>
      <c r="C7" s="9"/>
      <c r="D7" s="9"/>
      <c r="E7" s="2" t="s">
        <v>205</v>
      </c>
      <c r="F7" s="4"/>
      <c r="G7" s="2"/>
      <c r="H7" s="2"/>
      <c r="I7" s="2" t="s">
        <v>205</v>
      </c>
      <c r="J7" s="2" t="s">
        <v>205</v>
      </c>
      <c r="K7" s="2"/>
      <c r="L7" s="2" t="s">
        <v>205</v>
      </c>
      <c r="M7" s="2"/>
      <c r="N7" s="2"/>
      <c r="O7" s="2" t="s">
        <v>205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270</v>
      </c>
      <c r="Z8" s="2" t="s">
        <v>273</v>
      </c>
    </row>
    <row r="9" spans="1:26" x14ac:dyDescent="0.15">
      <c r="A9" s="8" t="str">
        <f>member!B9</f>
        <v>家宁</v>
      </c>
      <c r="B9" s="8">
        <f>member!A9</f>
        <v>0</v>
      </c>
      <c r="C9" s="8">
        <f t="shared" ref="C9:C40" si="15">COUNT(E9:ZZ9)</f>
        <v>1</v>
      </c>
      <c r="D9" s="9">
        <f t="shared" ref="D9:D40" si="16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15">
      <c r="A10" s="8" t="str">
        <f>member!B10</f>
        <v>小白</v>
      </c>
      <c r="B10" s="8">
        <f>member!A10</f>
        <v>1</v>
      </c>
      <c r="C10" s="8">
        <f t="shared" si="15"/>
        <v>2</v>
      </c>
      <c r="D10" s="9">
        <f t="shared" si="16"/>
        <v>37.416666666666671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8">
        <f>Y4</f>
        <v>18.25</v>
      </c>
      <c r="Z10" s="18"/>
    </row>
    <row r="11" spans="1:26" x14ac:dyDescent="0.15">
      <c r="A11" s="8" t="str">
        <f>member!B11</f>
        <v>狼</v>
      </c>
      <c r="B11" s="8">
        <f>member!A11</f>
        <v>2</v>
      </c>
      <c r="C11" s="8">
        <f t="shared" si="15"/>
        <v>4</v>
      </c>
      <c r="D11" s="9">
        <f t="shared" si="16"/>
        <v>74.741228070175438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  <c r="T11" s="18"/>
      <c r="U11" s="18"/>
      <c r="V11" s="18"/>
      <c r="W11" s="18"/>
      <c r="X11" s="18"/>
      <c r="Y11" s="18">
        <f>Y4</f>
        <v>18.25</v>
      </c>
      <c r="Z11" s="18"/>
    </row>
    <row r="12" spans="1:26" x14ac:dyDescent="0.15">
      <c r="A12" s="8" t="str">
        <f>member!B12</f>
        <v>西北</v>
      </c>
      <c r="B12" s="8">
        <f>member!A12</f>
        <v>3</v>
      </c>
      <c r="C12" s="8">
        <f t="shared" si="15"/>
        <v>16</v>
      </c>
      <c r="D12" s="9">
        <f t="shared" si="16"/>
        <v>394.56432748538009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  <c r="T12" s="18">
        <f>T4</f>
        <v>17.777777777777779</v>
      </c>
      <c r="U12" s="18">
        <f>U4</f>
        <v>17.777777777777779</v>
      </c>
      <c r="V12" s="18">
        <f>V4</f>
        <v>17.777777777777779</v>
      </c>
      <c r="W12" s="18"/>
      <c r="X12" s="18"/>
      <c r="Y12" s="18">
        <f>Y4</f>
        <v>18.25</v>
      </c>
      <c r="Z12" s="18">
        <f>Z4</f>
        <v>100</v>
      </c>
    </row>
    <row r="13" spans="1:26" x14ac:dyDescent="0.15">
      <c r="A13" s="8" t="str">
        <f>member!B13</f>
        <v>度日</v>
      </c>
      <c r="B13" s="8">
        <f>member!A13</f>
        <v>4</v>
      </c>
      <c r="C13" s="8">
        <f t="shared" si="15"/>
        <v>10</v>
      </c>
      <c r="D13" s="9">
        <f t="shared" si="16"/>
        <v>261.68686868686871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  <c r="T13" s="18"/>
      <c r="U13" s="18"/>
      <c r="V13" s="18"/>
      <c r="W13" s="18">
        <f>W4</f>
        <v>17.777777777777779</v>
      </c>
      <c r="X13" s="18"/>
      <c r="Y13" s="18">
        <f>Y4</f>
        <v>18.25</v>
      </c>
      <c r="Z13" s="18">
        <f>Z4</f>
        <v>100</v>
      </c>
    </row>
    <row r="14" spans="1:26" x14ac:dyDescent="0.15">
      <c r="A14" s="8" t="str">
        <f>member!B14</f>
        <v>李正</v>
      </c>
      <c r="B14" s="8">
        <f>member!A14</f>
        <v>5</v>
      </c>
      <c r="C14" s="8">
        <f t="shared" si="15"/>
        <v>1</v>
      </c>
      <c r="D14" s="9">
        <f t="shared" si="16"/>
        <v>18.25</v>
      </c>
      <c r="E14" s="4"/>
      <c r="F14" s="4"/>
      <c r="G14" s="2"/>
      <c r="H14" s="18"/>
      <c r="I14" s="2"/>
      <c r="J14" s="2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>
        <f>Y4</f>
        <v>18.25</v>
      </c>
      <c r="Z14" s="18"/>
    </row>
    <row r="15" spans="1:26" x14ac:dyDescent="0.15">
      <c r="A15" s="8" t="str">
        <f>member!B15</f>
        <v>小磊</v>
      </c>
      <c r="B15" s="8">
        <f>member!A15</f>
        <v>6</v>
      </c>
      <c r="C15" s="8">
        <f t="shared" si="15"/>
        <v>12</v>
      </c>
      <c r="D15" s="9">
        <f t="shared" si="16"/>
        <v>298.77897395002657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  <c r="S15" s="18"/>
      <c r="T15" s="18">
        <f>T4</f>
        <v>17.777777777777779</v>
      </c>
      <c r="U15" s="18">
        <f>U4</f>
        <v>17.777777777777779</v>
      </c>
      <c r="V15" s="18">
        <f>V4</f>
        <v>17.777777777777779</v>
      </c>
      <c r="W15" s="18"/>
      <c r="X15" s="18">
        <f>X4</f>
        <v>17.777777777777779</v>
      </c>
      <c r="Y15" s="18">
        <f>Y4</f>
        <v>18.25</v>
      </c>
      <c r="Z15" s="18">
        <f>Z4</f>
        <v>100</v>
      </c>
    </row>
    <row r="16" spans="1:26" x14ac:dyDescent="0.15">
      <c r="A16" s="8" t="str">
        <f>member!B16</f>
        <v>蚕豆</v>
      </c>
      <c r="B16" s="8">
        <f>member!A16</f>
        <v>7</v>
      </c>
      <c r="C16" s="8">
        <f t="shared" si="15"/>
        <v>12</v>
      </c>
      <c r="D16" s="9">
        <f t="shared" si="16"/>
        <v>302.92690058479531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  <c r="S16" s="18">
        <f>S4</f>
        <v>17.777777777777779</v>
      </c>
      <c r="T16" s="18"/>
      <c r="U16" s="18"/>
      <c r="V16" s="18"/>
      <c r="W16" s="18">
        <f>W4</f>
        <v>17.777777777777779</v>
      </c>
      <c r="X16" s="18"/>
      <c r="Y16" s="18">
        <f>Y4</f>
        <v>18.25</v>
      </c>
      <c r="Z16" s="18">
        <f>Z4</f>
        <v>100</v>
      </c>
    </row>
    <row r="17" spans="1:26" x14ac:dyDescent="0.15">
      <c r="A17" s="8" t="str">
        <f>member!B17</f>
        <v>菜菜</v>
      </c>
      <c r="B17" s="8">
        <f>member!A17</f>
        <v>8</v>
      </c>
      <c r="C17" s="8">
        <f t="shared" si="15"/>
        <v>10</v>
      </c>
      <c r="D17" s="9">
        <f t="shared" si="16"/>
        <v>182.24122807017542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  <c r="S17" s="18">
        <f>S4</f>
        <v>17.777777777777779</v>
      </c>
      <c r="T17" s="18"/>
      <c r="U17" s="18">
        <f>U4</f>
        <v>17.777777777777779</v>
      </c>
      <c r="V17" s="18"/>
      <c r="W17" s="18"/>
      <c r="X17" s="18">
        <f>X4</f>
        <v>17.777777777777779</v>
      </c>
      <c r="Y17" s="18">
        <f>Y4</f>
        <v>18.25</v>
      </c>
      <c r="Z17" s="18"/>
    </row>
    <row r="18" spans="1:26" x14ac:dyDescent="0.15">
      <c r="A18" s="8" t="str">
        <f>member!B18</f>
        <v>老A</v>
      </c>
      <c r="B18" s="8">
        <f>member!A18</f>
        <v>9</v>
      </c>
      <c r="C18" s="8">
        <f t="shared" si="15"/>
        <v>7</v>
      </c>
      <c r="D18" s="9">
        <f t="shared" si="16"/>
        <v>210.88011695906431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>
        <f>Y4</f>
        <v>18.25</v>
      </c>
      <c r="Z18" s="18">
        <f>Z4</f>
        <v>100</v>
      </c>
    </row>
    <row r="19" spans="1:26" x14ac:dyDescent="0.15">
      <c r="A19" s="8" t="str">
        <f>member!B19</f>
        <v>幸福</v>
      </c>
      <c r="B19" s="8">
        <f>member!A19</f>
        <v>10</v>
      </c>
      <c r="C19" s="8">
        <f t="shared" si="15"/>
        <v>15</v>
      </c>
      <c r="D19" s="9">
        <f t="shared" si="16"/>
        <v>353.7336523125997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  <c r="S19" s="18"/>
      <c r="T19" s="18">
        <f>T4</f>
        <v>17.777777777777779</v>
      </c>
      <c r="U19" s="18"/>
      <c r="V19" s="18">
        <f>V4</f>
        <v>17.777777777777779</v>
      </c>
      <c r="W19" s="18"/>
      <c r="X19" s="18">
        <f>X4</f>
        <v>17.777777777777779</v>
      </c>
      <c r="Y19" s="18">
        <f>Y4</f>
        <v>18.25</v>
      </c>
      <c r="Z19" s="18">
        <f>Z4</f>
        <v>100</v>
      </c>
    </row>
    <row r="20" spans="1:26" x14ac:dyDescent="0.15">
      <c r="A20" s="8" t="str">
        <f>member!B20</f>
        <v>鲜明</v>
      </c>
      <c r="B20" s="8">
        <f>member!A20</f>
        <v>11</v>
      </c>
      <c r="C20" s="8">
        <f t="shared" si="15"/>
        <v>7</v>
      </c>
      <c r="D20" s="9">
        <f t="shared" si="16"/>
        <v>129.09356725146199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  <c r="S20" s="18">
        <f>S4</f>
        <v>17.777777777777779</v>
      </c>
      <c r="T20" s="18"/>
      <c r="U20" s="18">
        <f>U4</f>
        <v>17.777777777777779</v>
      </c>
      <c r="V20" s="18"/>
      <c r="W20" s="18"/>
      <c r="X20" s="18"/>
      <c r="Y20" s="18"/>
      <c r="Z20" s="18"/>
    </row>
    <row r="21" spans="1:26" x14ac:dyDescent="0.15">
      <c r="A21" s="8" t="str">
        <f>member!B21</f>
        <v>Zigbeer</v>
      </c>
      <c r="B21" s="8">
        <f>member!A21</f>
        <v>12</v>
      </c>
      <c r="C21" s="8">
        <f t="shared" si="15"/>
        <v>8</v>
      </c>
      <c r="D21" s="9">
        <f t="shared" si="16"/>
        <v>148.42543859649123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  <c r="T21" s="18"/>
      <c r="U21" s="18"/>
      <c r="V21" s="18"/>
      <c r="W21" s="18">
        <f>W4</f>
        <v>17.777777777777779</v>
      </c>
      <c r="X21" s="18"/>
      <c r="Y21" s="18">
        <f>Y4</f>
        <v>18.25</v>
      </c>
      <c r="Z21" s="18"/>
    </row>
    <row r="22" spans="1:26" x14ac:dyDescent="0.15">
      <c r="A22" s="8" t="str">
        <f>member!B22</f>
        <v>侯盟</v>
      </c>
      <c r="B22" s="8">
        <f>member!A22</f>
        <v>13</v>
      </c>
      <c r="C22" s="8">
        <f t="shared" si="15"/>
        <v>12</v>
      </c>
      <c r="D22" s="9">
        <f t="shared" si="16"/>
        <v>301.55675172780434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  <c r="S22" s="18"/>
      <c r="T22" s="18"/>
      <c r="U22" s="18"/>
      <c r="V22" s="18">
        <f>V4</f>
        <v>17.777777777777779</v>
      </c>
      <c r="W22" s="18"/>
      <c r="X22" s="18">
        <f>X4</f>
        <v>17.777777777777779</v>
      </c>
      <c r="Y22" s="18">
        <f>Y4</f>
        <v>18.25</v>
      </c>
      <c r="Z22" s="18">
        <f>Z4</f>
        <v>100</v>
      </c>
    </row>
    <row r="23" spans="1:26" x14ac:dyDescent="0.15">
      <c r="A23" s="8" t="str">
        <f>member!B23</f>
        <v>小贝</v>
      </c>
      <c r="B23" s="8">
        <f>member!A23</f>
        <v>14</v>
      </c>
      <c r="C23" s="8">
        <f t="shared" si="15"/>
        <v>0</v>
      </c>
      <c r="D23" s="9">
        <f t="shared" si="16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15">
      <c r="A24" s="8" t="str">
        <f>member!B24</f>
        <v>古轮木</v>
      </c>
      <c r="B24" s="8">
        <f>member!A24</f>
        <v>15</v>
      </c>
      <c r="C24" s="8">
        <f t="shared" si="15"/>
        <v>13</v>
      </c>
      <c r="D24" s="9">
        <f t="shared" si="16"/>
        <v>317.94564061669325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  <c r="S24" s="18">
        <f>S4</f>
        <v>17.777777777777779</v>
      </c>
      <c r="T24" s="18"/>
      <c r="U24" s="18">
        <f>U4</f>
        <v>17.777777777777779</v>
      </c>
      <c r="V24" s="18">
        <f>V4</f>
        <v>17.777777777777779</v>
      </c>
      <c r="W24" s="18">
        <f>W4</f>
        <v>17.777777777777779</v>
      </c>
      <c r="X24" s="18"/>
      <c r="Y24" s="18">
        <f>Y4</f>
        <v>18.25</v>
      </c>
      <c r="Z24" s="18">
        <f>Z4</f>
        <v>100</v>
      </c>
    </row>
    <row r="25" spans="1:26" x14ac:dyDescent="0.15">
      <c r="A25" s="8" t="str">
        <f>member!B25</f>
        <v>虫子</v>
      </c>
      <c r="B25" s="8">
        <f>member!A25</f>
        <v>16</v>
      </c>
      <c r="C25" s="8">
        <f t="shared" si="15"/>
        <v>9</v>
      </c>
      <c r="D25" s="9">
        <f t="shared" si="16"/>
        <v>165.0190058479532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8">
        <f>S4</f>
        <v>17.777777777777779</v>
      </c>
      <c r="T25" s="18">
        <f>T4</f>
        <v>17.777777777777779</v>
      </c>
      <c r="U25" s="18"/>
      <c r="V25" s="18">
        <f>V4</f>
        <v>17.777777777777779</v>
      </c>
      <c r="W25" s="18"/>
      <c r="X25" s="18">
        <f>X4</f>
        <v>17.777777777777779</v>
      </c>
      <c r="Y25" s="18">
        <f>Y4</f>
        <v>18.25</v>
      </c>
      <c r="Z25" s="18"/>
    </row>
    <row r="26" spans="1:26" x14ac:dyDescent="0.15">
      <c r="A26" s="8" t="str">
        <f>member!B26</f>
        <v>4号</v>
      </c>
      <c r="B26" s="8">
        <f>member!A26</f>
        <v>17</v>
      </c>
      <c r="C26" s="8">
        <f t="shared" si="15"/>
        <v>10</v>
      </c>
      <c r="D26" s="9">
        <f t="shared" si="16"/>
        <v>266.13011695906437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  <c r="S26" s="18">
        <f>S4</f>
        <v>17.777777777777779</v>
      </c>
      <c r="T26" s="18"/>
      <c r="U26" s="18">
        <f>U4</f>
        <v>17.777777777777779</v>
      </c>
      <c r="V26" s="18"/>
      <c r="W26" s="18">
        <f>W4</f>
        <v>17.777777777777779</v>
      </c>
      <c r="X26" s="18"/>
      <c r="Y26" s="18">
        <f>Y4</f>
        <v>18.25</v>
      </c>
      <c r="Z26" s="18">
        <f>Z4</f>
        <v>100</v>
      </c>
    </row>
    <row r="27" spans="1:26" x14ac:dyDescent="0.15">
      <c r="A27" s="8" t="str">
        <f>member!B27</f>
        <v>刀</v>
      </c>
      <c r="B27" s="8">
        <f>member!A27</f>
        <v>18</v>
      </c>
      <c r="C27" s="8">
        <f t="shared" si="15"/>
        <v>13</v>
      </c>
      <c r="D27" s="9">
        <f t="shared" si="16"/>
        <v>316.40909090909088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  <c r="S27" s="18"/>
      <c r="T27" s="18">
        <f>T4</f>
        <v>17.777777777777779</v>
      </c>
      <c r="U27" s="18"/>
      <c r="V27" s="18">
        <f>V4</f>
        <v>17.777777777777779</v>
      </c>
      <c r="W27" s="18"/>
      <c r="X27" s="18">
        <f>X4</f>
        <v>17.777777777777779</v>
      </c>
      <c r="Y27" s="18">
        <f>Y4</f>
        <v>18.25</v>
      </c>
      <c r="Z27" s="18">
        <f>Z4</f>
        <v>100</v>
      </c>
    </row>
    <row r="28" spans="1:26" x14ac:dyDescent="0.15">
      <c r="A28" s="8" t="str">
        <f>member!B28</f>
        <v>活了</v>
      </c>
      <c r="B28" s="8">
        <f>member!A28</f>
        <v>19</v>
      </c>
      <c r="C28" s="8">
        <f t="shared" si="15"/>
        <v>10</v>
      </c>
      <c r="D28" s="9">
        <f t="shared" si="16"/>
        <v>178.99242424242422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  <c r="S28" s="18"/>
      <c r="T28" s="18">
        <f>T4</f>
        <v>17.777777777777779</v>
      </c>
      <c r="U28" s="18"/>
      <c r="V28" s="18">
        <f>V4</f>
        <v>17.777777777777779</v>
      </c>
      <c r="W28" s="18"/>
      <c r="X28" s="18">
        <f>X4</f>
        <v>17.777777777777779</v>
      </c>
      <c r="Y28" s="18"/>
      <c r="Z28" s="18"/>
    </row>
    <row r="29" spans="1:26" x14ac:dyDescent="0.15">
      <c r="A29" s="8" t="str">
        <f>member!B29</f>
        <v>m8</v>
      </c>
      <c r="B29" s="8">
        <f>member!A29</f>
        <v>20</v>
      </c>
      <c r="C29" s="8">
        <f t="shared" si="15"/>
        <v>7</v>
      </c>
      <c r="D29" s="9">
        <f t="shared" si="16"/>
        <v>211.68567251461988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  <c r="S29" s="18"/>
      <c r="T29" s="18">
        <f>T4</f>
        <v>17.777777777777779</v>
      </c>
      <c r="U29" s="18"/>
      <c r="V29" s="18"/>
      <c r="W29" s="18"/>
      <c r="X29" s="18"/>
      <c r="Y29" s="18">
        <f>Y4</f>
        <v>18.25</v>
      </c>
      <c r="Z29" s="18">
        <f>Z4</f>
        <v>100</v>
      </c>
    </row>
    <row r="30" spans="1:26" x14ac:dyDescent="0.15">
      <c r="A30" s="8" t="str">
        <f>member!B30</f>
        <v>贰壹</v>
      </c>
      <c r="B30" s="8">
        <f>member!A30</f>
        <v>21</v>
      </c>
      <c r="C30" s="8">
        <f t="shared" si="15"/>
        <v>6</v>
      </c>
      <c r="D30" s="9">
        <f t="shared" si="16"/>
        <v>108.0289739500266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  <c r="S30" s="18"/>
      <c r="T30" s="18">
        <f>T4</f>
        <v>17.777777777777779</v>
      </c>
      <c r="U30" s="18"/>
      <c r="V30" s="18"/>
      <c r="W30" s="18"/>
      <c r="X30" s="18"/>
      <c r="Y30" s="18"/>
      <c r="Z30" s="18"/>
    </row>
    <row r="31" spans="1:26" x14ac:dyDescent="0.15">
      <c r="A31" s="8" t="str">
        <f>member!B31</f>
        <v>温涛</v>
      </c>
      <c r="B31" s="8">
        <f>member!A31</f>
        <v>22</v>
      </c>
      <c r="C31" s="8">
        <f t="shared" si="15"/>
        <v>1</v>
      </c>
      <c r="D31" s="9">
        <f t="shared" si="16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15">
      <c r="A32" s="8" t="str">
        <f>member!B32</f>
        <v>Sam</v>
      </c>
      <c r="B32" s="8">
        <f>member!A32</f>
        <v>23</v>
      </c>
      <c r="C32" s="8">
        <f t="shared" si="15"/>
        <v>5</v>
      </c>
      <c r="D32" s="9">
        <f t="shared" si="16"/>
        <v>171.96345029239765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>
        <f>S4</f>
        <v>17.777777777777779</v>
      </c>
      <c r="T32" s="18"/>
      <c r="U32" s="18"/>
      <c r="V32" s="18">
        <f>V4</f>
        <v>17.777777777777779</v>
      </c>
      <c r="W32" s="18"/>
      <c r="X32" s="18"/>
      <c r="Y32" s="18">
        <f>Y4</f>
        <v>18.25</v>
      </c>
      <c r="Z32" s="18">
        <f>Z4</f>
        <v>100</v>
      </c>
    </row>
    <row r="33" spans="1:26" x14ac:dyDescent="0.15">
      <c r="A33" s="8" t="str">
        <f>member!B33</f>
        <v>杨光</v>
      </c>
      <c r="B33" s="8">
        <f>member!A33</f>
        <v>24</v>
      </c>
      <c r="C33" s="8">
        <f t="shared" si="15"/>
        <v>2</v>
      </c>
      <c r="D33" s="9">
        <f t="shared" si="16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15">
      <c r="A34" s="8" t="str">
        <f>member!B34</f>
        <v>红星</v>
      </c>
      <c r="B34" s="8">
        <f>member!A34</f>
        <v>25</v>
      </c>
      <c r="C34" s="8">
        <f t="shared" si="15"/>
        <v>2</v>
      </c>
      <c r="D34" s="9">
        <f t="shared" si="16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15">
      <c r="A35" s="8" t="str">
        <f>member!B35</f>
        <v>方亚</v>
      </c>
      <c r="B35" s="8">
        <f>member!A35</f>
        <v>26</v>
      </c>
      <c r="C35" s="8">
        <f t="shared" si="15"/>
        <v>10</v>
      </c>
      <c r="D35" s="9">
        <f t="shared" si="16"/>
        <v>182.79797979797979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  <c r="S35" s="18"/>
      <c r="T35" s="18">
        <f>T4</f>
        <v>17.777777777777779</v>
      </c>
      <c r="U35" s="18"/>
      <c r="V35" s="18">
        <f>V4</f>
        <v>17.777777777777779</v>
      </c>
      <c r="W35" s="18"/>
      <c r="X35" s="18"/>
      <c r="Y35" s="18">
        <f>Y4</f>
        <v>18.25</v>
      </c>
      <c r="Z35" s="18"/>
    </row>
    <row r="36" spans="1:26" x14ac:dyDescent="0.15">
      <c r="A36" s="8" t="str">
        <f>member!B36</f>
        <v>戒影</v>
      </c>
      <c r="B36" s="8">
        <f>member!A36</f>
        <v>27</v>
      </c>
      <c r="C36" s="8">
        <f t="shared" si="15"/>
        <v>14</v>
      </c>
      <c r="D36" s="9">
        <f t="shared" si="16"/>
        <v>338.22341839447097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  <c r="S36" s="18"/>
      <c r="T36" s="18">
        <f>T4</f>
        <v>17.777777777777779</v>
      </c>
      <c r="U36" s="18"/>
      <c r="V36" s="18">
        <f>V4</f>
        <v>17.777777777777779</v>
      </c>
      <c r="W36" s="18"/>
      <c r="X36" s="18">
        <f>X4</f>
        <v>17.777777777777779</v>
      </c>
      <c r="Y36" s="18">
        <f>Y4</f>
        <v>18.25</v>
      </c>
      <c r="Z36" s="18">
        <f>Z4</f>
        <v>100</v>
      </c>
    </row>
    <row r="37" spans="1:26" x14ac:dyDescent="0.15">
      <c r="A37" s="8" t="str">
        <f>member!B37</f>
        <v>尚峰</v>
      </c>
      <c r="B37" s="8">
        <f>member!A37</f>
        <v>28</v>
      </c>
      <c r="C37" s="8">
        <f t="shared" si="15"/>
        <v>6</v>
      </c>
      <c r="D37" s="9">
        <f t="shared" si="16"/>
        <v>110.77777777777777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>
        <f>X4</f>
        <v>17.777777777777779</v>
      </c>
      <c r="Y37" s="18">
        <f>Y4</f>
        <v>18.25</v>
      </c>
      <c r="Z37" s="18"/>
    </row>
    <row r="38" spans="1:26" x14ac:dyDescent="0.15">
      <c r="A38" s="8" t="str">
        <f>member!B38</f>
        <v>吕涛</v>
      </c>
      <c r="B38" s="8">
        <f>member!A38</f>
        <v>29</v>
      </c>
      <c r="C38" s="8">
        <f t="shared" si="15"/>
        <v>4</v>
      </c>
      <c r="D38" s="9">
        <f t="shared" si="16"/>
        <v>71.103535353535364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>
        <f>X4</f>
        <v>17.777777777777779</v>
      </c>
      <c r="Y38" s="18">
        <f>Y4</f>
        <v>18.25</v>
      </c>
      <c r="Z38" s="18"/>
    </row>
    <row r="39" spans="1:26" x14ac:dyDescent="0.15">
      <c r="A39" s="8" t="str">
        <f>member!B39</f>
        <v>小天</v>
      </c>
      <c r="B39" s="8">
        <f>member!A39</f>
        <v>30</v>
      </c>
      <c r="C39" s="8">
        <f t="shared" si="15"/>
        <v>14</v>
      </c>
      <c r="D39" s="9">
        <f t="shared" si="16"/>
        <v>339.38888888888886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  <c r="S39" s="18"/>
      <c r="T39" s="18">
        <f t="shared" ref="T39:Z39" si="17">T4</f>
        <v>17.777777777777779</v>
      </c>
      <c r="U39" s="18">
        <f t="shared" si="17"/>
        <v>17.777777777777779</v>
      </c>
      <c r="V39" s="18">
        <f t="shared" si="17"/>
        <v>17.777777777777779</v>
      </c>
      <c r="W39" s="18">
        <f t="shared" si="17"/>
        <v>17.777777777777779</v>
      </c>
      <c r="X39" s="18">
        <f t="shared" si="17"/>
        <v>17.777777777777779</v>
      </c>
      <c r="Y39" s="18">
        <f t="shared" si="17"/>
        <v>18.25</v>
      </c>
      <c r="Z39" s="18">
        <f t="shared" si="17"/>
        <v>100</v>
      </c>
    </row>
    <row r="40" spans="1:26" x14ac:dyDescent="0.15">
      <c r="A40" s="8" t="str">
        <f>member!B40</f>
        <v>清道夫</v>
      </c>
      <c r="B40" s="8">
        <f>member!A40</f>
        <v>32</v>
      </c>
      <c r="C40" s="8">
        <f t="shared" si="15"/>
        <v>12</v>
      </c>
      <c r="D40" s="9">
        <f t="shared" si="16"/>
        <v>302.13888888888891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  <c r="S40" s="18">
        <f>S4</f>
        <v>17.777777777777779</v>
      </c>
      <c r="T40" s="18">
        <f>T4</f>
        <v>17.777777777777779</v>
      </c>
      <c r="U40" s="18"/>
      <c r="V40" s="18"/>
      <c r="W40" s="18"/>
      <c r="X40" s="18">
        <f>X4</f>
        <v>17.777777777777779</v>
      </c>
      <c r="Y40" s="18">
        <f>Y4</f>
        <v>18.25</v>
      </c>
      <c r="Z40" s="18">
        <f>Z4</f>
        <v>100</v>
      </c>
    </row>
    <row r="41" spans="1:26" x14ac:dyDescent="0.15">
      <c r="A41" s="8" t="str">
        <f>member!B41</f>
        <v>超</v>
      </c>
      <c r="B41" s="8">
        <f>member!A41</f>
        <v>33</v>
      </c>
      <c r="C41" s="8">
        <f t="shared" ref="C41:C72" si="18">COUNT(E41:ZZ41)</f>
        <v>9</v>
      </c>
      <c r="D41" s="9">
        <f t="shared" ref="D41:D72" si="19">SUM(E41:ZZ41)</f>
        <v>161.30675172780437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  <c r="S41" s="18"/>
      <c r="T41" s="18">
        <f>T4</f>
        <v>17.777777777777779</v>
      </c>
      <c r="U41" s="18">
        <f>U4</f>
        <v>17.777777777777779</v>
      </c>
      <c r="V41" s="18"/>
      <c r="W41" s="18"/>
      <c r="X41" s="18"/>
      <c r="Y41" s="18">
        <f>Y4</f>
        <v>18.25</v>
      </c>
      <c r="Z41" s="18"/>
    </row>
    <row r="42" spans="1:26" x14ac:dyDescent="0.15">
      <c r="A42" s="8" t="str">
        <f>member!B42</f>
        <v>Smile</v>
      </c>
      <c r="B42" s="8">
        <f>member!A42</f>
        <v>37</v>
      </c>
      <c r="C42" s="8">
        <f t="shared" si="18"/>
        <v>7</v>
      </c>
      <c r="D42" s="9">
        <f t="shared" si="19"/>
        <v>130.38011695906434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  <c r="T42" s="18"/>
      <c r="U42" s="18">
        <f>U4</f>
        <v>17.777777777777779</v>
      </c>
      <c r="V42" s="18"/>
      <c r="W42" s="18"/>
      <c r="X42" s="18"/>
      <c r="Y42" s="18"/>
      <c r="Z42" s="18"/>
    </row>
    <row r="43" spans="1:26" x14ac:dyDescent="0.15">
      <c r="A43" s="8" t="str">
        <f>member!B43</f>
        <v>小宋</v>
      </c>
      <c r="B43" s="8">
        <f>member!A43</f>
        <v>45</v>
      </c>
      <c r="C43" s="8">
        <f t="shared" si="18"/>
        <v>9</v>
      </c>
      <c r="D43" s="9">
        <f t="shared" si="19"/>
        <v>247.8245614035088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>
        <f>S4</f>
        <v>17.777777777777779</v>
      </c>
      <c r="T43" s="18"/>
      <c r="U43" s="18"/>
      <c r="V43" s="18"/>
      <c r="W43" s="18"/>
      <c r="X43" s="18"/>
      <c r="Y43" s="18">
        <f>Y4</f>
        <v>18.25</v>
      </c>
      <c r="Z43" s="18">
        <f>Z4</f>
        <v>100</v>
      </c>
    </row>
    <row r="44" spans="1:26" x14ac:dyDescent="0.15">
      <c r="A44" s="8" t="str">
        <f>member!B44</f>
        <v>赵聪</v>
      </c>
      <c r="B44" s="8">
        <f>member!A44</f>
        <v>55</v>
      </c>
      <c r="C44" s="8">
        <f t="shared" si="18"/>
        <v>8</v>
      </c>
      <c r="D44" s="9">
        <f t="shared" si="19"/>
        <v>228.65789473684211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  <c r="S44" s="18"/>
      <c r="T44" s="18"/>
      <c r="U44" s="18"/>
      <c r="V44" s="18"/>
      <c r="W44" s="18">
        <f>W4</f>
        <v>17.777777777777779</v>
      </c>
      <c r="X44" s="18"/>
      <c r="Y44" s="18">
        <f>Y4</f>
        <v>18.25</v>
      </c>
      <c r="Z44" s="18">
        <f>Z4</f>
        <v>100</v>
      </c>
    </row>
    <row r="45" spans="1:26" x14ac:dyDescent="0.15">
      <c r="A45" s="8" t="str">
        <f>member!B45</f>
        <v>腿</v>
      </c>
      <c r="B45" s="8">
        <f>member!A45</f>
        <v>69</v>
      </c>
      <c r="C45" s="8">
        <f t="shared" si="18"/>
        <v>2</v>
      </c>
      <c r="D45" s="9">
        <f t="shared" si="19"/>
        <v>118.25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8">
        <f>Y4</f>
        <v>18.25</v>
      </c>
      <c r="Z45" s="18">
        <f>Z4</f>
        <v>100</v>
      </c>
    </row>
    <row r="46" spans="1:26" x14ac:dyDescent="0.15">
      <c r="A46" s="8" t="str">
        <f>member!B46</f>
        <v>更心</v>
      </c>
      <c r="B46" s="8">
        <f>member!A46</f>
        <v>77</v>
      </c>
      <c r="C46" s="8">
        <f t="shared" si="18"/>
        <v>1</v>
      </c>
      <c r="D46" s="9">
        <f t="shared" si="19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15">
      <c r="A47" s="8" t="str">
        <f>member!B47</f>
        <v>刘晨</v>
      </c>
      <c r="B47" s="8">
        <f>member!A47</f>
        <v>87</v>
      </c>
      <c r="C47" s="8">
        <f t="shared" si="18"/>
        <v>3</v>
      </c>
      <c r="D47" s="9">
        <f t="shared" si="19"/>
        <v>55.102339181286553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8">
        <f>V4</f>
        <v>17.777777777777779</v>
      </c>
      <c r="W47" s="18"/>
      <c r="X47" s="18"/>
      <c r="Y47" s="18"/>
      <c r="Z47" s="18"/>
    </row>
    <row r="48" spans="1:26" x14ac:dyDescent="0.15">
      <c r="A48" s="8" t="str">
        <f>member!B48</f>
        <v>拂晓</v>
      </c>
      <c r="B48" s="8">
        <f>member!A48</f>
        <v>88</v>
      </c>
      <c r="C48" s="8">
        <f t="shared" si="18"/>
        <v>8</v>
      </c>
      <c r="D48" s="9">
        <f t="shared" si="19"/>
        <v>143.4558745348219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  <c r="S48" s="18">
        <f>S4</f>
        <v>17.777777777777779</v>
      </c>
      <c r="T48" s="18"/>
      <c r="U48" s="18"/>
      <c r="V48" s="18"/>
      <c r="W48" s="18"/>
      <c r="X48" s="18">
        <f>X4</f>
        <v>17.777777777777779</v>
      </c>
      <c r="Y48" s="18">
        <f>Y4</f>
        <v>18.25</v>
      </c>
      <c r="Z48" s="18"/>
    </row>
    <row r="49" spans="1:26" x14ac:dyDescent="0.15">
      <c r="A49" s="8" t="str">
        <f>member!B49</f>
        <v>R</v>
      </c>
      <c r="B49" s="8">
        <f>member!A49</f>
        <v>97</v>
      </c>
      <c r="C49" s="8">
        <f t="shared" si="18"/>
        <v>19</v>
      </c>
      <c r="D49" s="9">
        <f t="shared" si="19"/>
        <v>447.03920786815519</v>
      </c>
      <c r="E49" s="4">
        <f t="shared" ref="E49:I49" si="20">E4</f>
        <v>18.157894736842106</v>
      </c>
      <c r="F49" s="4">
        <f t="shared" si="20"/>
        <v>19.166666666666668</v>
      </c>
      <c r="G49" s="18">
        <f t="shared" si="20"/>
        <v>19.166666666666668</v>
      </c>
      <c r="H49" s="18">
        <f t="shared" si="20"/>
        <v>19.166666666666668</v>
      </c>
      <c r="I49" s="18">
        <f t="shared" si="20"/>
        <v>19.166666666666668</v>
      </c>
      <c r="J49" s="18">
        <f>J4 * 2</f>
        <v>38.333333333333336</v>
      </c>
      <c r="K49" s="18">
        <f t="shared" ref="K49:L49" si="21">K4</f>
        <v>15.909090909090908</v>
      </c>
      <c r="L49" s="18">
        <f t="shared" si="21"/>
        <v>18.888888888888889</v>
      </c>
      <c r="M49" s="18"/>
      <c r="N49" s="18"/>
      <c r="O49" s="18">
        <f>O4</f>
        <v>19.166666666666668</v>
      </c>
      <c r="P49" s="18"/>
      <c r="Q49" s="18">
        <f t="shared" ref="Q49:V49" si="22">Q4</f>
        <v>18.157894736842106</v>
      </c>
      <c r="R49" s="18">
        <f t="shared" si="22"/>
        <v>16.842105263157894</v>
      </c>
      <c r="S49" s="18">
        <f t="shared" si="22"/>
        <v>17.777777777777779</v>
      </c>
      <c r="T49" s="18">
        <f t="shared" si="22"/>
        <v>17.777777777777779</v>
      </c>
      <c r="U49" s="18">
        <f t="shared" si="22"/>
        <v>17.777777777777779</v>
      </c>
      <c r="V49" s="18">
        <f t="shared" si="22"/>
        <v>17.777777777777779</v>
      </c>
      <c r="W49" s="18">
        <f t="shared" ref="W49:X49" si="23">W4</f>
        <v>17.777777777777779</v>
      </c>
      <c r="X49" s="18">
        <f t="shared" si="23"/>
        <v>17.777777777777779</v>
      </c>
      <c r="Y49" s="18">
        <f t="shared" ref="Y49:Z49" si="24">Y4</f>
        <v>18.25</v>
      </c>
      <c r="Z49" s="18">
        <f t="shared" si="24"/>
        <v>100</v>
      </c>
    </row>
    <row r="50" spans="1:26" x14ac:dyDescent="0.15">
      <c r="A50" s="8" t="str">
        <f>member!B50</f>
        <v>陈磊</v>
      </c>
      <c r="B50" s="8">
        <f>member!A50</f>
        <v>99</v>
      </c>
      <c r="C50" s="8">
        <f t="shared" si="18"/>
        <v>5</v>
      </c>
      <c r="D50" s="9">
        <f t="shared" si="19"/>
        <v>88.733652312599688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  <c r="S50" s="2"/>
      <c r="T50" s="2"/>
      <c r="U50" s="2"/>
      <c r="V50" s="2"/>
      <c r="W50" s="2"/>
      <c r="X50" s="2"/>
      <c r="Y50" s="18">
        <f>Y4</f>
        <v>18.25</v>
      </c>
      <c r="Z50" s="18"/>
    </row>
    <row r="51" spans="1:26" x14ac:dyDescent="0.15">
      <c r="A51" s="8" t="str">
        <f>member!B51</f>
        <v>Shenghak</v>
      </c>
      <c r="B51" s="8"/>
      <c r="C51" s="8">
        <f t="shared" si="18"/>
        <v>8</v>
      </c>
      <c r="D51" s="9">
        <f t="shared" si="19"/>
        <v>141.66786283891545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  <c r="S51" s="18">
        <f>S4</f>
        <v>17.777777777777779</v>
      </c>
      <c r="T51" s="18">
        <f>T4</f>
        <v>17.777777777777779</v>
      </c>
      <c r="U51" s="18">
        <f>U4</f>
        <v>17.777777777777779</v>
      </c>
      <c r="V51" s="18"/>
      <c r="W51" s="18"/>
      <c r="X51" s="18"/>
      <c r="Y51" s="18"/>
      <c r="Z51" s="18"/>
    </row>
    <row r="52" spans="1:26" x14ac:dyDescent="0.15">
      <c r="A52" s="8" t="str">
        <f>member!B52</f>
        <v>张硕</v>
      </c>
      <c r="B52" s="8"/>
      <c r="C52" s="8">
        <f t="shared" si="18"/>
        <v>1</v>
      </c>
      <c r="D52" s="9">
        <f t="shared" si="19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15">
      <c r="A53" s="8" t="str">
        <f>member!B53</f>
        <v>孙伟</v>
      </c>
      <c r="B53" s="8"/>
      <c r="C53" s="8">
        <f t="shared" si="18"/>
        <v>3</v>
      </c>
      <c r="D53" s="9">
        <f t="shared" si="19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15">
      <c r="A54" s="8" t="str">
        <f>member!B54</f>
        <v>小新</v>
      </c>
      <c r="B54" s="8"/>
      <c r="C54" s="8">
        <f t="shared" si="18"/>
        <v>11</v>
      </c>
      <c r="D54" s="9">
        <f t="shared" si="19"/>
        <v>197.77897395002657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  <c r="S54" s="18"/>
      <c r="T54" s="18">
        <f>T4</f>
        <v>17.777777777777779</v>
      </c>
      <c r="U54" s="18">
        <f>U4</f>
        <v>17.777777777777779</v>
      </c>
      <c r="V54" s="18">
        <f>V4</f>
        <v>17.777777777777779</v>
      </c>
      <c r="W54" s="18"/>
      <c r="X54" s="18">
        <f>X4</f>
        <v>17.777777777777779</v>
      </c>
      <c r="Y54" s="18"/>
      <c r="Z54" s="18"/>
    </row>
    <row r="55" spans="1:26" x14ac:dyDescent="0.15">
      <c r="A55" s="8" t="str">
        <f>member!B55</f>
        <v>小严</v>
      </c>
      <c r="B55" s="8"/>
      <c r="C55" s="8">
        <f t="shared" si="18"/>
        <v>2</v>
      </c>
      <c r="D55" s="9">
        <f t="shared" si="19"/>
        <v>36.666666666666671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  <c r="S55" s="18">
        <f>S4</f>
        <v>17.777777777777779</v>
      </c>
      <c r="T55" s="18"/>
      <c r="U55" s="18"/>
      <c r="V55" s="18"/>
      <c r="W55" s="18"/>
      <c r="X55" s="18"/>
      <c r="Y55" s="18"/>
      <c r="Z55" s="18"/>
    </row>
    <row r="56" spans="1:26" x14ac:dyDescent="0.15">
      <c r="A56" s="8" t="str">
        <f>member!B56</f>
        <v>懦夫</v>
      </c>
      <c r="B56" s="8"/>
      <c r="C56" s="8">
        <f t="shared" si="18"/>
        <v>7</v>
      </c>
      <c r="D56" s="9">
        <f t="shared" si="19"/>
        <v>128.17690058479533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  <c r="S56" s="18">
        <f>S4</f>
        <v>17.777777777777779</v>
      </c>
      <c r="T56" s="18"/>
      <c r="U56" s="18"/>
      <c r="V56" s="18"/>
      <c r="W56" s="18">
        <f>W4</f>
        <v>17.777777777777779</v>
      </c>
      <c r="X56" s="18"/>
      <c r="Y56" s="18">
        <f>Y4</f>
        <v>18.25</v>
      </c>
      <c r="Z56" s="18"/>
    </row>
    <row r="57" spans="1:26" x14ac:dyDescent="0.15">
      <c r="A57" s="8" t="str">
        <f>member!B57</f>
        <v>拉齐奥</v>
      </c>
      <c r="B57" s="8"/>
      <c r="C57" s="8">
        <f t="shared" si="18"/>
        <v>5</v>
      </c>
      <c r="D57" s="9">
        <f t="shared" si="19"/>
        <v>161.76900584795322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>
        <f>V4</f>
        <v>17.777777777777779</v>
      </c>
      <c r="W57" s="18">
        <f>W4 * 5</f>
        <v>88.888888888888886</v>
      </c>
      <c r="X57" s="18">
        <f>X4</f>
        <v>17.777777777777779</v>
      </c>
      <c r="Y57" s="18"/>
      <c r="Z57" s="18"/>
    </row>
    <row r="58" spans="1:26" x14ac:dyDescent="0.15">
      <c r="A58" s="8" t="str">
        <f>member!B58</f>
        <v>狐狸</v>
      </c>
      <c r="B58" s="8"/>
      <c r="C58" s="8">
        <f t="shared" si="18"/>
        <v>0</v>
      </c>
      <c r="D58" s="9">
        <f t="shared" si="19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15">
      <c r="A59" s="8" t="str">
        <f>member!B59</f>
        <v>小岭</v>
      </c>
      <c r="B59" s="8"/>
      <c r="C59" s="8">
        <f t="shared" si="18"/>
        <v>5</v>
      </c>
      <c r="D59" s="9">
        <f t="shared" si="19"/>
        <v>88.862307283359911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  <c r="S59" s="18"/>
      <c r="T59" s="18">
        <f>T4</f>
        <v>17.777777777777779</v>
      </c>
      <c r="U59" s="18"/>
      <c r="V59" s="18"/>
      <c r="W59" s="18"/>
      <c r="X59" s="18"/>
      <c r="Y59" s="18"/>
      <c r="Z59" s="18"/>
    </row>
    <row r="60" spans="1:26" x14ac:dyDescent="0.15">
      <c r="A60" s="8" t="str">
        <f>member!B60</f>
        <v>刘俊峰</v>
      </c>
      <c r="B60" s="8"/>
      <c r="C60" s="8">
        <f t="shared" si="18"/>
        <v>6</v>
      </c>
      <c r="D60" s="9">
        <f t="shared" si="19"/>
        <v>194.63888888888891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>
        <f>L4</f>
        <v>18.888888888888889</v>
      </c>
      <c r="M60" s="18"/>
      <c r="N60" s="18">
        <f>N4</f>
        <v>19.166666666666668</v>
      </c>
      <c r="O60" s="18"/>
      <c r="P60" s="18">
        <f>P4</f>
        <v>19.166666666666668</v>
      </c>
      <c r="Q60" s="18"/>
      <c r="R60" s="18"/>
      <c r="S60" s="18"/>
      <c r="T60" s="18"/>
      <c r="U60" s="18"/>
      <c r="V60" s="18"/>
      <c r="W60" s="18"/>
      <c r="X60" s="18"/>
      <c r="Y60" s="18">
        <f>Y4</f>
        <v>18.25</v>
      </c>
      <c r="Z60" s="18">
        <f>Z4</f>
        <v>100</v>
      </c>
    </row>
    <row r="61" spans="1:26" x14ac:dyDescent="0.15">
      <c r="A61" s="8" t="str">
        <f>member!B61</f>
        <v>人在旅途</v>
      </c>
      <c r="B61" s="8"/>
      <c r="C61" s="8">
        <f t="shared" si="18"/>
        <v>12</v>
      </c>
      <c r="D61" s="9">
        <f t="shared" si="19"/>
        <v>299.28920786815524</v>
      </c>
      <c r="E61" s="4"/>
      <c r="F61" s="4"/>
      <c r="G61" s="18"/>
      <c r="H61" s="18"/>
      <c r="I61" s="18"/>
      <c r="J61" s="18">
        <f>J4</f>
        <v>19.166666666666668</v>
      </c>
      <c r="K61" s="18">
        <f>K4</f>
        <v>15.909090909090908</v>
      </c>
      <c r="L61" s="18">
        <f>L4</f>
        <v>18.888888888888889</v>
      </c>
      <c r="M61" s="18">
        <f>M4</f>
        <v>17.25</v>
      </c>
      <c r="N61" s="18">
        <f>N4</f>
        <v>19.166666666666668</v>
      </c>
      <c r="O61" s="18"/>
      <c r="P61" s="18">
        <f>P4</f>
        <v>19.166666666666668</v>
      </c>
      <c r="Q61" s="18">
        <f>Q4</f>
        <v>18.157894736842106</v>
      </c>
      <c r="R61" s="18"/>
      <c r="S61" s="18"/>
      <c r="T61" s="18"/>
      <c r="U61" s="18">
        <f>U4</f>
        <v>17.777777777777779</v>
      </c>
      <c r="V61" s="18">
        <f>V4</f>
        <v>17.777777777777779</v>
      </c>
      <c r="W61" s="18"/>
      <c r="X61" s="18">
        <f>X4</f>
        <v>17.777777777777779</v>
      </c>
      <c r="Y61" s="18">
        <f>Y4</f>
        <v>18.25</v>
      </c>
      <c r="Z61" s="18">
        <f>Z4</f>
        <v>100</v>
      </c>
    </row>
    <row r="62" spans="1:26" x14ac:dyDescent="0.15">
      <c r="A62" s="8" t="str">
        <f>member!B62</f>
        <v>狮子少爷</v>
      </c>
      <c r="B62" s="8"/>
      <c r="C62" s="8">
        <f t="shared" si="18"/>
        <v>3</v>
      </c>
      <c r="D62" s="9">
        <f t="shared" si="19"/>
        <v>51.917862838915468</v>
      </c>
      <c r="E62" s="4"/>
      <c r="F62" s="4"/>
      <c r="G62" s="18"/>
      <c r="H62" s="18"/>
      <c r="I62" s="18"/>
      <c r="J62" s="18"/>
      <c r="K62" s="18">
        <f>K4</f>
        <v>15.909090909090908</v>
      </c>
      <c r="L62" s="18"/>
      <c r="M62" s="18"/>
      <c r="N62" s="18">
        <f>N4</f>
        <v>19.166666666666668</v>
      </c>
      <c r="O62" s="18"/>
      <c r="P62" s="18"/>
      <c r="Q62" s="18"/>
      <c r="R62" s="18">
        <f>R4</f>
        <v>16.842105263157894</v>
      </c>
      <c r="S62" s="18"/>
      <c r="T62" s="18"/>
      <c r="U62" s="18"/>
      <c r="V62" s="18"/>
      <c r="W62" s="18"/>
      <c r="X62" s="18"/>
      <c r="Y62" s="18"/>
      <c r="Z62" s="18"/>
    </row>
    <row r="63" spans="1:26" x14ac:dyDescent="0.15">
      <c r="A63" s="8" t="str">
        <f>member!B63</f>
        <v>Edison</v>
      </c>
      <c r="B63" s="8"/>
      <c r="C63" s="8">
        <f t="shared" si="18"/>
        <v>8</v>
      </c>
      <c r="D63" s="9">
        <f t="shared" si="19"/>
        <v>227.796783625731</v>
      </c>
      <c r="E63" s="4"/>
      <c r="F63" s="4"/>
      <c r="G63" s="2"/>
      <c r="H63" s="2"/>
      <c r="I63" s="2"/>
      <c r="J63" s="2"/>
      <c r="K63" s="2"/>
      <c r="L63" s="18">
        <f>L4</f>
        <v>18.888888888888889</v>
      </c>
      <c r="M63" s="18"/>
      <c r="N63" s="18"/>
      <c r="O63" s="18">
        <f>O4</f>
        <v>19.166666666666668</v>
      </c>
      <c r="P63" s="18"/>
      <c r="Q63" s="18">
        <f>Q4</f>
        <v>18.157894736842106</v>
      </c>
      <c r="R63" s="18"/>
      <c r="S63" s="18"/>
      <c r="T63" s="18"/>
      <c r="U63" s="18">
        <f>U4</f>
        <v>17.777777777777779</v>
      </c>
      <c r="V63" s="18"/>
      <c r="W63" s="18">
        <f>W4</f>
        <v>17.777777777777779</v>
      </c>
      <c r="X63" s="18">
        <f>X4</f>
        <v>17.777777777777779</v>
      </c>
      <c r="Y63" s="18">
        <f>Y4</f>
        <v>18.25</v>
      </c>
      <c r="Z63" s="18">
        <f>Z4</f>
        <v>100</v>
      </c>
    </row>
    <row r="64" spans="1:26" x14ac:dyDescent="0.15">
      <c r="A64" s="8" t="str">
        <f>member!B64</f>
        <v>于博霏</v>
      </c>
      <c r="B64" s="8"/>
      <c r="C64" s="8">
        <f t="shared" si="18"/>
        <v>1</v>
      </c>
      <c r="D64" s="9">
        <f t="shared" si="19"/>
        <v>18.888888888888889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15">
      <c r="A65" s="8" t="str">
        <f>member!B65</f>
        <v>段晨</v>
      </c>
      <c r="B65" s="8"/>
      <c r="C65" s="8">
        <f t="shared" si="18"/>
        <v>4</v>
      </c>
      <c r="D65" s="9">
        <f t="shared" si="19"/>
        <v>72.166666666666657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>
        <f>M4</f>
        <v>17.25</v>
      </c>
      <c r="N65" s="18"/>
      <c r="O65" s="18"/>
      <c r="P65" s="18"/>
      <c r="Q65" s="18"/>
      <c r="R65" s="18"/>
      <c r="S65" s="18"/>
      <c r="T65" s="18">
        <f>T4</f>
        <v>17.777777777777779</v>
      </c>
      <c r="U65" s="18"/>
      <c r="V65" s="18"/>
      <c r="W65" s="18"/>
      <c r="X65" s="18"/>
      <c r="Y65" s="18">
        <f>Y4</f>
        <v>18.25</v>
      </c>
      <c r="Z65" s="18"/>
    </row>
    <row r="66" spans="1:26" x14ac:dyDescent="0.15">
      <c r="A66" s="8" t="str">
        <f>member!B66</f>
        <v>小郝</v>
      </c>
      <c r="B66" s="8"/>
      <c r="C66" s="8">
        <f t="shared" si="18"/>
        <v>6</v>
      </c>
      <c r="D66" s="9">
        <f t="shared" si="19"/>
        <v>107.90789473684211</v>
      </c>
      <c r="E66" s="4"/>
      <c r="F66" s="4"/>
      <c r="G66" s="2"/>
      <c r="H66" s="2"/>
      <c r="I66" s="2"/>
      <c r="J66" s="2"/>
      <c r="K66" s="2"/>
      <c r="L66" s="2"/>
      <c r="M66" s="18">
        <f>M4</f>
        <v>17.25</v>
      </c>
      <c r="N66" s="18"/>
      <c r="O66" s="18">
        <f>O4</f>
        <v>19.166666666666668</v>
      </c>
      <c r="P66" s="18"/>
      <c r="Q66" s="18">
        <f>Q4</f>
        <v>18.157894736842106</v>
      </c>
      <c r="R66" s="18"/>
      <c r="S66" s="18">
        <f>S4</f>
        <v>17.777777777777779</v>
      </c>
      <c r="T66" s="18"/>
      <c r="U66" s="18">
        <f>U4</f>
        <v>17.777777777777779</v>
      </c>
      <c r="V66" s="18"/>
      <c r="W66" s="18">
        <f>W4</f>
        <v>17.777777777777779</v>
      </c>
      <c r="X66" s="18"/>
      <c r="Y66" s="18"/>
      <c r="Z66" s="18"/>
    </row>
    <row r="67" spans="1:26" x14ac:dyDescent="0.15">
      <c r="A67" s="8" t="str">
        <f>member!B67</f>
        <v>TOTO</v>
      </c>
      <c r="B67" s="8"/>
      <c r="C67" s="8">
        <f t="shared" si="18"/>
        <v>5</v>
      </c>
      <c r="D67" s="9">
        <f t="shared" si="19"/>
        <v>171.96345029239765</v>
      </c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18">
        <f>Q4</f>
        <v>18.157894736842106</v>
      </c>
      <c r="R67" s="18"/>
      <c r="S67" s="18"/>
      <c r="T67" s="18"/>
      <c r="U67" s="18">
        <f>U4</f>
        <v>17.777777777777779</v>
      </c>
      <c r="V67" s="18"/>
      <c r="W67" s="18">
        <f>W4</f>
        <v>17.777777777777779</v>
      </c>
      <c r="X67" s="18"/>
      <c r="Y67" s="18">
        <f>Y4</f>
        <v>18.25</v>
      </c>
      <c r="Z67" s="18">
        <f>Z4</f>
        <v>100</v>
      </c>
    </row>
    <row r="68" spans="1:26" x14ac:dyDescent="0.15">
      <c r="A68" s="8" t="str">
        <f>member!B68</f>
        <v>老盛</v>
      </c>
      <c r="B68" s="8"/>
      <c r="C68" s="8">
        <f t="shared" si="18"/>
        <v>0</v>
      </c>
      <c r="D68" s="9">
        <f t="shared" si="19"/>
        <v>0</v>
      </c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15">
      <c r="A69" s="8" t="str">
        <f>member!B69</f>
        <v>小兵</v>
      </c>
      <c r="B69" s="8"/>
      <c r="C69" s="8">
        <f t="shared" si="18"/>
        <v>4</v>
      </c>
      <c r="D69" s="9">
        <f t="shared" si="19"/>
        <v>153.80555555555554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18">
        <f>U4</f>
        <v>17.777777777777779</v>
      </c>
      <c r="V69" s="18">
        <f>V4</f>
        <v>17.777777777777779</v>
      </c>
      <c r="W69" s="18"/>
      <c r="X69" s="18"/>
      <c r="Y69" s="18">
        <f>Y4</f>
        <v>18.25</v>
      </c>
      <c r="Z69" s="18">
        <f>Z4</f>
        <v>100</v>
      </c>
    </row>
    <row r="70" spans="1:26" x14ac:dyDescent="0.15">
      <c r="A70" s="8" t="str">
        <f>member!B70</f>
        <v>王勇</v>
      </c>
      <c r="B70" s="8"/>
      <c r="C70" s="8">
        <f t="shared" si="18"/>
        <v>2</v>
      </c>
      <c r="D70" s="9">
        <f t="shared" si="19"/>
        <v>35.555555555555557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18">
        <f>U4</f>
        <v>17.777777777777779</v>
      </c>
      <c r="V70" s="18"/>
      <c r="W70" s="18">
        <f>W4</f>
        <v>17.777777777777779</v>
      </c>
      <c r="X70" s="18"/>
      <c r="Y70" s="18"/>
      <c r="Z70" s="18"/>
    </row>
    <row r="71" spans="1:26" x14ac:dyDescent="0.15">
      <c r="A71" s="8" t="str">
        <f>member!B71</f>
        <v>蓝天</v>
      </c>
      <c r="B71" s="8"/>
      <c r="C71" s="8">
        <f t="shared" si="18"/>
        <v>1</v>
      </c>
      <c r="D71" s="9">
        <f t="shared" si="19"/>
        <v>18.25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8">
        <f>Y4</f>
        <v>18.25</v>
      </c>
      <c r="Z71" s="18"/>
    </row>
    <row r="72" spans="1:26" x14ac:dyDescent="0.15">
      <c r="A72" s="8" t="str">
        <f>member!B72</f>
        <v>小智</v>
      </c>
      <c r="B72" s="8"/>
      <c r="C72" s="8">
        <f t="shared" si="18"/>
        <v>2</v>
      </c>
      <c r="D72" s="9">
        <f t="shared" si="19"/>
        <v>118.25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8">
        <f>Y4</f>
        <v>18.25</v>
      </c>
      <c r="Z72" s="18">
        <f>Z4</f>
        <v>100</v>
      </c>
    </row>
    <row r="73" spans="1:26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90" spans="1:26" x14ac:dyDescent="0.15">
      <c r="A90" s="3" t="s">
        <v>23</v>
      </c>
      <c r="B9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2012-12-16T13:12:45Z</dcterms:modified>
</cp:coreProperties>
</file>