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 activeTab="3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C113" i="15" l="1"/>
  <c r="C114" i="15" s="1"/>
  <c r="C111" i="15"/>
  <c r="C112" i="15" s="1"/>
  <c r="C110" i="15"/>
  <c r="T59" i="11"/>
  <c r="T66" i="11"/>
  <c r="T54" i="11"/>
  <c r="T41" i="11"/>
  <c r="T39" i="11"/>
  <c r="T36" i="11"/>
  <c r="T35" i="11"/>
  <c r="T30" i="11"/>
  <c r="T29" i="11"/>
  <c r="T28" i="11"/>
  <c r="T27" i="11"/>
  <c r="T19" i="11"/>
  <c r="T15" i="11"/>
  <c r="T12" i="11"/>
  <c r="T49" i="11"/>
  <c r="T40" i="11"/>
  <c r="T4" i="11"/>
  <c r="T6" i="11" l="1"/>
  <c r="T25" i="11"/>
  <c r="T51" i="11"/>
  <c r="C109" i="15"/>
  <c r="H8" i="14"/>
  <c r="T5" i="11" l="1"/>
  <c r="C108" i="15"/>
  <c r="C107" i="15"/>
  <c r="C106" i="15" l="1"/>
  <c r="C105" i="15"/>
  <c r="C102" i="15"/>
  <c r="C103" i="15" s="1"/>
  <c r="C104" i="15" s="1"/>
  <c r="S4" i="11"/>
  <c r="S68" i="11" s="1"/>
  <c r="S26" i="11" l="1"/>
  <c r="S42" i="11"/>
  <c r="S48" i="11"/>
  <c r="S55" i="11"/>
  <c r="S12" i="11"/>
  <c r="S20" i="11"/>
  <c r="S16" i="11"/>
  <c r="S25" i="11"/>
  <c r="S32" i="11"/>
  <c r="S43" i="11"/>
  <c r="S56" i="11"/>
  <c r="S17" i="11"/>
  <c r="S24" i="11"/>
  <c r="S51" i="11"/>
  <c r="S40" i="11"/>
  <c r="S49" i="11"/>
  <c r="C5" i="14"/>
  <c r="B2" i="16"/>
  <c r="B2" i="15"/>
  <c r="C4" i="14" s="1"/>
  <c r="S5" i="11" l="1"/>
  <c r="S6" i="11"/>
  <c r="R4" i="11"/>
  <c r="R63" i="11" s="1"/>
  <c r="R12" i="11" l="1"/>
  <c r="R15" i="11"/>
  <c r="R22" i="11"/>
  <c r="R28" i="11"/>
  <c r="R36" i="11"/>
  <c r="R51" i="11"/>
  <c r="R59" i="11"/>
  <c r="R13" i="11"/>
  <c r="R21" i="11"/>
  <c r="R24" i="11"/>
  <c r="R30" i="11"/>
  <c r="R41" i="11"/>
  <c r="R54" i="11"/>
  <c r="R19" i="11"/>
  <c r="R40" i="11"/>
  <c r="R49" i="11"/>
  <c r="R17" i="11"/>
  <c r="R27" i="11"/>
  <c r="A70" i="11"/>
  <c r="Q4" i="11"/>
  <c r="Q62" i="11" s="1"/>
  <c r="Q20" i="11" l="1"/>
  <c r="Q27" i="11"/>
  <c r="Q32" i="11"/>
  <c r="Q42" i="11"/>
  <c r="Q44" i="11"/>
  <c r="Q50" i="11"/>
  <c r="Q64" i="11"/>
  <c r="Q16" i="11"/>
  <c r="Q26" i="11"/>
  <c r="Q33" i="11"/>
  <c r="Q40" i="11"/>
  <c r="Q43" i="11"/>
  <c r="Q49" i="11"/>
  <c r="Q56" i="11"/>
  <c r="Q68" i="11"/>
  <c r="Q70" i="11"/>
  <c r="R6" i="11"/>
  <c r="R5" i="11"/>
  <c r="Q17" i="11"/>
  <c r="Q19" i="11"/>
  <c r="C70" i="11" l="1"/>
  <c r="I70" i="14" s="1"/>
  <c r="D70" i="11"/>
  <c r="F70" i="14" s="1"/>
  <c r="Q6" i="11"/>
  <c r="Q5" i="11"/>
  <c r="P4" i="11"/>
  <c r="P62" i="11" s="1"/>
  <c r="C70" i="14" l="1"/>
  <c r="P17" i="11"/>
  <c r="P19" i="11"/>
  <c r="P27" i="11"/>
  <c r="P51" i="11"/>
  <c r="P22" i="11"/>
  <c r="P35" i="11"/>
  <c r="P39" i="11"/>
  <c r="P15" i="11"/>
  <c r="P21" i="11"/>
  <c r="P24" i="11"/>
  <c r="P30" i="11"/>
  <c r="P36" i="11"/>
  <c r="P61" i="11"/>
  <c r="P53" i="11"/>
  <c r="P12" i="11"/>
  <c r="P29" i="11"/>
  <c r="P41" i="11"/>
  <c r="A69" i="11"/>
  <c r="O4" i="11"/>
  <c r="O68" i="11" s="1"/>
  <c r="P6" i="11" l="1"/>
  <c r="O41" i="11"/>
  <c r="O13" i="11"/>
  <c r="O17" i="11"/>
  <c r="O26" i="11"/>
  <c r="O39" i="11"/>
  <c r="O43" i="11"/>
  <c r="O49" i="11"/>
  <c r="O64" i="11"/>
  <c r="O12" i="11"/>
  <c r="O11" i="11"/>
  <c r="O6" i="11" s="1"/>
  <c r="O16" i="11"/>
  <c r="O20" i="11"/>
  <c r="O29" i="11"/>
  <c r="O42" i="11"/>
  <c r="O44" i="11"/>
  <c r="O51" i="11"/>
  <c r="O69" i="11"/>
  <c r="P5" i="11"/>
  <c r="D69" i="11" l="1"/>
  <c r="F69" i="14" s="1"/>
  <c r="C69" i="14" s="1"/>
  <c r="C69" i="11"/>
  <c r="I69" i="14" s="1"/>
  <c r="O5" i="11"/>
  <c r="N4" i="11"/>
  <c r="N63" i="11" s="1"/>
  <c r="N30" i="11" l="1"/>
  <c r="N15" i="11"/>
  <c r="N61" i="11"/>
  <c r="N22" i="11"/>
  <c r="N40" i="11"/>
  <c r="N21" i="11"/>
  <c r="N24" i="11"/>
  <c r="N36" i="11"/>
  <c r="N59" i="11"/>
  <c r="N27" i="11"/>
  <c r="N35" i="11"/>
  <c r="N62" i="11"/>
  <c r="N12" i="11"/>
  <c r="N19" i="11"/>
  <c r="N28" i="11"/>
  <c r="N41" i="11"/>
  <c r="N54" i="11"/>
  <c r="A68" i="11"/>
  <c r="M4" i="11"/>
  <c r="M68" i="11" s="1"/>
  <c r="M19" i="11" l="1"/>
  <c r="M37" i="11"/>
  <c r="M50" i="11"/>
  <c r="M12" i="11"/>
  <c r="M28" i="11"/>
  <c r="M41" i="11"/>
  <c r="M54" i="11"/>
  <c r="D68" i="11"/>
  <c r="F68" i="14" s="1"/>
  <c r="C68" i="11"/>
  <c r="I68" i="14" s="1"/>
  <c r="M13" i="11"/>
  <c r="M27" i="11"/>
  <c r="M35" i="11"/>
  <c r="M39" i="11"/>
  <c r="M48" i="11"/>
  <c r="M51" i="11"/>
  <c r="N5" i="11"/>
  <c r="N6" i="11"/>
  <c r="M16" i="11"/>
  <c r="M44" i="11"/>
  <c r="M66" i="11"/>
  <c r="M18" i="11"/>
  <c r="M43" i="11"/>
  <c r="M62" i="11"/>
  <c r="A67" i="11"/>
  <c r="A66" i="11"/>
  <c r="A65" i="11"/>
  <c r="A64" i="11"/>
  <c r="L4" i="11"/>
  <c r="L66" i="11" s="1"/>
  <c r="D66" i="11" s="1"/>
  <c r="C68" i="14" l="1"/>
  <c r="L64" i="11"/>
  <c r="L16" i="11"/>
  <c r="L20" i="11"/>
  <c r="L26" i="11"/>
  <c r="L43" i="11"/>
  <c r="L55" i="11"/>
  <c r="L61" i="11"/>
  <c r="L65" i="11"/>
  <c r="D65" i="11" s="1"/>
  <c r="F65" i="14" s="1"/>
  <c r="L67" i="11"/>
  <c r="C66" i="11"/>
  <c r="I66" i="14" s="1"/>
  <c r="L18" i="11"/>
  <c r="L21" i="11"/>
  <c r="L40" i="11"/>
  <c r="L44" i="11"/>
  <c r="L56" i="11"/>
  <c r="C65" i="11"/>
  <c r="I65" i="14" s="1"/>
  <c r="M6" i="11"/>
  <c r="M5" i="11"/>
  <c r="L62" i="11"/>
  <c r="L36" i="11"/>
  <c r="L49" i="11"/>
  <c r="F66" i="14"/>
  <c r="C66" i="14" s="1"/>
  <c r="C65" i="14" l="1"/>
  <c r="C67" i="11"/>
  <c r="I67" i="14" s="1"/>
  <c r="D67" i="11"/>
  <c r="F67" i="14" s="1"/>
  <c r="C67" i="14" s="1"/>
  <c r="D64" i="11"/>
  <c r="F64" i="14" s="1"/>
  <c r="C64" i="11"/>
  <c r="I64" i="14" s="1"/>
  <c r="L6" i="11"/>
  <c r="L5" i="11"/>
  <c r="C5" i="16"/>
  <c r="C64" i="14" l="1"/>
  <c r="A63" i="11"/>
  <c r="K4" i="11"/>
  <c r="K63" i="11" s="1"/>
  <c r="D63" i="11" l="1"/>
  <c r="F63" i="14" s="1"/>
  <c r="C63" i="14" s="1"/>
  <c r="C63" i="11"/>
  <c r="I63" i="14" s="1"/>
  <c r="K15" i="11"/>
  <c r="K22" i="11"/>
  <c r="K27" i="11"/>
  <c r="K30" i="11"/>
  <c r="K36" i="11"/>
  <c r="K41" i="11"/>
  <c r="K51" i="11"/>
  <c r="K54" i="11"/>
  <c r="K13" i="11"/>
  <c r="K19" i="11"/>
  <c r="K24" i="11"/>
  <c r="K28" i="11"/>
  <c r="K34" i="11"/>
  <c r="K38" i="11"/>
  <c r="K50" i="11"/>
  <c r="K53" i="11"/>
  <c r="K59" i="11"/>
  <c r="K35" i="11"/>
  <c r="K48" i="11"/>
  <c r="K62" i="11"/>
  <c r="K49" i="11"/>
  <c r="K5" i="11" l="1"/>
  <c r="K6" i="11"/>
  <c r="A62" i="11"/>
  <c r="A61" i="11"/>
  <c r="A60" i="11"/>
  <c r="J4" i="11"/>
  <c r="J49" i="11" s="1"/>
  <c r="J16" i="11" l="1"/>
  <c r="J18" i="11"/>
  <c r="J35" i="11"/>
  <c r="J43" i="11"/>
  <c r="J46" i="11"/>
  <c r="J57" i="11"/>
  <c r="J62" i="11"/>
  <c r="J60" i="11"/>
  <c r="J17" i="11"/>
  <c r="J26" i="11"/>
  <c r="J42" i="11"/>
  <c r="J44" i="11"/>
  <c r="J48" i="11"/>
  <c r="J61" i="11"/>
  <c r="J12" i="11"/>
  <c r="J6" i="11" s="1"/>
  <c r="J39" i="11"/>
  <c r="A59" i="11"/>
  <c r="I4" i="11"/>
  <c r="I37" i="11" s="1"/>
  <c r="I19" i="11" l="1"/>
  <c r="I31" i="11"/>
  <c r="I12" i="11"/>
  <c r="I27" i="11"/>
  <c r="I49" i="11"/>
  <c r="I59" i="11"/>
  <c r="D61" i="11"/>
  <c r="F61" i="14" s="1"/>
  <c r="C61" i="14" s="1"/>
  <c r="C61" i="11"/>
  <c r="I61" i="14" s="1"/>
  <c r="D62" i="11"/>
  <c r="F62" i="14" s="1"/>
  <c r="C62" i="14" s="1"/>
  <c r="C62" i="11"/>
  <c r="I62" i="14" s="1"/>
  <c r="I14" i="11"/>
  <c r="I22" i="11"/>
  <c r="I29" i="11"/>
  <c r="D60" i="11"/>
  <c r="F60" i="14" s="1"/>
  <c r="C60" i="11"/>
  <c r="I60" i="14" s="1"/>
  <c r="J5" i="11"/>
  <c r="D59" i="11"/>
  <c r="F59" i="14" s="1"/>
  <c r="C59" i="14" s="1"/>
  <c r="C59" i="11"/>
  <c r="I59" i="14" s="1"/>
  <c r="I11" i="11"/>
  <c r="I15" i="11"/>
  <c r="I21" i="11"/>
  <c r="I24" i="11"/>
  <c r="I28" i="11"/>
  <c r="I30" i="11"/>
  <c r="I36" i="11"/>
  <c r="I39" i="11"/>
  <c r="H4" i="11"/>
  <c r="H50" i="11" s="1"/>
  <c r="C60" i="14" l="1"/>
  <c r="H25" i="11"/>
  <c r="H39" i="11"/>
  <c r="H49" i="11"/>
  <c r="H12" i="11"/>
  <c r="H18" i="11"/>
  <c r="H35" i="11"/>
  <c r="H43" i="11"/>
  <c r="H26" i="11"/>
  <c r="H22" i="11"/>
  <c r="H36" i="11"/>
  <c r="H40" i="11"/>
  <c r="H54" i="11"/>
  <c r="H13" i="11"/>
  <c r="H33" i="11"/>
  <c r="H42" i="11"/>
  <c r="H47" i="11"/>
  <c r="H52" i="11"/>
  <c r="H5" i="11" l="1"/>
  <c r="H6" i="11"/>
  <c r="G4" i="11"/>
  <c r="G53" i="11" s="1"/>
  <c r="C4" i="16"/>
  <c r="G15" i="11" l="1"/>
  <c r="G19" i="11"/>
  <c r="G22" i="11"/>
  <c r="G25" i="11"/>
  <c r="G28" i="11"/>
  <c r="G37" i="11"/>
  <c r="G40" i="11"/>
  <c r="G49" i="11"/>
  <c r="G54" i="11"/>
  <c r="G12" i="11"/>
  <c r="G16" i="11"/>
  <c r="G21" i="11"/>
  <c r="G24" i="11"/>
  <c r="G27" i="11"/>
  <c r="G36" i="11"/>
  <c r="G39" i="11"/>
  <c r="G48" i="11"/>
  <c r="D58" i="11"/>
  <c r="C58" i="11"/>
  <c r="A58" i="11"/>
  <c r="G5" i="11" l="1"/>
  <c r="G6" i="11"/>
  <c r="F4" i="11" l="1"/>
  <c r="F42" i="11" s="1"/>
  <c r="F10" i="11" l="1"/>
  <c r="F40" i="11"/>
  <c r="F35" i="11"/>
  <c r="F22" i="11"/>
  <c r="F37" i="11"/>
  <c r="F54" i="11"/>
  <c r="F12" i="11"/>
  <c r="F24" i="11"/>
  <c r="F36" i="11"/>
  <c r="F38" i="11"/>
  <c r="F16" i="11"/>
  <c r="F20" i="11"/>
  <c r="F56" i="11"/>
  <c r="F13" i="11"/>
  <c r="F19" i="11"/>
  <c r="F25" i="11"/>
  <c r="F49" i="11"/>
  <c r="F5" i="11" l="1"/>
  <c r="F6" i="11"/>
  <c r="C4" i="15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C74" i="15" s="1"/>
  <c r="C75" i="15" s="1"/>
  <c r="C76" i="15" s="1"/>
  <c r="C77" i="15" s="1"/>
  <c r="C78" i="15" l="1"/>
  <c r="C79" i="15" s="1"/>
  <c r="C80" i="15" s="1"/>
  <c r="C81" i="15" s="1"/>
  <c r="C82" i="15" s="1"/>
  <c r="C83" i="15" s="1"/>
  <c r="C84" i="15" s="1"/>
  <c r="C85" i="15" s="1"/>
  <c r="C86" i="15" s="1"/>
  <c r="I58" i="14"/>
  <c r="G8" i="14"/>
  <c r="E8" i="14"/>
  <c r="F58" i="14"/>
  <c r="C58" i="14" s="1"/>
  <c r="D8" i="14"/>
  <c r="D55" i="11"/>
  <c r="F55" i="14" s="1"/>
  <c r="D54" i="11"/>
  <c r="F54" i="14" s="1"/>
  <c r="D53" i="11"/>
  <c r="F53" i="14" s="1"/>
  <c r="D52" i="11"/>
  <c r="F52" i="14" s="1"/>
  <c r="D51" i="11"/>
  <c r="F51" i="14" s="1"/>
  <c r="D50" i="11"/>
  <c r="F50" i="14" s="1"/>
  <c r="D46" i="11"/>
  <c r="F46" i="14" s="1"/>
  <c r="D45" i="11"/>
  <c r="F45" i="14" s="1"/>
  <c r="D44" i="11"/>
  <c r="F44" i="14" s="1"/>
  <c r="D43" i="11"/>
  <c r="F43" i="14" s="1"/>
  <c r="D42" i="11"/>
  <c r="F42" i="14" s="1"/>
  <c r="D41" i="11"/>
  <c r="F41" i="14" s="1"/>
  <c r="A57" i="11"/>
  <c r="A56" i="11"/>
  <c r="A55" i="11"/>
  <c r="A54" i="11"/>
  <c r="A53" i="11"/>
  <c r="A52" i="11"/>
  <c r="A51" i="11"/>
  <c r="D40" i="11"/>
  <c r="F40" i="14" s="1"/>
  <c r="D39" i="11"/>
  <c r="F39" i="14" s="1"/>
  <c r="D38" i="11"/>
  <c r="F38" i="14" s="1"/>
  <c r="D37" i="11"/>
  <c r="F37" i="14" s="1"/>
  <c r="D36" i="11"/>
  <c r="F36" i="14" s="1"/>
  <c r="D35" i="11"/>
  <c r="F35" i="14" s="1"/>
  <c r="D33" i="11"/>
  <c r="F33" i="14" s="1"/>
  <c r="D32" i="11"/>
  <c r="F32" i="14" s="1"/>
  <c r="D31" i="11"/>
  <c r="F31" i="14" s="1"/>
  <c r="D30" i="11"/>
  <c r="F30" i="14" s="1"/>
  <c r="D27" i="11"/>
  <c r="F27" i="14" s="1"/>
  <c r="D26" i="11"/>
  <c r="F26" i="14" s="1"/>
  <c r="D24" i="11"/>
  <c r="F24" i="14" s="1"/>
  <c r="D23" i="11"/>
  <c r="F23" i="14" s="1"/>
  <c r="D22" i="11"/>
  <c r="F22" i="14" s="1"/>
  <c r="D21" i="11"/>
  <c r="F21" i="14" s="1"/>
  <c r="D15" i="11"/>
  <c r="F15" i="14" s="1"/>
  <c r="D14" i="11"/>
  <c r="F14" i="14" s="1"/>
  <c r="D12" i="11"/>
  <c r="F12" i="14" s="1"/>
  <c r="D10" i="11"/>
  <c r="F10" i="14" s="1"/>
  <c r="C55" i="11"/>
  <c r="I55" i="14" s="1"/>
  <c r="C54" i="11"/>
  <c r="I54" i="14" s="1"/>
  <c r="C53" i="11"/>
  <c r="I53" i="14" s="1"/>
  <c r="C52" i="11"/>
  <c r="I52" i="14" s="1"/>
  <c r="C51" i="11"/>
  <c r="I51" i="14" s="1"/>
  <c r="C50" i="11"/>
  <c r="I50" i="14" s="1"/>
  <c r="C46" i="11"/>
  <c r="I46" i="14" s="1"/>
  <c r="C45" i="11"/>
  <c r="I45" i="14" s="1"/>
  <c r="C44" i="11"/>
  <c r="I44" i="14" s="1"/>
  <c r="C43" i="11"/>
  <c r="I43" i="14" s="1"/>
  <c r="C42" i="11"/>
  <c r="I42" i="14" s="1"/>
  <c r="C41" i="11"/>
  <c r="I41" i="14" s="1"/>
  <c r="C40" i="11"/>
  <c r="I40" i="14" s="1"/>
  <c r="C39" i="11"/>
  <c r="I39" i="14" s="1"/>
  <c r="C38" i="11"/>
  <c r="I38" i="14" s="1"/>
  <c r="C37" i="11"/>
  <c r="I37" i="14" s="1"/>
  <c r="C36" i="11"/>
  <c r="I36" i="14" s="1"/>
  <c r="C35" i="11"/>
  <c r="I35" i="14" s="1"/>
  <c r="C33" i="11"/>
  <c r="I33" i="14" s="1"/>
  <c r="C32" i="11"/>
  <c r="I32" i="14" s="1"/>
  <c r="C31" i="11"/>
  <c r="I31" i="14" s="1"/>
  <c r="C30" i="11"/>
  <c r="I30" i="14" s="1"/>
  <c r="C27" i="11"/>
  <c r="I27" i="14" s="1"/>
  <c r="C26" i="11"/>
  <c r="I26" i="14" s="1"/>
  <c r="C24" i="11"/>
  <c r="I24" i="14" s="1"/>
  <c r="C23" i="11"/>
  <c r="I23" i="14" s="1"/>
  <c r="C22" i="11"/>
  <c r="I22" i="14" s="1"/>
  <c r="C21" i="11"/>
  <c r="I21" i="14" s="1"/>
  <c r="C15" i="11"/>
  <c r="I15" i="14" s="1"/>
  <c r="C14" i="11"/>
  <c r="I14" i="14" s="1"/>
  <c r="C12" i="11"/>
  <c r="I12" i="14" s="1"/>
  <c r="C10" i="11"/>
  <c r="I10" i="14" s="1"/>
  <c r="C12" i="14" l="1"/>
  <c r="C15" i="14"/>
  <c r="C22" i="14"/>
  <c r="C24" i="14"/>
  <c r="C27" i="14"/>
  <c r="C31" i="14"/>
  <c r="C33" i="14"/>
  <c r="C36" i="14"/>
  <c r="C38" i="14"/>
  <c r="C40" i="14"/>
  <c r="C41" i="14"/>
  <c r="C43" i="14"/>
  <c r="C45" i="14"/>
  <c r="C50" i="14"/>
  <c r="C52" i="14"/>
  <c r="C54" i="14"/>
  <c r="C10" i="14"/>
  <c r="C14" i="14"/>
  <c r="C21" i="14"/>
  <c r="C23" i="14"/>
  <c r="C26" i="14"/>
  <c r="C30" i="14"/>
  <c r="C32" i="14"/>
  <c r="C35" i="14"/>
  <c r="C37" i="14"/>
  <c r="C39" i="14"/>
  <c r="C42" i="14"/>
  <c r="C44" i="14"/>
  <c r="C46" i="14"/>
  <c r="C51" i="14"/>
  <c r="C53" i="14"/>
  <c r="C55" i="14"/>
  <c r="C87" i="15"/>
  <c r="C88" i="15" l="1"/>
  <c r="C89" i="15" s="1"/>
  <c r="C90" i="15" s="1"/>
  <c r="C91" i="15" s="1"/>
  <c r="C92" i="15" s="1"/>
  <c r="C93" i="15" s="1"/>
  <c r="C94" i="15" s="1"/>
  <c r="C95" i="15" s="1"/>
  <c r="C96" i="15" s="1"/>
  <c r="C97" i="15" s="1"/>
  <c r="C98" i="15" s="1"/>
  <c r="C99" i="15" s="1"/>
  <c r="C100" i="15" s="1"/>
  <c r="C101" i="15" s="1"/>
  <c r="E4" i="11"/>
  <c r="E16" i="11" s="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E11" i="11" l="1"/>
  <c r="D11" i="11" s="1"/>
  <c r="F11" i="14" s="1"/>
  <c r="E18" i="11"/>
  <c r="C18" i="11" s="1"/>
  <c r="I18" i="14" s="1"/>
  <c r="E20" i="11"/>
  <c r="C20" i="11" s="1"/>
  <c r="I20" i="14" s="1"/>
  <c r="E28" i="11"/>
  <c r="C28" i="11" s="1"/>
  <c r="I28" i="14" s="1"/>
  <c r="E34" i="11"/>
  <c r="C34" i="11" s="1"/>
  <c r="I34" i="14" s="1"/>
  <c r="E48" i="11"/>
  <c r="D48" i="11" s="1"/>
  <c r="F48" i="14" s="1"/>
  <c r="E56" i="11"/>
  <c r="C56" i="11" s="1"/>
  <c r="I56" i="14" s="1"/>
  <c r="E57" i="11"/>
  <c r="C57" i="11" s="1"/>
  <c r="I57" i="14" s="1"/>
  <c r="E9" i="11"/>
  <c r="C9" i="11" s="1"/>
  <c r="I9" i="14" s="1"/>
  <c r="E13" i="11"/>
  <c r="E17" i="11"/>
  <c r="D17" i="11" s="1"/>
  <c r="F17" i="14" s="1"/>
  <c r="E19" i="11"/>
  <c r="C19" i="11" s="1"/>
  <c r="I19" i="14" s="1"/>
  <c r="E25" i="11"/>
  <c r="D25" i="11" s="1"/>
  <c r="F25" i="14" s="1"/>
  <c r="E29" i="11"/>
  <c r="C29" i="11" s="1"/>
  <c r="I29" i="14" s="1"/>
  <c r="E47" i="11"/>
  <c r="C47" i="11" s="1"/>
  <c r="I47" i="14" s="1"/>
  <c r="E49" i="11"/>
  <c r="C49" i="11" s="1"/>
  <c r="I49" i="14" s="1"/>
  <c r="D16" i="11"/>
  <c r="F16" i="14" s="1"/>
  <c r="C16" i="14" s="1"/>
  <c r="C16" i="11"/>
  <c r="I16" i="14" s="1"/>
  <c r="D28" i="11"/>
  <c r="F28" i="14" s="1"/>
  <c r="C28" i="14" s="1"/>
  <c r="D57" i="11"/>
  <c r="F57" i="14" s="1"/>
  <c r="C57" i="14" s="1"/>
  <c r="D29" i="11"/>
  <c r="F29" i="14" s="1"/>
  <c r="C29" i="14" s="1"/>
  <c r="D49" i="11"/>
  <c r="F49" i="14" s="1"/>
  <c r="C49" i="14" s="1"/>
  <c r="C25" i="14" l="1"/>
  <c r="D19" i="11"/>
  <c r="F19" i="14" s="1"/>
  <c r="C19" i="14" s="1"/>
  <c r="C48" i="11"/>
  <c r="I48" i="14" s="1"/>
  <c r="C48" i="14" s="1"/>
  <c r="D18" i="11"/>
  <c r="F18" i="14" s="1"/>
  <c r="C18" i="14" s="1"/>
  <c r="C11" i="11"/>
  <c r="I11" i="14" s="1"/>
  <c r="C11" i="14" s="1"/>
  <c r="D47" i="11"/>
  <c r="F47" i="14" s="1"/>
  <c r="C47" i="14" s="1"/>
  <c r="E5" i="11"/>
  <c r="C17" i="11"/>
  <c r="I17" i="14" s="1"/>
  <c r="C17" i="14" s="1"/>
  <c r="C25" i="11"/>
  <c r="I25" i="14" s="1"/>
  <c r="E6" i="11"/>
  <c r="D34" i="11"/>
  <c r="D9" i="11"/>
  <c r="F9" i="14" s="1"/>
  <c r="C9" i="14" s="1"/>
  <c r="D56" i="11"/>
  <c r="F56" i="14" s="1"/>
  <c r="C56" i="14" s="1"/>
  <c r="D20" i="11"/>
  <c r="F20" i="14" s="1"/>
  <c r="C20" i="14" s="1"/>
  <c r="F34" i="14" l="1"/>
  <c r="C34" i="14" s="1"/>
  <c r="I6" i="11"/>
  <c r="C13" i="11"/>
  <c r="C6" i="11" s="1"/>
  <c r="I5" i="11"/>
  <c r="D13" i="11"/>
  <c r="D6" i="11" s="1"/>
  <c r="F13" i="14" l="1"/>
  <c r="I13" i="14"/>
  <c r="I8" i="14" s="1"/>
  <c r="F8" i="14" l="1"/>
  <c r="C13" i="14"/>
  <c r="C8" i="14"/>
  <c r="C6" i="14" s="1"/>
  <c r="C7" i="14" s="1"/>
</calcChain>
</file>

<file path=xl/sharedStrings.xml><?xml version="1.0" encoding="utf-8"?>
<sst xmlns="http://schemas.openxmlformats.org/spreadsheetml/2006/main" count="647" uniqueCount="239">
  <si>
    <t>备注</t>
    <phoneticPr fontId="1" type="noConversion"/>
  </si>
  <si>
    <t>号码</t>
    <phoneticPr fontId="1" type="noConversion"/>
  </si>
  <si>
    <t>家宁</t>
    <phoneticPr fontId="1" type="noConversion"/>
  </si>
  <si>
    <t>狼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</si>
  <si>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</si>
  <si>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</si>
  <si>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</si>
  <si>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Zigbeer</t>
    <phoneticPr fontId="1" type="noConversion"/>
  </si>
  <si>
    <t>贰壹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</si>
  <si>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</si>
  <si>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</si>
  <si>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</si>
  <si>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尚峰</t>
    <phoneticPr fontId="1" type="noConversion"/>
  </si>
  <si>
    <t>小宋</t>
    <phoneticPr fontId="1" type="noConversion"/>
  </si>
  <si>
    <t>赵聪</t>
    <phoneticPr fontId="1" type="noConversion"/>
  </si>
  <si>
    <t>更心</t>
    <phoneticPr fontId="1" type="noConversion"/>
  </si>
  <si>
    <t>拂晓</t>
    <phoneticPr fontId="1" type="noConversion"/>
  </si>
  <si>
    <t>陈磊</t>
    <phoneticPr fontId="1" type="noConversion"/>
  </si>
  <si>
    <t>参加人数</t>
    <phoneticPr fontId="1" type="noConversion"/>
  </si>
  <si>
    <t>孙伟</t>
    <phoneticPr fontId="1" type="noConversion"/>
  </si>
  <si>
    <t>小新</t>
    <phoneticPr fontId="1" type="noConversion"/>
  </si>
  <si>
    <t>拉齐奥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</si>
  <si>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</si>
  <si>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</si>
  <si>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</si>
  <si>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</si>
  <si>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</si>
  <si>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</si>
  <si>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</si>
  <si>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</si>
  <si>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</si>
  <si>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</si>
  <si>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</si>
  <si>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</si>
  <si>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</si>
  <si>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</si>
  <si>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</si>
  <si>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</si>
  <si>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</si>
  <si>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</si>
  <si>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</si>
  <si>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</si>
  <si>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</si>
  <si>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初始
金额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</si>
  <si>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</si>
  <si>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</si>
  <si>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</si>
  <si>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</si>
  <si>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20(120920),100/120(120927)</t>
    <phoneticPr fontId="1" type="noConversion"/>
  </si>
  <si>
    <t>20(120920),100/120(120927)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</si>
  <si>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</si>
  <si>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</si>
  <si>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</si>
  <si>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</si>
  <si>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</si>
  <si>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</si>
  <si>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</si>
  <si>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</si>
  <si>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</si>
  <si>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</si>
  <si>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</si>
  <si>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</si>
  <si>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</si>
  <si>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</si>
  <si>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</si>
  <si>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</si>
  <si>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</si>
  <si>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</si>
  <si>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</si>
  <si>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</si>
  <si>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</si>
  <si>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</si>
  <si>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温涛</t>
    <phoneticPr fontId="1" type="noConversion"/>
  </si>
  <si>
    <t>拂晓</t>
    <phoneticPr fontId="1" type="noConversion"/>
  </si>
  <si>
    <t>西北</t>
    <phoneticPr fontId="1" type="noConversion"/>
  </si>
  <si>
    <t>Zigbeer</t>
    <phoneticPr fontId="1" type="noConversion"/>
  </si>
  <si>
    <t>蚕豆</t>
    <phoneticPr fontId="1" type="noConversion"/>
  </si>
  <si>
    <t>小磊</t>
    <phoneticPr fontId="1" type="noConversion"/>
  </si>
  <si>
    <t>R</t>
    <phoneticPr fontId="1" type="noConversion"/>
  </si>
  <si>
    <t>刀哥</t>
    <phoneticPr fontId="1" type="noConversion"/>
  </si>
  <si>
    <t>小天</t>
    <phoneticPr fontId="1" type="noConversion"/>
  </si>
  <si>
    <t>活了</t>
    <phoneticPr fontId="1" type="noConversion"/>
  </si>
  <si>
    <t>20(120920),100/120(121009)</t>
    <phoneticPr fontId="1" type="noConversion"/>
  </si>
  <si>
    <t>孙伟</t>
    <phoneticPr fontId="1" type="noConversion"/>
  </si>
  <si>
    <t>100(121009)</t>
    <phoneticPr fontId="1" type="noConversion"/>
  </si>
  <si>
    <t>赵聪</t>
    <phoneticPr fontId="1" type="noConversion"/>
  </si>
  <si>
    <t>老A</t>
    <phoneticPr fontId="1" type="noConversion"/>
  </si>
  <si>
    <t>晨</t>
    <phoneticPr fontId="1" type="noConversion"/>
  </si>
  <si>
    <t>2012.10.9 多缴纳5元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</si>
  <si>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</si>
  <si>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</si>
  <si>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</si>
  <si>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</si>
  <si>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20(120920),100/120(121006)</t>
    <phoneticPr fontId="1" type="noConversion"/>
  </si>
  <si>
    <t>100(121016)</t>
    <phoneticPr fontId="1" type="noConversion"/>
  </si>
  <si>
    <t>100(121016)</t>
    <phoneticPr fontId="1" type="noConversion"/>
  </si>
  <si>
    <t>小岭</t>
    <phoneticPr fontId="1" type="noConversion"/>
  </si>
  <si>
    <t>狼</t>
    <phoneticPr fontId="1" type="noConversion"/>
  </si>
  <si>
    <t>M8</t>
    <phoneticPr fontId="1" type="noConversion"/>
  </si>
  <si>
    <t>刘俊峰</t>
    <phoneticPr fontId="1" type="noConversion"/>
  </si>
  <si>
    <t>人在旅途</t>
    <phoneticPr fontId="1" type="noConversion"/>
  </si>
  <si>
    <t>4号</t>
    <phoneticPr fontId="1" type="noConversion"/>
  </si>
  <si>
    <t>R</t>
    <phoneticPr fontId="1" type="noConversion"/>
  </si>
  <si>
    <t>20(120920),200/220(121018)</t>
    <phoneticPr fontId="1" type="noConversion"/>
  </si>
  <si>
    <t>30(121018)</t>
    <phoneticPr fontId="1" type="noConversion"/>
  </si>
  <si>
    <t>20(120920),70/90(121018)</t>
    <phoneticPr fontId="1" type="noConversion"/>
  </si>
  <si>
    <t>100(121018)</t>
    <phoneticPr fontId="1" type="noConversion"/>
  </si>
  <si>
    <t>70拉齐奥,30孙硕</t>
    <phoneticPr fontId="1" type="noConversion"/>
  </si>
  <si>
    <t>70R,30R2</t>
    <phoneticPr fontId="1" type="noConversion"/>
  </si>
  <si>
    <t>狮子少爷</t>
    <phoneticPr fontId="1" type="noConversion"/>
  </si>
  <si>
    <t>30(121023)</t>
    <phoneticPr fontId="1" type="noConversion"/>
  </si>
  <si>
    <t>100(120927),100/200(121023)</t>
    <phoneticPr fontId="1" type="noConversion"/>
  </si>
  <si>
    <t>100(121023)</t>
    <phoneticPr fontId="1" type="noConversion"/>
  </si>
  <si>
    <t>狮子少爷</t>
    <phoneticPr fontId="1" type="noConversion"/>
  </si>
  <si>
    <t>Shenhak</t>
    <phoneticPr fontId="1" type="noConversion"/>
  </si>
  <si>
    <t>超</t>
    <phoneticPr fontId="1" type="noConversion"/>
  </si>
  <si>
    <t>红星</t>
    <phoneticPr fontId="1" type="noConversion"/>
  </si>
  <si>
    <t>刀割除了另外一箱水钱30</t>
    <phoneticPr fontId="1" type="noConversion"/>
  </si>
  <si>
    <t>加一箱水</t>
    <phoneticPr fontId="1" type="noConversion"/>
  </si>
  <si>
    <t>欠费</t>
    <phoneticPr fontId="1" type="noConversion"/>
  </si>
  <si>
    <t>正常</t>
    <phoneticPr fontId="1" type="noConversion"/>
  </si>
  <si>
    <t>注销</t>
    <phoneticPr fontId="1" type="noConversion"/>
  </si>
  <si>
    <t>小白</t>
    <phoneticPr fontId="1" type="noConversion"/>
  </si>
  <si>
    <t>李正</t>
    <phoneticPr fontId="1" type="noConversion"/>
  </si>
  <si>
    <t>暂离</t>
    <phoneticPr fontId="1" type="noConversion"/>
  </si>
  <si>
    <t>张硕</t>
    <phoneticPr fontId="1" type="noConversion"/>
  </si>
  <si>
    <t>孙硕</t>
    <phoneticPr fontId="1" type="noConversion"/>
  </si>
  <si>
    <t>狐狸</t>
    <phoneticPr fontId="1" type="noConversion"/>
  </si>
  <si>
    <t>小严</t>
    <phoneticPr fontId="1" type="noConversion"/>
  </si>
  <si>
    <t>段晨</t>
    <phoneticPr fontId="1" type="noConversion"/>
  </si>
  <si>
    <t>顾伟强</t>
    <phoneticPr fontId="1" type="noConversion"/>
  </si>
  <si>
    <t>于博霏</t>
    <phoneticPr fontId="1" type="noConversion"/>
  </si>
  <si>
    <t>Edison</t>
    <phoneticPr fontId="1" type="noConversion"/>
  </si>
  <si>
    <t>上次多收5块钱</t>
    <phoneticPr fontId="1" type="noConversion"/>
  </si>
  <si>
    <t>30(121025)</t>
    <phoneticPr fontId="1" type="noConversion"/>
  </si>
  <si>
    <t>100(121025)</t>
    <phoneticPr fontId="1" type="noConversion"/>
  </si>
  <si>
    <t>Edison</t>
    <phoneticPr fontId="1" type="noConversion"/>
  </si>
  <si>
    <t>于博霏</t>
    <phoneticPr fontId="1" type="noConversion"/>
  </si>
  <si>
    <t>小严</t>
    <phoneticPr fontId="1" type="noConversion"/>
  </si>
  <si>
    <t>待缴</t>
    <phoneticPr fontId="1" type="noConversion"/>
  </si>
  <si>
    <t>小新</t>
    <phoneticPr fontId="1" type="noConversion"/>
  </si>
  <si>
    <t>小郝</t>
    <phoneticPr fontId="1" type="noConversion"/>
  </si>
  <si>
    <t>天</t>
    <phoneticPr fontId="1" type="noConversion"/>
  </si>
  <si>
    <t>20(120920),30/50(120927),70/120(121009),100/220(121101)</t>
    <phoneticPr fontId="1" type="noConversion"/>
  </si>
  <si>
    <t>100(121009),100/200(121101)</t>
    <phoneticPr fontId="1" type="noConversion"/>
  </si>
  <si>
    <t>100(120927),100/200(121101)</t>
    <phoneticPr fontId="1" type="noConversion"/>
  </si>
  <si>
    <t>蚕豆</t>
    <phoneticPr fontId="1" type="noConversion"/>
  </si>
  <si>
    <t>小天</t>
    <phoneticPr fontId="1" type="noConversion"/>
  </si>
  <si>
    <t>刘晨</t>
    <phoneticPr fontId="1" type="noConversion"/>
  </si>
  <si>
    <t>段晨</t>
    <phoneticPr fontId="1" type="noConversion"/>
  </si>
  <si>
    <t>100(121009),100/200(121106)</t>
    <phoneticPr fontId="1" type="noConversion"/>
  </si>
  <si>
    <t>Zigbeer</t>
    <phoneticPr fontId="1" type="noConversion"/>
  </si>
  <si>
    <t>腿</t>
    <phoneticPr fontId="1" type="noConversion"/>
  </si>
  <si>
    <t>压岁钱</t>
    <phoneticPr fontId="1" type="noConversion"/>
  </si>
  <si>
    <t>20(120920),25/45(121016),100/145(121108)</t>
    <phoneticPr fontId="1" type="noConversion"/>
  </si>
  <si>
    <t>顾伟强</t>
    <phoneticPr fontId="1" type="noConversion"/>
  </si>
  <si>
    <t>30(121108)</t>
    <phoneticPr fontId="1" type="noConversion"/>
  </si>
  <si>
    <t>度日</t>
    <phoneticPr fontId="1" type="noConversion"/>
  </si>
  <si>
    <t>4号</t>
    <phoneticPr fontId="1" type="noConversion"/>
  </si>
  <si>
    <t>m8</t>
    <phoneticPr fontId="1" type="noConversion"/>
  </si>
  <si>
    <t>小宋</t>
    <phoneticPr fontId="1" type="noConversion"/>
  </si>
  <si>
    <t>压岁钱</t>
    <phoneticPr fontId="1" type="noConversion"/>
  </si>
  <si>
    <t>旅途</t>
    <phoneticPr fontId="1" type="noConversion"/>
  </si>
  <si>
    <t>侯盟</t>
    <phoneticPr fontId="1" type="noConversion"/>
  </si>
  <si>
    <t>100(121009),100/200(121113)</t>
    <phoneticPr fontId="1" type="noConversion"/>
  </si>
  <si>
    <t>100(120927),100/200(121113)</t>
    <phoneticPr fontId="1" type="noConversion"/>
  </si>
  <si>
    <t>100(121018),100/200(121113)</t>
    <phoneticPr fontId="1" type="noConversion"/>
  </si>
  <si>
    <t>小磊</t>
    <phoneticPr fontId="1" type="noConversion"/>
  </si>
  <si>
    <t>侯盟</t>
    <phoneticPr fontId="1" type="noConversion"/>
  </si>
  <si>
    <t>刘俊峰</t>
    <phoneticPr fontId="1" type="noConversion"/>
  </si>
  <si>
    <t>人在旅途</t>
    <phoneticPr fontId="1" type="noConversion"/>
  </si>
  <si>
    <t>20(120920),100/120(120922),100/220(121113)</t>
    <phoneticPr fontId="1" type="noConversion"/>
  </si>
  <si>
    <t>幸福</t>
    <phoneticPr fontId="1" type="noConversion"/>
  </si>
  <si>
    <t>小郝</t>
    <phoneticPr fontId="1" type="noConversion"/>
  </si>
  <si>
    <t>TOTO</t>
    <phoneticPr fontId="1" type="noConversion"/>
  </si>
  <si>
    <t>TOTO</t>
    <phoneticPr fontId="1" type="noConversion"/>
  </si>
  <si>
    <t>公款支出</t>
    <phoneticPr fontId="1" type="noConversion"/>
  </si>
  <si>
    <t>温涛骨折,买点水果看望一下</t>
    <phoneticPr fontId="1" type="noConversion"/>
  </si>
  <si>
    <t>懦夫</t>
    <phoneticPr fontId="1" type="noConversion"/>
  </si>
  <si>
    <t>李正球衣不要,暂时充公</t>
    <phoneticPr fontId="1" type="noConversion"/>
  </si>
  <si>
    <t>超</t>
    <phoneticPr fontId="1" type="noConversion"/>
  </si>
  <si>
    <t>R</t>
    <phoneticPr fontId="1" type="noConversion"/>
  </si>
  <si>
    <t>100(121023),100/200(121120)</t>
    <phoneticPr fontId="1" type="noConversion"/>
  </si>
  <si>
    <t>西北</t>
    <phoneticPr fontId="1" type="noConversion"/>
  </si>
  <si>
    <t>度日</t>
    <phoneticPr fontId="1" type="noConversion"/>
  </si>
  <si>
    <t>古轮木</t>
    <phoneticPr fontId="1" type="noConversion"/>
  </si>
  <si>
    <t>Sam</t>
    <phoneticPr fontId="1" type="noConversion"/>
  </si>
  <si>
    <t>超</t>
    <phoneticPr fontId="1" type="noConversion"/>
  </si>
  <si>
    <t>R</t>
    <phoneticPr fontId="1" type="noConversion"/>
  </si>
  <si>
    <t>小岭</t>
    <phoneticPr fontId="1" type="noConversion"/>
  </si>
  <si>
    <t>合计</t>
    <phoneticPr fontId="1" type="noConversion"/>
  </si>
  <si>
    <t>合计</t>
    <phoneticPr fontId="1" type="noConversion"/>
  </si>
  <si>
    <t>幸福账户</t>
    <phoneticPr fontId="1" type="noConversion"/>
  </si>
  <si>
    <t>刀哥账户</t>
    <phoneticPr fontId="1" type="noConversion"/>
  </si>
  <si>
    <t>个人账户</t>
    <phoneticPr fontId="1" type="noConversion"/>
  </si>
  <si>
    <t>可支配</t>
    <phoneticPr fontId="1" type="noConversion"/>
  </si>
  <si>
    <t>缴纳
费用</t>
    <phoneticPr fontId="1" type="noConversion"/>
  </si>
  <si>
    <t>活动
支出</t>
    <phoneticPr fontId="1" type="noConversion"/>
  </si>
  <si>
    <t>个人
账户</t>
    <phoneticPr fontId="1" type="noConversion"/>
  </si>
  <si>
    <t>额外
缴纳</t>
    <phoneticPr fontId="1" type="noConversion"/>
  </si>
  <si>
    <t>30(121018),30/60(121108),30/90(121115),30/120(121122)</t>
    <phoneticPr fontId="1" type="noConversion"/>
  </si>
  <si>
    <t>捐助</t>
    <phoneticPr fontId="1" type="noConversion"/>
  </si>
  <si>
    <t>菜菜外交部报销</t>
    <phoneticPr fontId="1" type="noConversion"/>
  </si>
  <si>
    <t>鲜明</t>
    <phoneticPr fontId="1" type="noConversion"/>
  </si>
  <si>
    <t>Smile</t>
    <phoneticPr fontId="1" type="noConversion"/>
  </si>
  <si>
    <t>小贝</t>
    <phoneticPr fontId="1" type="noConversion"/>
  </si>
  <si>
    <t>100(120927),100/200(121122),10(121122返)</t>
    <phoneticPr fontId="1" type="noConversion"/>
  </si>
  <si>
    <t>奖励</t>
    <phoneticPr fontId="1" type="noConversion"/>
  </si>
  <si>
    <t>充值一次奖励10元</t>
    <phoneticPr fontId="1" type="noConversion"/>
  </si>
  <si>
    <t>吕涛</t>
    <phoneticPr fontId="1" type="noConversion"/>
  </si>
  <si>
    <t>额外
支出</t>
    <phoneticPr fontId="1" type="noConversion"/>
  </si>
  <si>
    <t>20(120920),100/120(121009),100/220(121018),100/320(121120),-12(121123坎)</t>
    <phoneticPr fontId="1" type="noConversion"/>
  </si>
  <si>
    <t>100(121122),10(121122返),-12(121123坎)</t>
    <phoneticPr fontId="1" type="noConversion"/>
  </si>
  <si>
    <t>100(120927),100/200(121120),-12(121123坎)</t>
    <phoneticPr fontId="1" type="noConversion"/>
  </si>
  <si>
    <t>100(121009),100/200(121113),-12(121123坎)</t>
    <phoneticPr fontId="1" type="noConversion"/>
  </si>
  <si>
    <t>40(120927),100/140(121009),100/240(121120),-12(121123坎)</t>
    <phoneticPr fontId="1" type="noConversion"/>
  </si>
  <si>
    <t>30(121101),30/60(121108),100/160(121115),-10(121123坎)</t>
    <phoneticPr fontId="1" type="noConversion"/>
  </si>
  <si>
    <t>100/100(120927),-10(121123坎)</t>
    <phoneticPr fontId="1" type="noConversion"/>
  </si>
  <si>
    <t>30(121025),100/130(121101),-10(121123坎)</t>
    <phoneticPr fontId="1" type="noConversion"/>
  </si>
  <si>
    <t>100(121011),100/200(121108),-12(121123坎)</t>
    <phoneticPr fontId="1" type="noConversion"/>
  </si>
  <si>
    <t>100(120927),100/200(121115),-12(121123坎)</t>
    <phoneticPr fontId="1" type="noConversion"/>
  </si>
  <si>
    <t>100(121025),-10(121123坎)</t>
    <phoneticPr fontId="1" type="noConversion"/>
  </si>
  <si>
    <t>30(121115),-10(121123坎)</t>
    <phoneticPr fontId="1" type="noConversion"/>
  </si>
  <si>
    <t>20(120920),100/120(120927),100/220(121120),-12(121123坎)</t>
    <phoneticPr fontId="1" type="noConversion"/>
  </si>
  <si>
    <t>淘宝</t>
    <phoneticPr fontId="1" type="noConversion"/>
  </si>
  <si>
    <t>采购</t>
    <phoneticPr fontId="1" type="noConversion"/>
  </si>
  <si>
    <t>淘宝网购号坎,Sam(23),古轮木(15),R(97),刀(18),西北(3),小郝,懦夫,段晨,小宋(45),赵聪(55),清道夫L(32),小严,TOTO,度日(4)</t>
    <phoneticPr fontId="1" type="noConversion"/>
  </si>
  <si>
    <t>更心</t>
    <phoneticPr fontId="1" type="noConversion"/>
  </si>
  <si>
    <t>660/4500(121018),430/4930(121023),360/5290(121025),430/5720(121101),100/5820(121106),
-40/5780(121106调),390/6170(121108),500/6670(121113),260/6930(121115),500/7430(121120),
230/7660(121122),200/7860(121127)</t>
    <phoneticPr fontId="1" type="noConversion"/>
  </si>
  <si>
    <t>Shenhak</t>
    <phoneticPr fontId="1" type="noConversion"/>
  </si>
  <si>
    <t>20(120920),100/120(121009),100/220(121127),10(121127返)</t>
    <phoneticPr fontId="1" type="noConversion"/>
  </si>
  <si>
    <t>100(121023),100/200(121127),10(121127返)</t>
    <phoneticPr fontId="1" type="noConversion"/>
  </si>
  <si>
    <t>虫子</t>
    <phoneticPr fontId="1" type="noConversion"/>
  </si>
  <si>
    <t>刀</t>
    <phoneticPr fontId="1" type="noConversion"/>
  </si>
  <si>
    <t>活了</t>
    <phoneticPr fontId="1" type="noConversion"/>
  </si>
  <si>
    <t>贰壹</t>
    <phoneticPr fontId="1" type="noConversion"/>
  </si>
  <si>
    <t>戒影</t>
    <phoneticPr fontId="1" type="noConversion"/>
  </si>
  <si>
    <t>清道夫</t>
    <phoneticPr fontId="1" type="noConversion"/>
  </si>
  <si>
    <t>Shenghak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</si>
</sst>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_ "/>
    <numFmt numFmtId="177" formatCode="#,##0.00_);[Red]\(#,##0.00\)"/>
    <numFmt numFmtId="178" formatCode="#,##0_);[Red]\(#,##0\)"/>
    <numFmt numFmtId="179" formatCode="#,##0_ "/>
    <numFmt numFmtId="180" formatCode="0.00_ ;[Red]\-0.00\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FF0000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1" xfId="0" applyFont="1" applyBorder="1"/>
    <xf numFmtId="14" fontId="0" fillId="3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180" fontId="0" fillId="4" borderId="1" xfId="0" applyNumberFormat="1" applyFill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0" fontId="0" fillId="0" borderId="0" xfId="0" applyNumberFormat="1"/>
    <xf numFmtId="0" fontId="0" fillId="3" borderId="1" xfId="0" applyFill="1" applyBorder="1" applyAlignment="1">
      <alignment wrapText="1"/>
    </xf>
    <xf numFmtId="4" fontId="0" fillId="4" borderId="1" xfId="0" applyNumberFormat="1" applyFill="1" applyBorder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opLeftCell="B1" workbookViewId="0">
      <selection activeCell="B54" sqref="B54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10.5" style="3" bestFit="1" customWidth="1"/>
    <col min="4" max="4" width="9" style="3" bestFit="1" customWidth="1"/>
    <col min="5" max="5" width="5.25" style="3" bestFit="1" customWidth="1"/>
    <col min="6" max="6" width="8.75" style="3" customWidth="1"/>
    <col min="7" max="7" width="5.25" bestFit="1" customWidth="1"/>
    <col min="8" max="8" width="5.25" customWidth="1"/>
    <col min="9" max="9" width="7.125" style="3" bestFit="1" customWidth="1"/>
    <col min="10" max="10" width="88.75" customWidth="1"/>
  </cols>
  <sheetData>
    <row r="1" spans="1:10" ht="27" x14ac:dyDescent="0.15">
      <c r="A1" s="14" t="s">
        <v>1</v>
      </c>
      <c r="B1" s="14" t="s">
        <v>22</v>
      </c>
      <c r="C1" s="15" t="s">
        <v>198</v>
      </c>
      <c r="D1" s="15" t="s">
        <v>43</v>
      </c>
      <c r="E1" s="15" t="s">
        <v>196</v>
      </c>
      <c r="F1" s="15" t="s">
        <v>197</v>
      </c>
      <c r="G1" s="15" t="s">
        <v>199</v>
      </c>
      <c r="H1" s="15" t="s">
        <v>210</v>
      </c>
      <c r="I1" s="15" t="s">
        <v>27</v>
      </c>
      <c r="J1" s="14" t="s">
        <v>0</v>
      </c>
    </row>
    <row r="2" spans="1:10" x14ac:dyDescent="0.15">
      <c r="A2" s="14"/>
      <c r="B2" s="14"/>
      <c r="C2" s="8"/>
      <c r="D2" s="8"/>
      <c r="E2" s="8"/>
      <c r="F2" s="8"/>
      <c r="G2" s="8"/>
      <c r="H2" s="8"/>
      <c r="I2" s="8"/>
      <c r="J2" s="13"/>
    </row>
    <row r="3" spans="1:10" x14ac:dyDescent="0.15">
      <c r="A3" s="14" t="s">
        <v>119</v>
      </c>
      <c r="B3" s="22"/>
      <c r="C3" s="8"/>
      <c r="D3" s="8"/>
      <c r="E3" s="8"/>
      <c r="F3" s="8"/>
      <c r="G3" s="8"/>
      <c r="H3" s="8"/>
      <c r="I3" s="8"/>
      <c r="J3" s="13"/>
    </row>
    <row r="4" spans="1:10" x14ac:dyDescent="0.15">
      <c r="A4" s="14" t="s">
        <v>139</v>
      </c>
      <c r="B4" s="21"/>
      <c r="C4" s="30">
        <f>幸福!B2</f>
        <v>3349</v>
      </c>
      <c r="D4" s="31" t="s">
        <v>192</v>
      </c>
      <c r="E4" s="8"/>
      <c r="F4" s="8"/>
      <c r="G4" s="8"/>
      <c r="H4" s="8"/>
      <c r="I4" s="8"/>
      <c r="J4" s="13"/>
    </row>
    <row r="5" spans="1:10" x14ac:dyDescent="0.15">
      <c r="A5" s="14" t="s">
        <v>120</v>
      </c>
      <c r="B5" s="8"/>
      <c r="C5" s="30">
        <f>刀哥!B2</f>
        <v>760</v>
      </c>
      <c r="D5" s="31" t="s">
        <v>193</v>
      </c>
      <c r="E5" s="8"/>
      <c r="F5" s="8"/>
      <c r="G5" s="8"/>
      <c r="H5" s="8"/>
      <c r="I5" s="8"/>
      <c r="J5" s="13"/>
    </row>
    <row r="6" spans="1:10" x14ac:dyDescent="0.15">
      <c r="A6" s="14" t="s">
        <v>121</v>
      </c>
      <c r="B6" s="24"/>
      <c r="C6" s="30">
        <f>C8</f>
        <v>2969.7557894736851</v>
      </c>
      <c r="D6" s="31" t="s">
        <v>194</v>
      </c>
      <c r="E6" s="8"/>
      <c r="F6" s="8"/>
      <c r="G6" s="8"/>
      <c r="H6" s="8"/>
      <c r="I6" s="8"/>
      <c r="J6" s="13"/>
    </row>
    <row r="7" spans="1:10" x14ac:dyDescent="0.15">
      <c r="A7" s="14" t="s">
        <v>124</v>
      </c>
      <c r="B7" s="23"/>
      <c r="C7" s="30">
        <f>C4+C5-C6</f>
        <v>1139.2442105263149</v>
      </c>
      <c r="D7" s="31" t="s">
        <v>195</v>
      </c>
      <c r="E7" s="8"/>
      <c r="F7" s="8"/>
      <c r="G7" s="8"/>
      <c r="H7" s="8"/>
      <c r="I7" s="8"/>
      <c r="J7" s="13" t="s">
        <v>71</v>
      </c>
    </row>
    <row r="8" spans="1:10" ht="44.25" customHeight="1" x14ac:dyDescent="0.15">
      <c r="A8" s="14" t="s">
        <v>31</v>
      </c>
      <c r="B8" s="14"/>
      <c r="C8" s="12">
        <f t="shared" ref="C8:I8" si="0">SUM(C9:C90)</f>
        <v>2969.7557894736851</v>
      </c>
      <c r="D8" s="8">
        <f t="shared" si="0"/>
        <v>925.43999999999994</v>
      </c>
      <c r="E8" s="8">
        <f t="shared" si="0"/>
        <v>7860</v>
      </c>
      <c r="F8" s="9">
        <f t="shared" si="0"/>
        <v>5408.6842105263167</v>
      </c>
      <c r="G8" s="8">
        <f t="shared" si="0"/>
        <v>40</v>
      </c>
      <c r="H8" s="8">
        <f t="shared" si="0"/>
        <v>154</v>
      </c>
      <c r="I8" s="8">
        <f t="shared" si="0"/>
        <v>293</v>
      </c>
      <c r="J8" s="28" t="s">
        <v>228</v>
      </c>
    </row>
    <row r="9" spans="1:10" x14ac:dyDescent="0.15">
      <c r="A9" s="8">
        <v>0</v>
      </c>
      <c r="B9" s="21" t="s">
        <v>2</v>
      </c>
      <c r="C9" s="12">
        <f t="shared" ref="C9:C40" si="1">D9+E9+G9-F9-I9-H9</f>
        <v>22.882105263157893</v>
      </c>
      <c r="D9" s="2">
        <v>22.04</v>
      </c>
      <c r="E9" s="2">
        <v>20</v>
      </c>
      <c r="F9" s="9">
        <f>'201201'!D9</f>
        <v>18.157894736842106</v>
      </c>
      <c r="G9" s="2"/>
      <c r="H9" s="1"/>
      <c r="I9" s="8">
        <f>'201201'!C9</f>
        <v>1</v>
      </c>
      <c r="J9" s="1" t="s">
        <v>26</v>
      </c>
    </row>
    <row r="10" spans="1:10" x14ac:dyDescent="0.15">
      <c r="A10" s="8">
        <v>1</v>
      </c>
      <c r="B10" s="21" t="s">
        <v>122</v>
      </c>
      <c r="C10" s="12">
        <f t="shared" si="1"/>
        <v>14.833333333333332</v>
      </c>
      <c r="D10" s="2">
        <v>0</v>
      </c>
      <c r="E10" s="2">
        <v>35</v>
      </c>
      <c r="F10" s="9">
        <f>'201201'!D10</f>
        <v>19.166666666666668</v>
      </c>
      <c r="G10" s="2"/>
      <c r="H10" s="2"/>
      <c r="I10" s="8">
        <f>'201201'!C10</f>
        <v>1</v>
      </c>
      <c r="J10" s="1" t="s">
        <v>47</v>
      </c>
    </row>
    <row r="11" spans="1:10" x14ac:dyDescent="0.15">
      <c r="A11" s="8">
        <v>2</v>
      </c>
      <c r="B11" s="8" t="s">
        <v>3</v>
      </c>
      <c r="C11" s="12">
        <f t="shared" si="1"/>
        <v>60.508771929824562</v>
      </c>
      <c r="D11" s="2">
        <v>0</v>
      </c>
      <c r="E11" s="2">
        <v>120</v>
      </c>
      <c r="F11" s="9">
        <f>'201201'!D11</f>
        <v>56.491228070175438</v>
      </c>
      <c r="G11" s="2"/>
      <c r="H11" s="2"/>
      <c r="I11" s="8">
        <f>'201201'!C11</f>
        <v>3</v>
      </c>
      <c r="J11" s="1" t="s">
        <v>93</v>
      </c>
    </row>
    <row r="12" spans="1:10" x14ac:dyDescent="0.15">
      <c r="A12" s="8">
        <v>3</v>
      </c>
      <c r="B12" s="8" t="s">
        <v>183</v>
      </c>
      <c r="C12" s="12">
        <f t="shared" si="1"/>
        <v>32.661228070175468</v>
      </c>
      <c r="D12" s="2">
        <v>57.42</v>
      </c>
      <c r="E12" s="2">
        <v>240</v>
      </c>
      <c r="F12" s="9">
        <f>'201201'!D12</f>
        <v>240.75877192982455</v>
      </c>
      <c r="G12" s="2"/>
      <c r="H12" s="2">
        <v>12</v>
      </c>
      <c r="I12" s="8">
        <f>'201201'!C12</f>
        <v>12</v>
      </c>
      <c r="J12" s="1" t="s">
        <v>215</v>
      </c>
    </row>
    <row r="13" spans="1:10" x14ac:dyDescent="0.15">
      <c r="A13" s="8">
        <v>4</v>
      </c>
      <c r="B13" s="8" t="s">
        <v>184</v>
      </c>
      <c r="C13" s="12">
        <f t="shared" si="1"/>
        <v>93.680909090909097</v>
      </c>
      <c r="D13" s="2">
        <v>18.34</v>
      </c>
      <c r="E13" s="2">
        <v>220</v>
      </c>
      <c r="F13" s="9">
        <f>'201201'!D13</f>
        <v>125.65909090909091</v>
      </c>
      <c r="G13" s="2"/>
      <c r="H13" s="2">
        <v>12</v>
      </c>
      <c r="I13" s="8">
        <f>'201201'!C13</f>
        <v>7</v>
      </c>
      <c r="J13" s="1" t="s">
        <v>223</v>
      </c>
    </row>
    <row r="14" spans="1:10" x14ac:dyDescent="0.15">
      <c r="A14" s="8">
        <v>5</v>
      </c>
      <c r="B14" s="24" t="s">
        <v>123</v>
      </c>
      <c r="C14" s="12">
        <f t="shared" si="1"/>
        <v>8.9933333333333323</v>
      </c>
      <c r="D14" s="2">
        <v>29.16</v>
      </c>
      <c r="E14" s="2"/>
      <c r="F14" s="9">
        <f>'201201'!D14</f>
        <v>19.166666666666668</v>
      </c>
      <c r="G14" s="2"/>
      <c r="H14" s="2"/>
      <c r="I14" s="8">
        <f>'201201'!C14</f>
        <v>1</v>
      </c>
      <c r="J14" s="1"/>
    </row>
    <row r="15" spans="1:10" x14ac:dyDescent="0.15">
      <c r="A15" s="8">
        <v>6</v>
      </c>
      <c r="B15" s="8" t="s">
        <v>167</v>
      </c>
      <c r="C15" s="12">
        <f t="shared" si="1"/>
        <v>71.264359383306754</v>
      </c>
      <c r="D15" s="2">
        <v>5.46</v>
      </c>
      <c r="E15" s="2">
        <v>200</v>
      </c>
      <c r="F15" s="9">
        <f>'201201'!D15</f>
        <v>127.19564061669325</v>
      </c>
      <c r="G15" s="2"/>
      <c r="H15" s="2"/>
      <c r="I15" s="8">
        <f>'201201'!C15</f>
        <v>7</v>
      </c>
      <c r="J15" s="1" t="s">
        <v>164</v>
      </c>
    </row>
    <row r="16" spans="1:10" x14ac:dyDescent="0.15">
      <c r="A16" s="8">
        <v>7</v>
      </c>
      <c r="B16" s="8" t="s">
        <v>146</v>
      </c>
      <c r="C16" s="12">
        <f t="shared" si="1"/>
        <v>48.040877192982464</v>
      </c>
      <c r="D16" s="2">
        <v>3.94</v>
      </c>
      <c r="E16" s="2">
        <v>220</v>
      </c>
      <c r="F16" s="9">
        <f>'201201'!D16</f>
        <v>166.89912280701753</v>
      </c>
      <c r="G16" s="2"/>
      <c r="H16" s="2"/>
      <c r="I16" s="8">
        <f>'201201'!C16</f>
        <v>9</v>
      </c>
      <c r="J16" s="1" t="s">
        <v>143</v>
      </c>
    </row>
    <row r="17" spans="1:10" x14ac:dyDescent="0.15">
      <c r="A17" s="8">
        <v>8</v>
      </c>
      <c r="B17" s="8" t="s">
        <v>4</v>
      </c>
      <c r="C17" s="12">
        <f t="shared" si="1"/>
        <v>86.924327485380132</v>
      </c>
      <c r="D17" s="2">
        <v>2.36</v>
      </c>
      <c r="E17" s="2">
        <v>220</v>
      </c>
      <c r="F17" s="9">
        <f>'201201'!D17</f>
        <v>128.43567251461988</v>
      </c>
      <c r="G17" s="2"/>
      <c r="H17" s="2"/>
      <c r="I17" s="8">
        <f>'201201'!C17</f>
        <v>7</v>
      </c>
      <c r="J17" s="1" t="s">
        <v>103</v>
      </c>
    </row>
    <row r="18" spans="1:10" x14ac:dyDescent="0.15">
      <c r="A18" s="8">
        <v>9</v>
      </c>
      <c r="B18" s="23" t="s">
        <v>5</v>
      </c>
      <c r="C18" s="12">
        <f t="shared" si="1"/>
        <v>33.919883040935687</v>
      </c>
      <c r="D18" s="2">
        <v>11.55</v>
      </c>
      <c r="E18" s="2">
        <v>120</v>
      </c>
      <c r="F18" s="9">
        <f>'201201'!D18</f>
        <v>92.630116959064324</v>
      </c>
      <c r="G18" s="2"/>
      <c r="H18" s="2"/>
      <c r="I18" s="8">
        <f>'201201'!C18</f>
        <v>5</v>
      </c>
      <c r="J18" s="1" t="s">
        <v>89</v>
      </c>
    </row>
    <row r="19" spans="1:10" x14ac:dyDescent="0.15">
      <c r="A19" s="8">
        <v>10</v>
      </c>
      <c r="B19" s="8" t="s">
        <v>172</v>
      </c>
      <c r="C19" s="12">
        <f t="shared" si="1"/>
        <v>57.761903242955867</v>
      </c>
      <c r="D19" s="2">
        <v>48.69</v>
      </c>
      <c r="E19" s="2">
        <v>220</v>
      </c>
      <c r="F19" s="9">
        <f>'201201'!D19</f>
        <v>199.92809675704413</v>
      </c>
      <c r="G19" s="2"/>
      <c r="H19" s="2"/>
      <c r="I19" s="8">
        <f>'201201'!C19</f>
        <v>11</v>
      </c>
      <c r="J19" s="1" t="s">
        <v>171</v>
      </c>
    </row>
    <row r="20" spans="1:10" x14ac:dyDescent="0.15">
      <c r="A20" s="8">
        <v>11</v>
      </c>
      <c r="B20" s="21" t="s">
        <v>203</v>
      </c>
      <c r="C20" s="12">
        <f t="shared" si="1"/>
        <v>14.994210526315783</v>
      </c>
      <c r="D20" s="2">
        <v>12.31</v>
      </c>
      <c r="E20" s="2">
        <v>120</v>
      </c>
      <c r="F20" s="9">
        <f>'201201'!D20</f>
        <v>111.31578947368422</v>
      </c>
      <c r="G20" s="2"/>
      <c r="H20" s="2"/>
      <c r="I20" s="8">
        <f>'201201'!C20</f>
        <v>6</v>
      </c>
      <c r="J20" s="1" t="s">
        <v>48</v>
      </c>
    </row>
    <row r="21" spans="1:10" x14ac:dyDescent="0.15">
      <c r="A21" s="8">
        <v>12</v>
      </c>
      <c r="B21" s="8" t="s">
        <v>7</v>
      </c>
      <c r="C21" s="12">
        <f t="shared" si="1"/>
        <v>81.602339181286538</v>
      </c>
      <c r="D21" s="2">
        <v>0</v>
      </c>
      <c r="E21" s="2">
        <v>200</v>
      </c>
      <c r="F21" s="9">
        <f>'201201'!D21</f>
        <v>112.39766081871346</v>
      </c>
      <c r="G21" s="2"/>
      <c r="H21" s="2"/>
      <c r="I21" s="8">
        <f>'201201'!C21</f>
        <v>6</v>
      </c>
      <c r="J21" s="1" t="s">
        <v>150</v>
      </c>
    </row>
    <row r="22" spans="1:10" x14ac:dyDescent="0.15">
      <c r="A22" s="8">
        <v>13</v>
      </c>
      <c r="B22" s="8" t="s">
        <v>168</v>
      </c>
      <c r="C22" s="12">
        <f t="shared" si="1"/>
        <v>79.738803827751212</v>
      </c>
      <c r="D22" s="2">
        <v>35.49</v>
      </c>
      <c r="E22" s="2">
        <v>200</v>
      </c>
      <c r="F22" s="9">
        <f>'201201'!D22</f>
        <v>147.7511961722488</v>
      </c>
      <c r="G22" s="2"/>
      <c r="H22" s="2"/>
      <c r="I22" s="8">
        <f>'201201'!C22</f>
        <v>8</v>
      </c>
      <c r="J22" s="1" t="s">
        <v>165</v>
      </c>
    </row>
    <row r="23" spans="1:10" x14ac:dyDescent="0.15">
      <c r="A23" s="8">
        <v>14</v>
      </c>
      <c r="B23" s="23" t="s">
        <v>205</v>
      </c>
      <c r="C23" s="12">
        <f t="shared" si="1"/>
        <v>44.19</v>
      </c>
      <c r="D23" s="2">
        <v>44.19</v>
      </c>
      <c r="E23" s="2"/>
      <c r="F23" s="9">
        <f>'201201'!D23</f>
        <v>0</v>
      </c>
      <c r="G23" s="2"/>
      <c r="H23" s="2"/>
      <c r="I23" s="8">
        <f>'201201'!C23</f>
        <v>0</v>
      </c>
      <c r="J23" s="1"/>
    </row>
    <row r="24" spans="1:10" x14ac:dyDescent="0.15">
      <c r="A24" s="8">
        <v>15</v>
      </c>
      <c r="B24" s="8" t="s">
        <v>185</v>
      </c>
      <c r="C24" s="12">
        <f t="shared" si="1"/>
        <v>42.727692716640092</v>
      </c>
      <c r="D24" s="2">
        <v>9.09</v>
      </c>
      <c r="E24" s="2">
        <v>200</v>
      </c>
      <c r="F24" s="9">
        <f>'201201'!D24</f>
        <v>146.36230728335991</v>
      </c>
      <c r="G24" s="2"/>
      <c r="H24" s="2">
        <v>12</v>
      </c>
      <c r="I24" s="8">
        <f>'201201'!C24</f>
        <v>8</v>
      </c>
      <c r="J24" s="1" t="s">
        <v>213</v>
      </c>
    </row>
    <row r="25" spans="1:10" x14ac:dyDescent="0.15">
      <c r="A25" s="8">
        <v>16</v>
      </c>
      <c r="B25" s="21" t="s">
        <v>232</v>
      </c>
      <c r="C25" s="12">
        <f t="shared" si="1"/>
        <v>18.146549707602361</v>
      </c>
      <c r="D25" s="2">
        <v>15.36</v>
      </c>
      <c r="E25" s="2">
        <v>120</v>
      </c>
      <c r="F25" s="9">
        <f>'201201'!D25</f>
        <v>111.21345029239765</v>
      </c>
      <c r="G25" s="2"/>
      <c r="H25" s="2"/>
      <c r="I25" s="8">
        <f>'201201'!C25</f>
        <v>6</v>
      </c>
      <c r="J25" s="1" t="s">
        <v>49</v>
      </c>
    </row>
    <row r="26" spans="1:10" x14ac:dyDescent="0.15">
      <c r="A26" s="8">
        <v>17</v>
      </c>
      <c r="B26" s="8" t="s">
        <v>158</v>
      </c>
      <c r="C26" s="12">
        <f t="shared" si="1"/>
        <v>52.695438596491215</v>
      </c>
      <c r="D26" s="2">
        <v>51.02</v>
      </c>
      <c r="E26" s="2">
        <v>120</v>
      </c>
      <c r="F26" s="9">
        <f>'201201'!D26</f>
        <v>112.3245614035088</v>
      </c>
      <c r="G26" s="2"/>
      <c r="H26" s="2"/>
      <c r="I26" s="8">
        <f>'201201'!C26</f>
        <v>6</v>
      </c>
      <c r="J26" s="1" t="s">
        <v>200</v>
      </c>
    </row>
    <row r="27" spans="1:10" x14ac:dyDescent="0.15">
      <c r="A27" s="8">
        <v>18</v>
      </c>
      <c r="B27" s="21" t="s">
        <v>233</v>
      </c>
      <c r="C27" s="12">
        <f t="shared" si="1"/>
        <v>28.206464646464639</v>
      </c>
      <c r="D27" s="2">
        <v>11.81</v>
      </c>
      <c r="E27" s="2">
        <v>200</v>
      </c>
      <c r="F27" s="9">
        <f>'201201'!D27</f>
        <v>162.60353535353536</v>
      </c>
      <c r="G27" s="2"/>
      <c r="H27" s="2">
        <v>12</v>
      </c>
      <c r="I27" s="8">
        <f>'201201'!C27</f>
        <v>9</v>
      </c>
      <c r="J27" s="1" t="s">
        <v>214</v>
      </c>
    </row>
    <row r="28" spans="1:10" x14ac:dyDescent="0.15">
      <c r="A28" s="8">
        <v>19</v>
      </c>
      <c r="B28" s="8" t="s">
        <v>234</v>
      </c>
      <c r="C28" s="12">
        <f t="shared" si="1"/>
        <v>116.61313131313133</v>
      </c>
      <c r="D28" s="2">
        <v>38.049999999999997</v>
      </c>
      <c r="E28" s="2">
        <v>220</v>
      </c>
      <c r="F28" s="9">
        <f>'201201'!D28</f>
        <v>143.43686868686868</v>
      </c>
      <c r="G28" s="2">
        <v>10</v>
      </c>
      <c r="H28" s="2"/>
      <c r="I28" s="8">
        <f>'201201'!C28</f>
        <v>8</v>
      </c>
      <c r="J28" s="1" t="s">
        <v>230</v>
      </c>
    </row>
    <row r="29" spans="1:10" x14ac:dyDescent="0.15">
      <c r="A29" s="8">
        <v>20</v>
      </c>
      <c r="B29" s="8" t="s">
        <v>159</v>
      </c>
      <c r="C29" s="12">
        <f t="shared" si="1"/>
        <v>46.564327485380119</v>
      </c>
      <c r="D29" s="2">
        <v>0</v>
      </c>
      <c r="E29" s="2">
        <v>145</v>
      </c>
      <c r="F29" s="9">
        <f>'201201'!D29</f>
        <v>93.435672514619881</v>
      </c>
      <c r="G29" s="2"/>
      <c r="H29" s="2"/>
      <c r="I29" s="8">
        <f>'201201'!C29</f>
        <v>5</v>
      </c>
      <c r="J29" s="1" t="s">
        <v>154</v>
      </c>
    </row>
    <row r="30" spans="1:10" x14ac:dyDescent="0.15">
      <c r="A30" s="8">
        <v>21</v>
      </c>
      <c r="B30" s="23" t="s">
        <v>235</v>
      </c>
      <c r="C30" s="12">
        <f t="shared" si="1"/>
        <v>4.3910260499734051</v>
      </c>
      <c r="D30" s="2">
        <v>18.420000000000002</v>
      </c>
      <c r="E30" s="2">
        <v>100</v>
      </c>
      <c r="F30" s="9">
        <f>'201201'!D30</f>
        <v>108.0289739500266</v>
      </c>
      <c r="G30" s="2"/>
      <c r="H30" s="2"/>
      <c r="I30" s="8">
        <f>'201201'!C30</f>
        <v>6</v>
      </c>
      <c r="J30" s="1" t="s">
        <v>94</v>
      </c>
    </row>
    <row r="31" spans="1:10" x14ac:dyDescent="0.15">
      <c r="A31" s="8">
        <v>22</v>
      </c>
      <c r="B31" s="23" t="s">
        <v>72</v>
      </c>
      <c r="C31" s="12">
        <f t="shared" si="1"/>
        <v>79.833333333333329</v>
      </c>
      <c r="D31" s="2">
        <v>0</v>
      </c>
      <c r="E31" s="2">
        <v>100</v>
      </c>
      <c r="F31" s="9">
        <f>'201201'!D31</f>
        <v>19.166666666666668</v>
      </c>
      <c r="G31" s="2"/>
      <c r="H31" s="2"/>
      <c r="I31" s="8">
        <f>'201201'!C31</f>
        <v>1</v>
      </c>
      <c r="J31" s="1" t="s">
        <v>94</v>
      </c>
    </row>
    <row r="32" spans="1:10" x14ac:dyDescent="0.15">
      <c r="A32" s="8">
        <v>23</v>
      </c>
      <c r="B32" s="8" t="s">
        <v>186</v>
      </c>
      <c r="C32" s="12">
        <f t="shared" si="1"/>
        <v>89.024327485380127</v>
      </c>
      <c r="D32" s="2">
        <v>28.96</v>
      </c>
      <c r="E32" s="2">
        <v>100</v>
      </c>
      <c r="F32" s="9">
        <f>'201201'!D32</f>
        <v>35.935672514619881</v>
      </c>
      <c r="G32" s="2">
        <v>10</v>
      </c>
      <c r="H32" s="2">
        <v>12</v>
      </c>
      <c r="I32" s="8">
        <f>'201201'!C32</f>
        <v>2</v>
      </c>
      <c r="J32" s="1" t="s">
        <v>212</v>
      </c>
    </row>
    <row r="33" spans="1:10" x14ac:dyDescent="0.15">
      <c r="A33" s="8">
        <v>24</v>
      </c>
      <c r="B33" s="8" t="s">
        <v>9</v>
      </c>
      <c r="C33" s="12">
        <f t="shared" si="1"/>
        <v>80.645438596491232</v>
      </c>
      <c r="D33" s="2">
        <v>19.97</v>
      </c>
      <c r="E33" s="2">
        <v>100</v>
      </c>
      <c r="F33" s="9">
        <f>'201201'!D33</f>
        <v>37.324561403508774</v>
      </c>
      <c r="G33" s="2"/>
      <c r="H33" s="2"/>
      <c r="I33" s="8">
        <f>'201201'!C33</f>
        <v>2</v>
      </c>
      <c r="J33" s="1" t="s">
        <v>90</v>
      </c>
    </row>
    <row r="34" spans="1:10" x14ac:dyDescent="0.15">
      <c r="A34" s="8">
        <v>25</v>
      </c>
      <c r="B34" s="21" t="s">
        <v>10</v>
      </c>
      <c r="C34" s="12">
        <f t="shared" si="1"/>
        <v>11.933014354066984</v>
      </c>
      <c r="D34" s="2">
        <v>18</v>
      </c>
      <c r="E34" s="2">
        <v>30</v>
      </c>
      <c r="F34" s="9">
        <f>'201201'!D34</f>
        <v>34.066985645933016</v>
      </c>
      <c r="G34" s="2"/>
      <c r="H34" s="2"/>
      <c r="I34" s="8">
        <f>'201201'!C34</f>
        <v>2</v>
      </c>
      <c r="J34" s="1" t="s">
        <v>110</v>
      </c>
    </row>
    <row r="35" spans="1:10" x14ac:dyDescent="0.15">
      <c r="A35" s="8">
        <v>26</v>
      </c>
      <c r="B35" s="8" t="s">
        <v>11</v>
      </c>
      <c r="C35" s="12">
        <f t="shared" si="1"/>
        <v>35.579797979797974</v>
      </c>
      <c r="D35" s="2">
        <v>90.35</v>
      </c>
      <c r="E35" s="2">
        <v>100</v>
      </c>
      <c r="F35" s="9">
        <f>'201201'!D35</f>
        <v>146.77020202020202</v>
      </c>
      <c r="G35" s="2"/>
      <c r="H35" s="2"/>
      <c r="I35" s="8">
        <f>'201201'!C35</f>
        <v>8</v>
      </c>
      <c r="J35" s="1" t="s">
        <v>50</v>
      </c>
    </row>
    <row r="36" spans="1:10" x14ac:dyDescent="0.15">
      <c r="A36" s="8">
        <v>27</v>
      </c>
      <c r="B36" s="21" t="s">
        <v>236</v>
      </c>
      <c r="C36" s="12">
        <f t="shared" si="1"/>
        <v>13.992137161084543</v>
      </c>
      <c r="D36" s="2">
        <v>8.41</v>
      </c>
      <c r="E36" s="2">
        <v>200</v>
      </c>
      <c r="F36" s="9">
        <f>'201201'!D36</f>
        <v>184.41786283891545</v>
      </c>
      <c r="G36" s="2"/>
      <c r="H36" s="2"/>
      <c r="I36" s="8">
        <f>'201201'!C36</f>
        <v>10</v>
      </c>
      <c r="J36" s="1" t="s">
        <v>111</v>
      </c>
    </row>
    <row r="37" spans="1:10" x14ac:dyDescent="0.15">
      <c r="A37" s="8">
        <v>28</v>
      </c>
      <c r="B37" s="8" t="s">
        <v>12</v>
      </c>
      <c r="C37" s="12">
        <f t="shared" si="1"/>
        <v>75.37</v>
      </c>
      <c r="D37" s="2">
        <v>54.12</v>
      </c>
      <c r="E37" s="2">
        <v>100</v>
      </c>
      <c r="F37" s="9">
        <f>'201201'!D37</f>
        <v>74.75</v>
      </c>
      <c r="G37" s="2"/>
      <c r="H37" s="2"/>
      <c r="I37" s="8">
        <f>'201201'!C37</f>
        <v>4</v>
      </c>
      <c r="J37" s="1" t="s">
        <v>50</v>
      </c>
    </row>
    <row r="38" spans="1:10" x14ac:dyDescent="0.15">
      <c r="A38" s="8">
        <v>29</v>
      </c>
      <c r="B38" s="8" t="s">
        <v>209</v>
      </c>
      <c r="C38" s="12">
        <f t="shared" si="1"/>
        <v>92.86424242424242</v>
      </c>
      <c r="D38" s="2">
        <v>29.94</v>
      </c>
      <c r="E38" s="2">
        <v>100</v>
      </c>
      <c r="F38" s="9">
        <f>'201201'!D38</f>
        <v>35.075757575757578</v>
      </c>
      <c r="G38" s="2"/>
      <c r="H38" s="2"/>
      <c r="I38" s="8">
        <f>'201201'!C38</f>
        <v>2</v>
      </c>
      <c r="J38" s="1" t="s">
        <v>50</v>
      </c>
    </row>
    <row r="39" spans="1:10" x14ac:dyDescent="0.15">
      <c r="A39" s="8">
        <v>30</v>
      </c>
      <c r="B39" s="8" t="s">
        <v>147</v>
      </c>
      <c r="C39" s="12">
        <f t="shared" si="1"/>
        <v>41.972222222222229</v>
      </c>
      <c r="D39" s="2">
        <v>0</v>
      </c>
      <c r="E39" s="2">
        <v>200</v>
      </c>
      <c r="F39" s="9">
        <f>'201201'!D39</f>
        <v>150.02777777777777</v>
      </c>
      <c r="G39" s="2"/>
      <c r="H39" s="2"/>
      <c r="I39" s="8">
        <f>'201201'!C39</f>
        <v>8</v>
      </c>
      <c r="J39" s="1" t="s">
        <v>144</v>
      </c>
    </row>
    <row r="40" spans="1:10" x14ac:dyDescent="0.15">
      <c r="A40" s="8">
        <v>32</v>
      </c>
      <c r="B40" s="21" t="s">
        <v>237</v>
      </c>
      <c r="C40" s="12">
        <f t="shared" si="1"/>
        <v>28.548888888888882</v>
      </c>
      <c r="D40" s="2">
        <v>15.66</v>
      </c>
      <c r="E40" s="2">
        <v>200</v>
      </c>
      <c r="F40" s="9">
        <f>'201201'!D40</f>
        <v>166.11111111111111</v>
      </c>
      <c r="G40" s="2"/>
      <c r="H40" s="2">
        <v>12</v>
      </c>
      <c r="I40" s="8">
        <f>'201201'!C40</f>
        <v>9</v>
      </c>
      <c r="J40" s="1" t="s">
        <v>220</v>
      </c>
    </row>
    <row r="41" spans="1:10" x14ac:dyDescent="0.15">
      <c r="A41" s="8">
        <v>33</v>
      </c>
      <c r="B41" s="8" t="s">
        <v>187</v>
      </c>
      <c r="C41" s="12">
        <f t="shared" ref="C41:C70" si="2">D41+E41+G41-F41-I41-H41</f>
        <v>71.101026049973399</v>
      </c>
      <c r="D41" s="2">
        <v>3.38</v>
      </c>
      <c r="E41" s="2">
        <v>200</v>
      </c>
      <c r="F41" s="9">
        <f>'201201'!D41</f>
        <v>125.2789739500266</v>
      </c>
      <c r="G41" s="2"/>
      <c r="H41" s="2"/>
      <c r="I41" s="8">
        <f>'201201'!C41</f>
        <v>7</v>
      </c>
      <c r="J41" s="1" t="s">
        <v>182</v>
      </c>
    </row>
    <row r="42" spans="1:10" x14ac:dyDescent="0.15">
      <c r="A42" s="8">
        <v>37</v>
      </c>
      <c r="B42" s="8" t="s">
        <v>204</v>
      </c>
      <c r="C42" s="12">
        <f t="shared" si="2"/>
        <v>96.097660818713422</v>
      </c>
      <c r="D42" s="2">
        <v>4.7</v>
      </c>
      <c r="E42" s="2">
        <v>200</v>
      </c>
      <c r="F42" s="9">
        <f>'201201'!D42</f>
        <v>112.60233918128657</v>
      </c>
      <c r="G42" s="2">
        <v>10</v>
      </c>
      <c r="H42" s="2"/>
      <c r="I42" s="8">
        <f>'201201'!C42</f>
        <v>6</v>
      </c>
      <c r="J42" s="1" t="s">
        <v>206</v>
      </c>
    </row>
    <row r="43" spans="1:10" x14ac:dyDescent="0.15">
      <c r="A43" s="8">
        <v>45</v>
      </c>
      <c r="B43" s="8" t="s">
        <v>160</v>
      </c>
      <c r="C43" s="12">
        <f t="shared" si="2"/>
        <v>53.425438596491205</v>
      </c>
      <c r="D43" s="2">
        <v>0</v>
      </c>
      <c r="E43" s="2">
        <v>200</v>
      </c>
      <c r="F43" s="9">
        <f>'201201'!D43</f>
        <v>129.5745614035088</v>
      </c>
      <c r="G43" s="2"/>
      <c r="H43" s="2">
        <v>10</v>
      </c>
      <c r="I43" s="8">
        <f>'201201'!C43</f>
        <v>7</v>
      </c>
      <c r="J43" s="1" t="s">
        <v>219</v>
      </c>
    </row>
    <row r="44" spans="1:10" x14ac:dyDescent="0.15">
      <c r="A44" s="8">
        <v>55</v>
      </c>
      <c r="B44" s="8" t="s">
        <v>14</v>
      </c>
      <c r="C44" s="12">
        <f t="shared" si="2"/>
        <v>100.77988304093566</v>
      </c>
      <c r="D44" s="2">
        <v>8.41</v>
      </c>
      <c r="E44" s="2">
        <v>200</v>
      </c>
      <c r="F44" s="9">
        <f>'201201'!D44</f>
        <v>92.630116959064338</v>
      </c>
      <c r="G44" s="2"/>
      <c r="H44" s="2">
        <v>10</v>
      </c>
      <c r="I44" s="8">
        <f>'201201'!C44</f>
        <v>5</v>
      </c>
      <c r="J44" s="1" t="s">
        <v>219</v>
      </c>
    </row>
    <row r="45" spans="1:10" x14ac:dyDescent="0.15">
      <c r="A45" s="8">
        <v>69</v>
      </c>
      <c r="B45" s="23" t="s">
        <v>152</v>
      </c>
      <c r="C45" s="12">
        <f t="shared" si="2"/>
        <v>5.75</v>
      </c>
      <c r="D45" s="2">
        <v>5.75</v>
      </c>
      <c r="E45" s="2"/>
      <c r="F45" s="9">
        <f>'201201'!D45</f>
        <v>0</v>
      </c>
      <c r="G45" s="2"/>
      <c r="H45" s="2"/>
      <c r="I45" s="8">
        <f>'201201'!C45</f>
        <v>0</v>
      </c>
      <c r="J45" s="1"/>
    </row>
    <row r="46" spans="1:10" x14ac:dyDescent="0.15">
      <c r="A46" s="8">
        <v>77</v>
      </c>
      <c r="B46" s="23" t="s">
        <v>227</v>
      </c>
      <c r="C46" s="12">
        <f t="shared" si="2"/>
        <v>5.5733333333333341</v>
      </c>
      <c r="D46" s="2">
        <v>-4.26</v>
      </c>
      <c r="E46" s="2">
        <v>30</v>
      </c>
      <c r="F46" s="9">
        <f>'201201'!D46</f>
        <v>19.166666666666668</v>
      </c>
      <c r="G46" s="2"/>
      <c r="H46" s="2"/>
      <c r="I46" s="8">
        <f>'201201'!C46</f>
        <v>1</v>
      </c>
      <c r="J46" s="1" t="s">
        <v>104</v>
      </c>
    </row>
    <row r="47" spans="1:10" x14ac:dyDescent="0.15">
      <c r="A47" s="8">
        <v>87</v>
      </c>
      <c r="B47" s="8" t="s">
        <v>148</v>
      </c>
      <c r="C47" s="12">
        <f t="shared" si="2"/>
        <v>80.675438596491233</v>
      </c>
      <c r="D47" s="2">
        <v>0</v>
      </c>
      <c r="E47" s="2">
        <v>120</v>
      </c>
      <c r="F47" s="9">
        <f>'201201'!D47</f>
        <v>37.324561403508774</v>
      </c>
      <c r="G47" s="2"/>
      <c r="H47" s="2"/>
      <c r="I47" s="8">
        <f>'201201'!C47</f>
        <v>2</v>
      </c>
      <c r="J47" s="1" t="s">
        <v>91</v>
      </c>
    </row>
    <row r="48" spans="1:10" x14ac:dyDescent="0.15">
      <c r="A48" s="8">
        <v>88</v>
      </c>
      <c r="B48" s="8" t="s">
        <v>16</v>
      </c>
      <c r="C48" s="12">
        <f t="shared" si="2"/>
        <v>32.631903242955872</v>
      </c>
      <c r="D48" s="2">
        <v>26.06</v>
      </c>
      <c r="E48" s="2">
        <v>120</v>
      </c>
      <c r="F48" s="9">
        <f>'201201'!D48</f>
        <v>107.42809675704413</v>
      </c>
      <c r="G48" s="2"/>
      <c r="H48" s="2"/>
      <c r="I48" s="8">
        <f>'201201'!C48</f>
        <v>6</v>
      </c>
      <c r="J48" s="1" t="s">
        <v>82</v>
      </c>
    </row>
    <row r="49" spans="1:10" x14ac:dyDescent="0.15">
      <c r="A49" s="8">
        <v>97</v>
      </c>
      <c r="B49" s="8" t="s">
        <v>188</v>
      </c>
      <c r="C49" s="12">
        <f t="shared" si="2"/>
        <v>37.321903242955898</v>
      </c>
      <c r="D49" s="2">
        <v>0</v>
      </c>
      <c r="E49" s="2">
        <v>320</v>
      </c>
      <c r="F49" s="9">
        <f>'201201'!D49</f>
        <v>257.6780967570441</v>
      </c>
      <c r="G49" s="2"/>
      <c r="H49" s="2">
        <v>12</v>
      </c>
      <c r="I49" s="8">
        <f>'201201'!C49</f>
        <v>13</v>
      </c>
      <c r="J49" s="1" t="s">
        <v>211</v>
      </c>
    </row>
    <row r="50" spans="1:10" x14ac:dyDescent="0.15">
      <c r="A50" s="8">
        <v>99</v>
      </c>
      <c r="B50" s="8" t="s">
        <v>17</v>
      </c>
      <c r="C50" s="12">
        <f t="shared" si="2"/>
        <v>60.286347687400323</v>
      </c>
      <c r="D50" s="2">
        <v>34.770000000000003</v>
      </c>
      <c r="E50" s="2">
        <v>100</v>
      </c>
      <c r="F50" s="9">
        <f>'201201'!D50</f>
        <v>70.483652312599688</v>
      </c>
      <c r="G50" s="2"/>
      <c r="H50" s="2"/>
      <c r="I50" s="8">
        <f>'201201'!C50</f>
        <v>4</v>
      </c>
      <c r="J50" s="1" t="s">
        <v>92</v>
      </c>
    </row>
    <row r="51" spans="1:10" x14ac:dyDescent="0.15">
      <c r="A51" s="8"/>
      <c r="B51" s="8" t="s">
        <v>238</v>
      </c>
      <c r="C51" s="12">
        <f t="shared" si="2"/>
        <v>107.87991493886233</v>
      </c>
      <c r="D51" s="2">
        <v>28.77</v>
      </c>
      <c r="E51" s="2">
        <v>200</v>
      </c>
      <c r="F51" s="9">
        <f>'201201'!D51</f>
        <v>123.89008506113768</v>
      </c>
      <c r="G51" s="2">
        <v>10</v>
      </c>
      <c r="H51" s="2"/>
      <c r="I51" s="8">
        <f>'201201'!C51</f>
        <v>7</v>
      </c>
      <c r="J51" s="1" t="s">
        <v>231</v>
      </c>
    </row>
    <row r="52" spans="1:10" x14ac:dyDescent="0.15">
      <c r="A52" s="8"/>
      <c r="B52" s="21" t="s">
        <v>125</v>
      </c>
      <c r="C52" s="12">
        <f t="shared" si="2"/>
        <v>13.193333333333332</v>
      </c>
      <c r="D52" s="2">
        <v>33.36</v>
      </c>
      <c r="E52" s="2"/>
      <c r="F52" s="9">
        <f>'201201'!D52</f>
        <v>19.166666666666668</v>
      </c>
      <c r="G52" s="2"/>
      <c r="H52" s="2"/>
      <c r="I52" s="8">
        <f>'201201'!C52</f>
        <v>1</v>
      </c>
      <c r="J52" s="1"/>
    </row>
    <row r="53" spans="1:10" x14ac:dyDescent="0.15">
      <c r="A53" s="8"/>
      <c r="B53" s="8" t="s">
        <v>19</v>
      </c>
      <c r="C53" s="12">
        <f t="shared" si="2"/>
        <v>52.697575757575748</v>
      </c>
      <c r="D53" s="2">
        <v>9.94</v>
      </c>
      <c r="E53" s="2">
        <v>100</v>
      </c>
      <c r="F53" s="9">
        <f>'201201'!D53</f>
        <v>54.242424242424249</v>
      </c>
      <c r="G53" s="2"/>
      <c r="H53" s="2"/>
      <c r="I53" s="8">
        <f>'201201'!C53</f>
        <v>3</v>
      </c>
      <c r="J53" s="1" t="s">
        <v>84</v>
      </c>
    </row>
    <row r="54" spans="1:10" x14ac:dyDescent="0.15">
      <c r="A54" s="8"/>
      <c r="B54" s="8" t="s">
        <v>20</v>
      </c>
      <c r="C54" s="12">
        <f t="shared" si="2"/>
        <v>67.824359383306756</v>
      </c>
      <c r="D54" s="2">
        <v>20.27</v>
      </c>
      <c r="E54" s="2">
        <v>200</v>
      </c>
      <c r="F54" s="9">
        <f>'201201'!D54</f>
        <v>144.44564061669325</v>
      </c>
      <c r="G54" s="2"/>
      <c r="H54" s="2"/>
      <c r="I54" s="8">
        <f>'201201'!C54</f>
        <v>8</v>
      </c>
      <c r="J54" s="1" t="s">
        <v>145</v>
      </c>
    </row>
    <row r="55" spans="1:10" x14ac:dyDescent="0.15">
      <c r="A55" s="8"/>
      <c r="B55" s="8" t="s">
        <v>138</v>
      </c>
      <c r="C55" s="12">
        <f t="shared" si="2"/>
        <v>59.743333333333325</v>
      </c>
      <c r="D55" s="2">
        <v>8.41</v>
      </c>
      <c r="E55" s="2">
        <v>100</v>
      </c>
      <c r="F55" s="9">
        <f>'201201'!D55</f>
        <v>36.666666666666671</v>
      </c>
      <c r="G55" s="2"/>
      <c r="H55" s="2">
        <v>10</v>
      </c>
      <c r="I55" s="8">
        <f>'201201'!C55</f>
        <v>2</v>
      </c>
      <c r="J55" s="1" t="s">
        <v>221</v>
      </c>
    </row>
    <row r="56" spans="1:10" x14ac:dyDescent="0.15">
      <c r="A56" s="8"/>
      <c r="B56" s="22" t="s">
        <v>178</v>
      </c>
      <c r="C56" s="12">
        <f t="shared" si="2"/>
        <v>-7.1491228070175623</v>
      </c>
      <c r="D56" s="2">
        <v>0</v>
      </c>
      <c r="E56" s="2">
        <v>100</v>
      </c>
      <c r="F56" s="9">
        <f>'201201'!D56</f>
        <v>92.149122807017562</v>
      </c>
      <c r="G56" s="2"/>
      <c r="H56" s="2">
        <v>10</v>
      </c>
      <c r="I56" s="8">
        <f>'201201'!C56</f>
        <v>5</v>
      </c>
      <c r="J56" s="1" t="s">
        <v>217</v>
      </c>
    </row>
    <row r="57" spans="1:10" x14ac:dyDescent="0.15">
      <c r="A57" s="8"/>
      <c r="B57" s="8" t="s">
        <v>21</v>
      </c>
      <c r="C57" s="12">
        <f t="shared" si="2"/>
        <v>50.675438596491226</v>
      </c>
      <c r="D57" s="2">
        <v>0</v>
      </c>
      <c r="E57" s="2">
        <v>90</v>
      </c>
      <c r="F57" s="9">
        <f>'201201'!D57</f>
        <v>37.324561403508774</v>
      </c>
      <c r="G57" s="2"/>
      <c r="H57" s="2"/>
      <c r="I57" s="8">
        <f>'201201'!C57</f>
        <v>2</v>
      </c>
      <c r="J57" s="1" t="s">
        <v>105</v>
      </c>
    </row>
    <row r="58" spans="1:10" x14ac:dyDescent="0.15">
      <c r="A58" s="8"/>
      <c r="B58" s="23" t="s">
        <v>127</v>
      </c>
      <c r="C58" s="12">
        <f t="shared" si="2"/>
        <v>45.77</v>
      </c>
      <c r="D58" s="2">
        <v>45.77</v>
      </c>
      <c r="E58" s="2"/>
      <c r="F58" s="9">
        <f>'201201'!D58</f>
        <v>0</v>
      </c>
      <c r="G58" s="2"/>
      <c r="H58" s="2"/>
      <c r="I58" s="8">
        <f>'201201'!C58</f>
        <v>0</v>
      </c>
      <c r="J58" s="1"/>
    </row>
    <row r="59" spans="1:10" x14ac:dyDescent="0.15">
      <c r="A59" s="8"/>
      <c r="B59" s="21" t="s">
        <v>189</v>
      </c>
      <c r="C59" s="12">
        <f t="shared" si="2"/>
        <v>6.137692716640089</v>
      </c>
      <c r="D59" s="2">
        <v>0</v>
      </c>
      <c r="E59" s="2">
        <v>100</v>
      </c>
      <c r="F59" s="9">
        <f>'201201'!D59</f>
        <v>88.862307283359911</v>
      </c>
      <c r="G59" s="2"/>
      <c r="H59" s="2"/>
      <c r="I59" s="8">
        <f>'201201'!C59</f>
        <v>5</v>
      </c>
      <c r="J59" s="1" t="s">
        <v>95</v>
      </c>
    </row>
    <row r="60" spans="1:10" x14ac:dyDescent="0.15">
      <c r="A60" s="8"/>
      <c r="B60" s="21" t="s">
        <v>126</v>
      </c>
      <c r="C60" s="12">
        <f t="shared" si="2"/>
        <v>9.8333333333333321</v>
      </c>
      <c r="D60" s="2">
        <v>0</v>
      </c>
      <c r="E60" s="2">
        <v>30</v>
      </c>
      <c r="F60" s="9">
        <f>'201201'!D60</f>
        <v>19.166666666666668</v>
      </c>
      <c r="G60" s="2"/>
      <c r="H60" s="2"/>
      <c r="I60" s="8">
        <f>'201201'!C60</f>
        <v>1</v>
      </c>
      <c r="J60" s="1" t="s">
        <v>104</v>
      </c>
    </row>
    <row r="61" spans="1:10" x14ac:dyDescent="0.15">
      <c r="A61" s="8"/>
      <c r="B61" s="21" t="s">
        <v>169</v>
      </c>
      <c r="C61" s="12">
        <f t="shared" si="2"/>
        <v>19.6111111111111</v>
      </c>
      <c r="D61" s="2">
        <v>0</v>
      </c>
      <c r="E61" s="2">
        <v>100</v>
      </c>
      <c r="F61" s="9">
        <f>'201201'!D61</f>
        <v>76.3888888888889</v>
      </c>
      <c r="G61" s="2"/>
      <c r="H61" s="2"/>
      <c r="I61" s="8">
        <f>'201201'!C61</f>
        <v>4</v>
      </c>
      <c r="J61" s="1" t="s">
        <v>106</v>
      </c>
    </row>
    <row r="62" spans="1:10" x14ac:dyDescent="0.15">
      <c r="A62" s="8"/>
      <c r="B62" s="8" t="s">
        <v>170</v>
      </c>
      <c r="C62" s="12">
        <f t="shared" si="2"/>
        <v>65.294125465178084</v>
      </c>
      <c r="D62" s="2">
        <v>0</v>
      </c>
      <c r="E62" s="2">
        <v>200</v>
      </c>
      <c r="F62" s="9">
        <f>'201201'!D62</f>
        <v>127.70587453482192</v>
      </c>
      <c r="G62" s="2"/>
      <c r="H62" s="2"/>
      <c r="I62" s="8">
        <f>'201201'!C62</f>
        <v>7</v>
      </c>
      <c r="J62" s="1" t="s">
        <v>166</v>
      </c>
    </row>
    <row r="63" spans="1:10" x14ac:dyDescent="0.15">
      <c r="A63" s="8"/>
      <c r="B63" s="8" t="s">
        <v>109</v>
      </c>
      <c r="C63" s="12">
        <f t="shared" si="2"/>
        <v>45.082137161084532</v>
      </c>
      <c r="D63" s="2">
        <v>0</v>
      </c>
      <c r="E63" s="2">
        <v>100</v>
      </c>
      <c r="F63" s="9">
        <f>'201201'!D63</f>
        <v>51.917862838915468</v>
      </c>
      <c r="G63" s="2"/>
      <c r="H63" s="2"/>
      <c r="I63" s="8">
        <f>'201201'!C63</f>
        <v>3</v>
      </c>
      <c r="J63" s="1" t="s">
        <v>112</v>
      </c>
    </row>
    <row r="64" spans="1:10" x14ac:dyDescent="0.15">
      <c r="A64" s="8"/>
      <c r="B64" s="8" t="s">
        <v>136</v>
      </c>
      <c r="C64" s="12">
        <f t="shared" si="2"/>
        <v>40.786549707602333</v>
      </c>
      <c r="D64" s="2">
        <v>0</v>
      </c>
      <c r="E64" s="2">
        <v>100</v>
      </c>
      <c r="F64" s="9">
        <f>'201201'!D64</f>
        <v>56.213450292397667</v>
      </c>
      <c r="G64" s="2"/>
      <c r="H64" s="2"/>
      <c r="I64" s="8">
        <f>'201201'!C64</f>
        <v>3</v>
      </c>
      <c r="J64" s="1" t="s">
        <v>135</v>
      </c>
    </row>
    <row r="65" spans="1:10" x14ac:dyDescent="0.15">
      <c r="A65" s="8"/>
      <c r="B65" s="8" t="s">
        <v>137</v>
      </c>
      <c r="C65" s="12">
        <f t="shared" si="2"/>
        <v>80.111111111111114</v>
      </c>
      <c r="D65" s="2">
        <v>0</v>
      </c>
      <c r="E65" s="2">
        <v>100</v>
      </c>
      <c r="F65" s="9">
        <f>'201201'!D65</f>
        <v>18.888888888888889</v>
      </c>
      <c r="G65" s="2"/>
      <c r="H65" s="2"/>
      <c r="I65" s="8">
        <f>'201201'!C65</f>
        <v>1</v>
      </c>
      <c r="J65" s="1" t="s">
        <v>135</v>
      </c>
    </row>
    <row r="66" spans="1:10" x14ac:dyDescent="0.15">
      <c r="A66" s="8"/>
      <c r="B66" s="8" t="s">
        <v>149</v>
      </c>
      <c r="C66" s="12">
        <f t="shared" si="2"/>
        <v>63.083333333333343</v>
      </c>
      <c r="D66" s="2">
        <v>0</v>
      </c>
      <c r="E66" s="2">
        <v>130</v>
      </c>
      <c r="F66" s="9">
        <f>'201201'!D66</f>
        <v>53.916666666666664</v>
      </c>
      <c r="G66" s="2"/>
      <c r="H66" s="2">
        <v>10</v>
      </c>
      <c r="I66" s="8">
        <f>'201201'!C66</f>
        <v>3</v>
      </c>
      <c r="J66" s="1" t="s">
        <v>218</v>
      </c>
    </row>
    <row r="67" spans="1:10" x14ac:dyDescent="0.15">
      <c r="A67" s="8"/>
      <c r="B67" s="23" t="s">
        <v>155</v>
      </c>
      <c r="C67" s="12">
        <f t="shared" si="2"/>
        <v>10.111111111111111</v>
      </c>
      <c r="D67" s="2">
        <v>0</v>
      </c>
      <c r="E67" s="2">
        <v>30</v>
      </c>
      <c r="F67" s="9">
        <f>'201201'!D67</f>
        <v>18.888888888888889</v>
      </c>
      <c r="G67" s="2"/>
      <c r="H67" s="2"/>
      <c r="I67" s="8">
        <f>'201201'!C67</f>
        <v>1</v>
      </c>
      <c r="J67" s="1" t="s">
        <v>134</v>
      </c>
    </row>
    <row r="68" spans="1:10" x14ac:dyDescent="0.15">
      <c r="A68" s="8"/>
      <c r="B68" s="8" t="s">
        <v>173</v>
      </c>
      <c r="C68" s="12">
        <f t="shared" si="2"/>
        <v>73.647660818713433</v>
      </c>
      <c r="D68" s="2">
        <v>0</v>
      </c>
      <c r="E68" s="2">
        <v>160</v>
      </c>
      <c r="F68" s="9">
        <f>'201201'!D68</f>
        <v>72.352339181286567</v>
      </c>
      <c r="G68" s="2"/>
      <c r="H68" s="2">
        <v>10</v>
      </c>
      <c r="I68" s="8">
        <f>'201201'!C68</f>
        <v>4</v>
      </c>
      <c r="J68" s="1" t="s">
        <v>216</v>
      </c>
    </row>
    <row r="69" spans="1:10" x14ac:dyDescent="0.15">
      <c r="A69" s="8"/>
      <c r="B69" s="24" t="s">
        <v>161</v>
      </c>
      <c r="C69" s="12">
        <f t="shared" si="2"/>
        <v>9.8333333333333321</v>
      </c>
      <c r="D69" s="2">
        <v>0</v>
      </c>
      <c r="E69" s="2">
        <v>30</v>
      </c>
      <c r="F69" s="9">
        <f>'201201'!D69</f>
        <v>19.166666666666668</v>
      </c>
      <c r="G69" s="2"/>
      <c r="H69" s="2"/>
      <c r="I69" s="8">
        <f>'201201'!C69</f>
        <v>1</v>
      </c>
      <c r="J69" s="1" t="s">
        <v>156</v>
      </c>
    </row>
    <row r="70" spans="1:10" x14ac:dyDescent="0.15">
      <c r="A70" s="8"/>
      <c r="B70" s="21" t="s">
        <v>174</v>
      </c>
      <c r="C70" s="12">
        <f t="shared" si="2"/>
        <v>0.8421052631578938</v>
      </c>
      <c r="D70" s="2">
        <v>0</v>
      </c>
      <c r="E70" s="2">
        <v>30</v>
      </c>
      <c r="F70" s="9">
        <f>'201201'!D70</f>
        <v>18.157894736842106</v>
      </c>
      <c r="G70" s="2"/>
      <c r="H70" s="2">
        <v>10</v>
      </c>
      <c r="I70" s="8">
        <f>'201201'!C70</f>
        <v>1</v>
      </c>
      <c r="J70" s="1" t="s">
        <v>222</v>
      </c>
    </row>
    <row r="71" spans="1:10" x14ac:dyDescent="0.15">
      <c r="A71" s="8"/>
      <c r="B71" s="8"/>
      <c r="C71" s="12"/>
      <c r="D71" s="2"/>
      <c r="E71" s="2"/>
      <c r="F71" s="9"/>
      <c r="G71" s="2"/>
      <c r="H71" s="1"/>
      <c r="I71" s="8"/>
      <c r="J71" s="1"/>
    </row>
    <row r="72" spans="1:10" x14ac:dyDescent="0.15">
      <c r="A72" s="8"/>
      <c r="B72" s="8"/>
      <c r="C72" s="12"/>
      <c r="D72" s="2"/>
      <c r="E72" s="2"/>
      <c r="F72" s="9"/>
      <c r="G72" s="1"/>
      <c r="H72" s="1"/>
      <c r="I72" s="8"/>
      <c r="J72" s="1"/>
    </row>
    <row r="73" spans="1:10" x14ac:dyDescent="0.15">
      <c r="A73" s="8"/>
      <c r="B73" s="8"/>
      <c r="C73" s="12"/>
      <c r="D73" s="2"/>
      <c r="E73" s="2"/>
      <c r="F73" s="9"/>
      <c r="G73" s="1"/>
      <c r="H73" s="1"/>
      <c r="I73" s="8"/>
      <c r="J73" s="1"/>
    </row>
    <row r="74" spans="1:10" x14ac:dyDescent="0.15">
      <c r="A74" s="8"/>
      <c r="B74" s="8"/>
      <c r="C74" s="12"/>
      <c r="D74" s="2"/>
      <c r="E74" s="2"/>
      <c r="F74" s="9"/>
      <c r="G74" s="1"/>
      <c r="H74" s="1"/>
      <c r="I74" s="8"/>
      <c r="J74" s="1"/>
    </row>
    <row r="75" spans="1:10" x14ac:dyDescent="0.15">
      <c r="A75" s="8"/>
      <c r="B75" s="8"/>
      <c r="C75" s="12"/>
      <c r="D75" s="2"/>
      <c r="E75" s="2"/>
      <c r="F75" s="9"/>
      <c r="G75" s="1"/>
      <c r="H75" s="1"/>
      <c r="I75" s="8"/>
      <c r="J75" s="1"/>
    </row>
    <row r="76" spans="1:10" x14ac:dyDescent="0.15">
      <c r="A76" s="8"/>
      <c r="B76" s="8"/>
      <c r="C76" s="12"/>
      <c r="D76" s="2"/>
      <c r="E76" s="2"/>
      <c r="F76" s="9"/>
      <c r="G76" s="1"/>
      <c r="H76" s="1"/>
      <c r="I76" s="8"/>
      <c r="J76" s="1"/>
    </row>
    <row r="77" spans="1:10" x14ac:dyDescent="0.15">
      <c r="A77" s="8"/>
      <c r="B77" s="8"/>
      <c r="C77" s="12"/>
      <c r="D77" s="2"/>
      <c r="E77" s="2"/>
      <c r="F77" s="9"/>
      <c r="G77" s="1"/>
      <c r="H77" s="1"/>
      <c r="I77" s="8"/>
      <c r="J77" s="1"/>
    </row>
    <row r="78" spans="1:10" x14ac:dyDescent="0.15">
      <c r="A78" s="8"/>
      <c r="B78" s="8"/>
      <c r="C78" s="12"/>
      <c r="D78" s="2"/>
      <c r="E78" s="2"/>
      <c r="F78" s="9"/>
      <c r="G78" s="1"/>
      <c r="H78" s="1"/>
      <c r="I78" s="8"/>
      <c r="J78" s="1"/>
    </row>
    <row r="79" spans="1:10" x14ac:dyDescent="0.15">
      <c r="A79" s="8"/>
      <c r="B79" s="8"/>
      <c r="C79" s="12"/>
      <c r="D79" s="2"/>
      <c r="E79" s="2"/>
      <c r="F79" s="9"/>
      <c r="G79" s="1"/>
      <c r="H79" s="1"/>
      <c r="I79" s="8"/>
      <c r="J79" s="1"/>
    </row>
    <row r="80" spans="1:10" x14ac:dyDescent="0.15">
      <c r="A80" s="8"/>
      <c r="B80" s="8"/>
      <c r="C80" s="12"/>
      <c r="D80" s="2"/>
      <c r="E80" s="2"/>
      <c r="F80" s="9"/>
      <c r="G80" s="1"/>
      <c r="H80" s="1"/>
      <c r="I80" s="8"/>
      <c r="J80" s="1"/>
    </row>
    <row r="81" spans="1:10" x14ac:dyDescent="0.15">
      <c r="A81" s="8"/>
      <c r="B81" s="8"/>
      <c r="C81" s="12"/>
      <c r="D81" s="2"/>
      <c r="E81" s="2"/>
      <c r="F81" s="9"/>
      <c r="G81" s="1"/>
      <c r="H81" s="1"/>
      <c r="I81" s="8"/>
      <c r="J81" s="1"/>
    </row>
    <row r="82" spans="1:10" x14ac:dyDescent="0.15">
      <c r="A82" s="8"/>
      <c r="B82" s="8"/>
      <c r="C82" s="12"/>
      <c r="D82" s="2"/>
      <c r="E82" s="2"/>
      <c r="F82" s="9"/>
      <c r="G82" s="1"/>
      <c r="H82" s="1"/>
      <c r="I82" s="8"/>
      <c r="J82" s="1"/>
    </row>
    <row r="83" spans="1:10" x14ac:dyDescent="0.15">
      <c r="A83" s="8"/>
      <c r="B83" s="8"/>
      <c r="C83" s="12"/>
      <c r="D83" s="2"/>
      <c r="E83" s="2"/>
      <c r="F83" s="9"/>
      <c r="G83" s="1"/>
      <c r="H83" s="1"/>
      <c r="I83" s="8"/>
      <c r="J83" s="1"/>
    </row>
    <row r="84" spans="1:10" x14ac:dyDescent="0.15">
      <c r="A84" s="8"/>
      <c r="B84" s="8"/>
      <c r="C84" s="12"/>
      <c r="D84" s="2"/>
      <c r="E84" s="2"/>
      <c r="F84" s="9"/>
      <c r="G84" s="1"/>
      <c r="H84" s="1"/>
      <c r="I84" s="8"/>
      <c r="J84" s="1"/>
    </row>
    <row r="85" spans="1:10" x14ac:dyDescent="0.15">
      <c r="A85" s="8"/>
      <c r="B85" s="8"/>
      <c r="C85" s="12"/>
      <c r="D85" s="2"/>
      <c r="E85" s="2"/>
      <c r="F85" s="9"/>
      <c r="G85" s="1"/>
      <c r="H85" s="1"/>
      <c r="I85" s="8"/>
      <c r="J85" s="1"/>
    </row>
    <row r="86" spans="1:10" x14ac:dyDescent="0.15">
      <c r="A86" s="8"/>
      <c r="B86" s="8"/>
      <c r="C86" s="12"/>
      <c r="D86" s="2"/>
      <c r="E86" s="2"/>
      <c r="F86" s="9"/>
      <c r="G86" s="1"/>
      <c r="H86" s="1"/>
      <c r="I86" s="8"/>
      <c r="J86" s="1"/>
    </row>
    <row r="87" spans="1:10" x14ac:dyDescent="0.15">
      <c r="A87" s="8"/>
      <c r="B87" s="8"/>
      <c r="C87" s="12"/>
      <c r="D87" s="2"/>
      <c r="E87" s="2"/>
      <c r="F87" s="9"/>
      <c r="G87" s="1"/>
      <c r="H87" s="1"/>
      <c r="I87" s="8"/>
      <c r="J87" s="1"/>
    </row>
    <row r="88" spans="1:10" x14ac:dyDescent="0.15">
      <c r="A88" s="8"/>
      <c r="B88" s="8"/>
      <c r="C88" s="12"/>
      <c r="D88" s="2"/>
      <c r="E88" s="2"/>
      <c r="F88" s="9"/>
      <c r="G88" s="1"/>
      <c r="H88" s="1"/>
      <c r="I88" s="8"/>
      <c r="J88" s="1"/>
    </row>
    <row r="89" spans="1:10" x14ac:dyDescent="0.15">
      <c r="A89" s="8"/>
      <c r="B89" s="8"/>
      <c r="C89" s="12"/>
      <c r="D89" s="2"/>
      <c r="E89" s="2"/>
      <c r="F89" s="9"/>
      <c r="G89" s="1"/>
      <c r="H89" s="1"/>
      <c r="I89" s="8"/>
      <c r="J89" s="1"/>
    </row>
    <row r="90" spans="1:10" x14ac:dyDescent="0.15">
      <c r="A90" s="8"/>
      <c r="B90" s="8"/>
      <c r="C90" s="12"/>
      <c r="D90" s="2"/>
      <c r="E90" s="2"/>
      <c r="F90" s="9"/>
      <c r="G90" s="1"/>
      <c r="H90" s="1"/>
      <c r="I90" s="8"/>
      <c r="J9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opLeftCell="A87" workbookViewId="0">
      <selection activeCell="G118" sqref="G118"/>
    </sheetView>
  </sheetViews>
  <sheetFormatPr defaultRowHeight="13.5" x14ac:dyDescent="0.15"/>
  <cols>
    <col min="1" max="1" width="11.625" style="3" bestFit="1" customWidth="1"/>
    <col min="2" max="2" width="10.5" style="27" customWidth="1"/>
    <col min="3" max="7" width="9" style="3"/>
    <col min="8" max="8" width="39.75" bestFit="1" customWidth="1"/>
  </cols>
  <sheetData>
    <row r="1" spans="1:9" x14ac:dyDescent="0.15">
      <c r="A1" s="14" t="s">
        <v>34</v>
      </c>
      <c r="B1" s="25" t="s">
        <v>41</v>
      </c>
      <c r="C1" s="14" t="s">
        <v>42</v>
      </c>
      <c r="D1" s="14" t="s">
        <v>35</v>
      </c>
      <c r="E1" s="14" t="s">
        <v>39</v>
      </c>
      <c r="F1" s="14" t="s">
        <v>36</v>
      </c>
      <c r="G1" s="14" t="s">
        <v>37</v>
      </c>
      <c r="H1" s="14" t="s">
        <v>38</v>
      </c>
      <c r="I1" s="14"/>
    </row>
    <row r="2" spans="1:9" x14ac:dyDescent="0.15">
      <c r="A2" s="14" t="s">
        <v>190</v>
      </c>
      <c r="B2" s="14">
        <f>SUM(B3:B350)</f>
        <v>3349</v>
      </c>
      <c r="C2" s="14"/>
      <c r="D2" s="14"/>
      <c r="E2" s="14"/>
      <c r="F2" s="14"/>
      <c r="G2" s="14"/>
      <c r="H2" s="14"/>
      <c r="I2" s="14"/>
    </row>
    <row r="3" spans="1:9" x14ac:dyDescent="0.15">
      <c r="A3" s="17">
        <v>40442</v>
      </c>
      <c r="B3" s="26">
        <v>268</v>
      </c>
      <c r="C3" s="8">
        <v>268</v>
      </c>
      <c r="D3" s="2" t="s">
        <v>32</v>
      </c>
      <c r="E3" s="2" t="s">
        <v>32</v>
      </c>
      <c r="F3" s="2" t="s">
        <v>6</v>
      </c>
      <c r="G3" s="2" t="s">
        <v>6</v>
      </c>
      <c r="H3" s="1" t="s">
        <v>33</v>
      </c>
      <c r="I3" s="1"/>
    </row>
    <row r="4" spans="1:9" x14ac:dyDescent="0.15">
      <c r="A4" s="17">
        <v>40443</v>
      </c>
      <c r="B4" s="26">
        <v>100</v>
      </c>
      <c r="C4" s="8">
        <f t="shared" ref="C4:C34" si="0">C3+B4</f>
        <v>368</v>
      </c>
      <c r="D4" s="2" t="s">
        <v>6</v>
      </c>
      <c r="E4" s="2" t="s">
        <v>41</v>
      </c>
      <c r="F4" s="2" t="s">
        <v>6</v>
      </c>
      <c r="G4" s="2" t="s">
        <v>6</v>
      </c>
      <c r="H4" s="1"/>
      <c r="I4" s="1"/>
    </row>
    <row r="5" spans="1:9" x14ac:dyDescent="0.15">
      <c r="A5" s="20">
        <v>41179</v>
      </c>
      <c r="B5" s="26">
        <v>100</v>
      </c>
      <c r="C5" s="8">
        <f t="shared" si="0"/>
        <v>468</v>
      </c>
      <c r="D5" s="2" t="s">
        <v>51</v>
      </c>
      <c r="E5" s="2" t="s">
        <v>41</v>
      </c>
      <c r="F5" s="2" t="s">
        <v>6</v>
      </c>
      <c r="G5" s="2" t="s">
        <v>6</v>
      </c>
      <c r="H5" s="1"/>
      <c r="I5" s="1"/>
    </row>
    <row r="6" spans="1:9" x14ac:dyDescent="0.15">
      <c r="A6" s="20">
        <v>41179</v>
      </c>
      <c r="B6" s="26">
        <v>35</v>
      </c>
      <c r="C6" s="8">
        <f t="shared" si="0"/>
        <v>503</v>
      </c>
      <c r="D6" s="2" t="s">
        <v>52</v>
      </c>
      <c r="E6" s="2" t="s">
        <v>41</v>
      </c>
      <c r="F6" s="2" t="s">
        <v>6</v>
      </c>
      <c r="G6" s="2" t="s">
        <v>6</v>
      </c>
      <c r="H6" s="1"/>
      <c r="I6" s="1"/>
    </row>
    <row r="7" spans="1:9" x14ac:dyDescent="0.15">
      <c r="A7" s="20">
        <v>41179</v>
      </c>
      <c r="B7" s="26">
        <v>100</v>
      </c>
      <c r="C7" s="8">
        <f t="shared" si="0"/>
        <v>603</v>
      </c>
      <c r="D7" s="2" t="s">
        <v>53</v>
      </c>
      <c r="E7" s="2" t="s">
        <v>41</v>
      </c>
      <c r="F7" s="2" t="s">
        <v>6</v>
      </c>
      <c r="G7" s="2" t="s">
        <v>6</v>
      </c>
      <c r="H7" s="1"/>
      <c r="I7" s="1"/>
    </row>
    <row r="8" spans="1:9" x14ac:dyDescent="0.15">
      <c r="A8" s="20">
        <v>41179</v>
      </c>
      <c r="B8" s="26">
        <v>100</v>
      </c>
      <c r="C8" s="8">
        <f t="shared" si="0"/>
        <v>703</v>
      </c>
      <c r="D8" s="2" t="s">
        <v>54</v>
      </c>
      <c r="E8" s="2" t="s">
        <v>41</v>
      </c>
      <c r="F8" s="2" t="s">
        <v>6</v>
      </c>
      <c r="G8" s="2" t="s">
        <v>6</v>
      </c>
      <c r="H8" s="1"/>
      <c r="I8" s="1"/>
    </row>
    <row r="9" spans="1:9" x14ac:dyDescent="0.15">
      <c r="A9" s="20">
        <v>41179</v>
      </c>
      <c r="B9" s="26">
        <v>100</v>
      </c>
      <c r="C9" s="8">
        <f t="shared" si="0"/>
        <v>803</v>
      </c>
      <c r="D9" s="2" t="s">
        <v>55</v>
      </c>
      <c r="E9" s="2" t="s">
        <v>41</v>
      </c>
      <c r="F9" s="2" t="s">
        <v>6</v>
      </c>
      <c r="G9" s="2" t="s">
        <v>6</v>
      </c>
      <c r="H9" s="1"/>
      <c r="I9" s="1"/>
    </row>
    <row r="10" spans="1:9" x14ac:dyDescent="0.15">
      <c r="A10" s="20">
        <v>41179</v>
      </c>
      <c r="B10" s="26">
        <v>40</v>
      </c>
      <c r="C10" s="8">
        <f t="shared" si="0"/>
        <v>843</v>
      </c>
      <c r="D10" s="2" t="s">
        <v>56</v>
      </c>
      <c r="E10" s="2" t="s">
        <v>41</v>
      </c>
      <c r="F10" s="2" t="s">
        <v>6</v>
      </c>
      <c r="G10" s="2" t="s">
        <v>6</v>
      </c>
      <c r="H10" s="1"/>
      <c r="I10" s="1"/>
    </row>
    <row r="11" spans="1:9" x14ac:dyDescent="0.15">
      <c r="A11" s="20">
        <v>41179</v>
      </c>
      <c r="B11" s="26">
        <v>100</v>
      </c>
      <c r="C11" s="8">
        <f t="shared" si="0"/>
        <v>943</v>
      </c>
      <c r="D11" s="2" t="s">
        <v>57</v>
      </c>
      <c r="E11" s="2" t="s">
        <v>41</v>
      </c>
      <c r="F11" s="2" t="s">
        <v>6</v>
      </c>
      <c r="G11" s="2" t="s">
        <v>6</v>
      </c>
      <c r="H11" s="1"/>
      <c r="I11" s="1"/>
    </row>
    <row r="12" spans="1:9" x14ac:dyDescent="0.15">
      <c r="A12" s="20">
        <v>41179</v>
      </c>
      <c r="B12" s="26">
        <v>100</v>
      </c>
      <c r="C12" s="8">
        <f t="shared" si="0"/>
        <v>1043</v>
      </c>
      <c r="D12" s="2" t="s">
        <v>58</v>
      </c>
      <c r="E12" s="2" t="s">
        <v>41</v>
      </c>
      <c r="F12" s="2" t="s">
        <v>6</v>
      </c>
      <c r="G12" s="2" t="s">
        <v>6</v>
      </c>
      <c r="H12" s="1"/>
      <c r="I12" s="1"/>
    </row>
    <row r="13" spans="1:9" x14ac:dyDescent="0.15">
      <c r="A13" s="20">
        <v>41179</v>
      </c>
      <c r="B13" s="26">
        <v>100</v>
      </c>
      <c r="C13" s="8">
        <f t="shared" si="0"/>
        <v>1143</v>
      </c>
      <c r="D13" s="2" t="s">
        <v>59</v>
      </c>
      <c r="E13" s="2" t="s">
        <v>41</v>
      </c>
      <c r="F13" s="2" t="s">
        <v>6</v>
      </c>
      <c r="G13" s="2" t="s">
        <v>6</v>
      </c>
      <c r="H13" s="1"/>
      <c r="I13" s="1"/>
    </row>
    <row r="14" spans="1:9" x14ac:dyDescent="0.15">
      <c r="A14" s="20">
        <v>41179</v>
      </c>
      <c r="B14" s="26">
        <v>100</v>
      </c>
      <c r="C14" s="8">
        <f t="shared" si="0"/>
        <v>1243</v>
      </c>
      <c r="D14" s="2" t="s">
        <v>60</v>
      </c>
      <c r="E14" s="2" t="s">
        <v>41</v>
      </c>
      <c r="F14" s="2" t="s">
        <v>6</v>
      </c>
      <c r="G14" s="2" t="s">
        <v>6</v>
      </c>
      <c r="H14" s="1"/>
      <c r="I14" s="1"/>
    </row>
    <row r="15" spans="1:9" x14ac:dyDescent="0.15">
      <c r="A15" s="20">
        <v>41179</v>
      </c>
      <c r="B15" s="26">
        <v>100</v>
      </c>
      <c r="C15" s="8">
        <f t="shared" si="0"/>
        <v>1343</v>
      </c>
      <c r="D15" s="2" t="s">
        <v>61</v>
      </c>
      <c r="E15" s="2" t="s">
        <v>41</v>
      </c>
      <c r="F15" s="2" t="s">
        <v>6</v>
      </c>
      <c r="G15" s="2" t="s">
        <v>6</v>
      </c>
      <c r="H15" s="1"/>
      <c r="I15" s="1"/>
    </row>
    <row r="16" spans="1:9" x14ac:dyDescent="0.15">
      <c r="A16" s="20">
        <v>41179</v>
      </c>
      <c r="B16" s="26">
        <v>30</v>
      </c>
      <c r="C16" s="8">
        <f t="shared" si="0"/>
        <v>1373</v>
      </c>
      <c r="D16" s="2" t="s">
        <v>62</v>
      </c>
      <c r="E16" s="2" t="s">
        <v>41</v>
      </c>
      <c r="F16" s="2" t="s">
        <v>6</v>
      </c>
      <c r="G16" s="2" t="s">
        <v>6</v>
      </c>
      <c r="H16" s="1"/>
      <c r="I16" s="1"/>
    </row>
    <row r="17" spans="1:9" x14ac:dyDescent="0.15">
      <c r="A17" s="20">
        <v>41179</v>
      </c>
      <c r="B17" s="26">
        <v>100</v>
      </c>
      <c r="C17" s="8">
        <f t="shared" si="0"/>
        <v>1473</v>
      </c>
      <c r="D17" s="2" t="s">
        <v>63</v>
      </c>
      <c r="E17" s="2" t="s">
        <v>41</v>
      </c>
      <c r="F17" s="2" t="s">
        <v>6</v>
      </c>
      <c r="G17" s="2" t="s">
        <v>6</v>
      </c>
      <c r="H17" s="1"/>
      <c r="I17" s="1"/>
    </row>
    <row r="18" spans="1:9" x14ac:dyDescent="0.15">
      <c r="A18" s="20">
        <v>41179</v>
      </c>
      <c r="B18" s="26">
        <v>100</v>
      </c>
      <c r="C18" s="8">
        <f t="shared" si="0"/>
        <v>1573</v>
      </c>
      <c r="D18" s="2" t="s">
        <v>64</v>
      </c>
      <c r="E18" s="2" t="s">
        <v>41</v>
      </c>
      <c r="F18" s="2" t="s">
        <v>6</v>
      </c>
      <c r="G18" s="2" t="s">
        <v>6</v>
      </c>
      <c r="H18" s="1"/>
      <c r="I18" s="1"/>
    </row>
    <row r="19" spans="1:9" x14ac:dyDescent="0.15">
      <c r="A19" s="20">
        <v>41179</v>
      </c>
      <c r="B19" s="26">
        <v>100</v>
      </c>
      <c r="C19" s="8">
        <f t="shared" si="0"/>
        <v>1673</v>
      </c>
      <c r="D19" s="2" t="s">
        <v>65</v>
      </c>
      <c r="E19" s="2" t="s">
        <v>41</v>
      </c>
      <c r="F19" s="2" t="s">
        <v>6</v>
      </c>
      <c r="G19" s="2" t="s">
        <v>6</v>
      </c>
      <c r="H19" s="1"/>
      <c r="I19" s="1"/>
    </row>
    <row r="20" spans="1:9" x14ac:dyDescent="0.15">
      <c r="A20" s="20">
        <v>41179</v>
      </c>
      <c r="B20" s="26">
        <v>100</v>
      </c>
      <c r="C20" s="8">
        <f t="shared" si="0"/>
        <v>1773</v>
      </c>
      <c r="D20" s="2" t="s">
        <v>66</v>
      </c>
      <c r="E20" s="2" t="s">
        <v>41</v>
      </c>
      <c r="F20" s="2" t="s">
        <v>6</v>
      </c>
      <c r="G20" s="2" t="s">
        <v>6</v>
      </c>
      <c r="H20" s="1"/>
      <c r="I20" s="1"/>
    </row>
    <row r="21" spans="1:9" x14ac:dyDescent="0.15">
      <c r="A21" s="20">
        <v>41179</v>
      </c>
      <c r="B21" s="26">
        <v>20</v>
      </c>
      <c r="C21" s="8">
        <f t="shared" si="0"/>
        <v>1793</v>
      </c>
      <c r="D21" s="2" t="s">
        <v>56</v>
      </c>
      <c r="E21" s="2" t="s">
        <v>67</v>
      </c>
      <c r="F21" s="2" t="s">
        <v>6</v>
      </c>
      <c r="G21" s="2" t="s">
        <v>6</v>
      </c>
      <c r="H21" s="1"/>
      <c r="I21" s="1"/>
    </row>
    <row r="22" spans="1:9" x14ac:dyDescent="0.15">
      <c r="A22" s="20">
        <v>41179</v>
      </c>
      <c r="B22" s="26">
        <v>-100</v>
      </c>
      <c r="C22" s="8">
        <f t="shared" si="0"/>
        <v>1693</v>
      </c>
      <c r="D22" s="2" t="s">
        <v>68</v>
      </c>
      <c r="E22" s="2" t="s">
        <v>69</v>
      </c>
      <c r="F22" s="2" t="s">
        <v>6</v>
      </c>
      <c r="G22" s="2" t="s">
        <v>6</v>
      </c>
      <c r="H22" s="1" t="s">
        <v>70</v>
      </c>
      <c r="I22" s="1"/>
    </row>
    <row r="23" spans="1:9" x14ac:dyDescent="0.15">
      <c r="A23" s="20">
        <v>41179</v>
      </c>
      <c r="B23" s="26">
        <v>-345</v>
      </c>
      <c r="C23" s="8">
        <f t="shared" si="0"/>
        <v>1348</v>
      </c>
      <c r="D23" s="2" t="s">
        <v>68</v>
      </c>
      <c r="E23" s="2" t="s">
        <v>69</v>
      </c>
      <c r="F23" s="2" t="s">
        <v>6</v>
      </c>
      <c r="G23" s="2" t="s">
        <v>6</v>
      </c>
      <c r="H23" s="1"/>
      <c r="I23" s="1"/>
    </row>
    <row r="24" spans="1:9" x14ac:dyDescent="0.15">
      <c r="A24" s="17">
        <v>41191</v>
      </c>
      <c r="B24" s="26">
        <v>100</v>
      </c>
      <c r="C24" s="8">
        <f t="shared" si="0"/>
        <v>1448</v>
      </c>
      <c r="D24" s="2" t="s">
        <v>73</v>
      </c>
      <c r="E24" s="2" t="s">
        <v>41</v>
      </c>
      <c r="F24" s="2" t="s">
        <v>6</v>
      </c>
      <c r="G24" s="2" t="s">
        <v>6</v>
      </c>
      <c r="H24" s="1"/>
      <c r="I24" s="1"/>
    </row>
    <row r="25" spans="1:9" x14ac:dyDescent="0.15">
      <c r="A25" s="17">
        <v>41191</v>
      </c>
      <c r="B25" s="26">
        <v>100</v>
      </c>
      <c r="C25" s="8">
        <f t="shared" si="0"/>
        <v>1548</v>
      </c>
      <c r="D25" s="2" t="s">
        <v>74</v>
      </c>
      <c r="E25" s="2" t="s">
        <v>41</v>
      </c>
      <c r="F25" s="2" t="s">
        <v>6</v>
      </c>
      <c r="G25" s="2" t="s">
        <v>6</v>
      </c>
      <c r="H25" s="1"/>
      <c r="I25" s="1"/>
    </row>
    <row r="26" spans="1:9" x14ac:dyDescent="0.15">
      <c r="A26" s="17">
        <v>41191</v>
      </c>
      <c r="B26" s="26">
        <v>100</v>
      </c>
      <c r="C26" s="8">
        <f t="shared" si="0"/>
        <v>1648</v>
      </c>
      <c r="D26" s="2" t="s">
        <v>75</v>
      </c>
      <c r="E26" s="2" t="s">
        <v>41</v>
      </c>
      <c r="F26" s="2" t="s">
        <v>6</v>
      </c>
      <c r="G26" s="2" t="s">
        <v>6</v>
      </c>
      <c r="H26" s="1"/>
      <c r="I26" s="1"/>
    </row>
    <row r="27" spans="1:9" x14ac:dyDescent="0.15">
      <c r="A27" s="17">
        <v>41191</v>
      </c>
      <c r="B27" s="26">
        <v>70</v>
      </c>
      <c r="C27" s="8">
        <f t="shared" si="0"/>
        <v>1718</v>
      </c>
      <c r="D27" s="2" t="s">
        <v>76</v>
      </c>
      <c r="E27" s="2" t="s">
        <v>41</v>
      </c>
      <c r="F27" s="2" t="s">
        <v>6</v>
      </c>
      <c r="G27" s="2" t="s">
        <v>6</v>
      </c>
      <c r="H27" s="1"/>
      <c r="I27" s="1"/>
    </row>
    <row r="28" spans="1:9" x14ac:dyDescent="0.15">
      <c r="A28" s="17">
        <v>41191</v>
      </c>
      <c r="B28" s="26">
        <v>100</v>
      </c>
      <c r="C28" s="8">
        <f t="shared" si="0"/>
        <v>1818</v>
      </c>
      <c r="D28" s="2" t="s">
        <v>77</v>
      </c>
      <c r="E28" s="2" t="s">
        <v>41</v>
      </c>
      <c r="F28" s="2" t="s">
        <v>6</v>
      </c>
      <c r="G28" s="2" t="s">
        <v>6</v>
      </c>
      <c r="H28" s="1"/>
      <c r="I28" s="1"/>
    </row>
    <row r="29" spans="1:9" x14ac:dyDescent="0.15">
      <c r="A29" s="17">
        <v>41191</v>
      </c>
      <c r="B29" s="26">
        <v>100</v>
      </c>
      <c r="C29" s="8">
        <f t="shared" si="0"/>
        <v>1918</v>
      </c>
      <c r="D29" s="2" t="s">
        <v>78</v>
      </c>
      <c r="E29" s="2" t="s">
        <v>41</v>
      </c>
      <c r="F29" s="2" t="s">
        <v>6</v>
      </c>
      <c r="G29" s="2" t="s">
        <v>6</v>
      </c>
      <c r="H29" s="1"/>
      <c r="I29" s="1"/>
    </row>
    <row r="30" spans="1:9" x14ac:dyDescent="0.15">
      <c r="A30" s="17">
        <v>41191</v>
      </c>
      <c r="B30" s="26">
        <v>100</v>
      </c>
      <c r="C30" s="8">
        <f t="shared" si="0"/>
        <v>2018</v>
      </c>
      <c r="D30" s="2" t="s">
        <v>79</v>
      </c>
      <c r="E30" s="2" t="s">
        <v>41</v>
      </c>
      <c r="F30" s="2" t="s">
        <v>6</v>
      </c>
      <c r="G30" s="2" t="s">
        <v>6</v>
      </c>
      <c r="H30" s="1"/>
      <c r="I30" s="1"/>
    </row>
    <row r="31" spans="1:9" x14ac:dyDescent="0.15">
      <c r="A31" s="17">
        <v>41191</v>
      </c>
      <c r="B31" s="26">
        <v>100</v>
      </c>
      <c r="C31" s="8">
        <f t="shared" si="0"/>
        <v>2118</v>
      </c>
      <c r="D31" s="2" t="s">
        <v>80</v>
      </c>
      <c r="E31" s="2" t="s">
        <v>41</v>
      </c>
      <c r="F31" s="2" t="s">
        <v>6</v>
      </c>
      <c r="G31" s="2" t="s">
        <v>6</v>
      </c>
      <c r="H31" s="1"/>
      <c r="I31" s="1"/>
    </row>
    <row r="32" spans="1:9" x14ac:dyDescent="0.15">
      <c r="A32" s="17">
        <v>41191</v>
      </c>
      <c r="B32" s="26">
        <v>100</v>
      </c>
      <c r="C32" s="8">
        <f t="shared" si="0"/>
        <v>2218</v>
      </c>
      <c r="D32" s="2" t="s">
        <v>81</v>
      </c>
      <c r="E32" s="2" t="s">
        <v>41</v>
      </c>
      <c r="F32" s="2" t="s">
        <v>6</v>
      </c>
      <c r="G32" s="2" t="s">
        <v>6</v>
      </c>
      <c r="H32" s="1"/>
      <c r="I32" s="1"/>
    </row>
    <row r="33" spans="1:9" x14ac:dyDescent="0.15">
      <c r="A33" s="17">
        <v>41191</v>
      </c>
      <c r="B33" s="26">
        <v>100</v>
      </c>
      <c r="C33" s="8">
        <f t="shared" si="0"/>
        <v>2318</v>
      </c>
      <c r="D33" s="2" t="s">
        <v>83</v>
      </c>
      <c r="E33" s="2" t="s">
        <v>41</v>
      </c>
      <c r="F33" s="2" t="s">
        <v>6</v>
      </c>
      <c r="G33" s="2" t="s">
        <v>6</v>
      </c>
      <c r="H33" s="1"/>
      <c r="I33" s="1"/>
    </row>
    <row r="34" spans="1:9" x14ac:dyDescent="0.15">
      <c r="A34" s="17">
        <v>41191</v>
      </c>
      <c r="B34" s="26">
        <v>-350</v>
      </c>
      <c r="C34" s="8">
        <f t="shared" si="0"/>
        <v>1968</v>
      </c>
      <c r="D34" s="2" t="s">
        <v>68</v>
      </c>
      <c r="E34" s="2" t="s">
        <v>69</v>
      </c>
      <c r="F34" s="2" t="s">
        <v>6</v>
      </c>
      <c r="G34" s="2" t="s">
        <v>6</v>
      </c>
      <c r="H34" s="19"/>
      <c r="I34" s="19"/>
    </row>
    <row r="35" spans="1:9" x14ac:dyDescent="0.15">
      <c r="A35" s="20">
        <v>41193</v>
      </c>
      <c r="B35" s="26">
        <v>100</v>
      </c>
      <c r="C35" s="8">
        <f t="shared" ref="C35:C40" si="1">C34+B35</f>
        <v>2068</v>
      </c>
      <c r="D35" s="2" t="s">
        <v>13</v>
      </c>
      <c r="E35" s="2" t="s">
        <v>41</v>
      </c>
      <c r="F35" s="2" t="s">
        <v>6</v>
      </c>
      <c r="G35" s="2" t="s">
        <v>6</v>
      </c>
      <c r="H35" s="1"/>
      <c r="I35" s="1"/>
    </row>
    <row r="36" spans="1:9" x14ac:dyDescent="0.15">
      <c r="A36" s="20">
        <v>41193</v>
      </c>
      <c r="B36" s="26">
        <v>100</v>
      </c>
      <c r="C36" s="8">
        <f t="shared" si="1"/>
        <v>2168</v>
      </c>
      <c r="D36" s="2" t="s">
        <v>85</v>
      </c>
      <c r="E36" s="2" t="s">
        <v>41</v>
      </c>
      <c r="F36" s="2" t="s">
        <v>6</v>
      </c>
      <c r="G36" s="2" t="s">
        <v>6</v>
      </c>
      <c r="H36" s="1"/>
      <c r="I36" s="1"/>
    </row>
    <row r="37" spans="1:9" x14ac:dyDescent="0.15">
      <c r="A37" s="20">
        <v>41193</v>
      </c>
      <c r="B37" s="26">
        <v>100</v>
      </c>
      <c r="C37" s="8">
        <f t="shared" si="1"/>
        <v>2268</v>
      </c>
      <c r="D37" s="2" t="s">
        <v>17</v>
      </c>
      <c r="E37" s="2" t="s">
        <v>41</v>
      </c>
      <c r="F37" s="2" t="s">
        <v>6</v>
      </c>
      <c r="G37" s="2" t="s">
        <v>6</v>
      </c>
      <c r="H37" s="1"/>
      <c r="I37" s="1"/>
    </row>
    <row r="38" spans="1:9" x14ac:dyDescent="0.15">
      <c r="A38" s="20">
        <v>41193</v>
      </c>
      <c r="B38" s="26">
        <v>100</v>
      </c>
      <c r="C38" s="8">
        <f t="shared" si="1"/>
        <v>2368</v>
      </c>
      <c r="D38" s="2" t="s">
        <v>86</v>
      </c>
      <c r="E38" s="2" t="s">
        <v>41</v>
      </c>
      <c r="F38" s="2" t="s">
        <v>6</v>
      </c>
      <c r="G38" s="2" t="s">
        <v>6</v>
      </c>
      <c r="H38" s="1"/>
      <c r="I38" s="1"/>
    </row>
    <row r="39" spans="1:9" x14ac:dyDescent="0.15">
      <c r="A39" s="20">
        <v>41193</v>
      </c>
      <c r="B39" s="26">
        <v>100</v>
      </c>
      <c r="C39" s="8">
        <f t="shared" si="1"/>
        <v>2468</v>
      </c>
      <c r="D39" s="2" t="s">
        <v>9</v>
      </c>
      <c r="E39" s="2" t="s">
        <v>41</v>
      </c>
      <c r="F39" s="2" t="s">
        <v>6</v>
      </c>
      <c r="G39" s="2" t="s">
        <v>6</v>
      </c>
      <c r="H39" s="1"/>
      <c r="I39" s="1"/>
    </row>
    <row r="40" spans="1:9" x14ac:dyDescent="0.15">
      <c r="A40" s="20">
        <v>41193</v>
      </c>
      <c r="B40" s="26">
        <v>100</v>
      </c>
      <c r="C40" s="8">
        <f t="shared" si="1"/>
        <v>2568</v>
      </c>
      <c r="D40" s="2" t="s">
        <v>87</v>
      </c>
      <c r="E40" s="2" t="s">
        <v>41</v>
      </c>
      <c r="F40" s="2" t="s">
        <v>6</v>
      </c>
      <c r="G40" s="2" t="s">
        <v>6</v>
      </c>
      <c r="H40" s="19"/>
      <c r="I40" s="19"/>
    </row>
    <row r="41" spans="1:9" x14ac:dyDescent="0.15">
      <c r="A41" s="20">
        <v>41193</v>
      </c>
      <c r="B41" s="26">
        <v>-340</v>
      </c>
      <c r="C41" s="8">
        <f t="shared" ref="C41:C46" si="2">C40+B41</f>
        <v>2228</v>
      </c>
      <c r="D41" s="2" t="s">
        <v>68</v>
      </c>
      <c r="E41" s="2" t="s">
        <v>69</v>
      </c>
      <c r="F41" s="2" t="s">
        <v>6</v>
      </c>
      <c r="G41" s="2" t="s">
        <v>6</v>
      </c>
      <c r="H41" s="1" t="s">
        <v>88</v>
      </c>
      <c r="I41" s="1"/>
    </row>
    <row r="42" spans="1:9" x14ac:dyDescent="0.15">
      <c r="A42" s="17">
        <v>41198</v>
      </c>
      <c r="B42" s="26">
        <v>100</v>
      </c>
      <c r="C42" s="8">
        <f t="shared" si="2"/>
        <v>2328</v>
      </c>
      <c r="D42" s="2" t="s">
        <v>72</v>
      </c>
      <c r="E42" s="2" t="s">
        <v>41</v>
      </c>
      <c r="F42" s="2" t="s">
        <v>6</v>
      </c>
      <c r="G42" s="2" t="s">
        <v>6</v>
      </c>
      <c r="H42" s="1"/>
      <c r="I42" s="1"/>
    </row>
    <row r="43" spans="1:9" x14ac:dyDescent="0.15">
      <c r="A43" s="17">
        <v>41198</v>
      </c>
      <c r="B43" s="26">
        <v>100</v>
      </c>
      <c r="C43" s="8">
        <f t="shared" si="2"/>
        <v>2428</v>
      </c>
      <c r="D43" s="2" t="s">
        <v>8</v>
      </c>
      <c r="E43" s="2" t="s">
        <v>41</v>
      </c>
      <c r="F43" s="2" t="s">
        <v>6</v>
      </c>
      <c r="G43" s="2" t="s">
        <v>6</v>
      </c>
      <c r="H43" s="1"/>
      <c r="I43" s="1"/>
    </row>
    <row r="44" spans="1:9" x14ac:dyDescent="0.15">
      <c r="A44" s="17">
        <v>41198</v>
      </c>
      <c r="B44" s="26">
        <v>100</v>
      </c>
      <c r="C44" s="8">
        <f t="shared" si="2"/>
        <v>2528</v>
      </c>
      <c r="D44" s="2" t="s">
        <v>96</v>
      </c>
      <c r="E44" s="2" t="s">
        <v>41</v>
      </c>
      <c r="F44" s="2" t="s">
        <v>6</v>
      </c>
      <c r="G44" s="2" t="s">
        <v>6</v>
      </c>
      <c r="H44" s="1"/>
      <c r="I44" s="1"/>
    </row>
    <row r="45" spans="1:9" x14ac:dyDescent="0.15">
      <c r="A45" s="17">
        <v>41198</v>
      </c>
      <c r="B45" s="26">
        <v>100</v>
      </c>
      <c r="C45" s="8">
        <f t="shared" si="2"/>
        <v>2628</v>
      </c>
      <c r="D45" s="2" t="s">
        <v>97</v>
      </c>
      <c r="E45" s="2" t="s">
        <v>41</v>
      </c>
      <c r="F45" s="2" t="s">
        <v>6</v>
      </c>
      <c r="G45" s="2" t="s">
        <v>6</v>
      </c>
      <c r="H45" s="1"/>
      <c r="I45" s="1"/>
    </row>
    <row r="46" spans="1:9" x14ac:dyDescent="0.15">
      <c r="A46" s="17">
        <v>41198</v>
      </c>
      <c r="B46" s="26">
        <v>25</v>
      </c>
      <c r="C46" s="8">
        <f t="shared" si="2"/>
        <v>2653</v>
      </c>
      <c r="D46" s="2" t="s">
        <v>98</v>
      </c>
      <c r="E46" s="2" t="s">
        <v>41</v>
      </c>
      <c r="F46" s="2" t="s">
        <v>6</v>
      </c>
      <c r="G46" s="2" t="s">
        <v>6</v>
      </c>
      <c r="H46" s="19"/>
      <c r="I46" s="19"/>
    </row>
    <row r="47" spans="1:9" x14ac:dyDescent="0.15">
      <c r="A47" s="17">
        <v>41198</v>
      </c>
      <c r="B47" s="26">
        <v>-345</v>
      </c>
      <c r="C47" s="8">
        <f t="shared" ref="C47:C52" si="3">C46+B47</f>
        <v>2308</v>
      </c>
      <c r="D47" s="2" t="s">
        <v>68</v>
      </c>
      <c r="E47" s="2" t="s">
        <v>69</v>
      </c>
      <c r="F47" s="2" t="s">
        <v>6</v>
      </c>
      <c r="G47" s="2" t="s">
        <v>6</v>
      </c>
      <c r="H47" s="1"/>
      <c r="I47" s="1"/>
    </row>
    <row r="48" spans="1:9" x14ac:dyDescent="0.15">
      <c r="A48" s="20">
        <v>41200</v>
      </c>
      <c r="B48" s="26">
        <v>200</v>
      </c>
      <c r="C48" s="8">
        <f t="shared" si="3"/>
        <v>2508</v>
      </c>
      <c r="D48" s="2" t="s">
        <v>4</v>
      </c>
      <c r="E48" s="2" t="s">
        <v>41</v>
      </c>
      <c r="F48" s="2" t="s">
        <v>6</v>
      </c>
      <c r="G48" s="2" t="s">
        <v>6</v>
      </c>
      <c r="H48" s="1"/>
      <c r="I48" s="1"/>
    </row>
    <row r="49" spans="1:9" x14ac:dyDescent="0.15">
      <c r="A49" s="20">
        <v>41200</v>
      </c>
      <c r="B49" s="26">
        <v>100</v>
      </c>
      <c r="C49" s="8">
        <f t="shared" si="3"/>
        <v>2608</v>
      </c>
      <c r="D49" s="2" t="s">
        <v>8</v>
      </c>
      <c r="E49" s="2" t="s">
        <v>99</v>
      </c>
      <c r="F49" s="2" t="s">
        <v>6</v>
      </c>
      <c r="G49" s="2" t="s">
        <v>6</v>
      </c>
      <c r="H49" s="1"/>
      <c r="I49" s="1"/>
    </row>
    <row r="50" spans="1:9" x14ac:dyDescent="0.15">
      <c r="A50" s="20">
        <v>41200</v>
      </c>
      <c r="B50" s="26">
        <v>100</v>
      </c>
      <c r="C50" s="8">
        <f t="shared" si="3"/>
        <v>2708</v>
      </c>
      <c r="D50" s="2" t="s">
        <v>100</v>
      </c>
      <c r="E50" s="2" t="s">
        <v>41</v>
      </c>
      <c r="F50" s="2" t="s">
        <v>6</v>
      </c>
      <c r="G50" s="2" t="s">
        <v>6</v>
      </c>
      <c r="H50" s="1"/>
      <c r="I50" s="1"/>
    </row>
    <row r="51" spans="1:9" x14ac:dyDescent="0.15">
      <c r="A51" s="20">
        <v>41200</v>
      </c>
      <c r="B51" s="26">
        <v>30</v>
      </c>
      <c r="C51" s="8">
        <f t="shared" si="3"/>
        <v>2738</v>
      </c>
      <c r="D51" s="2" t="s">
        <v>101</v>
      </c>
      <c r="E51" s="2" t="s">
        <v>41</v>
      </c>
      <c r="F51" s="2" t="s">
        <v>6</v>
      </c>
      <c r="G51" s="2" t="s">
        <v>6</v>
      </c>
      <c r="H51" s="1"/>
      <c r="I51" s="1"/>
    </row>
    <row r="52" spans="1:9" x14ac:dyDescent="0.15">
      <c r="A52" s="20">
        <v>41200</v>
      </c>
      <c r="B52" s="26">
        <v>100</v>
      </c>
      <c r="C52" s="8">
        <f t="shared" si="3"/>
        <v>2838</v>
      </c>
      <c r="D52" s="2" t="s">
        <v>102</v>
      </c>
      <c r="E52" s="2" t="s">
        <v>41</v>
      </c>
      <c r="F52" s="2" t="s">
        <v>6</v>
      </c>
      <c r="G52" s="2" t="s">
        <v>6</v>
      </c>
      <c r="H52" s="1" t="s">
        <v>108</v>
      </c>
      <c r="I52" s="1"/>
    </row>
    <row r="53" spans="1:9" x14ac:dyDescent="0.15">
      <c r="A53" s="20">
        <v>41200</v>
      </c>
      <c r="B53" s="26">
        <v>100</v>
      </c>
      <c r="C53" s="8">
        <f t="shared" ref="C53:C61" si="4">C52+B53</f>
        <v>2938</v>
      </c>
      <c r="D53" s="2" t="s">
        <v>21</v>
      </c>
      <c r="E53" s="2" t="s">
        <v>41</v>
      </c>
      <c r="F53" s="2" t="s">
        <v>6</v>
      </c>
      <c r="G53" s="2" t="s">
        <v>6</v>
      </c>
      <c r="H53" s="1" t="s">
        <v>107</v>
      </c>
      <c r="I53" s="1"/>
    </row>
    <row r="54" spans="1:9" x14ac:dyDescent="0.15">
      <c r="A54" s="20">
        <v>41200</v>
      </c>
      <c r="B54" s="26">
        <v>30</v>
      </c>
      <c r="C54" s="8">
        <f t="shared" si="4"/>
        <v>2968</v>
      </c>
      <c r="D54" s="2" t="s">
        <v>15</v>
      </c>
      <c r="E54" s="2" t="s">
        <v>41</v>
      </c>
      <c r="F54" s="2" t="s">
        <v>6</v>
      </c>
      <c r="G54" s="2" t="s">
        <v>6</v>
      </c>
      <c r="H54" s="19"/>
      <c r="I54" s="19"/>
    </row>
    <row r="55" spans="1:9" x14ac:dyDescent="0.15">
      <c r="A55" s="20">
        <v>41200</v>
      </c>
      <c r="B55" s="26">
        <v>-345</v>
      </c>
      <c r="C55" s="8">
        <f t="shared" si="4"/>
        <v>2623</v>
      </c>
      <c r="D55" s="2" t="s">
        <v>68</v>
      </c>
      <c r="E55" s="2" t="s">
        <v>69</v>
      </c>
      <c r="F55" s="2" t="s">
        <v>6</v>
      </c>
      <c r="G55" s="2" t="s">
        <v>6</v>
      </c>
      <c r="H55" s="1"/>
      <c r="I55" s="1"/>
    </row>
    <row r="56" spans="1:9" x14ac:dyDescent="0.15">
      <c r="A56" s="17">
        <v>41205</v>
      </c>
      <c r="B56" s="26">
        <v>100</v>
      </c>
      <c r="C56" s="8">
        <f t="shared" si="4"/>
        <v>2723</v>
      </c>
      <c r="D56" s="2" t="s">
        <v>113</v>
      </c>
      <c r="E56" s="2" t="s">
        <v>41</v>
      </c>
      <c r="F56" s="2" t="s">
        <v>6</v>
      </c>
      <c r="G56" s="2" t="s">
        <v>6</v>
      </c>
      <c r="H56" s="1"/>
      <c r="I56" s="1"/>
    </row>
    <row r="57" spans="1:9" x14ac:dyDescent="0.15">
      <c r="A57" s="17">
        <v>41205</v>
      </c>
      <c r="B57" s="26">
        <v>100</v>
      </c>
      <c r="C57" s="8">
        <f t="shared" si="4"/>
        <v>2823</v>
      </c>
      <c r="D57" s="2" t="s">
        <v>54</v>
      </c>
      <c r="E57" s="2" t="s">
        <v>41</v>
      </c>
      <c r="F57" s="2" t="s">
        <v>6</v>
      </c>
      <c r="G57" s="2" t="s">
        <v>6</v>
      </c>
      <c r="H57" s="1"/>
      <c r="I57" s="1"/>
    </row>
    <row r="58" spans="1:9" x14ac:dyDescent="0.15">
      <c r="A58" s="17">
        <v>41205</v>
      </c>
      <c r="B58" s="26">
        <v>100</v>
      </c>
      <c r="C58" s="8">
        <f t="shared" si="4"/>
        <v>2923</v>
      </c>
      <c r="D58" s="2" t="s">
        <v>114</v>
      </c>
      <c r="E58" s="2" t="s">
        <v>41</v>
      </c>
      <c r="F58" s="2" t="s">
        <v>6</v>
      </c>
      <c r="G58" s="2" t="s">
        <v>6</v>
      </c>
      <c r="H58" s="1"/>
      <c r="I58" s="1"/>
    </row>
    <row r="59" spans="1:9" x14ac:dyDescent="0.15">
      <c r="A59" s="17">
        <v>41205</v>
      </c>
      <c r="B59" s="26">
        <v>100</v>
      </c>
      <c r="C59" s="8">
        <f t="shared" si="4"/>
        <v>3023</v>
      </c>
      <c r="D59" s="2" t="s">
        <v>115</v>
      </c>
      <c r="E59" s="2" t="s">
        <v>41</v>
      </c>
      <c r="F59" s="2" t="s">
        <v>6</v>
      </c>
      <c r="G59" s="2" t="s">
        <v>6</v>
      </c>
      <c r="H59" s="1"/>
      <c r="I59" s="1"/>
    </row>
    <row r="60" spans="1:9" x14ac:dyDescent="0.15">
      <c r="A60" s="17">
        <v>41205</v>
      </c>
      <c r="B60" s="26">
        <v>30</v>
      </c>
      <c r="C60" s="8">
        <f t="shared" si="4"/>
        <v>3053</v>
      </c>
      <c r="D60" s="2" t="s">
        <v>116</v>
      </c>
      <c r="E60" s="2" t="s">
        <v>41</v>
      </c>
      <c r="F60" s="2" t="s">
        <v>6</v>
      </c>
      <c r="G60" s="2" t="s">
        <v>6</v>
      </c>
      <c r="H60" s="19"/>
      <c r="I60" s="19"/>
    </row>
    <row r="61" spans="1:9" x14ac:dyDescent="0.15">
      <c r="A61" s="17">
        <v>41205</v>
      </c>
      <c r="B61" s="26">
        <v>-320</v>
      </c>
      <c r="C61" s="8">
        <f t="shared" si="4"/>
        <v>2733</v>
      </c>
      <c r="D61" s="2" t="s">
        <v>68</v>
      </c>
      <c r="E61" s="2" t="s">
        <v>69</v>
      </c>
      <c r="F61" s="2" t="s">
        <v>6</v>
      </c>
      <c r="G61" s="2" t="s">
        <v>6</v>
      </c>
      <c r="H61" s="1" t="s">
        <v>117</v>
      </c>
      <c r="I61" s="1"/>
    </row>
    <row r="62" spans="1:9" x14ac:dyDescent="0.15">
      <c r="A62" s="20">
        <v>41207</v>
      </c>
      <c r="B62" s="26">
        <v>100</v>
      </c>
      <c r="C62" s="8">
        <f t="shared" ref="C62:C73" si="5">C61+B62</f>
        <v>2833</v>
      </c>
      <c r="D62" s="2" t="s">
        <v>128</v>
      </c>
      <c r="E62" s="2" t="s">
        <v>41</v>
      </c>
      <c r="F62" s="2" t="s">
        <v>6</v>
      </c>
      <c r="G62" s="2" t="s">
        <v>6</v>
      </c>
      <c r="H62" s="1"/>
      <c r="I62" s="1"/>
    </row>
    <row r="63" spans="1:9" x14ac:dyDescent="0.15">
      <c r="A63" s="20">
        <v>41207</v>
      </c>
      <c r="B63" s="26">
        <v>100</v>
      </c>
      <c r="C63" s="8">
        <f t="shared" si="5"/>
        <v>2933</v>
      </c>
      <c r="D63" s="2" t="s">
        <v>131</v>
      </c>
      <c r="E63" s="2" t="s">
        <v>41</v>
      </c>
      <c r="F63" s="2" t="s">
        <v>6</v>
      </c>
      <c r="G63" s="2" t="s">
        <v>6</v>
      </c>
      <c r="H63" s="1"/>
      <c r="I63" s="1"/>
    </row>
    <row r="64" spans="1:9" x14ac:dyDescent="0.15">
      <c r="A64" s="20">
        <v>41207</v>
      </c>
      <c r="B64" s="26">
        <v>100</v>
      </c>
      <c r="C64" s="8">
        <f t="shared" si="5"/>
        <v>3033</v>
      </c>
      <c r="D64" s="2" t="s">
        <v>132</v>
      </c>
      <c r="E64" s="2" t="s">
        <v>41</v>
      </c>
      <c r="F64" s="2" t="s">
        <v>6</v>
      </c>
      <c r="G64" s="2" t="s">
        <v>6</v>
      </c>
      <c r="H64" s="1"/>
      <c r="I64" s="1"/>
    </row>
    <row r="65" spans="1:9" x14ac:dyDescent="0.15">
      <c r="A65" s="20">
        <v>41207</v>
      </c>
      <c r="B65" s="26">
        <v>30</v>
      </c>
      <c r="C65" s="8">
        <f t="shared" si="5"/>
        <v>3063</v>
      </c>
      <c r="D65" s="2" t="s">
        <v>129</v>
      </c>
      <c r="E65" s="2" t="s">
        <v>41</v>
      </c>
      <c r="F65" s="2" t="s">
        <v>6</v>
      </c>
      <c r="G65" s="2" t="s">
        <v>6</v>
      </c>
      <c r="H65" s="1"/>
      <c r="I65" s="1"/>
    </row>
    <row r="66" spans="1:9" x14ac:dyDescent="0.15">
      <c r="A66" s="20">
        <v>41207</v>
      </c>
      <c r="B66" s="26">
        <v>30</v>
      </c>
      <c r="C66" s="8">
        <f t="shared" si="5"/>
        <v>3093</v>
      </c>
      <c r="D66" s="2" t="s">
        <v>130</v>
      </c>
      <c r="E66" s="2" t="s">
        <v>41</v>
      </c>
      <c r="F66" s="2" t="s">
        <v>6</v>
      </c>
      <c r="G66" s="2" t="s">
        <v>6</v>
      </c>
      <c r="H66" s="19"/>
      <c r="I66" s="19"/>
    </row>
    <row r="67" spans="1:9" x14ac:dyDescent="0.15">
      <c r="A67" s="20">
        <v>41207</v>
      </c>
      <c r="B67" s="26">
        <v>-340</v>
      </c>
      <c r="C67" s="8">
        <f t="shared" si="5"/>
        <v>2753</v>
      </c>
      <c r="D67" s="2" t="s">
        <v>68</v>
      </c>
      <c r="E67" s="2" t="s">
        <v>69</v>
      </c>
      <c r="F67" s="2" t="s">
        <v>6</v>
      </c>
      <c r="G67" s="2" t="s">
        <v>6</v>
      </c>
      <c r="H67" s="1" t="s">
        <v>133</v>
      </c>
      <c r="I67" s="1"/>
    </row>
    <row r="68" spans="1:9" x14ac:dyDescent="0.15">
      <c r="A68" s="17">
        <v>41214</v>
      </c>
      <c r="B68" s="26">
        <v>100</v>
      </c>
      <c r="C68" s="8">
        <f t="shared" si="5"/>
        <v>2853</v>
      </c>
      <c r="D68" s="2" t="s">
        <v>140</v>
      </c>
      <c r="E68" s="2" t="s">
        <v>41</v>
      </c>
      <c r="F68" s="2" t="s">
        <v>6</v>
      </c>
      <c r="G68" s="2" t="s">
        <v>6</v>
      </c>
      <c r="H68" s="1"/>
      <c r="I68" s="1"/>
    </row>
    <row r="69" spans="1:9" x14ac:dyDescent="0.15">
      <c r="A69" s="17">
        <v>41214</v>
      </c>
      <c r="B69" s="26">
        <v>100</v>
      </c>
      <c r="C69" s="8">
        <f t="shared" si="5"/>
        <v>2953</v>
      </c>
      <c r="D69" s="2" t="s">
        <v>62</v>
      </c>
      <c r="E69" s="2" t="s">
        <v>41</v>
      </c>
      <c r="F69" s="2" t="s">
        <v>6</v>
      </c>
      <c r="G69" s="2" t="s">
        <v>6</v>
      </c>
      <c r="H69" s="1"/>
      <c r="I69" s="1"/>
    </row>
    <row r="70" spans="1:9" x14ac:dyDescent="0.15">
      <c r="A70" s="17">
        <v>41214</v>
      </c>
      <c r="B70" s="26">
        <v>100</v>
      </c>
      <c r="C70" s="8">
        <f t="shared" si="5"/>
        <v>3053</v>
      </c>
      <c r="D70" s="2" t="s">
        <v>129</v>
      </c>
      <c r="E70" s="2" t="s">
        <v>41</v>
      </c>
      <c r="F70" s="2" t="s">
        <v>6</v>
      </c>
      <c r="G70" s="2" t="s">
        <v>6</v>
      </c>
      <c r="H70" s="1"/>
      <c r="I70" s="1"/>
    </row>
    <row r="71" spans="1:9" x14ac:dyDescent="0.15">
      <c r="A71" s="17">
        <v>41214</v>
      </c>
      <c r="B71" s="26">
        <v>100</v>
      </c>
      <c r="C71" s="8">
        <f t="shared" si="5"/>
        <v>3153</v>
      </c>
      <c r="D71" s="2" t="s">
        <v>142</v>
      </c>
      <c r="E71" s="2" t="s">
        <v>41</v>
      </c>
      <c r="F71" s="2" t="s">
        <v>6</v>
      </c>
      <c r="G71" s="2" t="s">
        <v>6</v>
      </c>
      <c r="H71" s="1"/>
      <c r="I71" s="1"/>
    </row>
    <row r="72" spans="1:9" x14ac:dyDescent="0.15">
      <c r="A72" s="17">
        <v>41214</v>
      </c>
      <c r="B72" s="26">
        <v>30</v>
      </c>
      <c r="C72" s="8">
        <f t="shared" si="5"/>
        <v>3183</v>
      </c>
      <c r="D72" s="2" t="s">
        <v>141</v>
      </c>
      <c r="E72" s="2" t="s">
        <v>41</v>
      </c>
      <c r="F72" s="2" t="s">
        <v>6</v>
      </c>
      <c r="G72" s="2" t="s">
        <v>6</v>
      </c>
      <c r="H72" s="19"/>
      <c r="I72" s="19"/>
    </row>
    <row r="73" spans="1:9" x14ac:dyDescent="0.15">
      <c r="A73" s="17">
        <v>41214</v>
      </c>
      <c r="B73" s="26">
        <v>-345</v>
      </c>
      <c r="C73" s="8">
        <f t="shared" si="5"/>
        <v>2838</v>
      </c>
      <c r="D73" s="2" t="s">
        <v>68</v>
      </c>
      <c r="E73" s="2" t="s">
        <v>69</v>
      </c>
      <c r="F73" s="2" t="s">
        <v>6</v>
      </c>
      <c r="G73" s="2" t="s">
        <v>6</v>
      </c>
      <c r="H73" s="1"/>
      <c r="I73" s="1"/>
    </row>
    <row r="74" spans="1:9" x14ac:dyDescent="0.15">
      <c r="A74" s="20">
        <v>41219</v>
      </c>
      <c r="B74" s="26">
        <v>100</v>
      </c>
      <c r="C74" s="8">
        <f t="shared" ref="C74:C80" si="6">C73+B74</f>
        <v>2938</v>
      </c>
      <c r="D74" s="2" t="s">
        <v>151</v>
      </c>
      <c r="E74" s="2" t="s">
        <v>41</v>
      </c>
      <c r="F74" s="2" t="s">
        <v>6</v>
      </c>
      <c r="G74" s="2" t="s">
        <v>6</v>
      </c>
      <c r="H74" s="19"/>
      <c r="I74" s="19"/>
    </row>
    <row r="75" spans="1:9" x14ac:dyDescent="0.15">
      <c r="A75" s="20">
        <v>41219</v>
      </c>
      <c r="B75" s="26">
        <v>-345</v>
      </c>
      <c r="C75" s="8">
        <f t="shared" si="6"/>
        <v>2593</v>
      </c>
      <c r="D75" s="2" t="s">
        <v>68</v>
      </c>
      <c r="E75" s="2" t="s">
        <v>69</v>
      </c>
      <c r="F75" s="2" t="s">
        <v>6</v>
      </c>
      <c r="G75" s="2" t="s">
        <v>6</v>
      </c>
      <c r="H75" s="1"/>
      <c r="I75" s="1"/>
    </row>
    <row r="76" spans="1:9" x14ac:dyDescent="0.15">
      <c r="A76" s="17">
        <v>41221</v>
      </c>
      <c r="B76" s="26">
        <v>100</v>
      </c>
      <c r="C76" s="8">
        <f t="shared" si="6"/>
        <v>2693</v>
      </c>
      <c r="D76" s="2" t="s">
        <v>85</v>
      </c>
      <c r="E76" s="2" t="s">
        <v>41</v>
      </c>
      <c r="F76" s="2" t="s">
        <v>6</v>
      </c>
      <c r="G76" s="2" t="s">
        <v>6</v>
      </c>
      <c r="H76" s="1"/>
      <c r="I76" s="1"/>
    </row>
    <row r="77" spans="1:9" x14ac:dyDescent="0.15">
      <c r="A77" s="17">
        <v>41221</v>
      </c>
      <c r="B77" s="26">
        <v>100</v>
      </c>
      <c r="C77" s="8">
        <f t="shared" si="6"/>
        <v>2793</v>
      </c>
      <c r="D77" s="2" t="s">
        <v>13</v>
      </c>
      <c r="E77" s="2" t="s">
        <v>41</v>
      </c>
      <c r="F77" s="2" t="s">
        <v>6</v>
      </c>
      <c r="G77" s="2" t="s">
        <v>6</v>
      </c>
      <c r="H77" s="1"/>
      <c r="I77" s="1"/>
    </row>
    <row r="78" spans="1:9" x14ac:dyDescent="0.15">
      <c r="A78" s="17">
        <v>41221</v>
      </c>
      <c r="B78" s="26">
        <v>100</v>
      </c>
      <c r="C78" s="8">
        <f t="shared" si="6"/>
        <v>2893</v>
      </c>
      <c r="D78" s="2" t="s">
        <v>98</v>
      </c>
      <c r="E78" s="2" t="s">
        <v>41</v>
      </c>
      <c r="F78" s="2" t="s">
        <v>6</v>
      </c>
      <c r="G78" s="2" t="s">
        <v>6</v>
      </c>
      <c r="H78" s="1"/>
      <c r="I78" s="1"/>
    </row>
    <row r="79" spans="1:9" x14ac:dyDescent="0.15">
      <c r="A79" s="17">
        <v>41221</v>
      </c>
      <c r="B79" s="26">
        <v>30</v>
      </c>
      <c r="C79" s="8">
        <f t="shared" si="6"/>
        <v>2923</v>
      </c>
      <c r="D79" s="2" t="s">
        <v>101</v>
      </c>
      <c r="E79" s="2" t="s">
        <v>41</v>
      </c>
      <c r="F79" s="2" t="s">
        <v>6</v>
      </c>
      <c r="G79" s="2" t="s">
        <v>6</v>
      </c>
      <c r="H79" s="1"/>
      <c r="I79" s="1"/>
    </row>
    <row r="80" spans="1:9" x14ac:dyDescent="0.15">
      <c r="A80" s="17">
        <v>41221</v>
      </c>
      <c r="B80" s="26">
        <v>30</v>
      </c>
      <c r="C80" s="8">
        <f t="shared" si="6"/>
        <v>2953</v>
      </c>
      <c r="D80" s="2" t="s">
        <v>141</v>
      </c>
      <c r="E80" s="2" t="s">
        <v>41</v>
      </c>
      <c r="F80" s="2" t="s">
        <v>6</v>
      </c>
      <c r="G80" s="2" t="s">
        <v>6</v>
      </c>
      <c r="H80" s="19"/>
      <c r="I80" s="19"/>
    </row>
    <row r="81" spans="1:9" x14ac:dyDescent="0.15">
      <c r="A81" s="17">
        <v>41221</v>
      </c>
      <c r="B81" s="26">
        <v>30</v>
      </c>
      <c r="C81" s="8">
        <f t="shared" ref="C81:C86" si="7">C80+B81</f>
        <v>2983</v>
      </c>
      <c r="D81" s="2" t="s">
        <v>153</v>
      </c>
      <c r="E81" s="2" t="s">
        <v>41</v>
      </c>
      <c r="F81" s="2" t="s">
        <v>6</v>
      </c>
      <c r="G81" s="2" t="s">
        <v>6</v>
      </c>
      <c r="H81" s="19"/>
      <c r="I81" s="19"/>
    </row>
    <row r="82" spans="1:9" x14ac:dyDescent="0.15">
      <c r="A82" s="17">
        <v>41221</v>
      </c>
      <c r="B82" s="26">
        <v>-345</v>
      </c>
      <c r="C82" s="8">
        <f t="shared" si="7"/>
        <v>2638</v>
      </c>
      <c r="D82" s="2" t="s">
        <v>68</v>
      </c>
      <c r="E82" s="2" t="s">
        <v>69</v>
      </c>
      <c r="F82" s="2" t="s">
        <v>6</v>
      </c>
      <c r="G82" s="2" t="s">
        <v>6</v>
      </c>
      <c r="H82" s="1"/>
      <c r="I82" s="1"/>
    </row>
    <row r="83" spans="1:9" x14ac:dyDescent="0.15">
      <c r="A83" s="20">
        <v>41226</v>
      </c>
      <c r="B83" s="26">
        <v>100</v>
      </c>
      <c r="C83" s="8">
        <f t="shared" si="7"/>
        <v>2738</v>
      </c>
      <c r="D83" s="2" t="s">
        <v>79</v>
      </c>
      <c r="E83" s="2" t="s">
        <v>41</v>
      </c>
      <c r="F83" s="2" t="s">
        <v>6</v>
      </c>
      <c r="G83" s="2" t="s">
        <v>6</v>
      </c>
      <c r="H83" s="1"/>
      <c r="I83" s="1"/>
    </row>
    <row r="84" spans="1:9" x14ac:dyDescent="0.15">
      <c r="A84" s="20">
        <v>41226</v>
      </c>
      <c r="B84" s="26">
        <v>100</v>
      </c>
      <c r="C84" s="8">
        <f t="shared" si="7"/>
        <v>2838</v>
      </c>
      <c r="D84" s="2" t="s">
        <v>77</v>
      </c>
      <c r="E84" s="2" t="s">
        <v>41</v>
      </c>
      <c r="F84" s="2" t="s">
        <v>6</v>
      </c>
      <c r="G84" s="2" t="s">
        <v>6</v>
      </c>
      <c r="H84" s="1"/>
      <c r="I84" s="1"/>
    </row>
    <row r="85" spans="1:9" x14ac:dyDescent="0.15">
      <c r="A85" s="20">
        <v>41226</v>
      </c>
      <c r="B85" s="26">
        <v>100</v>
      </c>
      <c r="C85" s="8">
        <f t="shared" si="7"/>
        <v>2938</v>
      </c>
      <c r="D85" s="2" t="s">
        <v>162</v>
      </c>
      <c r="E85" s="2" t="s">
        <v>41</v>
      </c>
      <c r="F85" s="2" t="s">
        <v>6</v>
      </c>
      <c r="G85" s="2" t="s">
        <v>6</v>
      </c>
      <c r="H85" s="1"/>
      <c r="I85" s="1"/>
    </row>
    <row r="86" spans="1:9" x14ac:dyDescent="0.15">
      <c r="A86" s="20">
        <v>41226</v>
      </c>
      <c r="B86" s="26">
        <v>100</v>
      </c>
      <c r="C86" s="8">
        <f t="shared" si="7"/>
        <v>3038</v>
      </c>
      <c r="D86" s="2" t="s">
        <v>163</v>
      </c>
      <c r="E86" s="2" t="s">
        <v>41</v>
      </c>
      <c r="F86" s="2" t="s">
        <v>6</v>
      </c>
      <c r="G86" s="2" t="s">
        <v>6</v>
      </c>
      <c r="H86" s="19"/>
      <c r="I86" s="19"/>
    </row>
    <row r="87" spans="1:9" x14ac:dyDescent="0.15">
      <c r="A87" s="20">
        <v>41226</v>
      </c>
      <c r="B87" s="26">
        <v>100</v>
      </c>
      <c r="C87" s="8">
        <f>C86+B87</f>
        <v>3138</v>
      </c>
      <c r="D87" s="2" t="s">
        <v>6</v>
      </c>
      <c r="E87" s="2" t="s">
        <v>69</v>
      </c>
      <c r="F87" s="2" t="s">
        <v>6</v>
      </c>
      <c r="G87" s="2" t="s">
        <v>6</v>
      </c>
      <c r="H87" s="1"/>
      <c r="I87" s="1"/>
    </row>
    <row r="88" spans="1:9" x14ac:dyDescent="0.15">
      <c r="A88" s="20">
        <v>41226</v>
      </c>
      <c r="B88" s="26">
        <v>-345</v>
      </c>
      <c r="C88" s="8">
        <f>C87+B88</f>
        <v>2793</v>
      </c>
      <c r="D88" s="2" t="s">
        <v>68</v>
      </c>
      <c r="E88" s="2" t="s">
        <v>69</v>
      </c>
      <c r="F88" s="2" t="s">
        <v>6</v>
      </c>
      <c r="G88" s="2" t="s">
        <v>6</v>
      </c>
      <c r="H88" s="1"/>
      <c r="I88" s="1"/>
    </row>
    <row r="89" spans="1:9" x14ac:dyDescent="0.15">
      <c r="A89" s="17">
        <v>41228</v>
      </c>
      <c r="B89" s="26">
        <v>100</v>
      </c>
      <c r="C89" s="8">
        <f>C88+B89</f>
        <v>2893</v>
      </c>
      <c r="D89" s="2" t="s">
        <v>55</v>
      </c>
      <c r="E89" s="2" t="s">
        <v>41</v>
      </c>
      <c r="F89" s="2" t="s">
        <v>6</v>
      </c>
      <c r="G89" s="2" t="s">
        <v>6</v>
      </c>
      <c r="H89" s="1"/>
      <c r="I89" s="1"/>
    </row>
    <row r="90" spans="1:9" x14ac:dyDescent="0.15">
      <c r="A90" s="17">
        <v>41228</v>
      </c>
      <c r="B90" s="26">
        <v>100</v>
      </c>
      <c r="C90" s="8">
        <f t="shared" ref="C90:C93" si="8">C89+B90</f>
        <v>2993</v>
      </c>
      <c r="D90" s="2" t="s">
        <v>141</v>
      </c>
      <c r="E90" s="2" t="s">
        <v>41</v>
      </c>
      <c r="F90" s="2" t="s">
        <v>6</v>
      </c>
      <c r="G90" s="2" t="s">
        <v>6</v>
      </c>
      <c r="H90" s="1"/>
      <c r="I90" s="1"/>
    </row>
    <row r="91" spans="1:9" x14ac:dyDescent="0.15">
      <c r="A91" s="17">
        <v>41228</v>
      </c>
      <c r="B91" s="26">
        <v>30</v>
      </c>
      <c r="C91" s="8">
        <f t="shared" si="8"/>
        <v>3023</v>
      </c>
      <c r="D91" s="2" t="s">
        <v>101</v>
      </c>
      <c r="E91" s="2" t="s">
        <v>41</v>
      </c>
      <c r="F91" s="2" t="s">
        <v>6</v>
      </c>
      <c r="G91" s="2" t="s">
        <v>6</v>
      </c>
      <c r="H91" s="19"/>
      <c r="I91" s="19"/>
    </row>
    <row r="92" spans="1:9" x14ac:dyDescent="0.15">
      <c r="A92" s="17">
        <v>41228</v>
      </c>
      <c r="B92" s="26">
        <v>30</v>
      </c>
      <c r="C92" s="8">
        <f t="shared" si="8"/>
        <v>3053</v>
      </c>
      <c r="D92" s="2" t="s">
        <v>175</v>
      </c>
      <c r="E92" s="2" t="s">
        <v>41</v>
      </c>
      <c r="F92" s="2" t="s">
        <v>6</v>
      </c>
      <c r="G92" s="2" t="s">
        <v>6</v>
      </c>
      <c r="H92" s="19"/>
      <c r="I92" s="19"/>
    </row>
    <row r="93" spans="1:9" x14ac:dyDescent="0.15">
      <c r="A93" s="17">
        <v>41228</v>
      </c>
      <c r="B93" s="26">
        <v>-345</v>
      </c>
      <c r="C93" s="8">
        <f t="shared" si="8"/>
        <v>2708</v>
      </c>
      <c r="D93" s="2" t="s">
        <v>68</v>
      </c>
      <c r="E93" s="2" t="s">
        <v>69</v>
      </c>
      <c r="F93" s="2" t="s">
        <v>6</v>
      </c>
      <c r="G93" s="2" t="s">
        <v>6</v>
      </c>
      <c r="H93" s="1"/>
      <c r="I93" s="1"/>
    </row>
    <row r="94" spans="1:9" x14ac:dyDescent="0.15">
      <c r="A94" s="17">
        <v>41228</v>
      </c>
      <c r="B94" s="26">
        <v>-70</v>
      </c>
      <c r="C94" s="8">
        <f t="shared" ref="C94" si="9">C93+B94</f>
        <v>2638</v>
      </c>
      <c r="D94" s="2" t="s">
        <v>6</v>
      </c>
      <c r="E94" s="2" t="s">
        <v>176</v>
      </c>
      <c r="F94" s="2" t="s">
        <v>6</v>
      </c>
      <c r="G94" s="2" t="s">
        <v>6</v>
      </c>
      <c r="H94" s="1" t="s">
        <v>177</v>
      </c>
      <c r="I94" s="1"/>
    </row>
    <row r="95" spans="1:9" x14ac:dyDescent="0.15">
      <c r="A95" s="17">
        <v>41228</v>
      </c>
      <c r="B95" s="26">
        <v>-65</v>
      </c>
      <c r="C95" s="8">
        <f t="shared" ref="C95:C99" si="10">C94+B95</f>
        <v>2573</v>
      </c>
      <c r="D95" s="2" t="s">
        <v>6</v>
      </c>
      <c r="E95" s="2" t="s">
        <v>176</v>
      </c>
      <c r="F95" s="2" t="s">
        <v>6</v>
      </c>
      <c r="G95" s="2" t="s">
        <v>6</v>
      </c>
      <c r="H95" s="1" t="s">
        <v>179</v>
      </c>
      <c r="I95" s="1"/>
    </row>
    <row r="96" spans="1:9" x14ac:dyDescent="0.15">
      <c r="A96" s="20">
        <v>41233</v>
      </c>
      <c r="B96" s="26">
        <v>100</v>
      </c>
      <c r="C96" s="8">
        <f t="shared" si="10"/>
        <v>2673</v>
      </c>
      <c r="D96" s="2" t="s">
        <v>59</v>
      </c>
      <c r="E96" s="2" t="s">
        <v>41</v>
      </c>
      <c r="F96" s="2" t="s">
        <v>6</v>
      </c>
      <c r="G96" s="2" t="s">
        <v>6</v>
      </c>
      <c r="H96" s="1"/>
      <c r="I96" s="1"/>
    </row>
    <row r="97" spans="1:9" x14ac:dyDescent="0.15">
      <c r="A97" s="20">
        <v>41233</v>
      </c>
      <c r="B97" s="26">
        <v>100</v>
      </c>
      <c r="C97" s="8">
        <f t="shared" si="10"/>
        <v>2773</v>
      </c>
      <c r="D97" s="2" t="s">
        <v>180</v>
      </c>
      <c r="E97" s="2" t="s">
        <v>41</v>
      </c>
      <c r="F97" s="2" t="s">
        <v>6</v>
      </c>
      <c r="G97" s="2" t="s">
        <v>6</v>
      </c>
      <c r="H97" s="1"/>
      <c r="I97" s="1"/>
    </row>
    <row r="98" spans="1:9" x14ac:dyDescent="0.15">
      <c r="A98" s="20">
        <v>41233</v>
      </c>
      <c r="B98" s="26">
        <v>100</v>
      </c>
      <c r="C98" s="8">
        <f t="shared" si="10"/>
        <v>2873</v>
      </c>
      <c r="D98" s="2" t="s">
        <v>181</v>
      </c>
      <c r="E98" s="2" t="s">
        <v>41</v>
      </c>
      <c r="F98" s="2" t="s">
        <v>6</v>
      </c>
      <c r="G98" s="2" t="s">
        <v>6</v>
      </c>
      <c r="H98" s="1"/>
      <c r="I98" s="1"/>
    </row>
    <row r="99" spans="1:9" x14ac:dyDescent="0.15">
      <c r="A99" s="20">
        <v>41233</v>
      </c>
      <c r="B99" s="26">
        <v>100</v>
      </c>
      <c r="C99" s="8">
        <f t="shared" si="10"/>
        <v>2973</v>
      </c>
      <c r="D99" s="2" t="s">
        <v>56</v>
      </c>
      <c r="E99" s="2" t="s">
        <v>41</v>
      </c>
      <c r="F99" s="2" t="s">
        <v>6</v>
      </c>
      <c r="G99" s="2" t="s">
        <v>6</v>
      </c>
      <c r="H99" s="19"/>
      <c r="I99" s="19"/>
    </row>
    <row r="100" spans="1:9" x14ac:dyDescent="0.15">
      <c r="A100" s="20">
        <v>41233</v>
      </c>
      <c r="B100" s="26">
        <v>100</v>
      </c>
      <c r="C100" s="8">
        <f>C99+B100</f>
        <v>3073</v>
      </c>
      <c r="D100" s="2" t="s">
        <v>157</v>
      </c>
      <c r="E100" s="2" t="s">
        <v>41</v>
      </c>
      <c r="F100" s="2" t="s">
        <v>6</v>
      </c>
      <c r="G100" s="2" t="s">
        <v>6</v>
      </c>
      <c r="H100" s="1"/>
      <c r="I100" s="1"/>
    </row>
    <row r="101" spans="1:9" x14ac:dyDescent="0.15">
      <c r="A101" s="20">
        <v>41233</v>
      </c>
      <c r="B101" s="26">
        <v>-320</v>
      </c>
      <c r="C101" s="8">
        <f>C100+B101</f>
        <v>2753</v>
      </c>
      <c r="D101" s="2" t="s">
        <v>68</v>
      </c>
      <c r="E101" s="2" t="s">
        <v>69</v>
      </c>
      <c r="F101" s="2" t="s">
        <v>6</v>
      </c>
      <c r="G101" s="2" t="s">
        <v>6</v>
      </c>
      <c r="H101" s="1"/>
      <c r="I101" s="1"/>
    </row>
    <row r="102" spans="1:9" x14ac:dyDescent="0.15">
      <c r="A102" s="17">
        <v>41235</v>
      </c>
      <c r="B102" s="26">
        <v>100</v>
      </c>
      <c r="C102" s="8">
        <f>C101+B102</f>
        <v>2853</v>
      </c>
      <c r="D102" s="2" t="s">
        <v>65</v>
      </c>
      <c r="E102" s="2" t="s">
        <v>41</v>
      </c>
      <c r="F102" s="2" t="s">
        <v>6</v>
      </c>
      <c r="G102" s="2" t="s">
        <v>6</v>
      </c>
      <c r="H102" s="1"/>
      <c r="I102" s="1"/>
    </row>
    <row r="103" spans="1:9" x14ac:dyDescent="0.15">
      <c r="A103" s="17">
        <v>41235</v>
      </c>
      <c r="B103" s="26">
        <v>100</v>
      </c>
      <c r="C103" s="8">
        <f t="shared" ref="C103:C106" si="11">C102+B103</f>
        <v>2953</v>
      </c>
      <c r="D103" s="2" t="s">
        <v>186</v>
      </c>
      <c r="E103" s="2" t="s">
        <v>41</v>
      </c>
      <c r="F103" s="2" t="s">
        <v>6</v>
      </c>
      <c r="G103" s="2" t="s">
        <v>6</v>
      </c>
      <c r="H103" s="1"/>
      <c r="I103" s="1"/>
    </row>
    <row r="104" spans="1:9" x14ac:dyDescent="0.15">
      <c r="A104" s="17">
        <v>41235</v>
      </c>
      <c r="B104" s="26">
        <v>30</v>
      </c>
      <c r="C104" s="8">
        <f t="shared" si="11"/>
        <v>2983</v>
      </c>
      <c r="D104" s="2" t="s">
        <v>101</v>
      </c>
      <c r="E104" s="2" t="s">
        <v>41</v>
      </c>
      <c r="F104" s="2" t="s">
        <v>6</v>
      </c>
      <c r="G104" s="2" t="s">
        <v>6</v>
      </c>
      <c r="H104" s="19"/>
      <c r="I104" s="19"/>
    </row>
    <row r="105" spans="1:9" x14ac:dyDescent="0.15">
      <c r="A105" s="17">
        <v>41235</v>
      </c>
      <c r="B105" s="26">
        <v>-320</v>
      </c>
      <c r="C105" s="8">
        <f t="shared" si="11"/>
        <v>2663</v>
      </c>
      <c r="D105" s="2" t="s">
        <v>68</v>
      </c>
      <c r="E105" s="2" t="s">
        <v>69</v>
      </c>
      <c r="F105" s="2" t="s">
        <v>6</v>
      </c>
      <c r="G105" s="2" t="s">
        <v>6</v>
      </c>
      <c r="H105" s="1"/>
      <c r="I105" s="1"/>
    </row>
    <row r="106" spans="1:9" x14ac:dyDescent="0.15">
      <c r="A106" s="17">
        <v>41235</v>
      </c>
      <c r="B106" s="26">
        <v>1000</v>
      </c>
      <c r="C106" s="8">
        <f t="shared" si="11"/>
        <v>3663</v>
      </c>
      <c r="D106" s="2" t="s">
        <v>4</v>
      </c>
      <c r="E106" s="2" t="s">
        <v>201</v>
      </c>
      <c r="F106" s="2" t="s">
        <v>6</v>
      </c>
      <c r="G106" s="2" t="s">
        <v>6</v>
      </c>
      <c r="H106" s="1" t="s">
        <v>202</v>
      </c>
      <c r="I106" s="1"/>
    </row>
    <row r="107" spans="1:9" x14ac:dyDescent="0.15">
      <c r="A107" s="17">
        <v>41235</v>
      </c>
      <c r="B107" s="26">
        <v>-10</v>
      </c>
      <c r="C107" s="8">
        <f t="shared" ref="C107" si="12">C106+B107</f>
        <v>3653</v>
      </c>
      <c r="D107" s="2" t="s">
        <v>186</v>
      </c>
      <c r="E107" s="2" t="s">
        <v>207</v>
      </c>
      <c r="F107" s="2" t="s">
        <v>6</v>
      </c>
      <c r="G107" s="2" t="s">
        <v>6</v>
      </c>
      <c r="H107" s="1" t="s">
        <v>208</v>
      </c>
      <c r="I107" s="1"/>
    </row>
    <row r="108" spans="1:9" x14ac:dyDescent="0.15">
      <c r="A108" s="17">
        <v>41235</v>
      </c>
      <c r="B108" s="26">
        <v>-10</v>
      </c>
      <c r="C108" s="8">
        <f t="shared" ref="C108:C113" si="13">C107+B108</f>
        <v>3643</v>
      </c>
      <c r="D108" s="2" t="s">
        <v>65</v>
      </c>
      <c r="E108" s="2" t="s">
        <v>207</v>
      </c>
      <c r="F108" s="2" t="s">
        <v>6</v>
      </c>
      <c r="G108" s="2" t="s">
        <v>6</v>
      </c>
      <c r="H108" s="1" t="s">
        <v>208</v>
      </c>
      <c r="I108" s="1">
        <v>20</v>
      </c>
    </row>
    <row r="109" spans="1:9" x14ac:dyDescent="0.15">
      <c r="A109" s="20">
        <v>41236</v>
      </c>
      <c r="B109" s="26">
        <v>-154</v>
      </c>
      <c r="C109" s="8">
        <f t="shared" si="13"/>
        <v>3489</v>
      </c>
      <c r="D109" s="2" t="s">
        <v>224</v>
      </c>
      <c r="E109" s="2" t="s">
        <v>225</v>
      </c>
      <c r="F109" s="2" t="s">
        <v>6</v>
      </c>
      <c r="G109" s="2" t="s">
        <v>6</v>
      </c>
      <c r="H109" s="1" t="s">
        <v>226</v>
      </c>
      <c r="I109" s="19"/>
    </row>
    <row r="110" spans="1:9" x14ac:dyDescent="0.15">
      <c r="A110" s="17">
        <v>41240</v>
      </c>
      <c r="B110" s="26">
        <v>100</v>
      </c>
      <c r="C110" s="8">
        <f t="shared" si="13"/>
        <v>3589</v>
      </c>
      <c r="D110" s="2" t="s">
        <v>229</v>
      </c>
      <c r="E110" s="2" t="s">
        <v>41</v>
      </c>
      <c r="F110" s="2" t="s">
        <v>6</v>
      </c>
      <c r="G110" s="2" t="s">
        <v>6</v>
      </c>
      <c r="H110" s="1"/>
    </row>
    <row r="111" spans="1:9" x14ac:dyDescent="0.15">
      <c r="A111" s="17">
        <v>41240</v>
      </c>
      <c r="B111" s="26">
        <v>100</v>
      </c>
      <c r="C111" s="8">
        <f t="shared" si="13"/>
        <v>3689</v>
      </c>
      <c r="D111" s="2" t="s">
        <v>81</v>
      </c>
      <c r="E111" s="2" t="s">
        <v>41</v>
      </c>
      <c r="F111" s="2" t="s">
        <v>6</v>
      </c>
      <c r="G111" s="2" t="s">
        <v>6</v>
      </c>
      <c r="H111" s="19"/>
    </row>
    <row r="112" spans="1:9" x14ac:dyDescent="0.15">
      <c r="A112" s="17">
        <v>41240</v>
      </c>
      <c r="B112" s="26">
        <v>-320</v>
      </c>
      <c r="C112" s="8">
        <f t="shared" si="13"/>
        <v>3369</v>
      </c>
      <c r="D112" s="2" t="s">
        <v>68</v>
      </c>
      <c r="E112" s="2" t="s">
        <v>69</v>
      </c>
      <c r="F112" s="2" t="s">
        <v>6</v>
      </c>
      <c r="G112" s="2" t="s">
        <v>6</v>
      </c>
      <c r="H112" s="1"/>
    </row>
    <row r="113" spans="1:8" x14ac:dyDescent="0.15">
      <c r="A113" s="17">
        <v>41235</v>
      </c>
      <c r="B113" s="26">
        <v>-10</v>
      </c>
      <c r="C113" s="8">
        <f t="shared" si="13"/>
        <v>3359</v>
      </c>
      <c r="D113" s="2" t="s">
        <v>229</v>
      </c>
      <c r="E113" s="2" t="s">
        <v>207</v>
      </c>
      <c r="F113" s="2" t="s">
        <v>6</v>
      </c>
      <c r="G113" s="2" t="s">
        <v>6</v>
      </c>
      <c r="H113" s="1" t="s">
        <v>208</v>
      </c>
    </row>
    <row r="114" spans="1:8" x14ac:dyDescent="0.15">
      <c r="A114" s="17">
        <v>41235</v>
      </c>
      <c r="B114" s="26">
        <v>-10</v>
      </c>
      <c r="C114" s="8">
        <f t="shared" ref="C114" si="14">C113+B114</f>
        <v>3349</v>
      </c>
      <c r="D114" s="2" t="s">
        <v>81</v>
      </c>
      <c r="E114" s="2" t="s">
        <v>207</v>
      </c>
      <c r="F114" s="2" t="s">
        <v>6</v>
      </c>
      <c r="G114" s="2" t="s">
        <v>6</v>
      </c>
      <c r="H114" s="1" t="s">
        <v>208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8" sqref="C8"/>
    </sheetView>
  </sheetViews>
  <sheetFormatPr defaultRowHeight="13.5" x14ac:dyDescent="0.15"/>
  <cols>
    <col min="1" max="1" width="11.62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34</v>
      </c>
      <c r="B1" s="14" t="s">
        <v>41</v>
      </c>
      <c r="C1" s="14" t="s">
        <v>42</v>
      </c>
      <c r="D1" s="14" t="s">
        <v>35</v>
      </c>
      <c r="E1" s="14" t="s">
        <v>39</v>
      </c>
      <c r="F1" s="14" t="s">
        <v>36</v>
      </c>
      <c r="G1" s="14" t="s">
        <v>37</v>
      </c>
      <c r="H1" s="14" t="s">
        <v>38</v>
      </c>
    </row>
    <row r="2" spans="1:8" x14ac:dyDescent="0.15">
      <c r="A2" s="14" t="s">
        <v>191</v>
      </c>
      <c r="B2" s="29">
        <f>SUM(B3:B350)</f>
        <v>760</v>
      </c>
      <c r="C2" s="14"/>
      <c r="D2" s="14"/>
      <c r="E2" s="14"/>
      <c r="F2" s="14"/>
      <c r="G2" s="14"/>
      <c r="H2" s="14"/>
    </row>
    <row r="3" spans="1:8" x14ac:dyDescent="0.15">
      <c r="A3" s="17">
        <v>40442</v>
      </c>
      <c r="B3" s="18">
        <v>810</v>
      </c>
      <c r="C3" s="8">
        <v>810</v>
      </c>
      <c r="D3" s="2" t="s">
        <v>32</v>
      </c>
      <c r="E3" s="2" t="s">
        <v>32</v>
      </c>
      <c r="F3" s="2" t="s">
        <v>40</v>
      </c>
      <c r="G3" s="2" t="s">
        <v>40</v>
      </c>
      <c r="H3" s="1" t="s">
        <v>33</v>
      </c>
    </row>
    <row r="4" spans="1:8" x14ac:dyDescent="0.15">
      <c r="A4" s="17">
        <v>40443</v>
      </c>
      <c r="B4" s="18">
        <v>-20</v>
      </c>
      <c r="C4" s="8">
        <f>C3+B4</f>
        <v>790</v>
      </c>
      <c r="D4" s="2" t="s">
        <v>40</v>
      </c>
      <c r="E4" s="2" t="s">
        <v>44</v>
      </c>
      <c r="F4" s="2" t="s">
        <v>40</v>
      </c>
      <c r="G4" s="2" t="s">
        <v>40</v>
      </c>
      <c r="H4" s="1" t="s">
        <v>45</v>
      </c>
    </row>
    <row r="5" spans="1:8" x14ac:dyDescent="0.15">
      <c r="A5" s="17">
        <v>41205</v>
      </c>
      <c r="B5" s="18">
        <v>-30</v>
      </c>
      <c r="C5" s="8">
        <f t="shared" ref="C5" si="0">C4+B5</f>
        <v>760</v>
      </c>
      <c r="D5" s="2" t="s">
        <v>68</v>
      </c>
      <c r="E5" s="2" t="s">
        <v>69</v>
      </c>
      <c r="F5" s="2" t="s">
        <v>40</v>
      </c>
      <c r="G5" s="2" t="s">
        <v>40</v>
      </c>
      <c r="H5" s="1" t="s">
        <v>118</v>
      </c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  <row r="31" spans="1:8" x14ac:dyDescent="0.15">
      <c r="A31" s="2"/>
      <c r="B31" s="18"/>
      <c r="C31" s="18"/>
      <c r="D31" s="2"/>
      <c r="E31" s="2"/>
      <c r="F31" s="2"/>
      <c r="G31" s="2"/>
      <c r="H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tabSelected="1" workbookViewId="0">
      <pane xSplit="1" topLeftCell="J1" activePane="topRight" state="frozen"/>
      <selection pane="topRight" activeCell="T1" sqref="T1"/>
    </sheetView>
  </sheetViews>
  <sheetFormatPr defaultRowHeight="13.5" x14ac:dyDescent="0.15"/>
  <cols>
    <col min="1" max="1" width="13.75" style="3" customWidth="1"/>
    <col min="2" max="2" width="5.25" style="3" bestFit="1" customWidth="1"/>
    <col min="3" max="3" width="6.75" style="3" customWidth="1"/>
    <col min="4" max="4" width="9" style="3"/>
    <col min="5" max="5" width="10.25" style="5" customWidth="1"/>
    <col min="6" max="6" width="9.75" customWidth="1"/>
    <col min="7" max="7" width="10" style="3" customWidth="1"/>
    <col min="8" max="8" width="10.875" style="3" customWidth="1"/>
    <col min="9" max="9" width="11.625" style="3" bestFit="1" customWidth="1"/>
    <col min="10" max="10" width="11.125" customWidth="1"/>
    <col min="11" max="12" width="11.625" bestFit="1" customWidth="1"/>
    <col min="13" max="13" width="10.375" customWidth="1"/>
    <col min="14" max="15" width="10.125" customWidth="1"/>
    <col min="16" max="16" width="11.625" bestFit="1" customWidth="1"/>
    <col min="17" max="17" width="11.75" customWidth="1"/>
    <col min="18" max="19" width="11.625" bestFit="1" customWidth="1"/>
    <col min="20" max="20" width="12.125" customWidth="1"/>
  </cols>
  <sheetData>
    <row r="1" spans="1:20" ht="27" x14ac:dyDescent="0.15">
      <c r="A1" s="14" t="s">
        <v>22</v>
      </c>
      <c r="B1" s="14" t="s">
        <v>46</v>
      </c>
      <c r="C1" s="15" t="s">
        <v>27</v>
      </c>
      <c r="D1" s="15" t="s">
        <v>23</v>
      </c>
      <c r="E1" s="16">
        <v>41172</v>
      </c>
      <c r="F1" s="16">
        <v>41179</v>
      </c>
      <c r="G1" s="16">
        <v>41191</v>
      </c>
      <c r="H1" s="16">
        <v>41193</v>
      </c>
      <c r="I1" s="16">
        <v>41198</v>
      </c>
      <c r="J1" s="16">
        <v>41200</v>
      </c>
      <c r="K1" s="16">
        <v>41205</v>
      </c>
      <c r="L1" s="16">
        <v>41207</v>
      </c>
      <c r="M1" s="16">
        <v>41214</v>
      </c>
      <c r="N1" s="16">
        <v>41219</v>
      </c>
      <c r="O1" s="16">
        <v>41221</v>
      </c>
      <c r="P1" s="16">
        <v>41226</v>
      </c>
      <c r="Q1" s="16">
        <v>41228</v>
      </c>
      <c r="R1" s="16">
        <v>41233</v>
      </c>
      <c r="S1" s="16">
        <v>41235</v>
      </c>
      <c r="T1" s="16">
        <v>41240</v>
      </c>
    </row>
    <row r="2" spans="1:20" x14ac:dyDescent="0.15">
      <c r="A2" s="14" t="s">
        <v>18</v>
      </c>
      <c r="B2" s="8"/>
      <c r="C2" s="9"/>
      <c r="D2" s="9"/>
      <c r="E2" s="11">
        <v>19</v>
      </c>
      <c r="F2" s="11">
        <v>18</v>
      </c>
      <c r="G2" s="11">
        <v>18</v>
      </c>
      <c r="H2" s="11">
        <v>18</v>
      </c>
      <c r="I2" s="2">
        <v>18</v>
      </c>
      <c r="J2" s="2">
        <v>18</v>
      </c>
      <c r="K2" s="2">
        <v>22</v>
      </c>
      <c r="L2" s="2">
        <v>18</v>
      </c>
      <c r="M2" s="2">
        <v>20</v>
      </c>
      <c r="N2" s="2">
        <v>18</v>
      </c>
      <c r="O2" s="2">
        <v>18</v>
      </c>
      <c r="P2" s="2">
        <v>18</v>
      </c>
      <c r="Q2" s="2">
        <v>19</v>
      </c>
      <c r="R2" s="2">
        <v>19</v>
      </c>
      <c r="S2" s="2">
        <v>18</v>
      </c>
      <c r="T2" s="2">
        <v>18</v>
      </c>
    </row>
    <row r="3" spans="1:20" x14ac:dyDescent="0.15">
      <c r="A3" s="14" t="s">
        <v>28</v>
      </c>
      <c r="B3" s="8"/>
      <c r="C3" s="9"/>
      <c r="D3" s="9"/>
      <c r="E3" s="4">
        <v>345</v>
      </c>
      <c r="F3" s="4">
        <v>345</v>
      </c>
      <c r="G3" s="4">
        <v>345</v>
      </c>
      <c r="H3" s="4">
        <v>345</v>
      </c>
      <c r="I3" s="2">
        <v>345</v>
      </c>
      <c r="J3" s="2">
        <v>345</v>
      </c>
      <c r="K3" s="2">
        <v>350</v>
      </c>
      <c r="L3" s="2">
        <v>340</v>
      </c>
      <c r="M3" s="2">
        <v>345</v>
      </c>
      <c r="N3" s="2">
        <v>345</v>
      </c>
      <c r="O3" s="2">
        <v>345</v>
      </c>
      <c r="P3" s="2">
        <v>345</v>
      </c>
      <c r="Q3" s="2">
        <v>345</v>
      </c>
      <c r="R3" s="2">
        <v>320</v>
      </c>
      <c r="S3" s="2">
        <v>320</v>
      </c>
      <c r="T3" s="2">
        <v>320</v>
      </c>
    </row>
    <row r="4" spans="1:20" x14ac:dyDescent="0.15">
      <c r="A4" s="14" t="s">
        <v>29</v>
      </c>
      <c r="B4" s="8"/>
      <c r="C4" s="9"/>
      <c r="D4" s="9"/>
      <c r="E4" s="9">
        <f t="shared" ref="E4:J4" si="0">E3/E2</f>
        <v>18.157894736842106</v>
      </c>
      <c r="F4" s="9">
        <f t="shared" si="0"/>
        <v>19.166666666666668</v>
      </c>
      <c r="G4" s="9">
        <f t="shared" si="0"/>
        <v>19.166666666666668</v>
      </c>
      <c r="H4" s="9">
        <f t="shared" si="0"/>
        <v>19.166666666666668</v>
      </c>
      <c r="I4" s="9">
        <f t="shared" si="0"/>
        <v>19.166666666666668</v>
      </c>
      <c r="J4" s="9">
        <f t="shared" si="0"/>
        <v>19.166666666666668</v>
      </c>
      <c r="K4" s="9">
        <f t="shared" ref="K4:L4" si="1">K3/K2</f>
        <v>15.909090909090908</v>
      </c>
      <c r="L4" s="9">
        <f t="shared" si="1"/>
        <v>18.888888888888889</v>
      </c>
      <c r="M4" s="9">
        <f t="shared" ref="M4:N4" si="2">M3/M2</f>
        <v>17.25</v>
      </c>
      <c r="N4" s="9">
        <f t="shared" si="2"/>
        <v>19.166666666666668</v>
      </c>
      <c r="O4" s="9">
        <f t="shared" ref="O4:P4" si="3">O3/O2</f>
        <v>19.166666666666668</v>
      </c>
      <c r="P4" s="9">
        <f t="shared" si="3"/>
        <v>19.166666666666668</v>
      </c>
      <c r="Q4" s="9">
        <f t="shared" ref="Q4:R4" si="4">Q3/Q2</f>
        <v>18.157894736842106</v>
      </c>
      <c r="R4" s="9">
        <f t="shared" si="4"/>
        <v>16.842105263157894</v>
      </c>
      <c r="S4" s="9">
        <f t="shared" ref="S4:T4" si="5">S3/S2</f>
        <v>17.777777777777779</v>
      </c>
      <c r="T4" s="9">
        <f t="shared" si="5"/>
        <v>17.777777777777779</v>
      </c>
    </row>
    <row r="5" spans="1:20" x14ac:dyDescent="0.15">
      <c r="A5" s="14" t="s">
        <v>30</v>
      </c>
      <c r="B5" s="8"/>
      <c r="C5" s="9"/>
      <c r="D5" s="9"/>
      <c r="E5" s="10">
        <f t="shared" ref="E5:S5" si="6">COUNT(E9:E90)</f>
        <v>17</v>
      </c>
      <c r="F5" s="10">
        <f t="shared" si="6"/>
        <v>18</v>
      </c>
      <c r="G5" s="10">
        <f t="shared" si="6"/>
        <v>18</v>
      </c>
      <c r="H5" s="10">
        <f t="shared" si="6"/>
        <v>18</v>
      </c>
      <c r="I5" s="10">
        <f t="shared" si="6"/>
        <v>18</v>
      </c>
      <c r="J5" s="10">
        <f t="shared" si="6"/>
        <v>17</v>
      </c>
      <c r="K5" s="10">
        <f t="shared" si="6"/>
        <v>22</v>
      </c>
      <c r="L5" s="10">
        <f t="shared" si="6"/>
        <v>18</v>
      </c>
      <c r="M5" s="10">
        <f t="shared" si="6"/>
        <v>20</v>
      </c>
      <c r="N5" s="10">
        <f t="shared" si="6"/>
        <v>18</v>
      </c>
      <c r="O5" s="10">
        <f t="shared" si="6"/>
        <v>18</v>
      </c>
      <c r="P5" s="10">
        <f t="shared" si="6"/>
        <v>18</v>
      </c>
      <c r="Q5" s="10">
        <f t="shared" si="6"/>
        <v>19</v>
      </c>
      <c r="R5" s="10">
        <f t="shared" si="6"/>
        <v>19</v>
      </c>
      <c r="S5" s="10">
        <f t="shared" si="6"/>
        <v>17</v>
      </c>
      <c r="T5" s="10">
        <f t="shared" ref="T5" si="7">COUNT(T9:T90)</f>
        <v>18</v>
      </c>
    </row>
    <row r="6" spans="1:20" x14ac:dyDescent="0.15">
      <c r="A6" s="14" t="s">
        <v>24</v>
      </c>
      <c r="B6" s="8"/>
      <c r="C6" s="10">
        <f t="shared" ref="C6:S6" si="8">SUM(C9:C90)</f>
        <v>293</v>
      </c>
      <c r="D6" s="9">
        <f t="shared" si="8"/>
        <v>5408.6842105263167</v>
      </c>
      <c r="E6" s="9">
        <f t="shared" si="8"/>
        <v>308.68421052631578</v>
      </c>
      <c r="F6" s="9">
        <f t="shared" si="8"/>
        <v>345.00000000000006</v>
      </c>
      <c r="G6" s="9">
        <f t="shared" si="8"/>
        <v>345.00000000000006</v>
      </c>
      <c r="H6" s="9">
        <f t="shared" si="8"/>
        <v>345.00000000000006</v>
      </c>
      <c r="I6" s="9">
        <f t="shared" si="8"/>
        <v>345.00000000000006</v>
      </c>
      <c r="J6" s="9">
        <f t="shared" si="8"/>
        <v>345.00000000000006</v>
      </c>
      <c r="K6" s="9">
        <f t="shared" si="8"/>
        <v>350.00000000000011</v>
      </c>
      <c r="L6" s="9">
        <f t="shared" si="8"/>
        <v>340.00000000000011</v>
      </c>
      <c r="M6" s="9">
        <f t="shared" si="8"/>
        <v>345</v>
      </c>
      <c r="N6" s="9">
        <f t="shared" si="8"/>
        <v>345.00000000000006</v>
      </c>
      <c r="O6" s="9">
        <f t="shared" si="8"/>
        <v>345.00000000000006</v>
      </c>
      <c r="P6" s="9">
        <f t="shared" si="8"/>
        <v>345.00000000000006</v>
      </c>
      <c r="Q6" s="9">
        <f t="shared" si="8"/>
        <v>344.99999999999994</v>
      </c>
      <c r="R6" s="9">
        <f t="shared" si="8"/>
        <v>320.00000000000006</v>
      </c>
      <c r="S6" s="9">
        <f t="shared" si="8"/>
        <v>319.99999999999994</v>
      </c>
      <c r="T6" s="9">
        <f t="shared" ref="T6" si="9">SUM(T9:T90)</f>
        <v>319.99999999999994</v>
      </c>
    </row>
    <row r="7" spans="1:20" x14ac:dyDescent="0.15">
      <c r="A7" s="9"/>
      <c r="B7" s="8"/>
      <c r="C7" s="9"/>
      <c r="D7" s="9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15">
      <c r="A8" s="9"/>
      <c r="B8" s="8"/>
      <c r="C8" s="9"/>
      <c r="D8" s="9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15">
      <c r="A9" s="8" t="str">
        <f>member!B9</f>
        <v>家宁</v>
      </c>
      <c r="B9" s="8">
        <f>member!A9</f>
        <v>0</v>
      </c>
      <c r="C9" s="8">
        <f t="shared" ref="C9:C40" si="10">COUNT(E9:ZZ9)</f>
        <v>1</v>
      </c>
      <c r="D9" s="9">
        <f t="shared" ref="D9:D40" si="11">SUM(E9:ZZ9)</f>
        <v>18.157894736842106</v>
      </c>
      <c r="E9" s="4">
        <f>E4</f>
        <v>18.157894736842106</v>
      </c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15">
      <c r="A10" s="8" t="str">
        <f>member!B10</f>
        <v>小白</v>
      </c>
      <c r="B10" s="8">
        <f>member!A10</f>
        <v>1</v>
      </c>
      <c r="C10" s="8">
        <f t="shared" si="10"/>
        <v>1</v>
      </c>
      <c r="D10" s="9">
        <f t="shared" si="11"/>
        <v>19.166666666666668</v>
      </c>
      <c r="E10" s="4"/>
      <c r="F10" s="4">
        <f>F4</f>
        <v>19.166666666666668</v>
      </c>
      <c r="G10" s="18"/>
      <c r="H10" s="1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15">
      <c r="A11" s="8" t="str">
        <f>member!B11</f>
        <v>狼</v>
      </c>
      <c r="B11" s="8">
        <f>member!A11</f>
        <v>2</v>
      </c>
      <c r="C11" s="8">
        <f t="shared" si="10"/>
        <v>3</v>
      </c>
      <c r="D11" s="9">
        <f t="shared" si="11"/>
        <v>56.491228070175438</v>
      </c>
      <c r="E11" s="4">
        <f>E4</f>
        <v>18.157894736842106</v>
      </c>
      <c r="F11" s="4"/>
      <c r="G11" s="2"/>
      <c r="H11" s="2"/>
      <c r="I11" s="18">
        <f>I4</f>
        <v>19.166666666666668</v>
      </c>
      <c r="J11" s="18"/>
      <c r="K11" s="18"/>
      <c r="L11" s="18"/>
      <c r="M11" s="18"/>
      <c r="N11" s="18"/>
      <c r="O11" s="18">
        <f>O4</f>
        <v>19.166666666666668</v>
      </c>
      <c r="P11" s="18"/>
      <c r="Q11" s="18"/>
      <c r="R11" s="18"/>
      <c r="S11" s="18"/>
      <c r="T11" s="18"/>
    </row>
    <row r="12" spans="1:20" x14ac:dyDescent="0.15">
      <c r="A12" s="8" t="str">
        <f>member!B12</f>
        <v>西北</v>
      </c>
      <c r="B12" s="8">
        <f>member!A12</f>
        <v>3</v>
      </c>
      <c r="C12" s="8">
        <f t="shared" si="10"/>
        <v>12</v>
      </c>
      <c r="D12" s="9">
        <f t="shared" si="11"/>
        <v>240.75877192982455</v>
      </c>
      <c r="E12" s="4"/>
      <c r="F12" s="4">
        <f>F4</f>
        <v>19.166666666666668</v>
      </c>
      <c r="G12" s="18">
        <f>G4</f>
        <v>19.166666666666668</v>
      </c>
      <c r="H12" s="18">
        <f>H4</f>
        <v>19.166666666666668</v>
      </c>
      <c r="I12" s="18">
        <f>I4</f>
        <v>19.166666666666668</v>
      </c>
      <c r="J12" s="18">
        <f>J4</f>
        <v>19.166666666666668</v>
      </c>
      <c r="K12" s="18"/>
      <c r="L12" s="18"/>
      <c r="M12" s="18">
        <f>M4</f>
        <v>17.25</v>
      </c>
      <c r="N12" s="18">
        <f>N4</f>
        <v>19.166666666666668</v>
      </c>
      <c r="O12" s="18">
        <f>O4</f>
        <v>19.166666666666668</v>
      </c>
      <c r="P12" s="18">
        <f>P4</f>
        <v>19.166666666666668</v>
      </c>
      <c r="Q12" s="18"/>
      <c r="R12" s="18">
        <f>R4</f>
        <v>16.842105263157894</v>
      </c>
      <c r="S12" s="18">
        <f>S4 *2</f>
        <v>35.555555555555557</v>
      </c>
      <c r="T12" s="18">
        <f>T4</f>
        <v>17.777777777777779</v>
      </c>
    </row>
    <row r="13" spans="1:20" x14ac:dyDescent="0.15">
      <c r="A13" s="8" t="str">
        <f>member!B13</f>
        <v>度日</v>
      </c>
      <c r="B13" s="8">
        <f>member!A13</f>
        <v>4</v>
      </c>
      <c r="C13" s="8">
        <f t="shared" si="10"/>
        <v>7</v>
      </c>
      <c r="D13" s="9">
        <f t="shared" si="11"/>
        <v>125.65909090909091</v>
      </c>
      <c r="E13" s="4">
        <f>E4</f>
        <v>18.157894736842106</v>
      </c>
      <c r="F13" s="4">
        <f>F4</f>
        <v>19.166666666666668</v>
      </c>
      <c r="G13" s="2"/>
      <c r="H13" s="18">
        <f>H4</f>
        <v>19.166666666666668</v>
      </c>
      <c r="I13" s="2"/>
      <c r="J13" s="2"/>
      <c r="K13" s="18">
        <f>K4</f>
        <v>15.909090909090908</v>
      </c>
      <c r="L13" s="18"/>
      <c r="M13" s="18">
        <f>M4</f>
        <v>17.25</v>
      </c>
      <c r="N13" s="18"/>
      <c r="O13" s="18">
        <f>O4</f>
        <v>19.166666666666668</v>
      </c>
      <c r="P13" s="18"/>
      <c r="Q13" s="18"/>
      <c r="R13" s="18">
        <f>R4</f>
        <v>16.842105263157894</v>
      </c>
      <c r="S13" s="18"/>
      <c r="T13" s="18"/>
    </row>
    <row r="14" spans="1:20" x14ac:dyDescent="0.15">
      <c r="A14" s="8" t="str">
        <f>member!B14</f>
        <v>李正</v>
      </c>
      <c r="B14" s="8">
        <f>member!A14</f>
        <v>5</v>
      </c>
      <c r="C14" s="8">
        <f t="shared" si="10"/>
        <v>1</v>
      </c>
      <c r="D14" s="9">
        <f t="shared" si="11"/>
        <v>19.166666666666668</v>
      </c>
      <c r="E14" s="4"/>
      <c r="F14" s="4"/>
      <c r="G14" s="2"/>
      <c r="H14" s="2"/>
      <c r="I14" s="18">
        <f>I4</f>
        <v>19.166666666666668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spans="1:20" x14ac:dyDescent="0.15">
      <c r="A15" s="8" t="str">
        <f>member!B15</f>
        <v>小磊</v>
      </c>
      <c r="B15" s="8">
        <f>member!A15</f>
        <v>6</v>
      </c>
      <c r="C15" s="8">
        <f t="shared" si="10"/>
        <v>7</v>
      </c>
      <c r="D15" s="9">
        <f t="shared" si="11"/>
        <v>127.19564061669325</v>
      </c>
      <c r="E15" s="4"/>
      <c r="F15" s="4"/>
      <c r="G15" s="18">
        <f>G4</f>
        <v>19.166666666666668</v>
      </c>
      <c r="H15" s="18"/>
      <c r="I15" s="18">
        <f>I4</f>
        <v>19.166666666666668</v>
      </c>
      <c r="J15" s="18"/>
      <c r="K15" s="18">
        <f>K4</f>
        <v>15.909090909090908</v>
      </c>
      <c r="L15" s="18"/>
      <c r="M15" s="18"/>
      <c r="N15" s="18">
        <f>N4</f>
        <v>19.166666666666668</v>
      </c>
      <c r="O15" s="18"/>
      <c r="P15" s="18">
        <f>P4</f>
        <v>19.166666666666668</v>
      </c>
      <c r="Q15" s="18"/>
      <c r="R15" s="18">
        <f>R4</f>
        <v>16.842105263157894</v>
      </c>
      <c r="S15" s="18"/>
      <c r="T15" s="18">
        <f>T4</f>
        <v>17.777777777777779</v>
      </c>
    </row>
    <row r="16" spans="1:20" x14ac:dyDescent="0.15">
      <c r="A16" s="8" t="str">
        <f>member!B16</f>
        <v>蚕豆</v>
      </c>
      <c r="B16" s="8">
        <f>member!A16</f>
        <v>7</v>
      </c>
      <c r="C16" s="8">
        <f t="shared" si="10"/>
        <v>9</v>
      </c>
      <c r="D16" s="9">
        <f t="shared" si="11"/>
        <v>166.89912280701753</v>
      </c>
      <c r="E16" s="4">
        <f>E4</f>
        <v>18.157894736842106</v>
      </c>
      <c r="F16" s="4">
        <f>F4</f>
        <v>19.166666666666668</v>
      </c>
      <c r="G16" s="18">
        <f>G4</f>
        <v>19.166666666666668</v>
      </c>
      <c r="H16" s="18"/>
      <c r="I16" s="2"/>
      <c r="J16" s="18">
        <f>J4</f>
        <v>19.166666666666668</v>
      </c>
      <c r="K16" s="18"/>
      <c r="L16" s="18">
        <f>L4</f>
        <v>18.888888888888889</v>
      </c>
      <c r="M16" s="18">
        <f>M4</f>
        <v>17.25</v>
      </c>
      <c r="N16" s="18"/>
      <c r="O16" s="18">
        <f>O4</f>
        <v>19.166666666666668</v>
      </c>
      <c r="P16" s="18"/>
      <c r="Q16" s="18">
        <f>Q4</f>
        <v>18.157894736842106</v>
      </c>
      <c r="R16" s="18"/>
      <c r="S16" s="18">
        <f>S4</f>
        <v>17.777777777777779</v>
      </c>
      <c r="T16" s="18"/>
    </row>
    <row r="17" spans="1:20" x14ac:dyDescent="0.15">
      <c r="A17" s="8" t="str">
        <f>member!B17</f>
        <v>菜菜</v>
      </c>
      <c r="B17" s="8">
        <f>member!A17</f>
        <v>8</v>
      </c>
      <c r="C17" s="8">
        <f t="shared" si="10"/>
        <v>7</v>
      </c>
      <c r="D17" s="9">
        <f t="shared" si="11"/>
        <v>128.43567251461988</v>
      </c>
      <c r="E17" s="4">
        <f>E4</f>
        <v>18.157894736842106</v>
      </c>
      <c r="F17" s="4"/>
      <c r="G17" s="2"/>
      <c r="H17" s="2"/>
      <c r="I17" s="2"/>
      <c r="J17" s="18">
        <f>J4</f>
        <v>19.166666666666668</v>
      </c>
      <c r="K17" s="18"/>
      <c r="L17" s="18"/>
      <c r="M17" s="18"/>
      <c r="N17" s="18"/>
      <c r="O17" s="18">
        <f>O4</f>
        <v>19.166666666666668</v>
      </c>
      <c r="P17" s="18">
        <f>P4</f>
        <v>19.166666666666668</v>
      </c>
      <c r="Q17" s="18">
        <f>Q4</f>
        <v>18.157894736842106</v>
      </c>
      <c r="R17" s="18">
        <f>R4</f>
        <v>16.842105263157894</v>
      </c>
      <c r="S17" s="18">
        <f>S4</f>
        <v>17.777777777777779</v>
      </c>
      <c r="T17" s="18"/>
    </row>
    <row r="18" spans="1:20" x14ac:dyDescent="0.15">
      <c r="A18" s="8" t="str">
        <f>member!B18</f>
        <v>老A</v>
      </c>
      <c r="B18" s="8">
        <f>member!A18</f>
        <v>9</v>
      </c>
      <c r="C18" s="8">
        <f t="shared" si="10"/>
        <v>5</v>
      </c>
      <c r="D18" s="9">
        <f t="shared" si="11"/>
        <v>92.630116959064324</v>
      </c>
      <c r="E18" s="4">
        <f>E4</f>
        <v>18.157894736842106</v>
      </c>
      <c r="F18" s="4"/>
      <c r="G18" s="2"/>
      <c r="H18" s="18">
        <f>H4</f>
        <v>19.166666666666668</v>
      </c>
      <c r="I18" s="2"/>
      <c r="J18" s="18">
        <f>J4</f>
        <v>19.166666666666668</v>
      </c>
      <c r="K18" s="18"/>
      <c r="L18" s="18">
        <f>L4</f>
        <v>18.888888888888889</v>
      </c>
      <c r="M18" s="18">
        <f>M4</f>
        <v>17.25</v>
      </c>
      <c r="N18" s="18"/>
      <c r="O18" s="18"/>
      <c r="P18" s="18"/>
      <c r="Q18" s="18"/>
      <c r="R18" s="18"/>
      <c r="S18" s="18"/>
      <c r="T18" s="18"/>
    </row>
    <row r="19" spans="1:20" x14ac:dyDescent="0.15">
      <c r="A19" s="8" t="str">
        <f>member!B19</f>
        <v>幸福</v>
      </c>
      <c r="B19" s="8">
        <f>member!A19</f>
        <v>10</v>
      </c>
      <c r="C19" s="8">
        <f t="shared" si="10"/>
        <v>11</v>
      </c>
      <c r="D19" s="9">
        <f t="shared" si="11"/>
        <v>199.92809675704413</v>
      </c>
      <c r="E19" s="4">
        <f>E4</f>
        <v>18.157894736842106</v>
      </c>
      <c r="F19" s="4">
        <f>F4</f>
        <v>19.166666666666668</v>
      </c>
      <c r="G19" s="18">
        <f>G4</f>
        <v>19.166666666666668</v>
      </c>
      <c r="H19" s="18"/>
      <c r="I19" s="18">
        <f>I4</f>
        <v>19.166666666666668</v>
      </c>
      <c r="J19" s="18"/>
      <c r="K19" s="18">
        <f>K4</f>
        <v>15.909090909090908</v>
      </c>
      <c r="L19" s="18"/>
      <c r="M19" s="18">
        <f>M4</f>
        <v>17.25</v>
      </c>
      <c r="N19" s="18">
        <f>N4</f>
        <v>19.166666666666668</v>
      </c>
      <c r="O19" s="18"/>
      <c r="P19" s="18">
        <f>P4</f>
        <v>19.166666666666668</v>
      </c>
      <c r="Q19" s="18">
        <f>Q4</f>
        <v>18.157894736842106</v>
      </c>
      <c r="R19" s="18">
        <f>R4</f>
        <v>16.842105263157894</v>
      </c>
      <c r="S19" s="18"/>
      <c r="T19" s="18">
        <f>T4</f>
        <v>17.777777777777779</v>
      </c>
    </row>
    <row r="20" spans="1:20" x14ac:dyDescent="0.15">
      <c r="A20" s="8" t="str">
        <f>member!B20</f>
        <v>鲜明</v>
      </c>
      <c r="B20" s="8">
        <f>member!A20</f>
        <v>11</v>
      </c>
      <c r="C20" s="8">
        <f t="shared" si="10"/>
        <v>6</v>
      </c>
      <c r="D20" s="9">
        <f t="shared" si="11"/>
        <v>111.31578947368422</v>
      </c>
      <c r="E20" s="4">
        <f>E4</f>
        <v>18.157894736842106</v>
      </c>
      <c r="F20" s="4">
        <f>F4</f>
        <v>19.166666666666668</v>
      </c>
      <c r="G20" s="2"/>
      <c r="H20" s="2"/>
      <c r="I20" s="2"/>
      <c r="J20" s="2"/>
      <c r="K20" s="2"/>
      <c r="L20" s="18">
        <f>L4</f>
        <v>18.888888888888889</v>
      </c>
      <c r="M20" s="18"/>
      <c r="N20" s="18"/>
      <c r="O20" s="18">
        <f>O4</f>
        <v>19.166666666666668</v>
      </c>
      <c r="P20" s="18"/>
      <c r="Q20" s="18">
        <f>Q4</f>
        <v>18.157894736842106</v>
      </c>
      <c r="R20" s="18"/>
      <c r="S20" s="18">
        <f>S4</f>
        <v>17.777777777777779</v>
      </c>
      <c r="T20" s="18"/>
    </row>
    <row r="21" spans="1:20" x14ac:dyDescent="0.15">
      <c r="A21" s="8" t="str">
        <f>member!B21</f>
        <v>Zigbeer</v>
      </c>
      <c r="B21" s="8">
        <f>member!A21</f>
        <v>12</v>
      </c>
      <c r="C21" s="8">
        <f t="shared" si="10"/>
        <v>6</v>
      </c>
      <c r="D21" s="9">
        <f t="shared" si="11"/>
        <v>112.39766081871346</v>
      </c>
      <c r="E21" s="4"/>
      <c r="F21" s="4"/>
      <c r="G21" s="18">
        <f>G4</f>
        <v>19.166666666666668</v>
      </c>
      <c r="H21" s="18"/>
      <c r="I21" s="18">
        <f>I4</f>
        <v>19.166666666666668</v>
      </c>
      <c r="J21" s="18"/>
      <c r="K21" s="18"/>
      <c r="L21" s="18">
        <f>L4</f>
        <v>18.888888888888889</v>
      </c>
      <c r="M21" s="18"/>
      <c r="N21" s="18">
        <f>N4</f>
        <v>19.166666666666668</v>
      </c>
      <c r="O21" s="18"/>
      <c r="P21" s="18">
        <f>P4</f>
        <v>19.166666666666668</v>
      </c>
      <c r="Q21" s="18"/>
      <c r="R21" s="18">
        <f>R4</f>
        <v>16.842105263157894</v>
      </c>
      <c r="S21" s="18"/>
      <c r="T21" s="18"/>
    </row>
    <row r="22" spans="1:20" x14ac:dyDescent="0.15">
      <c r="A22" s="8" t="str">
        <f>member!B22</f>
        <v>侯盟</v>
      </c>
      <c r="B22" s="8">
        <f>member!A22</f>
        <v>13</v>
      </c>
      <c r="C22" s="8">
        <f t="shared" si="10"/>
        <v>8</v>
      </c>
      <c r="D22" s="9">
        <f t="shared" si="11"/>
        <v>147.7511961722488</v>
      </c>
      <c r="E22" s="4"/>
      <c r="F22" s="4">
        <f>F4</f>
        <v>19.166666666666668</v>
      </c>
      <c r="G22" s="18">
        <f>G4</f>
        <v>19.166666666666668</v>
      </c>
      <c r="H22" s="18">
        <f>H4</f>
        <v>19.166666666666668</v>
      </c>
      <c r="I22" s="18">
        <f>I4</f>
        <v>19.166666666666668</v>
      </c>
      <c r="J22" s="18"/>
      <c r="K22" s="18">
        <f>K4</f>
        <v>15.909090909090908</v>
      </c>
      <c r="L22" s="18"/>
      <c r="M22" s="18"/>
      <c r="N22" s="18">
        <f>N4</f>
        <v>19.166666666666668</v>
      </c>
      <c r="O22" s="18"/>
      <c r="P22" s="18">
        <f>P4</f>
        <v>19.166666666666668</v>
      </c>
      <c r="Q22" s="18"/>
      <c r="R22" s="18">
        <f>R4</f>
        <v>16.842105263157894</v>
      </c>
      <c r="S22" s="18"/>
      <c r="T22" s="18"/>
    </row>
    <row r="23" spans="1:20" x14ac:dyDescent="0.15">
      <c r="A23" s="8" t="str">
        <f>member!B23</f>
        <v>小贝</v>
      </c>
      <c r="B23" s="8">
        <f>member!A23</f>
        <v>14</v>
      </c>
      <c r="C23" s="8">
        <f t="shared" si="10"/>
        <v>0</v>
      </c>
      <c r="D23" s="9">
        <f t="shared" si="11"/>
        <v>0</v>
      </c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15">
      <c r="A24" s="8" t="str">
        <f>member!B24</f>
        <v>古轮木</v>
      </c>
      <c r="B24" s="8">
        <f>member!A24</f>
        <v>15</v>
      </c>
      <c r="C24" s="8">
        <f t="shared" si="10"/>
        <v>8</v>
      </c>
      <c r="D24" s="9">
        <f t="shared" si="11"/>
        <v>146.36230728335991</v>
      </c>
      <c r="E24" s="4"/>
      <c r="F24" s="4">
        <f>F4</f>
        <v>19.166666666666668</v>
      </c>
      <c r="G24" s="18">
        <f>G4</f>
        <v>19.166666666666668</v>
      </c>
      <c r="H24" s="18"/>
      <c r="I24" s="18">
        <f>I4</f>
        <v>19.166666666666668</v>
      </c>
      <c r="J24" s="18"/>
      <c r="K24" s="18">
        <f>K4</f>
        <v>15.909090909090908</v>
      </c>
      <c r="L24" s="18"/>
      <c r="M24" s="18"/>
      <c r="N24" s="18">
        <f>N4</f>
        <v>19.166666666666668</v>
      </c>
      <c r="O24" s="18"/>
      <c r="P24" s="18">
        <f>P4</f>
        <v>19.166666666666668</v>
      </c>
      <c r="Q24" s="18"/>
      <c r="R24" s="18">
        <f>R4</f>
        <v>16.842105263157894</v>
      </c>
      <c r="S24" s="18">
        <f>S4</f>
        <v>17.777777777777779</v>
      </c>
      <c r="T24" s="18"/>
    </row>
    <row r="25" spans="1:20" x14ac:dyDescent="0.15">
      <c r="A25" s="8" t="str">
        <f>member!B25</f>
        <v>虫子</v>
      </c>
      <c r="B25" s="8">
        <f>member!A25</f>
        <v>16</v>
      </c>
      <c r="C25" s="8">
        <f t="shared" si="10"/>
        <v>6</v>
      </c>
      <c r="D25" s="9">
        <f t="shared" si="11"/>
        <v>111.21345029239765</v>
      </c>
      <c r="E25" s="4">
        <f>E4</f>
        <v>18.157894736842106</v>
      </c>
      <c r="F25" s="4">
        <f>F4</f>
        <v>19.166666666666668</v>
      </c>
      <c r="G25" s="18">
        <f>G4</f>
        <v>19.166666666666668</v>
      </c>
      <c r="H25" s="18">
        <f>H4</f>
        <v>19.166666666666668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18">
        <f>S4</f>
        <v>17.777777777777779</v>
      </c>
      <c r="T25" s="18">
        <f>T4</f>
        <v>17.777777777777779</v>
      </c>
    </row>
    <row r="26" spans="1:20" x14ac:dyDescent="0.15">
      <c r="A26" s="8" t="str">
        <f>member!B26</f>
        <v>4号</v>
      </c>
      <c r="B26" s="8">
        <f>member!A26</f>
        <v>17</v>
      </c>
      <c r="C26" s="8">
        <f t="shared" si="10"/>
        <v>6</v>
      </c>
      <c r="D26" s="9">
        <f t="shared" si="11"/>
        <v>112.3245614035088</v>
      </c>
      <c r="E26" s="4"/>
      <c r="F26" s="4"/>
      <c r="G26" s="2"/>
      <c r="H26" s="7">
        <f>H4</f>
        <v>19.166666666666668</v>
      </c>
      <c r="I26" s="2"/>
      <c r="J26" s="18">
        <f>J4</f>
        <v>19.166666666666668</v>
      </c>
      <c r="K26" s="18"/>
      <c r="L26" s="18">
        <f>L4</f>
        <v>18.888888888888889</v>
      </c>
      <c r="M26" s="18"/>
      <c r="N26" s="18"/>
      <c r="O26" s="18">
        <f>O4</f>
        <v>19.166666666666668</v>
      </c>
      <c r="P26" s="18"/>
      <c r="Q26" s="18">
        <f>Q4</f>
        <v>18.157894736842106</v>
      </c>
      <c r="R26" s="18"/>
      <c r="S26" s="18">
        <f>S4</f>
        <v>17.777777777777779</v>
      </c>
      <c r="T26" s="18"/>
    </row>
    <row r="27" spans="1:20" x14ac:dyDescent="0.15">
      <c r="A27" s="8" t="str">
        <f>member!B27</f>
        <v>刀</v>
      </c>
      <c r="B27" s="8">
        <f>member!A27</f>
        <v>18</v>
      </c>
      <c r="C27" s="8">
        <f t="shared" si="10"/>
        <v>9</v>
      </c>
      <c r="D27" s="9">
        <f t="shared" si="11"/>
        <v>162.60353535353536</v>
      </c>
      <c r="E27" s="4"/>
      <c r="F27" s="4"/>
      <c r="G27" s="18">
        <f>G4</f>
        <v>19.166666666666668</v>
      </c>
      <c r="H27" s="18"/>
      <c r="I27" s="18">
        <f>I4</f>
        <v>19.166666666666668</v>
      </c>
      <c r="J27" s="18"/>
      <c r="K27" s="18">
        <f>K4</f>
        <v>15.909090909090908</v>
      </c>
      <c r="L27" s="18"/>
      <c r="M27" s="18">
        <f>M4</f>
        <v>17.25</v>
      </c>
      <c r="N27" s="18">
        <f>N4</f>
        <v>19.166666666666668</v>
      </c>
      <c r="O27" s="18"/>
      <c r="P27" s="18">
        <f>P4</f>
        <v>19.166666666666668</v>
      </c>
      <c r="Q27" s="18">
        <f>Q4</f>
        <v>18.157894736842106</v>
      </c>
      <c r="R27" s="18">
        <f>R4</f>
        <v>16.842105263157894</v>
      </c>
      <c r="S27" s="18"/>
      <c r="T27" s="18">
        <f>T4</f>
        <v>17.777777777777779</v>
      </c>
    </row>
    <row r="28" spans="1:20" x14ac:dyDescent="0.15">
      <c r="A28" s="8" t="str">
        <f>member!B28</f>
        <v>活了</v>
      </c>
      <c r="B28" s="8">
        <f>member!A28</f>
        <v>19</v>
      </c>
      <c r="C28" s="8">
        <f t="shared" si="10"/>
        <v>8</v>
      </c>
      <c r="D28" s="9">
        <f t="shared" si="11"/>
        <v>143.43686868686868</v>
      </c>
      <c r="E28" s="4">
        <f>E4</f>
        <v>18.157894736842106</v>
      </c>
      <c r="F28" s="4"/>
      <c r="G28" s="18">
        <f>G4</f>
        <v>19.166666666666668</v>
      </c>
      <c r="H28" s="18"/>
      <c r="I28" s="18">
        <f>I4</f>
        <v>19.166666666666668</v>
      </c>
      <c r="J28" s="18"/>
      <c r="K28" s="18">
        <f>K4</f>
        <v>15.909090909090908</v>
      </c>
      <c r="L28" s="18"/>
      <c r="M28" s="18">
        <f>M4</f>
        <v>17.25</v>
      </c>
      <c r="N28" s="18">
        <f>N4</f>
        <v>19.166666666666668</v>
      </c>
      <c r="O28" s="18"/>
      <c r="P28" s="18"/>
      <c r="Q28" s="18"/>
      <c r="R28" s="18">
        <f>R4</f>
        <v>16.842105263157894</v>
      </c>
      <c r="S28" s="18"/>
      <c r="T28" s="18">
        <f>T4</f>
        <v>17.777777777777779</v>
      </c>
    </row>
    <row r="29" spans="1:20" x14ac:dyDescent="0.15">
      <c r="A29" s="8" t="str">
        <f>member!B29</f>
        <v>m8</v>
      </c>
      <c r="B29" s="8">
        <f>member!A29</f>
        <v>20</v>
      </c>
      <c r="C29" s="8">
        <f t="shared" si="10"/>
        <v>5</v>
      </c>
      <c r="D29" s="9">
        <f t="shared" si="11"/>
        <v>93.435672514619881</v>
      </c>
      <c r="E29" s="4">
        <f>E4</f>
        <v>18.157894736842106</v>
      </c>
      <c r="F29" s="4"/>
      <c r="G29" s="2"/>
      <c r="H29" s="2"/>
      <c r="I29" s="18">
        <f>I4</f>
        <v>19.166666666666668</v>
      </c>
      <c r="J29" s="18"/>
      <c r="K29" s="18"/>
      <c r="L29" s="18"/>
      <c r="M29" s="18"/>
      <c r="N29" s="18"/>
      <c r="O29" s="18">
        <f>O4</f>
        <v>19.166666666666668</v>
      </c>
      <c r="P29" s="18">
        <f>P4</f>
        <v>19.166666666666668</v>
      </c>
      <c r="Q29" s="18"/>
      <c r="R29" s="18"/>
      <c r="S29" s="18"/>
      <c r="T29" s="18">
        <f>T4</f>
        <v>17.777777777777779</v>
      </c>
    </row>
    <row r="30" spans="1:20" x14ac:dyDescent="0.15">
      <c r="A30" s="8" t="str">
        <f>member!B30</f>
        <v>贰壹</v>
      </c>
      <c r="B30" s="8">
        <f>member!A30</f>
        <v>21</v>
      </c>
      <c r="C30" s="8">
        <f t="shared" si="10"/>
        <v>6</v>
      </c>
      <c r="D30" s="9">
        <f t="shared" si="11"/>
        <v>108.0289739500266</v>
      </c>
      <c r="E30" s="4"/>
      <c r="F30" s="4"/>
      <c r="G30" s="2"/>
      <c r="H30" s="2"/>
      <c r="I30" s="18">
        <f>I4</f>
        <v>19.166666666666668</v>
      </c>
      <c r="J30" s="18"/>
      <c r="K30" s="18">
        <f>K4</f>
        <v>15.909090909090908</v>
      </c>
      <c r="L30" s="18"/>
      <c r="M30" s="18"/>
      <c r="N30" s="18">
        <f>N4</f>
        <v>19.166666666666668</v>
      </c>
      <c r="O30" s="18"/>
      <c r="P30" s="18">
        <f>P4</f>
        <v>19.166666666666668</v>
      </c>
      <c r="Q30" s="18"/>
      <c r="R30" s="18">
        <f>R4</f>
        <v>16.842105263157894</v>
      </c>
      <c r="S30" s="18"/>
      <c r="T30" s="18">
        <f>T4</f>
        <v>17.777777777777779</v>
      </c>
    </row>
    <row r="31" spans="1:20" x14ac:dyDescent="0.15">
      <c r="A31" s="8" t="str">
        <f>member!B31</f>
        <v>温涛</v>
      </c>
      <c r="B31" s="8">
        <f>member!A31</f>
        <v>22</v>
      </c>
      <c r="C31" s="8">
        <f t="shared" si="10"/>
        <v>1</v>
      </c>
      <c r="D31" s="9">
        <f t="shared" si="11"/>
        <v>19.166666666666668</v>
      </c>
      <c r="E31" s="4"/>
      <c r="F31" s="4"/>
      <c r="G31" s="2"/>
      <c r="H31" s="2"/>
      <c r="I31" s="18">
        <f>I4</f>
        <v>19.166666666666668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spans="1:20" x14ac:dyDescent="0.15">
      <c r="A32" s="8" t="str">
        <f>member!B32</f>
        <v>Sam</v>
      </c>
      <c r="B32" s="8">
        <f>member!A32</f>
        <v>23</v>
      </c>
      <c r="C32" s="8">
        <f t="shared" si="10"/>
        <v>2</v>
      </c>
      <c r="D32" s="9">
        <f t="shared" si="11"/>
        <v>35.935672514619881</v>
      </c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18">
        <f>Q4</f>
        <v>18.157894736842106</v>
      </c>
      <c r="R32" s="18"/>
      <c r="S32" s="18">
        <f>S4</f>
        <v>17.777777777777779</v>
      </c>
      <c r="T32" s="18"/>
    </row>
    <row r="33" spans="1:20" x14ac:dyDescent="0.15">
      <c r="A33" s="8" t="str">
        <f>member!B33</f>
        <v>杨光</v>
      </c>
      <c r="B33" s="8">
        <f>member!A33</f>
        <v>24</v>
      </c>
      <c r="C33" s="8">
        <f t="shared" si="10"/>
        <v>2</v>
      </c>
      <c r="D33" s="9">
        <f t="shared" si="11"/>
        <v>37.324561403508774</v>
      </c>
      <c r="E33" s="4"/>
      <c r="F33" s="4"/>
      <c r="G33" s="2"/>
      <c r="H33" s="18">
        <f>H4</f>
        <v>19.166666666666668</v>
      </c>
      <c r="I33" s="2"/>
      <c r="J33" s="2"/>
      <c r="K33" s="2"/>
      <c r="L33" s="2"/>
      <c r="M33" s="2"/>
      <c r="N33" s="2"/>
      <c r="O33" s="2"/>
      <c r="P33" s="2"/>
      <c r="Q33" s="18">
        <f>Q4</f>
        <v>18.157894736842106</v>
      </c>
      <c r="R33" s="18"/>
      <c r="S33" s="18"/>
      <c r="T33" s="18"/>
    </row>
    <row r="34" spans="1:20" x14ac:dyDescent="0.15">
      <c r="A34" s="8" t="str">
        <f>member!B34</f>
        <v>红星</v>
      </c>
      <c r="B34" s="8">
        <f>member!A34</f>
        <v>25</v>
      </c>
      <c r="C34" s="8">
        <f t="shared" si="10"/>
        <v>2</v>
      </c>
      <c r="D34" s="9">
        <f t="shared" si="11"/>
        <v>34.066985645933016</v>
      </c>
      <c r="E34" s="7">
        <f>E4</f>
        <v>18.157894736842106</v>
      </c>
      <c r="F34" s="4"/>
      <c r="G34" s="2"/>
      <c r="H34" s="2"/>
      <c r="I34" s="2"/>
      <c r="J34" s="2"/>
      <c r="K34" s="18">
        <f>K4</f>
        <v>15.909090909090908</v>
      </c>
      <c r="L34" s="18"/>
      <c r="M34" s="18"/>
      <c r="N34" s="18"/>
      <c r="O34" s="18"/>
      <c r="P34" s="18"/>
      <c r="Q34" s="18"/>
      <c r="R34" s="18"/>
      <c r="S34" s="18"/>
      <c r="T34" s="18"/>
    </row>
    <row r="35" spans="1:20" x14ac:dyDescent="0.15">
      <c r="A35" s="8" t="str">
        <f>member!B35</f>
        <v>方亚</v>
      </c>
      <c r="B35" s="8">
        <f>member!A35</f>
        <v>26</v>
      </c>
      <c r="C35" s="8">
        <f t="shared" si="10"/>
        <v>8</v>
      </c>
      <c r="D35" s="9">
        <f t="shared" si="11"/>
        <v>146.77020202020202</v>
      </c>
      <c r="E35" s="4"/>
      <c r="F35" s="4">
        <f>F4</f>
        <v>19.166666666666668</v>
      </c>
      <c r="G35" s="2"/>
      <c r="H35" s="18">
        <f>H4</f>
        <v>19.166666666666668</v>
      </c>
      <c r="I35" s="2"/>
      <c r="J35" s="18">
        <f>J4</f>
        <v>19.166666666666668</v>
      </c>
      <c r="K35" s="18">
        <f>K4</f>
        <v>15.909090909090908</v>
      </c>
      <c r="L35" s="18"/>
      <c r="M35" s="18">
        <f>M4</f>
        <v>17.25</v>
      </c>
      <c r="N35" s="18">
        <f>N4</f>
        <v>19.166666666666668</v>
      </c>
      <c r="O35" s="18"/>
      <c r="P35" s="18">
        <f>P4</f>
        <v>19.166666666666668</v>
      </c>
      <c r="Q35" s="18"/>
      <c r="R35" s="18"/>
      <c r="S35" s="18"/>
      <c r="T35" s="18">
        <f>T4</f>
        <v>17.777777777777779</v>
      </c>
    </row>
    <row r="36" spans="1:20" x14ac:dyDescent="0.15">
      <c r="A36" s="8" t="str">
        <f>member!B36</f>
        <v>戒影</v>
      </c>
      <c r="B36" s="8">
        <f>member!A36</f>
        <v>27</v>
      </c>
      <c r="C36" s="8">
        <f t="shared" si="10"/>
        <v>10</v>
      </c>
      <c r="D36" s="9">
        <f t="shared" si="11"/>
        <v>184.41786283891545</v>
      </c>
      <c r="E36" s="4"/>
      <c r="F36" s="4">
        <f>F4</f>
        <v>19.166666666666668</v>
      </c>
      <c r="G36" s="18">
        <f>G4</f>
        <v>19.166666666666668</v>
      </c>
      <c r="H36" s="18">
        <f>H4</f>
        <v>19.166666666666668</v>
      </c>
      <c r="I36" s="18">
        <f>I4</f>
        <v>19.166666666666668</v>
      </c>
      <c r="J36" s="18"/>
      <c r="K36" s="18">
        <f>K4</f>
        <v>15.909090909090908</v>
      </c>
      <c r="L36" s="18">
        <f>L4</f>
        <v>18.888888888888889</v>
      </c>
      <c r="M36" s="18"/>
      <c r="N36" s="18">
        <f>N4</f>
        <v>19.166666666666668</v>
      </c>
      <c r="O36" s="18"/>
      <c r="P36" s="18">
        <f>P4</f>
        <v>19.166666666666668</v>
      </c>
      <c r="Q36" s="18"/>
      <c r="R36" s="18">
        <f>R4</f>
        <v>16.842105263157894</v>
      </c>
      <c r="S36" s="18"/>
      <c r="T36" s="18">
        <f>T4</f>
        <v>17.777777777777779</v>
      </c>
    </row>
    <row r="37" spans="1:20" x14ac:dyDescent="0.15">
      <c r="A37" s="8" t="str">
        <f>member!B37</f>
        <v>尚峰</v>
      </c>
      <c r="B37" s="8">
        <f>member!A37</f>
        <v>28</v>
      </c>
      <c r="C37" s="8">
        <f t="shared" si="10"/>
        <v>4</v>
      </c>
      <c r="D37" s="9">
        <f t="shared" si="11"/>
        <v>74.75</v>
      </c>
      <c r="E37" s="4"/>
      <c r="F37" s="4">
        <f>F4</f>
        <v>19.166666666666668</v>
      </c>
      <c r="G37" s="18">
        <f>G4</f>
        <v>19.166666666666668</v>
      </c>
      <c r="H37" s="18"/>
      <c r="I37" s="18">
        <f>I4</f>
        <v>19.166666666666668</v>
      </c>
      <c r="J37" s="18"/>
      <c r="K37" s="18"/>
      <c r="L37" s="18"/>
      <c r="M37" s="18">
        <f>M4</f>
        <v>17.25</v>
      </c>
      <c r="N37" s="18"/>
      <c r="O37" s="18"/>
      <c r="P37" s="18"/>
      <c r="Q37" s="18"/>
      <c r="R37" s="18"/>
      <c r="S37" s="18"/>
      <c r="T37" s="18"/>
    </row>
    <row r="38" spans="1:20" x14ac:dyDescent="0.15">
      <c r="A38" s="8" t="str">
        <f>member!B38</f>
        <v>吕涛</v>
      </c>
      <c r="B38" s="8">
        <f>member!A38</f>
        <v>29</v>
      </c>
      <c r="C38" s="8">
        <f t="shared" si="10"/>
        <v>2</v>
      </c>
      <c r="D38" s="9">
        <f t="shared" si="11"/>
        <v>35.075757575757578</v>
      </c>
      <c r="E38" s="4"/>
      <c r="F38" s="4">
        <f>F4</f>
        <v>19.166666666666668</v>
      </c>
      <c r="G38" s="2"/>
      <c r="H38" s="2"/>
      <c r="I38" s="2"/>
      <c r="J38" s="2"/>
      <c r="K38" s="18">
        <f>K4</f>
        <v>15.909090909090908</v>
      </c>
      <c r="L38" s="18"/>
      <c r="M38" s="18"/>
      <c r="N38" s="18"/>
      <c r="O38" s="18"/>
      <c r="P38" s="18"/>
      <c r="Q38" s="18"/>
      <c r="R38" s="18"/>
      <c r="S38" s="18"/>
      <c r="T38" s="18"/>
    </row>
    <row r="39" spans="1:20" x14ac:dyDescent="0.15">
      <c r="A39" s="8" t="str">
        <f>member!B39</f>
        <v>小天</v>
      </c>
      <c r="B39" s="8">
        <f>member!A39</f>
        <v>30</v>
      </c>
      <c r="C39" s="8">
        <f t="shared" si="10"/>
        <v>8</v>
      </c>
      <c r="D39" s="9">
        <f t="shared" si="11"/>
        <v>150.02777777777777</v>
      </c>
      <c r="E39" s="4"/>
      <c r="F39" s="4"/>
      <c r="G39" s="18">
        <f>G4</f>
        <v>19.166666666666668</v>
      </c>
      <c r="H39" s="18">
        <f>H4</f>
        <v>19.166666666666668</v>
      </c>
      <c r="I39" s="18">
        <f>I4</f>
        <v>19.166666666666668</v>
      </c>
      <c r="J39" s="18">
        <f>J4</f>
        <v>19.166666666666668</v>
      </c>
      <c r="K39" s="18"/>
      <c r="L39" s="18"/>
      <c r="M39" s="18">
        <f>M4</f>
        <v>17.25</v>
      </c>
      <c r="N39" s="18"/>
      <c r="O39" s="18">
        <f>O4</f>
        <v>19.166666666666668</v>
      </c>
      <c r="P39" s="18">
        <f>P4</f>
        <v>19.166666666666668</v>
      </c>
      <c r="Q39" s="18"/>
      <c r="R39" s="18"/>
      <c r="S39" s="18"/>
      <c r="T39" s="18">
        <f>T4</f>
        <v>17.777777777777779</v>
      </c>
    </row>
    <row r="40" spans="1:20" x14ac:dyDescent="0.15">
      <c r="A40" s="8" t="str">
        <f>member!B40</f>
        <v>清道夫</v>
      </c>
      <c r="B40" s="8">
        <f>member!A40</f>
        <v>32</v>
      </c>
      <c r="C40" s="8">
        <f t="shared" si="10"/>
        <v>9</v>
      </c>
      <c r="D40" s="9">
        <f t="shared" si="11"/>
        <v>166.11111111111111</v>
      </c>
      <c r="E40" s="4"/>
      <c r="F40" s="4">
        <f>F4</f>
        <v>19.166666666666668</v>
      </c>
      <c r="G40" s="18">
        <f>G4</f>
        <v>19.166666666666668</v>
      </c>
      <c r="H40" s="18">
        <f>H4</f>
        <v>19.166666666666668</v>
      </c>
      <c r="I40" s="2"/>
      <c r="J40" s="2"/>
      <c r="K40" s="2"/>
      <c r="L40" s="18">
        <f>L4</f>
        <v>18.888888888888889</v>
      </c>
      <c r="M40" s="18"/>
      <c r="N40" s="18">
        <f>N4</f>
        <v>19.166666666666668</v>
      </c>
      <c r="O40" s="18"/>
      <c r="P40" s="18"/>
      <c r="Q40" s="18">
        <f>Q4</f>
        <v>18.157894736842106</v>
      </c>
      <c r="R40" s="18">
        <f>R4</f>
        <v>16.842105263157894</v>
      </c>
      <c r="S40" s="18">
        <f>S4</f>
        <v>17.777777777777779</v>
      </c>
      <c r="T40" s="18">
        <f>T4</f>
        <v>17.777777777777779</v>
      </c>
    </row>
    <row r="41" spans="1:20" x14ac:dyDescent="0.15">
      <c r="A41" s="8" t="str">
        <f>member!B41</f>
        <v>超</v>
      </c>
      <c r="B41" s="8">
        <f>member!A41</f>
        <v>33</v>
      </c>
      <c r="C41" s="8">
        <f t="shared" ref="C41:C70" si="12">COUNT(E41:ZZ41)</f>
        <v>7</v>
      </c>
      <c r="D41" s="9">
        <f t="shared" ref="D41:D70" si="13">SUM(E41:ZZ41)</f>
        <v>125.2789739500266</v>
      </c>
      <c r="E41" s="4"/>
      <c r="F41" s="4"/>
      <c r="G41" s="2"/>
      <c r="H41" s="2"/>
      <c r="I41" s="2"/>
      <c r="J41" s="2"/>
      <c r="K41" s="18">
        <f>K4</f>
        <v>15.909090909090908</v>
      </c>
      <c r="L41" s="18"/>
      <c r="M41" s="18">
        <f>M4</f>
        <v>17.25</v>
      </c>
      <c r="N41" s="18">
        <f>N4</f>
        <v>19.166666666666668</v>
      </c>
      <c r="O41" s="18">
        <f>O4</f>
        <v>19.166666666666668</v>
      </c>
      <c r="P41" s="18">
        <f>P4</f>
        <v>19.166666666666668</v>
      </c>
      <c r="Q41" s="18"/>
      <c r="R41" s="18">
        <f>R4</f>
        <v>16.842105263157894</v>
      </c>
      <c r="S41" s="18"/>
      <c r="T41" s="18">
        <f>T4</f>
        <v>17.777777777777779</v>
      </c>
    </row>
    <row r="42" spans="1:20" x14ac:dyDescent="0.15">
      <c r="A42" s="8" t="str">
        <f>member!B42</f>
        <v>Smile</v>
      </c>
      <c r="B42" s="8">
        <f>member!A42</f>
        <v>37</v>
      </c>
      <c r="C42" s="8">
        <f t="shared" si="12"/>
        <v>6</v>
      </c>
      <c r="D42" s="9">
        <f t="shared" si="13"/>
        <v>112.60233918128657</v>
      </c>
      <c r="E42" s="4"/>
      <c r="F42" s="4">
        <f>F4</f>
        <v>19.166666666666668</v>
      </c>
      <c r="G42" s="2"/>
      <c r="H42" s="18">
        <f>H4</f>
        <v>19.166666666666668</v>
      </c>
      <c r="I42" s="2"/>
      <c r="J42" s="18">
        <f>J4</f>
        <v>19.166666666666668</v>
      </c>
      <c r="K42" s="18"/>
      <c r="L42" s="18"/>
      <c r="M42" s="18"/>
      <c r="N42" s="18"/>
      <c r="O42" s="18">
        <f>O4</f>
        <v>19.166666666666668</v>
      </c>
      <c r="P42" s="18"/>
      <c r="Q42" s="18">
        <f>Q4</f>
        <v>18.157894736842106</v>
      </c>
      <c r="R42" s="18"/>
      <c r="S42" s="18">
        <f>S4</f>
        <v>17.777777777777779</v>
      </c>
      <c r="T42" s="18"/>
    </row>
    <row r="43" spans="1:20" x14ac:dyDescent="0.15">
      <c r="A43" s="8" t="str">
        <f>member!B43</f>
        <v>小宋</v>
      </c>
      <c r="B43" s="8">
        <f>member!A43</f>
        <v>45</v>
      </c>
      <c r="C43" s="8">
        <f t="shared" si="12"/>
        <v>7</v>
      </c>
      <c r="D43" s="9">
        <f t="shared" si="13"/>
        <v>129.5745614035088</v>
      </c>
      <c r="E43" s="4"/>
      <c r="F43" s="4"/>
      <c r="G43" s="2"/>
      <c r="H43" s="18">
        <f>H4</f>
        <v>19.166666666666668</v>
      </c>
      <c r="I43" s="2"/>
      <c r="J43" s="18">
        <f>J4</f>
        <v>19.166666666666668</v>
      </c>
      <c r="K43" s="18"/>
      <c r="L43" s="18">
        <f>L4</f>
        <v>18.888888888888889</v>
      </c>
      <c r="M43" s="18">
        <f>M4</f>
        <v>17.25</v>
      </c>
      <c r="N43" s="18"/>
      <c r="O43" s="18">
        <f>O4</f>
        <v>19.166666666666668</v>
      </c>
      <c r="P43" s="18"/>
      <c r="Q43" s="18">
        <f>Q4</f>
        <v>18.157894736842106</v>
      </c>
      <c r="R43" s="18"/>
      <c r="S43" s="18">
        <f>S4</f>
        <v>17.777777777777779</v>
      </c>
      <c r="T43" s="18"/>
    </row>
    <row r="44" spans="1:20" x14ac:dyDescent="0.15">
      <c r="A44" s="8" t="str">
        <f>member!B44</f>
        <v>赵聪</v>
      </c>
      <c r="B44" s="8">
        <f>member!A44</f>
        <v>55</v>
      </c>
      <c r="C44" s="8">
        <f t="shared" si="12"/>
        <v>5</v>
      </c>
      <c r="D44" s="9">
        <f t="shared" si="13"/>
        <v>92.630116959064338</v>
      </c>
      <c r="E44" s="4"/>
      <c r="F44" s="4"/>
      <c r="G44" s="2"/>
      <c r="H44" s="2"/>
      <c r="I44" s="2"/>
      <c r="J44" s="18">
        <f>J4</f>
        <v>19.166666666666668</v>
      </c>
      <c r="K44" s="18"/>
      <c r="L44" s="18">
        <f>L4</f>
        <v>18.888888888888889</v>
      </c>
      <c r="M44" s="18">
        <f>M4</f>
        <v>17.25</v>
      </c>
      <c r="N44" s="18"/>
      <c r="O44" s="18">
        <f>O4</f>
        <v>19.166666666666668</v>
      </c>
      <c r="P44" s="18"/>
      <c r="Q44" s="18">
        <f>Q4</f>
        <v>18.157894736842106</v>
      </c>
      <c r="R44" s="18"/>
      <c r="S44" s="18"/>
      <c r="T44" s="18"/>
    </row>
    <row r="45" spans="1:20" x14ac:dyDescent="0.15">
      <c r="A45" s="8" t="str">
        <f>member!B45</f>
        <v>腿</v>
      </c>
      <c r="B45" s="8">
        <f>member!A45</f>
        <v>69</v>
      </c>
      <c r="C45" s="8">
        <f t="shared" si="12"/>
        <v>0</v>
      </c>
      <c r="D45" s="9">
        <f t="shared" si="13"/>
        <v>0</v>
      </c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x14ac:dyDescent="0.15">
      <c r="A46" s="8" t="str">
        <f>member!B46</f>
        <v>更心</v>
      </c>
      <c r="B46" s="8">
        <f>member!A46</f>
        <v>77</v>
      </c>
      <c r="C46" s="8">
        <f t="shared" si="12"/>
        <v>1</v>
      </c>
      <c r="D46" s="9">
        <f t="shared" si="13"/>
        <v>19.166666666666668</v>
      </c>
      <c r="E46" s="4"/>
      <c r="F46" s="4"/>
      <c r="G46" s="2"/>
      <c r="H46" s="2"/>
      <c r="I46" s="2"/>
      <c r="J46" s="18">
        <f>J4</f>
        <v>19.166666666666668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</row>
    <row r="47" spans="1:20" x14ac:dyDescent="0.15">
      <c r="A47" s="8" t="str">
        <f>member!B47</f>
        <v>刘晨</v>
      </c>
      <c r="B47" s="8">
        <f>member!A47</f>
        <v>87</v>
      </c>
      <c r="C47" s="8">
        <f t="shared" si="12"/>
        <v>2</v>
      </c>
      <c r="D47" s="9">
        <f t="shared" si="13"/>
        <v>37.324561403508774</v>
      </c>
      <c r="E47" s="4">
        <f>E4</f>
        <v>18.157894736842106</v>
      </c>
      <c r="F47" s="4"/>
      <c r="G47" s="2"/>
      <c r="H47" s="18">
        <f>H4</f>
        <v>19.166666666666668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x14ac:dyDescent="0.15">
      <c r="A48" s="8" t="str">
        <f>member!B48</f>
        <v>拂晓</v>
      </c>
      <c r="B48" s="8">
        <f>member!A48</f>
        <v>88</v>
      </c>
      <c r="C48" s="8">
        <f t="shared" si="12"/>
        <v>6</v>
      </c>
      <c r="D48" s="9">
        <f t="shared" si="13"/>
        <v>107.42809675704413</v>
      </c>
      <c r="E48" s="4">
        <f>E4</f>
        <v>18.157894736842106</v>
      </c>
      <c r="F48" s="4"/>
      <c r="G48" s="18">
        <f>G4</f>
        <v>19.166666666666668</v>
      </c>
      <c r="H48" s="18"/>
      <c r="I48" s="2"/>
      <c r="J48" s="18">
        <f>J4</f>
        <v>19.166666666666668</v>
      </c>
      <c r="K48" s="18">
        <f>K4</f>
        <v>15.909090909090908</v>
      </c>
      <c r="L48" s="18"/>
      <c r="M48" s="18">
        <f>M4</f>
        <v>17.25</v>
      </c>
      <c r="N48" s="18"/>
      <c r="O48" s="18"/>
      <c r="P48" s="18"/>
      <c r="Q48" s="18"/>
      <c r="R48" s="18"/>
      <c r="S48" s="18">
        <f>S4</f>
        <v>17.777777777777779</v>
      </c>
      <c r="T48" s="18"/>
    </row>
    <row r="49" spans="1:20" x14ac:dyDescent="0.15">
      <c r="A49" s="8" t="str">
        <f>member!B49</f>
        <v>R</v>
      </c>
      <c r="B49" s="8">
        <f>member!A49</f>
        <v>97</v>
      </c>
      <c r="C49" s="8">
        <f t="shared" si="12"/>
        <v>13</v>
      </c>
      <c r="D49" s="9">
        <f t="shared" si="13"/>
        <v>257.6780967570441</v>
      </c>
      <c r="E49" s="4">
        <f t="shared" ref="E49:I49" si="14">E4</f>
        <v>18.157894736842106</v>
      </c>
      <c r="F49" s="4">
        <f t="shared" si="14"/>
        <v>19.166666666666668</v>
      </c>
      <c r="G49" s="18">
        <f t="shared" si="14"/>
        <v>19.166666666666668</v>
      </c>
      <c r="H49" s="18">
        <f t="shared" si="14"/>
        <v>19.166666666666668</v>
      </c>
      <c r="I49" s="18">
        <f t="shared" si="14"/>
        <v>19.166666666666668</v>
      </c>
      <c r="J49" s="18">
        <f>J4 * 2</f>
        <v>38.333333333333336</v>
      </c>
      <c r="K49" s="18">
        <f t="shared" ref="K49:L49" si="15">K4</f>
        <v>15.909090909090908</v>
      </c>
      <c r="L49" s="18">
        <f t="shared" si="15"/>
        <v>18.888888888888889</v>
      </c>
      <c r="M49" s="18"/>
      <c r="N49" s="18"/>
      <c r="O49" s="18">
        <f>O4</f>
        <v>19.166666666666668</v>
      </c>
      <c r="P49" s="18"/>
      <c r="Q49" s="18">
        <f>Q4</f>
        <v>18.157894736842106</v>
      </c>
      <c r="R49" s="18">
        <f>R4</f>
        <v>16.842105263157894</v>
      </c>
      <c r="S49" s="18">
        <f>S4</f>
        <v>17.777777777777779</v>
      </c>
      <c r="T49" s="18">
        <f>T4</f>
        <v>17.777777777777779</v>
      </c>
    </row>
    <row r="50" spans="1:20" x14ac:dyDescent="0.15">
      <c r="A50" s="8" t="str">
        <f>member!B50</f>
        <v>陈磊</v>
      </c>
      <c r="B50" s="8">
        <f>member!A50</f>
        <v>99</v>
      </c>
      <c r="C50" s="8">
        <f t="shared" si="12"/>
        <v>4</v>
      </c>
      <c r="D50" s="9">
        <f t="shared" si="13"/>
        <v>70.483652312599688</v>
      </c>
      <c r="E50" s="4"/>
      <c r="F50" s="4"/>
      <c r="G50" s="2"/>
      <c r="H50" s="18">
        <f>H4</f>
        <v>19.166666666666668</v>
      </c>
      <c r="I50" s="2"/>
      <c r="J50" s="2"/>
      <c r="K50" s="18">
        <f>K4</f>
        <v>15.909090909090908</v>
      </c>
      <c r="L50" s="18"/>
      <c r="M50" s="18">
        <f>M4</f>
        <v>17.25</v>
      </c>
      <c r="N50" s="18"/>
      <c r="O50" s="18"/>
      <c r="P50" s="18"/>
      <c r="Q50" s="7">
        <f>Q4</f>
        <v>18.157894736842106</v>
      </c>
      <c r="R50" s="2"/>
      <c r="S50" s="2"/>
      <c r="T50" s="2"/>
    </row>
    <row r="51" spans="1:20" x14ac:dyDescent="0.15">
      <c r="A51" s="8" t="str">
        <f>member!B51</f>
        <v>Shenghak</v>
      </c>
      <c r="B51" s="8"/>
      <c r="C51" s="8">
        <f t="shared" si="12"/>
        <v>7</v>
      </c>
      <c r="D51" s="9">
        <f t="shared" si="13"/>
        <v>123.89008506113768</v>
      </c>
      <c r="E51" s="4"/>
      <c r="F51" s="4"/>
      <c r="G51" s="2"/>
      <c r="H51" s="2"/>
      <c r="I51" s="2"/>
      <c r="J51" s="2"/>
      <c r="K51" s="18">
        <f>K4</f>
        <v>15.909090909090908</v>
      </c>
      <c r="L51" s="18"/>
      <c r="M51" s="18">
        <f>M4</f>
        <v>17.25</v>
      </c>
      <c r="N51" s="18"/>
      <c r="O51" s="18">
        <f>O4</f>
        <v>19.166666666666668</v>
      </c>
      <c r="P51" s="18">
        <f>P4</f>
        <v>19.166666666666668</v>
      </c>
      <c r="Q51" s="18"/>
      <c r="R51" s="18">
        <f>R4</f>
        <v>16.842105263157894</v>
      </c>
      <c r="S51" s="18">
        <f>S4</f>
        <v>17.777777777777779</v>
      </c>
      <c r="T51" s="18">
        <f>T4</f>
        <v>17.777777777777779</v>
      </c>
    </row>
    <row r="52" spans="1:20" x14ac:dyDescent="0.15">
      <c r="A52" s="8" t="str">
        <f>member!B52</f>
        <v>张硕</v>
      </c>
      <c r="B52" s="8"/>
      <c r="C52" s="8">
        <f t="shared" si="12"/>
        <v>1</v>
      </c>
      <c r="D52" s="9">
        <f t="shared" si="13"/>
        <v>19.166666666666668</v>
      </c>
      <c r="E52" s="4"/>
      <c r="F52" s="4"/>
      <c r="G52" s="2"/>
      <c r="H52" s="7">
        <f>H4</f>
        <v>19.166666666666668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15">
      <c r="A53" s="8" t="str">
        <f>member!B53</f>
        <v>孙伟</v>
      </c>
      <c r="B53" s="8"/>
      <c r="C53" s="8">
        <f t="shared" si="12"/>
        <v>3</v>
      </c>
      <c r="D53" s="9">
        <f t="shared" si="13"/>
        <v>54.242424242424249</v>
      </c>
      <c r="E53" s="4"/>
      <c r="F53" s="4"/>
      <c r="G53" s="18">
        <f>G4</f>
        <v>19.166666666666668</v>
      </c>
      <c r="H53" s="18"/>
      <c r="I53" s="2"/>
      <c r="J53" s="2"/>
      <c r="K53" s="18">
        <f>K4</f>
        <v>15.909090909090908</v>
      </c>
      <c r="L53" s="18"/>
      <c r="M53" s="18"/>
      <c r="N53" s="18"/>
      <c r="O53" s="18"/>
      <c r="P53" s="18">
        <f>P4</f>
        <v>19.166666666666668</v>
      </c>
      <c r="Q53" s="18"/>
      <c r="R53" s="18"/>
      <c r="S53" s="18"/>
      <c r="T53" s="18"/>
    </row>
    <row r="54" spans="1:20" x14ac:dyDescent="0.15">
      <c r="A54" s="8" t="str">
        <f>member!B54</f>
        <v>小新</v>
      </c>
      <c r="B54" s="8"/>
      <c r="C54" s="8">
        <f t="shared" si="12"/>
        <v>8</v>
      </c>
      <c r="D54" s="9">
        <f t="shared" si="13"/>
        <v>144.44564061669325</v>
      </c>
      <c r="E54" s="4"/>
      <c r="F54" s="4">
        <f>F4</f>
        <v>19.166666666666668</v>
      </c>
      <c r="G54" s="18">
        <f>G4</f>
        <v>19.166666666666668</v>
      </c>
      <c r="H54" s="18">
        <f>H4</f>
        <v>19.166666666666668</v>
      </c>
      <c r="I54" s="2"/>
      <c r="J54" s="2"/>
      <c r="K54" s="18">
        <f>K4</f>
        <v>15.909090909090908</v>
      </c>
      <c r="L54" s="18"/>
      <c r="M54" s="18">
        <f>M4</f>
        <v>17.25</v>
      </c>
      <c r="N54" s="18">
        <f>N4</f>
        <v>19.166666666666668</v>
      </c>
      <c r="O54" s="18"/>
      <c r="P54" s="18"/>
      <c r="Q54" s="18"/>
      <c r="R54" s="18">
        <f>R4</f>
        <v>16.842105263157894</v>
      </c>
      <c r="S54" s="18"/>
      <c r="T54" s="18">
        <f>T4</f>
        <v>17.777777777777779</v>
      </c>
    </row>
    <row r="55" spans="1:20" x14ac:dyDescent="0.15">
      <c r="A55" s="8" t="str">
        <f>member!B55</f>
        <v>小严</v>
      </c>
      <c r="B55" s="8"/>
      <c r="C55" s="8">
        <f t="shared" si="12"/>
        <v>2</v>
      </c>
      <c r="D55" s="9">
        <f t="shared" si="13"/>
        <v>36.666666666666671</v>
      </c>
      <c r="E55" s="4"/>
      <c r="F55" s="4"/>
      <c r="G55" s="2"/>
      <c r="H55" s="2"/>
      <c r="I55" s="2"/>
      <c r="J55" s="2"/>
      <c r="K55" s="2"/>
      <c r="L55" s="18">
        <f>L4</f>
        <v>18.888888888888889</v>
      </c>
      <c r="M55" s="18"/>
      <c r="N55" s="18"/>
      <c r="O55" s="18"/>
      <c r="P55" s="18"/>
      <c r="Q55" s="18"/>
      <c r="R55" s="18"/>
      <c r="S55" s="18">
        <f>S4</f>
        <v>17.777777777777779</v>
      </c>
      <c r="T55" s="18"/>
    </row>
    <row r="56" spans="1:20" x14ac:dyDescent="0.15">
      <c r="A56" s="8" t="str">
        <f>member!B56</f>
        <v>懦夫</v>
      </c>
      <c r="B56" s="8"/>
      <c r="C56" s="8">
        <f t="shared" si="12"/>
        <v>5</v>
      </c>
      <c r="D56" s="9">
        <f t="shared" si="13"/>
        <v>92.149122807017562</v>
      </c>
      <c r="E56" s="7">
        <f>E4</f>
        <v>18.157894736842106</v>
      </c>
      <c r="F56" s="4">
        <f>F4</f>
        <v>19.166666666666668</v>
      </c>
      <c r="G56" s="2"/>
      <c r="H56" s="2"/>
      <c r="I56" s="2"/>
      <c r="J56" s="2"/>
      <c r="K56" s="2"/>
      <c r="L56" s="18">
        <f>L4</f>
        <v>18.888888888888889</v>
      </c>
      <c r="M56" s="18"/>
      <c r="N56" s="18"/>
      <c r="O56" s="18"/>
      <c r="P56" s="18"/>
      <c r="Q56" s="18">
        <f>Q4</f>
        <v>18.157894736842106</v>
      </c>
      <c r="R56" s="18"/>
      <c r="S56" s="18">
        <f>S4</f>
        <v>17.777777777777779</v>
      </c>
      <c r="T56" s="18"/>
    </row>
    <row r="57" spans="1:20" x14ac:dyDescent="0.15">
      <c r="A57" s="8" t="str">
        <f>member!B57</f>
        <v>拉齐奥</v>
      </c>
      <c r="B57" s="8"/>
      <c r="C57" s="8">
        <f t="shared" si="12"/>
        <v>2</v>
      </c>
      <c r="D57" s="9">
        <f t="shared" si="13"/>
        <v>37.324561403508774</v>
      </c>
      <c r="E57" s="4">
        <f>E4</f>
        <v>18.157894736842106</v>
      </c>
      <c r="F57" s="4"/>
      <c r="G57" s="2"/>
      <c r="H57" s="2"/>
      <c r="I57" s="2"/>
      <c r="J57" s="18">
        <f>J4</f>
        <v>19.166666666666668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</row>
    <row r="58" spans="1:20" x14ac:dyDescent="0.15">
      <c r="A58" s="8" t="str">
        <f>member!B58</f>
        <v>狐狸</v>
      </c>
      <c r="B58" s="8"/>
      <c r="C58" s="8">
        <f t="shared" si="12"/>
        <v>0</v>
      </c>
      <c r="D58" s="9">
        <f t="shared" si="13"/>
        <v>0</v>
      </c>
      <c r="E58" s="4"/>
      <c r="F58" s="4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</row>
    <row r="59" spans="1:20" x14ac:dyDescent="0.15">
      <c r="A59" s="8" t="str">
        <f>member!B59</f>
        <v>小岭</v>
      </c>
      <c r="B59" s="8"/>
      <c r="C59" s="8">
        <f t="shared" si="12"/>
        <v>5</v>
      </c>
      <c r="D59" s="9">
        <f t="shared" si="13"/>
        <v>88.862307283359911</v>
      </c>
      <c r="E59" s="4"/>
      <c r="F59" s="4"/>
      <c r="G59" s="18"/>
      <c r="H59" s="18"/>
      <c r="I59" s="18">
        <f>I4</f>
        <v>19.166666666666668</v>
      </c>
      <c r="J59" s="18"/>
      <c r="K59" s="18">
        <f>K4</f>
        <v>15.909090909090908</v>
      </c>
      <c r="L59" s="18"/>
      <c r="M59" s="18"/>
      <c r="N59" s="18">
        <f>N4</f>
        <v>19.166666666666668</v>
      </c>
      <c r="O59" s="18"/>
      <c r="P59" s="18"/>
      <c r="Q59" s="18"/>
      <c r="R59" s="18">
        <f>R4</f>
        <v>16.842105263157894</v>
      </c>
      <c r="S59" s="18"/>
      <c r="T59" s="18">
        <f>T4</f>
        <v>17.777777777777779</v>
      </c>
    </row>
    <row r="60" spans="1:20" x14ac:dyDescent="0.15">
      <c r="A60" s="8" t="str">
        <f>member!B60</f>
        <v>孙硕</v>
      </c>
      <c r="B60" s="8"/>
      <c r="C60" s="8">
        <f t="shared" si="12"/>
        <v>1</v>
      </c>
      <c r="D60" s="9">
        <f t="shared" si="13"/>
        <v>19.166666666666668</v>
      </c>
      <c r="E60" s="4"/>
      <c r="F60" s="4"/>
      <c r="G60" s="18"/>
      <c r="H60" s="18"/>
      <c r="I60" s="18"/>
      <c r="J60" s="18">
        <f>J4</f>
        <v>19.166666666666668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</row>
    <row r="61" spans="1:20" x14ac:dyDescent="0.15">
      <c r="A61" s="8" t="str">
        <f>member!B61</f>
        <v>刘俊峰</v>
      </c>
      <c r="B61" s="8"/>
      <c r="C61" s="8">
        <f t="shared" si="12"/>
        <v>4</v>
      </c>
      <c r="D61" s="9">
        <f t="shared" si="13"/>
        <v>76.3888888888889</v>
      </c>
      <c r="E61" s="4"/>
      <c r="F61" s="4"/>
      <c r="G61" s="18"/>
      <c r="H61" s="18"/>
      <c r="I61" s="18"/>
      <c r="J61" s="18">
        <f>J4</f>
        <v>19.166666666666668</v>
      </c>
      <c r="K61" s="18"/>
      <c r="L61" s="18">
        <f>L4</f>
        <v>18.888888888888889</v>
      </c>
      <c r="M61" s="18"/>
      <c r="N61" s="18">
        <f>N4</f>
        <v>19.166666666666668</v>
      </c>
      <c r="O61" s="18"/>
      <c r="P61" s="18">
        <f>P4</f>
        <v>19.166666666666668</v>
      </c>
      <c r="Q61" s="18"/>
      <c r="R61" s="18"/>
      <c r="S61" s="18"/>
      <c r="T61" s="18"/>
    </row>
    <row r="62" spans="1:20" x14ac:dyDescent="0.15">
      <c r="A62" s="8" t="str">
        <f>member!B62</f>
        <v>人在旅途</v>
      </c>
      <c r="B62" s="8"/>
      <c r="C62" s="8">
        <f t="shared" si="12"/>
        <v>7</v>
      </c>
      <c r="D62" s="9">
        <f t="shared" si="13"/>
        <v>127.70587453482192</v>
      </c>
      <c r="E62" s="4"/>
      <c r="F62" s="4"/>
      <c r="G62" s="18"/>
      <c r="H62" s="18"/>
      <c r="I62" s="18"/>
      <c r="J62" s="18">
        <f>J4</f>
        <v>19.166666666666668</v>
      </c>
      <c r="K62" s="18">
        <f>K4</f>
        <v>15.909090909090908</v>
      </c>
      <c r="L62" s="18">
        <f>L4</f>
        <v>18.888888888888889</v>
      </c>
      <c r="M62" s="18">
        <f>M4</f>
        <v>17.25</v>
      </c>
      <c r="N62" s="18">
        <f>N4</f>
        <v>19.166666666666668</v>
      </c>
      <c r="O62" s="18"/>
      <c r="P62" s="18">
        <f>P4</f>
        <v>19.166666666666668</v>
      </c>
      <c r="Q62" s="18">
        <f>Q4</f>
        <v>18.157894736842106</v>
      </c>
      <c r="R62" s="18"/>
      <c r="S62" s="18"/>
      <c r="T62" s="18"/>
    </row>
    <row r="63" spans="1:20" x14ac:dyDescent="0.15">
      <c r="A63" s="8" t="str">
        <f>member!B63</f>
        <v>狮子少爷</v>
      </c>
      <c r="B63" s="8"/>
      <c r="C63" s="8">
        <f t="shared" si="12"/>
        <v>3</v>
      </c>
      <c r="D63" s="9">
        <f t="shared" si="13"/>
        <v>51.917862838915468</v>
      </c>
      <c r="E63" s="4"/>
      <c r="F63" s="4"/>
      <c r="G63" s="18"/>
      <c r="H63" s="18"/>
      <c r="I63" s="18"/>
      <c r="J63" s="18"/>
      <c r="K63" s="18">
        <f>K4</f>
        <v>15.909090909090908</v>
      </c>
      <c r="L63" s="18"/>
      <c r="M63" s="18"/>
      <c r="N63" s="18">
        <f>N4</f>
        <v>19.166666666666668</v>
      </c>
      <c r="O63" s="18"/>
      <c r="P63" s="18"/>
      <c r="Q63" s="18"/>
      <c r="R63" s="18">
        <f>R4</f>
        <v>16.842105263157894</v>
      </c>
      <c r="S63" s="18"/>
      <c r="T63" s="18"/>
    </row>
    <row r="64" spans="1:20" x14ac:dyDescent="0.15">
      <c r="A64" s="8" t="str">
        <f>member!B64</f>
        <v>Edison</v>
      </c>
      <c r="B64" s="8"/>
      <c r="C64" s="8">
        <f t="shared" si="12"/>
        <v>3</v>
      </c>
      <c r="D64" s="9">
        <f t="shared" si="13"/>
        <v>56.213450292397667</v>
      </c>
      <c r="E64" s="4"/>
      <c r="F64" s="4"/>
      <c r="G64" s="2"/>
      <c r="H64" s="2"/>
      <c r="I64" s="2"/>
      <c r="J64" s="2"/>
      <c r="K64" s="2"/>
      <c r="L64" s="18">
        <f>L4</f>
        <v>18.888888888888889</v>
      </c>
      <c r="M64" s="18"/>
      <c r="N64" s="18"/>
      <c r="O64" s="18">
        <f>O4</f>
        <v>19.166666666666668</v>
      </c>
      <c r="P64" s="18"/>
      <c r="Q64" s="18">
        <f>Q4</f>
        <v>18.157894736842106</v>
      </c>
      <c r="R64" s="18"/>
      <c r="S64" s="18"/>
      <c r="T64" s="18"/>
    </row>
    <row r="65" spans="1:20" x14ac:dyDescent="0.15">
      <c r="A65" s="8" t="str">
        <f>member!B65</f>
        <v>于博霏</v>
      </c>
      <c r="B65" s="8"/>
      <c r="C65" s="8">
        <f t="shared" si="12"/>
        <v>1</v>
      </c>
      <c r="D65" s="9">
        <f t="shared" si="13"/>
        <v>18.888888888888889</v>
      </c>
      <c r="E65" s="4"/>
      <c r="F65" s="4"/>
      <c r="G65" s="2"/>
      <c r="H65" s="2"/>
      <c r="I65" s="2"/>
      <c r="J65" s="2"/>
      <c r="K65" s="2"/>
      <c r="L65" s="18">
        <f>L4</f>
        <v>18.888888888888889</v>
      </c>
      <c r="M65" s="18"/>
      <c r="N65" s="18"/>
      <c r="O65" s="18"/>
      <c r="P65" s="18"/>
      <c r="Q65" s="18"/>
      <c r="R65" s="18"/>
      <c r="S65" s="18"/>
      <c r="T65" s="18"/>
    </row>
    <row r="66" spans="1:20" x14ac:dyDescent="0.15">
      <c r="A66" s="8" t="str">
        <f>member!B66</f>
        <v>段晨</v>
      </c>
      <c r="B66" s="8"/>
      <c r="C66" s="8">
        <f t="shared" si="12"/>
        <v>3</v>
      </c>
      <c r="D66" s="9">
        <f t="shared" si="13"/>
        <v>53.916666666666664</v>
      </c>
      <c r="E66" s="4"/>
      <c r="F66" s="4"/>
      <c r="G66" s="2"/>
      <c r="H66" s="2"/>
      <c r="I66" s="2"/>
      <c r="J66" s="2"/>
      <c r="K66" s="2"/>
      <c r="L66" s="18">
        <f>L4</f>
        <v>18.888888888888889</v>
      </c>
      <c r="M66" s="18">
        <f>M4</f>
        <v>17.25</v>
      </c>
      <c r="N66" s="18"/>
      <c r="O66" s="18"/>
      <c r="P66" s="18"/>
      <c r="Q66" s="18"/>
      <c r="R66" s="18"/>
      <c r="S66" s="18"/>
      <c r="T66" s="18">
        <f>T4</f>
        <v>17.777777777777779</v>
      </c>
    </row>
    <row r="67" spans="1:20" x14ac:dyDescent="0.15">
      <c r="A67" s="8" t="str">
        <f>member!B67</f>
        <v>顾伟强</v>
      </c>
      <c r="B67" s="8"/>
      <c r="C67" s="8">
        <f t="shared" si="12"/>
        <v>1</v>
      </c>
      <c r="D67" s="9">
        <f t="shared" si="13"/>
        <v>18.888888888888889</v>
      </c>
      <c r="E67" s="4"/>
      <c r="F67" s="4"/>
      <c r="G67" s="2"/>
      <c r="H67" s="2"/>
      <c r="I67" s="2"/>
      <c r="J67" s="2"/>
      <c r="K67" s="2"/>
      <c r="L67" s="18">
        <f>L4</f>
        <v>18.888888888888889</v>
      </c>
      <c r="M67" s="18"/>
      <c r="N67" s="18"/>
      <c r="O67" s="18"/>
      <c r="P67" s="18"/>
      <c r="Q67" s="18"/>
      <c r="R67" s="18"/>
      <c r="S67" s="18"/>
      <c r="T67" s="18"/>
    </row>
    <row r="68" spans="1:20" x14ac:dyDescent="0.15">
      <c r="A68" s="8" t="str">
        <f>member!B68</f>
        <v>小郝</v>
      </c>
      <c r="B68" s="8"/>
      <c r="C68" s="8">
        <f t="shared" si="12"/>
        <v>4</v>
      </c>
      <c r="D68" s="9">
        <f t="shared" si="13"/>
        <v>72.352339181286567</v>
      </c>
      <c r="E68" s="4"/>
      <c r="F68" s="4"/>
      <c r="G68" s="2"/>
      <c r="H68" s="2"/>
      <c r="I68" s="2"/>
      <c r="J68" s="2"/>
      <c r="K68" s="2"/>
      <c r="L68" s="2"/>
      <c r="M68" s="18">
        <f>M4</f>
        <v>17.25</v>
      </c>
      <c r="N68" s="18"/>
      <c r="O68" s="18">
        <f>O4</f>
        <v>19.166666666666668</v>
      </c>
      <c r="P68" s="18"/>
      <c r="Q68" s="18">
        <f>Q4</f>
        <v>18.157894736842106</v>
      </c>
      <c r="R68" s="18"/>
      <c r="S68" s="18">
        <f>S4</f>
        <v>17.777777777777779</v>
      </c>
      <c r="T68" s="18"/>
    </row>
    <row r="69" spans="1:20" x14ac:dyDescent="0.15">
      <c r="A69" s="8" t="str">
        <f>member!B69</f>
        <v>压岁钱</v>
      </c>
      <c r="B69" s="8"/>
      <c r="C69" s="8">
        <f t="shared" si="12"/>
        <v>1</v>
      </c>
      <c r="D69" s="9">
        <f t="shared" si="13"/>
        <v>19.166666666666668</v>
      </c>
      <c r="E69" s="4"/>
      <c r="F69" s="4"/>
      <c r="G69" s="2"/>
      <c r="H69" s="2"/>
      <c r="I69" s="2"/>
      <c r="J69" s="2"/>
      <c r="K69" s="2"/>
      <c r="L69" s="2"/>
      <c r="M69" s="2"/>
      <c r="N69" s="2"/>
      <c r="O69" s="18">
        <f>O4</f>
        <v>19.166666666666668</v>
      </c>
      <c r="P69" s="18"/>
      <c r="Q69" s="18"/>
      <c r="R69" s="18"/>
      <c r="S69" s="18"/>
      <c r="T69" s="18"/>
    </row>
    <row r="70" spans="1:20" x14ac:dyDescent="0.15">
      <c r="A70" s="8" t="str">
        <f>member!B70</f>
        <v>TOTO</v>
      </c>
      <c r="B70" s="8"/>
      <c r="C70" s="8">
        <f t="shared" si="12"/>
        <v>1</v>
      </c>
      <c r="D70" s="9">
        <f t="shared" si="13"/>
        <v>18.157894736842106</v>
      </c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18">
        <f>Q4</f>
        <v>18.157894736842106</v>
      </c>
      <c r="R70" s="18"/>
      <c r="S70" s="18"/>
      <c r="T70" s="18"/>
    </row>
    <row r="71" spans="1:20" x14ac:dyDescent="0.15">
      <c r="A71" s="8"/>
      <c r="B71" s="8"/>
      <c r="C71" s="8"/>
      <c r="D71" s="9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15">
      <c r="A72" s="8"/>
      <c r="B72" s="8"/>
      <c r="C72" s="8"/>
      <c r="D72" s="9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15">
      <c r="A73" s="8"/>
      <c r="B73" s="8"/>
      <c r="C73" s="8"/>
      <c r="D73" s="9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15">
      <c r="A74" s="8"/>
      <c r="B74" s="8"/>
      <c r="C74" s="8"/>
      <c r="D74" s="9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15">
      <c r="A75" s="8"/>
      <c r="B75" s="8"/>
      <c r="C75" s="8"/>
      <c r="D75" s="9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15">
      <c r="A76" s="8"/>
      <c r="B76" s="8"/>
      <c r="C76" s="8"/>
      <c r="D76" s="9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15">
      <c r="A77" s="8"/>
      <c r="B77" s="8"/>
      <c r="C77" s="8"/>
      <c r="D77" s="9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15">
      <c r="A78" s="8"/>
      <c r="B78" s="8"/>
      <c r="C78" s="8"/>
      <c r="D78" s="9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15">
      <c r="A79" s="8"/>
      <c r="B79" s="8"/>
      <c r="C79" s="8"/>
      <c r="D79" s="9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15">
      <c r="A80" s="8"/>
      <c r="B80" s="8"/>
      <c r="C80" s="8"/>
      <c r="D80" s="9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15">
      <c r="A81" s="8"/>
      <c r="B81" s="8"/>
      <c r="C81" s="8"/>
      <c r="D81" s="9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15">
      <c r="A82" s="8"/>
      <c r="B82" s="8"/>
      <c r="C82" s="8"/>
      <c r="D82" s="9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15">
      <c r="A83" s="8"/>
      <c r="B83" s="8"/>
      <c r="C83" s="8"/>
      <c r="D83" s="9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15">
      <c r="A84" s="8"/>
      <c r="B84" s="8"/>
      <c r="C84" s="8"/>
      <c r="D84" s="9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15">
      <c r="A85" s="8"/>
      <c r="B85" s="8"/>
      <c r="C85" s="8"/>
      <c r="D85" s="9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15">
      <c r="A86" s="8"/>
      <c r="B86" s="8"/>
      <c r="C86" s="8"/>
      <c r="D86" s="9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x14ac:dyDescent="0.15">
      <c r="A87" s="8"/>
      <c r="B87" s="8"/>
      <c r="C87" s="8"/>
      <c r="D87" s="9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x14ac:dyDescent="0.15">
      <c r="A88" s="8"/>
      <c r="B88" s="8"/>
      <c r="C88" s="8"/>
      <c r="D88" s="9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x14ac:dyDescent="0.15">
      <c r="A89" s="8"/>
      <c r="B89" s="8"/>
      <c r="C89" s="8"/>
      <c r="D89" s="9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x14ac:dyDescent="0.15">
      <c r="A90" s="8"/>
      <c r="B90" s="8"/>
      <c r="C90" s="8"/>
      <c r="D90" s="9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3" spans="1:20" x14ac:dyDescent="0.15">
      <c r="A93" s="3" t="s">
        <v>25</v>
      </c>
      <c r="B93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2012-11-28T02:18:48Z</dcterms:modified>
</cp:coreProperties>
</file>