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ember" sheetId="1" r:id="rId1"/>
    <sheet name="收费" sheetId="13" r:id="rId2"/>
    <sheet name="欧洲杯" sheetId="14" r:id="rId3"/>
    <sheet name="201202" sheetId="2" r:id="rId4"/>
    <sheet name="201203" sheetId="3" r:id="rId5"/>
    <sheet name="201204" sheetId="4" r:id="rId6"/>
    <sheet name="201205" sheetId="5" r:id="rId7"/>
    <sheet name="201206" sheetId="6" r:id="rId8"/>
    <sheet name="201207" sheetId="7" r:id="rId9"/>
    <sheet name="201208" sheetId="8" r:id="rId10"/>
    <sheet name="201209" sheetId="9" r:id="rId11"/>
    <sheet name="201210" sheetId="10" r:id="rId12"/>
    <sheet name="201211" sheetId="11" r:id="rId13"/>
    <sheet name="201212" sheetId="12" r:id="rId14"/>
  </sheets>
  <calcPr calcId="145621"/>
</workbook>
</file>

<file path=xl/calcChain.xml><?xml version="1.0" encoding="utf-8"?>
<calcChain xmlns="http://schemas.openxmlformats.org/spreadsheetml/2006/main">
  <c r="B2" i="13" l="1"/>
  <c r="C100" i="7"/>
  <c r="B100" i="7"/>
  <c r="A100" i="7"/>
  <c r="C99" i="7"/>
  <c r="B99" i="7"/>
  <c r="A99" i="7"/>
  <c r="C98" i="7"/>
  <c r="B98" i="7"/>
  <c r="A98" i="7"/>
  <c r="C97" i="7"/>
  <c r="B97" i="7"/>
  <c r="A97" i="7"/>
  <c r="C96" i="7"/>
  <c r="B96" i="7"/>
  <c r="A96" i="7"/>
  <c r="C95" i="7"/>
  <c r="B95" i="7"/>
  <c r="A95" i="7"/>
  <c r="C94" i="7"/>
  <c r="B94" i="7"/>
  <c r="A94" i="7"/>
  <c r="C93" i="7"/>
  <c r="B93" i="7"/>
  <c r="A93" i="7"/>
  <c r="C92" i="7"/>
  <c r="B92" i="7"/>
  <c r="A92" i="7"/>
  <c r="C91" i="7"/>
  <c r="B91" i="7"/>
  <c r="A91" i="7"/>
  <c r="C90" i="7"/>
  <c r="B90" i="7"/>
  <c r="A90" i="7"/>
  <c r="C89" i="7"/>
  <c r="B89" i="7"/>
  <c r="A89" i="7"/>
  <c r="C88" i="7"/>
  <c r="B88" i="7"/>
  <c r="A88" i="7"/>
  <c r="C87" i="7"/>
  <c r="B87" i="7"/>
  <c r="A87" i="7"/>
  <c r="C86" i="7"/>
  <c r="B86" i="7"/>
  <c r="A86" i="7"/>
  <c r="C85" i="7"/>
  <c r="B85" i="7"/>
  <c r="A85" i="7"/>
  <c r="C84" i="7"/>
  <c r="B84" i="7"/>
  <c r="A84" i="7"/>
  <c r="C83" i="7"/>
  <c r="B83" i="7"/>
  <c r="A83" i="7"/>
  <c r="C82" i="7"/>
  <c r="B82" i="7"/>
  <c r="A82" i="7"/>
  <c r="C81" i="7"/>
  <c r="B81" i="7"/>
  <c r="A81" i="7"/>
  <c r="C80" i="7"/>
  <c r="B80" i="7"/>
  <c r="A80" i="7"/>
  <c r="C79" i="7"/>
  <c r="B79" i="7"/>
  <c r="A79" i="7"/>
  <c r="C78" i="7"/>
  <c r="B78" i="7"/>
  <c r="A78" i="7"/>
  <c r="C77" i="7"/>
  <c r="B77" i="7"/>
  <c r="A77" i="7"/>
  <c r="C76" i="7"/>
  <c r="B76" i="7"/>
  <c r="A76" i="7"/>
  <c r="C75" i="7"/>
  <c r="B75" i="7"/>
  <c r="A75" i="7"/>
  <c r="C74" i="7"/>
  <c r="B74" i="7"/>
  <c r="A74" i="7"/>
  <c r="C73" i="7"/>
  <c r="B73" i="7"/>
  <c r="C72" i="7"/>
  <c r="B72" i="7"/>
  <c r="C71" i="7"/>
  <c r="B71" i="7"/>
  <c r="C70" i="7"/>
  <c r="B70" i="7"/>
  <c r="A70" i="7"/>
  <c r="C69" i="7"/>
  <c r="B69" i="7"/>
  <c r="A69" i="7"/>
  <c r="C68" i="7"/>
  <c r="B68" i="7"/>
  <c r="A68" i="7"/>
  <c r="C67" i="7"/>
  <c r="B67" i="7"/>
  <c r="A67" i="7"/>
  <c r="C66" i="7"/>
  <c r="B66" i="7"/>
  <c r="A66" i="7"/>
  <c r="C65" i="7"/>
  <c r="B65" i="7"/>
  <c r="A65" i="7"/>
  <c r="C64" i="7"/>
  <c r="B64" i="7"/>
  <c r="A64" i="7"/>
  <c r="C63" i="7"/>
  <c r="B63" i="7"/>
  <c r="A63" i="7"/>
  <c r="C62" i="7"/>
  <c r="B62" i="7"/>
  <c r="A62" i="7"/>
  <c r="C61" i="7"/>
  <c r="B61" i="7"/>
  <c r="A61" i="7"/>
  <c r="C60" i="7"/>
  <c r="B60" i="7"/>
  <c r="A60" i="7"/>
  <c r="C59" i="7"/>
  <c r="B59" i="7"/>
  <c r="A59" i="7"/>
  <c r="C58" i="7"/>
  <c r="B58" i="7"/>
  <c r="A58" i="7"/>
  <c r="C57" i="7"/>
  <c r="B57" i="7"/>
  <c r="A57" i="7"/>
  <c r="C56" i="7"/>
  <c r="B56" i="7"/>
  <c r="A56" i="7"/>
  <c r="C55" i="7"/>
  <c r="B55" i="7"/>
  <c r="A55" i="7"/>
  <c r="C54" i="7"/>
  <c r="B54" i="7"/>
  <c r="A54" i="7"/>
  <c r="C53" i="7"/>
  <c r="B53" i="7"/>
  <c r="A53" i="7"/>
  <c r="C52" i="7"/>
  <c r="B52" i="7"/>
  <c r="A52" i="7"/>
  <c r="C51" i="7"/>
  <c r="B51" i="7"/>
  <c r="A51" i="7"/>
  <c r="C50" i="7"/>
  <c r="B50" i="7"/>
  <c r="A50" i="7"/>
  <c r="C49" i="7"/>
  <c r="B49" i="7"/>
  <c r="A49" i="7"/>
  <c r="C48" i="7"/>
  <c r="B48" i="7"/>
  <c r="A48" i="7"/>
  <c r="C47" i="7"/>
  <c r="B47" i="7"/>
  <c r="A47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E2" i="7"/>
  <c r="E4" i="7" s="1"/>
  <c r="B2" i="7" l="1"/>
  <c r="E5" i="7"/>
  <c r="D5" i="7" s="1"/>
  <c r="C4" i="7"/>
  <c r="E6" i="7"/>
  <c r="E8" i="7" s="1"/>
  <c r="E2" i="13"/>
  <c r="H2" i="6"/>
  <c r="H6" i="6" s="1"/>
  <c r="H8" i="6" s="1"/>
  <c r="D100" i="7" l="1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1" i="7"/>
  <c r="D72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H4" i="6"/>
  <c r="H5" i="6" s="1"/>
  <c r="G2" i="6"/>
  <c r="G6" i="6" s="1"/>
  <c r="G8" i="6" s="1"/>
  <c r="G4" i="6" l="1"/>
  <c r="G5" i="6" s="1"/>
  <c r="G2" i="14"/>
  <c r="D70" i="14" l="1"/>
  <c r="D69" i="14"/>
  <c r="D68" i="14"/>
  <c r="D67" i="14"/>
  <c r="D66" i="14"/>
  <c r="D65" i="14"/>
  <c r="D64" i="14"/>
  <c r="D63" i="14"/>
  <c r="D62" i="14"/>
  <c r="D61" i="14"/>
  <c r="D60" i="14"/>
  <c r="D59" i="14"/>
  <c r="D58" i="14"/>
  <c r="D56" i="14"/>
  <c r="D57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39" i="14"/>
  <c r="D40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F2" i="14"/>
  <c r="E2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D2" i="14" l="1"/>
  <c r="F2" i="6" l="1"/>
  <c r="F6" i="6" s="1"/>
  <c r="F8" i="6" s="1"/>
  <c r="F4" i="6" l="1"/>
  <c r="F5" i="6" s="1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C72" i="6"/>
  <c r="B72" i="6"/>
  <c r="C71" i="6"/>
  <c r="B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E2" i="6"/>
  <c r="E4" i="6" s="1"/>
  <c r="B2" i="6" l="1"/>
  <c r="E6" i="6"/>
  <c r="E8" i="6" s="1"/>
  <c r="D100" i="6" s="1"/>
  <c r="E5" i="6"/>
  <c r="D5" i="6" s="1"/>
  <c r="C4" i="6"/>
  <c r="D97" i="6"/>
  <c r="D93" i="6"/>
  <c r="D89" i="6"/>
  <c r="D85" i="6"/>
  <c r="D81" i="6"/>
  <c r="D77" i="6"/>
  <c r="D73" i="6"/>
  <c r="D69" i="6"/>
  <c r="D65" i="6"/>
  <c r="D61" i="6"/>
  <c r="D57" i="6"/>
  <c r="D53" i="6"/>
  <c r="D49" i="6"/>
  <c r="D45" i="6"/>
  <c r="D41" i="6"/>
  <c r="D37" i="6"/>
  <c r="D33" i="6"/>
  <c r="D29" i="6"/>
  <c r="D25" i="6"/>
  <c r="D21" i="6"/>
  <c r="D17" i="6"/>
  <c r="D13" i="6"/>
  <c r="D9" i="6"/>
  <c r="D11" i="6" l="1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" i="6"/>
  <c r="D12" i="6"/>
  <c r="D14" i="6"/>
  <c r="D16" i="6"/>
  <c r="D18" i="6"/>
  <c r="D20" i="6"/>
  <c r="D22" i="6"/>
  <c r="D24" i="6"/>
  <c r="D26" i="6"/>
  <c r="D28" i="6"/>
  <c r="D30" i="6"/>
  <c r="D32" i="6"/>
  <c r="D34" i="6"/>
  <c r="D36" i="6"/>
  <c r="D38" i="6"/>
  <c r="D40" i="6"/>
  <c r="D42" i="6"/>
  <c r="D44" i="6"/>
  <c r="D46" i="6"/>
  <c r="D48" i="6"/>
  <c r="D50" i="6"/>
  <c r="D52" i="6"/>
  <c r="D54" i="6"/>
  <c r="D56" i="6"/>
  <c r="D58" i="6"/>
  <c r="D60" i="6"/>
  <c r="D62" i="6"/>
  <c r="D64" i="6"/>
  <c r="D66" i="6"/>
  <c r="D68" i="6"/>
  <c r="D70" i="6"/>
  <c r="D72" i="6"/>
  <c r="D74" i="6"/>
  <c r="D76" i="6"/>
  <c r="D78" i="6"/>
  <c r="D80" i="6"/>
  <c r="D82" i="6"/>
  <c r="D84" i="6"/>
  <c r="D86" i="6"/>
  <c r="D88" i="6"/>
  <c r="D90" i="6"/>
  <c r="D92" i="6"/>
  <c r="D94" i="6"/>
  <c r="D96" i="6"/>
  <c r="D98" i="6"/>
  <c r="M2" i="5"/>
  <c r="M4" i="5" s="1"/>
  <c r="M5" i="5" s="1"/>
  <c r="M6" i="5" l="1"/>
  <c r="M8" i="5" s="1"/>
  <c r="L2" i="5"/>
  <c r="L6" i="5" s="1"/>
  <c r="L8" i="5" s="1"/>
  <c r="L4" i="5" l="1"/>
  <c r="L5" i="5" s="1"/>
  <c r="K2" i="5"/>
  <c r="K6" i="5" s="1"/>
  <c r="K8" i="5" s="1"/>
  <c r="K4" i="5" l="1"/>
  <c r="K5" i="5" s="1"/>
  <c r="J2" i="5"/>
  <c r="J6" i="5" s="1"/>
  <c r="J8" i="5" s="1"/>
  <c r="J4" i="5" l="1"/>
  <c r="J5" i="5" s="1"/>
  <c r="I2" i="5"/>
  <c r="I6" i="5" s="1"/>
  <c r="I8" i="5" s="1"/>
  <c r="I4" i="5" l="1"/>
  <c r="I5" i="5" s="1"/>
  <c r="C100" i="5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5" i="1" s="1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B95" i="1" s="1"/>
  <c r="A95" i="5"/>
  <c r="B94" i="5"/>
  <c r="B94" i="1" s="1"/>
  <c r="A94" i="5"/>
  <c r="B93" i="5"/>
  <c r="B93" i="1" s="1"/>
  <c r="A93" i="5"/>
  <c r="B92" i="5"/>
  <c r="B92" i="1" s="1"/>
  <c r="A92" i="5"/>
  <c r="B91" i="5"/>
  <c r="B91" i="1" s="1"/>
  <c r="A91" i="5"/>
  <c r="B90" i="5"/>
  <c r="B90" i="1" s="1"/>
  <c r="A90" i="5"/>
  <c r="B89" i="5"/>
  <c r="B89" i="1" s="1"/>
  <c r="A89" i="5"/>
  <c r="B88" i="5"/>
  <c r="B88" i="1" s="1"/>
  <c r="A88" i="5"/>
  <c r="B87" i="5"/>
  <c r="B87" i="1" s="1"/>
  <c r="A87" i="5"/>
  <c r="B86" i="5"/>
  <c r="B86" i="1" s="1"/>
  <c r="A86" i="5"/>
  <c r="B85" i="5"/>
  <c r="B85" i="1" s="1"/>
  <c r="A85" i="5"/>
  <c r="B84" i="5"/>
  <c r="B84" i="1" s="1"/>
  <c r="A84" i="5"/>
  <c r="B83" i="5"/>
  <c r="B83" i="1" s="1"/>
  <c r="A83" i="5"/>
  <c r="B82" i="5"/>
  <c r="B82" i="1" s="1"/>
  <c r="A82" i="5"/>
  <c r="B81" i="5"/>
  <c r="B81" i="1" s="1"/>
  <c r="A81" i="5"/>
  <c r="B80" i="5"/>
  <c r="B80" i="1" s="1"/>
  <c r="A80" i="5"/>
  <c r="B79" i="5"/>
  <c r="B79" i="1" s="1"/>
  <c r="A79" i="5"/>
  <c r="B78" i="5"/>
  <c r="B78" i="1" s="1"/>
  <c r="A78" i="5"/>
  <c r="B77" i="5"/>
  <c r="B77" i="1" s="1"/>
  <c r="A77" i="5"/>
  <c r="B76" i="5"/>
  <c r="B76" i="1" s="1"/>
  <c r="A76" i="5"/>
  <c r="B75" i="5"/>
  <c r="B75" i="1" s="1"/>
  <c r="A75" i="5"/>
  <c r="B74" i="5"/>
  <c r="B74" i="1" s="1"/>
  <c r="A74" i="5"/>
  <c r="B73" i="5"/>
  <c r="B73" i="1" s="1"/>
  <c r="A73" i="5"/>
  <c r="B72" i="5"/>
  <c r="B72" i="1" s="1"/>
  <c r="A72" i="5"/>
  <c r="B71" i="5"/>
  <c r="B71" i="1" s="1"/>
  <c r="A71" i="5"/>
  <c r="B70" i="5"/>
  <c r="B70" i="1" s="1"/>
  <c r="A70" i="5"/>
  <c r="B69" i="5"/>
  <c r="B69" i="1" s="1"/>
  <c r="A69" i="5"/>
  <c r="B68" i="5"/>
  <c r="B68" i="1" s="1"/>
  <c r="A68" i="5"/>
  <c r="B67" i="5"/>
  <c r="A67" i="5"/>
  <c r="B66" i="5"/>
  <c r="B66" i="1" s="1"/>
  <c r="A66" i="5"/>
  <c r="B65" i="5"/>
  <c r="B65" i="1" s="1"/>
  <c r="A65" i="5"/>
  <c r="B64" i="5"/>
  <c r="B64" i="1" s="1"/>
  <c r="A64" i="5"/>
  <c r="B63" i="5"/>
  <c r="B63" i="1" s="1"/>
  <c r="A63" i="5"/>
  <c r="B100" i="1"/>
  <c r="C98" i="1"/>
  <c r="B98" i="1"/>
  <c r="C97" i="1"/>
  <c r="B96" i="1"/>
  <c r="C92" i="1"/>
  <c r="C90" i="1"/>
  <c r="C89" i="1"/>
  <c r="C88" i="1"/>
  <c r="C87" i="1"/>
  <c r="C86" i="1"/>
  <c r="C77" i="1"/>
  <c r="C76" i="1"/>
  <c r="C75" i="1"/>
  <c r="C74" i="1"/>
  <c r="C73" i="1"/>
  <c r="C72" i="1"/>
  <c r="C68" i="1"/>
  <c r="C67" i="1"/>
  <c r="B67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l="1"/>
  <c r="D100" i="1" s="1"/>
  <c r="D63" i="5"/>
  <c r="D63" i="1" s="1"/>
  <c r="E63" i="1" s="1"/>
  <c r="H63" i="1" s="1"/>
  <c r="D65" i="5"/>
  <c r="D65" i="1" s="1"/>
  <c r="E65" i="1" s="1"/>
  <c r="H65" i="1" s="1"/>
  <c r="D67" i="5"/>
  <c r="D67" i="1" s="1"/>
  <c r="E67" i="1" s="1"/>
  <c r="H67" i="1" s="1"/>
  <c r="D69" i="5"/>
  <c r="D69" i="1" s="1"/>
  <c r="E69" i="1" s="1"/>
  <c r="H69" i="1" s="1"/>
  <c r="D71" i="5"/>
  <c r="D71" i="1" s="1"/>
  <c r="E71" i="1" s="1"/>
  <c r="H71" i="1" s="1"/>
  <c r="D73" i="5"/>
  <c r="D73" i="1" s="1"/>
  <c r="E73" i="1" s="1"/>
  <c r="H73" i="1" s="1"/>
  <c r="D75" i="5"/>
  <c r="D75" i="1" s="1"/>
  <c r="E75" i="1" s="1"/>
  <c r="H75" i="1" s="1"/>
  <c r="D77" i="5"/>
  <c r="D77" i="1" s="1"/>
  <c r="E77" i="1" s="1"/>
  <c r="H77" i="1" s="1"/>
  <c r="D79" i="5"/>
  <c r="D79" i="1" s="1"/>
  <c r="E79" i="1" s="1"/>
  <c r="H79" i="1" s="1"/>
  <c r="D81" i="5"/>
  <c r="D81" i="1" s="1"/>
  <c r="E81" i="1" s="1"/>
  <c r="H81" i="1" s="1"/>
  <c r="D83" i="5"/>
  <c r="D83" i="1" s="1"/>
  <c r="E83" i="1" s="1"/>
  <c r="H83" i="1" s="1"/>
  <c r="D85" i="5"/>
  <c r="D85" i="1" s="1"/>
  <c r="E85" i="1" s="1"/>
  <c r="H85" i="1" s="1"/>
  <c r="D87" i="5"/>
  <c r="D87" i="1" s="1"/>
  <c r="E87" i="1" s="1"/>
  <c r="H87" i="1" s="1"/>
  <c r="D89" i="5"/>
  <c r="D89" i="1" s="1"/>
  <c r="E89" i="1" s="1"/>
  <c r="H89" i="1" s="1"/>
  <c r="D91" i="5"/>
  <c r="D91" i="1" s="1"/>
  <c r="E91" i="1" s="1"/>
  <c r="H91" i="1" s="1"/>
  <c r="D93" i="5"/>
  <c r="D93" i="1" s="1"/>
  <c r="E93" i="1" s="1"/>
  <c r="H93" i="1" s="1"/>
  <c r="D95" i="5"/>
  <c r="D95" i="1" s="1"/>
  <c r="E95" i="1" s="1"/>
  <c r="H95" i="1" s="1"/>
  <c r="D97" i="5"/>
  <c r="D97" i="1" s="1"/>
  <c r="E97" i="1" s="1"/>
  <c r="H97" i="1" s="1"/>
  <c r="D99" i="5"/>
  <c r="D99" i="1" s="1"/>
  <c r="E99" i="1" s="1"/>
  <c r="H99" i="1" s="1"/>
  <c r="D64" i="5"/>
  <c r="D64" i="1" s="1"/>
  <c r="E64" i="1" s="1"/>
  <c r="H64" i="1" s="1"/>
  <c r="D66" i="5"/>
  <c r="D66" i="1" s="1"/>
  <c r="E66" i="1" s="1"/>
  <c r="H66" i="1" s="1"/>
  <c r="D68" i="5"/>
  <c r="D68" i="1" s="1"/>
  <c r="E68" i="1" s="1"/>
  <c r="H68" i="1" s="1"/>
  <c r="D70" i="5"/>
  <c r="D70" i="1" s="1"/>
  <c r="E70" i="1" s="1"/>
  <c r="H70" i="1" s="1"/>
  <c r="D72" i="5"/>
  <c r="D72" i="1" s="1"/>
  <c r="E72" i="1" s="1"/>
  <c r="H72" i="1" s="1"/>
  <c r="D74" i="5"/>
  <c r="D74" i="1" s="1"/>
  <c r="E74" i="1" s="1"/>
  <c r="H74" i="1" s="1"/>
  <c r="D76" i="5"/>
  <c r="D76" i="1" s="1"/>
  <c r="E76" i="1" s="1"/>
  <c r="H76" i="1" s="1"/>
  <c r="D78" i="5"/>
  <c r="D78" i="1" s="1"/>
  <c r="D80" i="5"/>
  <c r="D80" i="1" s="1"/>
  <c r="E80" i="1" s="1"/>
  <c r="H80" i="1" s="1"/>
  <c r="D82" i="5"/>
  <c r="D82" i="1" s="1"/>
  <c r="E82" i="1" s="1"/>
  <c r="H82" i="1" s="1"/>
  <c r="D84" i="5"/>
  <c r="D84" i="1" s="1"/>
  <c r="E84" i="1" s="1"/>
  <c r="H84" i="1" s="1"/>
  <c r="D86" i="5"/>
  <c r="D86" i="1" s="1"/>
  <c r="E86" i="1" s="1"/>
  <c r="H86" i="1" s="1"/>
  <c r="D88" i="5"/>
  <c r="D88" i="1" s="1"/>
  <c r="E88" i="1" s="1"/>
  <c r="H88" i="1" s="1"/>
  <c r="D90" i="5"/>
  <c r="D90" i="1" s="1"/>
  <c r="E90" i="1" s="1"/>
  <c r="H90" i="1" s="1"/>
  <c r="D92" i="5"/>
  <c r="D92" i="1" s="1"/>
  <c r="E92" i="1" s="1"/>
  <c r="H92" i="1" s="1"/>
  <c r="D94" i="5"/>
  <c r="D94" i="1" s="1"/>
  <c r="E94" i="1" s="1"/>
  <c r="H94" i="1" s="1"/>
  <c r="D96" i="5"/>
  <c r="D96" i="1" s="1"/>
  <c r="E96" i="1" s="1"/>
  <c r="H96" i="1" s="1"/>
  <c r="D98" i="5"/>
  <c r="D98" i="1" s="1"/>
  <c r="E98" i="1" s="1"/>
  <c r="H98" i="1" s="1"/>
  <c r="E100" i="1"/>
  <c r="H100" i="1" s="1"/>
  <c r="E78" i="1"/>
  <c r="H78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H60" i="1" s="1"/>
  <c r="D62" i="5"/>
  <c r="D62" i="1" s="1"/>
  <c r="E62" i="1" s="1"/>
  <c r="H62" i="1" s="1"/>
  <c r="D61" i="5"/>
  <c r="D61" i="1" s="1"/>
  <c r="E61" i="1" s="1"/>
  <c r="H61" i="1" s="1"/>
  <c r="D59" i="5"/>
  <c r="D59" i="1" s="1"/>
  <c r="E59" i="1" s="1"/>
  <c r="H59" i="1" s="1"/>
  <c r="E58" i="1"/>
  <c r="H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J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I2" i="1"/>
  <c r="G2" i="2"/>
  <c r="G4" i="2" s="1"/>
  <c r="G5" i="2" s="1"/>
  <c r="A56" i="2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H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H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H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H21" i="1" s="1"/>
  <c r="D17" i="2"/>
  <c r="D13" i="2"/>
  <c r="D13" i="1" s="1"/>
  <c r="E13" i="1" s="1"/>
  <c r="H13" i="1" s="1"/>
  <c r="D9" i="2"/>
  <c r="C4" i="2"/>
  <c r="D5" i="2"/>
  <c r="D9" i="1" l="1"/>
  <c r="E9" i="1" s="1"/>
  <c r="H9" i="1" s="1"/>
  <c r="D17" i="1"/>
  <c r="E17" i="1" s="1"/>
  <c r="H17" i="1" s="1"/>
  <c r="D19" i="1"/>
  <c r="E19" i="1" s="1"/>
  <c r="H19" i="1" s="1"/>
  <c r="D39" i="1"/>
  <c r="E39" i="1" s="1"/>
  <c r="H39" i="1" s="1"/>
  <c r="D15" i="1"/>
  <c r="E15" i="1" s="1"/>
  <c r="H15" i="1" s="1"/>
  <c r="D54" i="1"/>
  <c r="E54" i="1" s="1"/>
  <c r="H54" i="1" s="1"/>
  <c r="D50" i="1"/>
  <c r="E50" i="1" s="1"/>
  <c r="H50" i="1" s="1"/>
  <c r="D46" i="1"/>
  <c r="E46" i="1" s="1"/>
  <c r="H46" i="1" s="1"/>
  <c r="D42" i="1"/>
  <c r="E42" i="1" s="1"/>
  <c r="H42" i="1" s="1"/>
  <c r="D38" i="1"/>
  <c r="E38" i="1" s="1"/>
  <c r="H38" i="1" s="1"/>
  <c r="D34" i="1"/>
  <c r="E34" i="1" s="1"/>
  <c r="H34" i="1" s="1"/>
  <c r="D30" i="1"/>
  <c r="E30" i="1" s="1"/>
  <c r="H30" i="1" s="1"/>
  <c r="D26" i="1"/>
  <c r="E26" i="1" s="1"/>
  <c r="H26" i="1" s="1"/>
  <c r="D22" i="1"/>
  <c r="E22" i="1" s="1"/>
  <c r="H22" i="1" s="1"/>
  <c r="D18" i="1"/>
  <c r="E18" i="1" s="1"/>
  <c r="H18" i="1" s="1"/>
  <c r="D10" i="1"/>
  <c r="E10" i="1" s="1"/>
  <c r="H10" i="1" s="1"/>
  <c r="D37" i="1"/>
  <c r="E37" i="1" s="1"/>
  <c r="H37" i="1" s="1"/>
  <c r="D29" i="1"/>
  <c r="E29" i="1" s="1"/>
  <c r="H29" i="1" s="1"/>
  <c r="D57" i="1"/>
  <c r="E57" i="1" s="1"/>
  <c r="H57" i="1" s="1"/>
  <c r="D55" i="1"/>
  <c r="E55" i="1" s="1"/>
  <c r="H55" i="1" s="1"/>
  <c r="D53" i="1"/>
  <c r="E53" i="1" s="1"/>
  <c r="H53" i="1" s="1"/>
  <c r="D51" i="1"/>
  <c r="E51" i="1" s="1"/>
  <c r="H51" i="1" s="1"/>
  <c r="D49" i="1"/>
  <c r="E49" i="1" s="1"/>
  <c r="H49" i="1" s="1"/>
  <c r="D47" i="1"/>
  <c r="E47" i="1" s="1"/>
  <c r="H47" i="1" s="1"/>
  <c r="D45" i="1"/>
  <c r="E45" i="1" s="1"/>
  <c r="H45" i="1" s="1"/>
  <c r="D43" i="1"/>
  <c r="E43" i="1" s="1"/>
  <c r="H43" i="1" s="1"/>
  <c r="D41" i="1"/>
  <c r="E41" i="1" s="1"/>
  <c r="H41" i="1" s="1"/>
  <c r="D35" i="1"/>
  <c r="E35" i="1" s="1"/>
  <c r="H35" i="1" s="1"/>
  <c r="D31" i="1"/>
  <c r="E31" i="1" s="1"/>
  <c r="H31" i="1" s="1"/>
  <c r="D27" i="1"/>
  <c r="E27" i="1" s="1"/>
  <c r="H27" i="1" s="1"/>
  <c r="D25" i="1"/>
  <c r="E25" i="1" s="1"/>
  <c r="H25" i="1" s="1"/>
  <c r="D33" i="1"/>
  <c r="E33" i="1" s="1"/>
  <c r="H33" i="1" s="1"/>
  <c r="D52" i="1"/>
  <c r="E52" i="1" s="1"/>
  <c r="H52" i="1" s="1"/>
  <c r="D48" i="1"/>
  <c r="E48" i="1" s="1"/>
  <c r="H48" i="1" s="1"/>
  <c r="D44" i="1"/>
  <c r="E44" i="1" s="1"/>
  <c r="H44" i="1" s="1"/>
  <c r="D40" i="1"/>
  <c r="E40" i="1" s="1"/>
  <c r="H40" i="1" s="1"/>
  <c r="D36" i="1"/>
  <c r="E36" i="1" s="1"/>
  <c r="H36" i="1" s="1"/>
  <c r="D32" i="1"/>
  <c r="E32" i="1" s="1"/>
  <c r="H32" i="1" s="1"/>
  <c r="D28" i="1"/>
  <c r="E28" i="1" s="1"/>
  <c r="H28" i="1" s="1"/>
  <c r="D24" i="1"/>
  <c r="E24" i="1" s="1"/>
  <c r="H24" i="1" s="1"/>
  <c r="D20" i="1"/>
  <c r="E20" i="1" s="1"/>
  <c r="H20" i="1" s="1"/>
  <c r="D16" i="1"/>
  <c r="E16" i="1" s="1"/>
  <c r="H16" i="1" s="1"/>
  <c r="D12" i="1"/>
  <c r="E12" i="1" s="1"/>
  <c r="H12" i="1" s="1"/>
  <c r="D14" i="1"/>
  <c r="E14" i="1" s="1"/>
  <c r="H14" i="1" s="1"/>
  <c r="H2" i="1" l="1"/>
  <c r="I4" i="1" s="1"/>
  <c r="D2" i="1"/>
  <c r="E2" i="1"/>
</calcChain>
</file>

<file path=xl/sharedStrings.xml><?xml version="1.0" encoding="utf-8"?>
<sst xmlns="http://schemas.openxmlformats.org/spreadsheetml/2006/main" count="253" uniqueCount="163">
  <si>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</si>
  <si>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</si>
  <si>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</si>
  <si>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</si>
  <si>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</si>
  <si>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</si>
  <si>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</si>
  <si>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</si>
  <si>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</si>
  <si>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</si>
  <si>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</si>
  <si>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</si>
  <si>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</si>
  <si>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</si>
  <si>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</si>
  <si>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</si>
  <si>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</si>
  <si>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</si>
  <si>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</si>
  <si>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</si>
  <si>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</si>
  <si>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</si>
  <si>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</si>
  <si>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</si>
  <si>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</si>
  <si>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</si>
  <si>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</si>
  <si>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</si>
  <si>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</si>
  <si>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</si>
  <si>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</si>
  <si>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</si>
  <si>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</si>
  <si>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</si>
  <si>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</si>
  <si>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</si>
  <si>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</si>
  <si>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</si>
  <si>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</si>
  <si>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</si>
  <si>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</si>
  <si>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</si>
  <si>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备注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</si>
  <si>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</si>
  <si>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</si>
  <si>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</si>
  <si>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</si>
  <si>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2/7/2012(罚)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</si>
  <si>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</si>
  <si>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</si>
  <si>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</si>
  <si>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</si>
  <si>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</si>
  <si>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</si>
  <si>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</si>
  <si>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</si>
  <si>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</si>
  <si>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</si>
  <si>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</si>
  <si>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</si>
  <si>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</si>
  <si>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</si>
  <si>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</si>
  <si>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</si>
  <si>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</si>
  <si>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</si>
  <si>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</si>
  <si>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</si>
  <si>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</si>
  <si>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</si>
  <si>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</si>
  <si>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</si>
  <si>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</si>
  <si>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</si>
  <si>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</si>
  <si>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</si>
  <si>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</si>
  <si>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</si>
  <si>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</si>
  <si>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</si>
  <si>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</si>
  <si>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</si>
  <si>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</si>
  <si>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</si>
  <si>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</si>
  <si>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</si>
  <si>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</si>
  <si>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</si>
  <si>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18×30－320</t>
    <phoneticPr fontId="1" type="noConversion"/>
  </si>
  <si>
    <t>足球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</si>
  <si>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</si>
  <si>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</si>
  <si>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</si>
  <si>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</si>
  <si>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</si>
  <si>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</si>
  <si>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</si>
  <si>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</si>
  <si>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</si>
  <si>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</si>
  <si>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</si>
  <si>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腿刀，拂晓，天赐各30</t>
    <phoneticPr fontId="1" type="noConversion"/>
  </si>
  <si>
    <t>新</t>
    <phoneticPr fontId="1" type="noConversion"/>
  </si>
  <si>
    <t>21*30-345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</si>
  <si>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</si>
  <si>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</si>
  <si>
    <t>2/9/2012(扣),5/22/2012(罚)</t>
    <phoneticPr fontId="1" type="noConversion"/>
  </si>
  <si>
    <t>5/22/2012(罚)</t>
  </si>
  <si>
    <t>16 * 25 - 345 拂晓垫付，刀给拂晓320，幸福给刀25（马其他缴纳）</t>
    <phoneticPr fontId="1" type="noConversion"/>
  </si>
  <si>
    <t>退尚 活 明 神 菜 虫 小磊 福 超 盟 亚 smile 更心 清 14×25</t>
    <phoneticPr fontId="1" type="noConversion"/>
  </si>
  <si>
    <t>18 * 20 - 345</t>
    <phoneticPr fontId="1" type="noConversion"/>
  </si>
  <si>
    <t>退A 笑 刀 正 更 腿 虫 晓 活 豆 北 超 小磊 狐 马 15×20</t>
    <phoneticPr fontId="1" type="noConversion"/>
  </si>
  <si>
    <t>陈磊，刀哥各10块，蚕豆5块（从剩余费用里扣）， 2012-5-22罚款</t>
    <phoneticPr fontId="1" type="noConversion"/>
  </si>
  <si>
    <t>守候幸福</t>
    <phoneticPr fontId="1" type="noConversion"/>
  </si>
  <si>
    <t>金额</t>
    <phoneticPr fontId="1" type="noConversion"/>
  </si>
  <si>
    <t>度日</t>
    <phoneticPr fontId="1" type="noConversion"/>
  </si>
  <si>
    <t>雷雨</t>
    <phoneticPr fontId="1" type="noConversion"/>
  </si>
  <si>
    <t>小磊欠款，多收10元</t>
    <phoneticPr fontId="1" type="noConversion"/>
  </si>
  <si>
    <t>额外
缴纳</t>
    <phoneticPr fontId="1" type="noConversion"/>
  </si>
  <si>
    <t>肖飞</t>
    <phoneticPr fontId="1" type="noConversion"/>
  </si>
  <si>
    <t>3/31/2012(罚),5/22/2012(罚)，5.31退10</t>
    <phoneticPr fontId="1" type="noConversion"/>
  </si>
  <si>
    <t>5.29退15</t>
    <phoneticPr fontId="1" type="noConversion"/>
  </si>
  <si>
    <t>退虫,豆,鲜明,超,活,神 6*30；退狐狸10块；退smile 15</t>
    <phoneticPr fontId="1" type="noConversion"/>
  </si>
  <si>
    <t>18*30-345</t>
    <phoneticPr fontId="1" type="noConversion"/>
  </si>
  <si>
    <t>拂晓代收代管(6.5给幸福)，退陈磊10</t>
    <phoneticPr fontId="1" type="noConversion"/>
  </si>
  <si>
    <t>拂晓代收代管(6.5给幸福) 15×30 -320</t>
    <phoneticPr fontId="1" type="noConversion"/>
  </si>
  <si>
    <t>退菜菜，超各20</t>
    <phoneticPr fontId="1" type="noConversion"/>
  </si>
  <si>
    <t>6.5退20</t>
  </si>
  <si>
    <t>6.5退20</t>
    <phoneticPr fontId="1" type="noConversion"/>
  </si>
  <si>
    <t>玲-深蓝</t>
    <phoneticPr fontId="1" type="noConversion"/>
  </si>
  <si>
    <t>玲-高</t>
    <phoneticPr fontId="1" type="noConversion"/>
  </si>
  <si>
    <t>玲-秦</t>
    <phoneticPr fontId="1" type="noConversion"/>
  </si>
  <si>
    <t>玲-手</t>
    <phoneticPr fontId="1" type="noConversion"/>
  </si>
  <si>
    <t>张硕</t>
    <phoneticPr fontId="1" type="noConversion"/>
  </si>
  <si>
    <t>玲-小马</t>
    <phoneticPr fontId="1" type="noConversion"/>
  </si>
  <si>
    <t>玲-大马</t>
    <phoneticPr fontId="1" type="noConversion"/>
  </si>
  <si>
    <r>
      <rPr>
        <sz val="11"/>
        <rFont val="宋体"/>
        <family val="3"/>
        <charset val="134"/>
        <scheme val="minor"/>
      </rPr>
      <t xml:space="preserve">20*20-370 </t>
    </r>
    <r>
      <rPr>
        <sz val="11"/>
        <color rgb="FFFF0000"/>
        <rFont val="宋体"/>
        <family val="2"/>
        <scheme val="minor"/>
      </rPr>
      <t>更新欠20，还有20不知谁没交</t>
    </r>
    <phoneticPr fontId="1" type="noConversion"/>
  </si>
  <si>
    <t>5.29退10,6.7退20</t>
    <phoneticPr fontId="1" type="noConversion"/>
  </si>
  <si>
    <t>退狐狸20</t>
    <phoneticPr fontId="1" type="noConversion"/>
  </si>
  <si>
    <t>19*20-345</t>
    <phoneticPr fontId="1" type="noConversion"/>
  </si>
  <si>
    <t>初盘胜平负赔率1.5 3 3.5</t>
  </si>
  <si>
    <t>西班牙
  VS
意大利</t>
    <phoneticPr fontId="1" type="noConversion"/>
  </si>
  <si>
    <t>波兰
 VS
希腊</t>
    <phoneticPr fontId="1" type="noConversion"/>
  </si>
  <si>
    <t>法国
 VS
英格兰</t>
    <phoneticPr fontId="1" type="noConversion"/>
  </si>
  <si>
    <t>6.12待罚10</t>
    <phoneticPr fontId="1" type="noConversion"/>
  </si>
  <si>
    <t>2012.6.12额外28</t>
    <phoneticPr fontId="1" type="noConversion"/>
  </si>
  <si>
    <t>2012.5.20额外10</t>
    <phoneticPr fontId="1" type="noConversion"/>
  </si>
  <si>
    <r>
      <t xml:space="preserve">16*25-345 </t>
    </r>
    <r>
      <rPr>
        <sz val="11"/>
        <color rgb="FFFF0000"/>
        <rFont val="宋体"/>
        <family val="3"/>
        <charset val="134"/>
        <scheme val="minor"/>
      </rPr>
      <t>二姨欠5</t>
    </r>
    <phoneticPr fontId="1" type="noConversion"/>
  </si>
  <si>
    <t>尚峰额外28，清道夫群足彩20</t>
    <phoneticPr fontId="1" type="noConversion"/>
  </si>
  <si>
    <t>已交</t>
    <phoneticPr fontId="1" type="noConversion"/>
  </si>
  <si>
    <t>未交</t>
    <phoneticPr fontId="1" type="noConversion"/>
  </si>
  <si>
    <t>尚峰6.12 12</t>
  </si>
  <si>
    <t>清道夫待给</t>
  </si>
  <si>
    <t>小磊待给</t>
  </si>
  <si>
    <t>坎：超菜赐峰盟笑尼明活2虫更贝豆SM狐</t>
    <phoneticPr fontId="1" type="noConversion"/>
  </si>
  <si>
    <t xml:space="preserve">活了12*2 </t>
    <phoneticPr fontId="1" type="noConversion"/>
  </si>
  <si>
    <t>刀外甥</t>
    <phoneticPr fontId="1" type="noConversion"/>
  </si>
  <si>
    <t>红星</t>
    <phoneticPr fontId="1" type="noConversion"/>
  </si>
  <si>
    <t>小新</t>
    <phoneticPr fontId="1" type="noConversion"/>
  </si>
  <si>
    <t>14*30-320</t>
    <phoneticPr fontId="1" type="noConversion"/>
  </si>
  <si>
    <r>
      <t xml:space="preserve">13*30+20(侯盟提前走） </t>
    </r>
    <r>
      <rPr>
        <sz val="11"/>
        <color rgb="FFFF0000"/>
        <rFont val="宋体"/>
        <family val="3"/>
        <charset val="134"/>
        <scheme val="minor"/>
      </rPr>
      <t>老A,sm,豆各欠30</t>
    </r>
    <phoneticPr fontId="1" type="noConversion"/>
  </si>
  <si>
    <t>打雷中途结束，部分场地费</t>
    <phoneticPr fontId="1" type="noConversion"/>
  </si>
  <si>
    <t>7.5未踢全场，只交20，其他人30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</si>
</sst>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  <xf numFmtId="0" fontId="4" fillId="0" borderId="1" xfId="0" applyFont="1" applyBorder="1"/>
    <xf numFmtId="14" fontId="0" fillId="7" borderId="1" xfId="0" applyNumberFormat="1" applyFill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4" fontId="0" fillId="3" borderId="1" xfId="0" applyNumberForma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1"/>
  <sheetViews>
    <sheetView tabSelected="1" workbookViewId="0">
      <selection activeCell="H11" sqref="H11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6" width="9.5" style="19" bestFit="1" customWidth="1"/>
    <col min="7" max="7" width="8.5" style="19" bestFit="1" customWidth="1"/>
    <col min="8" max="8" width="9.5" style="19" bestFit="1" customWidth="1"/>
    <col min="9" max="9" width="8.875" style="19"/>
    <col min="10" max="10" width="6.5" bestFit="1" customWidth="1"/>
    <col min="11" max="11" width="30.25" bestFit="1" customWidth="1"/>
  </cols>
  <sheetData>
    <row r="1" spans="1:16384" ht="40.5" x14ac:dyDescent="0.15">
      <c r="A1" s="23"/>
      <c r="B1" s="26" t="s">
        <v>54</v>
      </c>
      <c r="C1" s="27" t="s">
        <v>50</v>
      </c>
      <c r="D1" s="28" t="s">
        <v>51</v>
      </c>
      <c r="E1" s="27" t="s">
        <v>52</v>
      </c>
      <c r="F1" s="25" t="s">
        <v>53</v>
      </c>
      <c r="G1" s="27" t="s">
        <v>118</v>
      </c>
      <c r="H1" s="27" t="s">
        <v>55</v>
      </c>
      <c r="I1" s="25" t="s">
        <v>43</v>
      </c>
      <c r="J1" s="24" t="s">
        <v>44</v>
      </c>
      <c r="K1" s="4" t="s">
        <v>46</v>
      </c>
    </row>
    <row r="2" spans="1:16384" x14ac:dyDescent="0.15">
      <c r="A2" s="30" t="s">
        <v>39</v>
      </c>
      <c r="B2" s="37">
        <f t="shared" ref="B2:J2" si="0">SUM(B9:B100)</f>
        <v>572</v>
      </c>
      <c r="C2" s="36">
        <f t="shared" si="0"/>
        <v>16250</v>
      </c>
      <c r="D2" s="38">
        <f t="shared" si="0"/>
        <v>3975.0000000000009</v>
      </c>
      <c r="E2" s="36">
        <f t="shared" si="0"/>
        <v>3403.0000000000009</v>
      </c>
      <c r="F2" s="36">
        <f t="shared" si="0"/>
        <v>2020</v>
      </c>
      <c r="G2" s="36"/>
      <c r="H2" s="38">
        <f t="shared" si="0"/>
        <v>1410.9999999999995</v>
      </c>
      <c r="I2" s="38">
        <f t="shared" si="0"/>
        <v>55</v>
      </c>
      <c r="J2" s="38">
        <f t="shared" si="0"/>
        <v>9</v>
      </c>
      <c r="K2" s="39"/>
    </row>
    <row r="3" spans="1:16384" x14ac:dyDescent="0.15">
      <c r="A3" s="29"/>
      <c r="B3" s="39"/>
      <c r="C3" s="36"/>
      <c r="D3" s="36"/>
      <c r="E3" s="36"/>
      <c r="F3" s="36"/>
      <c r="G3" s="36"/>
      <c r="H3" s="36"/>
      <c r="I3" s="36"/>
      <c r="J3" s="39"/>
      <c r="K3" s="39"/>
    </row>
    <row r="4" spans="1:16384" x14ac:dyDescent="0.15">
      <c r="A4" s="29"/>
      <c r="B4" s="39"/>
      <c r="C4" s="36"/>
      <c r="D4" s="36"/>
      <c r="E4" s="36"/>
      <c r="F4" s="36"/>
      <c r="G4" s="36"/>
      <c r="H4" s="36" t="s">
        <v>56</v>
      </c>
      <c r="I4" s="40">
        <f>H2+I2</f>
        <v>1465.9999999999995</v>
      </c>
      <c r="J4" s="39"/>
      <c r="K4" s="39"/>
    </row>
    <row r="5" spans="1:16384" x14ac:dyDescent="0.15">
      <c r="A5" s="11"/>
      <c r="B5" s="39"/>
      <c r="C5" s="36"/>
      <c r="D5" s="36"/>
      <c r="E5" s="36"/>
      <c r="F5" s="36"/>
      <c r="G5" s="36"/>
      <c r="H5" s="36"/>
      <c r="I5" s="36"/>
      <c r="J5" s="39"/>
      <c r="K5" s="39"/>
    </row>
    <row r="6" spans="1:16384" x14ac:dyDescent="0.15">
      <c r="A6" s="11"/>
      <c r="B6" s="39"/>
      <c r="C6" s="36"/>
      <c r="D6" s="36"/>
      <c r="E6" s="36"/>
      <c r="F6" s="36"/>
      <c r="G6" s="36"/>
      <c r="H6" s="36"/>
      <c r="I6" s="36"/>
      <c r="J6" s="39"/>
      <c r="K6" s="39"/>
    </row>
    <row r="7" spans="1:16384" x14ac:dyDescent="0.15">
      <c r="A7" s="11"/>
      <c r="B7" s="39"/>
      <c r="C7" s="36"/>
      <c r="D7" s="36"/>
      <c r="E7" s="36"/>
      <c r="F7" s="36"/>
      <c r="G7" s="36"/>
      <c r="H7" s="36"/>
      <c r="I7" s="36"/>
      <c r="J7" s="39"/>
      <c r="K7" s="39"/>
    </row>
    <row r="8" spans="1:16384" x14ac:dyDescent="0.15">
      <c r="A8" s="11"/>
      <c r="B8" s="39"/>
      <c r="C8" s="36"/>
      <c r="D8" s="36"/>
      <c r="E8" s="36"/>
      <c r="F8" s="36"/>
      <c r="G8" s="36"/>
      <c r="H8" s="36"/>
      <c r="I8" s="36"/>
      <c r="J8" s="39"/>
      <c r="K8" s="39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  <c r="XFD8" s="13"/>
    </row>
    <row r="9" spans="1:16384" x14ac:dyDescent="0.15">
      <c r="A9" s="9" t="s">
        <v>0</v>
      </c>
      <c r="B9" s="39">
        <f>'201202'!B9+'201203'!B9+'201204'!B9+'201205'!B9+'201206'!B9+'201207'!B9+'201208'!B9+'201209'!B9+'201210'!B9+'201211'!B9+'201212'!B9</f>
        <v>16</v>
      </c>
      <c r="C9" s="36">
        <f>'201202'!C9+'201203'!C9+'201204'!C9+'201205'!C9+'201206'!C9+'201207'!C9+'201208'!C9+'201209'!C9+'201210'!C9+'201211'!C9+'201212'!C9</f>
        <v>460</v>
      </c>
      <c r="D9" s="36">
        <f>'201202'!D9+'201203'!D9+'201204'!D9+'201205'!D9+'201206'!D9+'201207'!D9+'201208'!D9+'201209'!D9+'201210'!D9+'201211'!D9+'201212'!D9</f>
        <v>111.2754884004884</v>
      </c>
      <c r="E9" s="36">
        <f t="shared" ref="E9:E40" si="1">D9-B9</f>
        <v>95.275488400488399</v>
      </c>
      <c r="F9" s="18">
        <v>55</v>
      </c>
      <c r="G9" s="18"/>
      <c r="H9" s="36">
        <f t="shared" ref="H9:H40" si="2">E9-F9+G9</f>
        <v>40.275488400488399</v>
      </c>
      <c r="I9" s="18"/>
      <c r="J9" s="1"/>
      <c r="K9" s="1"/>
    </row>
    <row r="10" spans="1:16384" x14ac:dyDescent="0.15">
      <c r="A10" s="9" t="s">
        <v>1</v>
      </c>
      <c r="B10" s="39">
        <f>'201202'!B10+'201203'!B10+'201204'!B10+'201205'!B10+'201206'!B10+'201207'!B10+'201208'!B10+'201209'!B10+'201210'!B10+'201211'!B10+'201212'!B10</f>
        <v>29</v>
      </c>
      <c r="C10" s="36">
        <f>'201202'!C10+'201203'!C10+'201204'!C10+'201205'!C10+'201206'!C10+'201207'!C10+'201208'!C10+'201209'!C10+'201210'!C10+'201211'!C10+'201212'!C10</f>
        <v>840</v>
      </c>
      <c r="D10" s="36">
        <f>'201202'!D10+'201203'!D10+'201204'!D10+'201205'!D10+'201206'!D10+'201207'!D10+'201208'!D10+'201209'!D10+'201210'!D10+'201211'!D10+'201212'!D10</f>
        <v>200.80978086241242</v>
      </c>
      <c r="E10" s="36">
        <f t="shared" si="1"/>
        <v>171.80978086241242</v>
      </c>
      <c r="F10" s="18">
        <v>160</v>
      </c>
      <c r="G10" s="18"/>
      <c r="H10" s="36">
        <f t="shared" si="2"/>
        <v>11.809780862412424</v>
      </c>
      <c r="I10" s="18">
        <v>10</v>
      </c>
      <c r="J10" s="1">
        <v>1</v>
      </c>
      <c r="K10" s="1" t="s">
        <v>107</v>
      </c>
    </row>
    <row r="11" spans="1:16384" x14ac:dyDescent="0.15">
      <c r="A11" s="9" t="s">
        <v>2</v>
      </c>
      <c r="B11" s="39">
        <f>'201202'!B11+'201203'!B11+'201204'!B11+'201205'!B11+'201206'!B11+'201207'!B11+'201208'!B11+'201209'!B11+'201210'!B11+'201211'!B11+'201212'!B11</f>
        <v>31</v>
      </c>
      <c r="C11" s="36">
        <f>'201202'!C11+'201203'!C11+'201204'!C11+'201205'!C11+'201206'!C11+'201207'!C11+'201208'!C11+'201209'!C11+'201210'!C11+'201211'!C11+'201212'!C11</f>
        <v>895</v>
      </c>
      <c r="D11" s="36">
        <f>'201202'!D11+'201203'!D11+'201204'!D11+'201205'!D11+'201206'!D11+'201207'!D11+'201208'!D11+'201209'!D11+'201210'!D11+'201211'!D11+'201212'!D11</f>
        <v>213.36227989846407</v>
      </c>
      <c r="E11" s="36">
        <f t="shared" si="1"/>
        <v>182.36227989846407</v>
      </c>
      <c r="F11" s="18">
        <v>155</v>
      </c>
      <c r="G11" s="18"/>
      <c r="H11" s="36">
        <f t="shared" si="2"/>
        <v>27.362279898464067</v>
      </c>
      <c r="I11" s="18"/>
      <c r="J11" s="1"/>
      <c r="K11" s="1"/>
    </row>
    <row r="12" spans="1:16384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18"/>
      <c r="H12" s="36">
        <f t="shared" si="2"/>
        <v>1.5</v>
      </c>
      <c r="I12" s="18"/>
      <c r="J12" s="1"/>
      <c r="K12" s="1"/>
    </row>
    <row r="13" spans="1:16384" x14ac:dyDescent="0.15">
      <c r="A13" s="9" t="s">
        <v>4</v>
      </c>
      <c r="B13" s="39">
        <f>'201202'!B13+'201203'!B13+'201204'!B13+'201205'!B13+'201206'!B13+'201207'!B13+'201208'!B13+'201209'!B13+'201210'!B13+'201211'!B13+'201212'!B13</f>
        <v>25</v>
      </c>
      <c r="C13" s="36">
        <f>'201202'!C13+'201203'!C13+'201204'!C13+'201205'!C13+'201206'!C13+'201207'!C13+'201208'!C13+'201209'!C13+'201210'!C13+'201211'!C13+'201212'!C13</f>
        <v>710</v>
      </c>
      <c r="D13" s="36">
        <f>'201202'!D13+'201203'!D13+'201204'!D13+'201205'!D13+'201206'!D13+'201207'!D13+'201208'!D13+'201209'!D13+'201210'!D13+'201211'!D13+'201212'!D13</f>
        <v>151.0577967354283</v>
      </c>
      <c r="E13" s="36">
        <f t="shared" si="1"/>
        <v>126.0577967354283</v>
      </c>
      <c r="F13" s="18">
        <v>100</v>
      </c>
      <c r="G13" s="18"/>
      <c r="H13" s="36">
        <f t="shared" si="2"/>
        <v>26.057796735428298</v>
      </c>
      <c r="I13" s="18"/>
      <c r="J13" s="1"/>
      <c r="K13" s="1"/>
    </row>
    <row r="14" spans="1:16384" x14ac:dyDescent="0.15">
      <c r="A14" s="9" t="s">
        <v>5</v>
      </c>
      <c r="B14" s="39">
        <f>'201202'!B14+'201203'!B14+'201204'!B14+'201205'!B14+'201206'!B14+'201207'!B14+'201208'!B14+'201209'!B14+'201210'!B14+'201211'!B14+'201212'!B14</f>
        <v>33</v>
      </c>
      <c r="C14" s="36">
        <f>'201202'!C14+'201203'!C14+'201204'!C14+'201205'!C14+'201206'!C14+'201207'!C14+'201208'!C14+'201209'!C14+'201210'!C14+'201211'!C14+'201212'!C14</f>
        <v>960</v>
      </c>
      <c r="D14" s="36">
        <f>'201202'!D14+'201203'!D14+'201204'!D14+'201205'!D14+'201206'!D14+'201207'!D14+'201208'!D14+'201209'!D14+'201210'!D14+'201211'!D14+'201212'!D14</f>
        <v>233.93615448878606</v>
      </c>
      <c r="E14" s="36">
        <f t="shared" si="1"/>
        <v>200.93615448878606</v>
      </c>
      <c r="F14" s="18">
        <v>135</v>
      </c>
      <c r="G14" s="18"/>
      <c r="H14" s="36">
        <f t="shared" si="2"/>
        <v>65.936154488786059</v>
      </c>
      <c r="I14" s="18">
        <v>5</v>
      </c>
      <c r="J14" s="1">
        <v>2</v>
      </c>
      <c r="K14" s="22" t="s">
        <v>106</v>
      </c>
    </row>
    <row r="15" spans="1:16384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18"/>
      <c r="H15" s="36">
        <f t="shared" si="2"/>
        <v>9</v>
      </c>
      <c r="I15" s="18"/>
      <c r="J15" s="1"/>
      <c r="K15" s="1"/>
    </row>
    <row r="16" spans="1:16384" x14ac:dyDescent="0.15">
      <c r="A16" s="9" t="s">
        <v>64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18"/>
      <c r="H16" s="36">
        <f t="shared" si="2"/>
        <v>2.8461538461538467</v>
      </c>
      <c r="I16" s="18"/>
      <c r="J16" s="1"/>
      <c r="K16" s="1"/>
    </row>
    <row r="17" spans="1:11" x14ac:dyDescent="0.15">
      <c r="A17" s="9" t="s">
        <v>68</v>
      </c>
      <c r="B17" s="39">
        <f>'201202'!B17+'201203'!B17+'201204'!B17+'201205'!B17+'201206'!B17+'201207'!B17+'201208'!B17+'201209'!B17+'201210'!B17+'201211'!B17+'201212'!B17</f>
        <v>12</v>
      </c>
      <c r="C17" s="36">
        <f>'201202'!C17+'201203'!C17+'201204'!C17+'201205'!C17+'201206'!C17+'201207'!C17+'201208'!C17+'201209'!C17+'201210'!C17+'201211'!C17+'201212'!C17</f>
        <v>330</v>
      </c>
      <c r="D17" s="36">
        <f>'201202'!D17+'201203'!D17+'201204'!D17+'201205'!D17+'201206'!D17+'201207'!D17+'201208'!D17+'201209'!D17+'201210'!D17+'201211'!D17+'201212'!D17</f>
        <v>88.252899877899878</v>
      </c>
      <c r="E17" s="36">
        <f t="shared" si="1"/>
        <v>76.252899877899878</v>
      </c>
      <c r="F17" s="18">
        <v>45</v>
      </c>
      <c r="G17" s="18"/>
      <c r="H17" s="36">
        <f t="shared" si="2"/>
        <v>31.252899877899878</v>
      </c>
      <c r="I17" s="18"/>
      <c r="J17" s="1"/>
      <c r="K17" s="1"/>
    </row>
    <row r="18" spans="1:11" x14ac:dyDescent="0.15">
      <c r="A18" s="9" t="s">
        <v>7</v>
      </c>
      <c r="B18" s="39">
        <f>'201202'!B18+'201203'!B18+'201204'!B18+'201205'!B18+'201206'!B18+'201207'!B18+'201208'!B18+'201209'!B18+'201210'!B18+'201211'!B18+'201212'!B18</f>
        <v>14</v>
      </c>
      <c r="C18" s="36">
        <f>'201202'!C18+'201203'!C18+'201204'!C18+'201205'!C18+'201206'!C18+'201207'!C18+'201208'!C18+'201209'!C18+'201210'!C18+'201211'!C18+'201212'!C18</f>
        <v>385</v>
      </c>
      <c r="D18" s="36">
        <f>'201202'!D18+'201203'!D18+'201204'!D18+'201205'!D18+'201206'!D18+'201207'!D18+'201208'!D18+'201209'!D18+'201210'!D18+'201211'!D18+'201212'!D18</f>
        <v>95.548562913694497</v>
      </c>
      <c r="E18" s="36">
        <f t="shared" si="1"/>
        <v>81.548562913694497</v>
      </c>
      <c r="F18" s="18">
        <v>70</v>
      </c>
      <c r="G18" s="18"/>
      <c r="H18" s="36">
        <f t="shared" si="2"/>
        <v>11.548562913694497</v>
      </c>
      <c r="I18" s="18"/>
      <c r="J18" s="1"/>
      <c r="K18" s="1"/>
    </row>
    <row r="19" spans="1:11" x14ac:dyDescent="0.15">
      <c r="A19" s="9" t="s">
        <v>8</v>
      </c>
      <c r="B19" s="39">
        <f>'201202'!B19+'201203'!B19+'201204'!B19+'201205'!B19+'201206'!B19+'201207'!B19+'201208'!B19+'201209'!B19+'201210'!B19+'201211'!B19+'201212'!B19</f>
        <v>23</v>
      </c>
      <c r="C19" s="36">
        <f>'201202'!C19+'201203'!C19+'201204'!C19+'201205'!C19+'201206'!C19+'201207'!C19+'201208'!C19+'201209'!C19+'201210'!C19+'201211'!C19+'201212'!C19</f>
        <v>660</v>
      </c>
      <c r="D19" s="36">
        <f>'201202'!D19+'201203'!D19+'201204'!D19+'201205'!D19+'201206'!D19+'201207'!D19+'201208'!D19+'201209'!D19+'201210'!D19+'201211'!D19+'201212'!D19</f>
        <v>152.28558575926996</v>
      </c>
      <c r="E19" s="36">
        <f t="shared" si="1"/>
        <v>129.28558575926996</v>
      </c>
      <c r="F19" s="18">
        <v>80</v>
      </c>
      <c r="G19" s="18"/>
      <c r="H19" s="36">
        <f t="shared" si="2"/>
        <v>49.285585759269964</v>
      </c>
      <c r="I19" s="18"/>
      <c r="J19" s="1"/>
      <c r="K19" s="1" t="s">
        <v>137</v>
      </c>
    </row>
    <row r="20" spans="1:11" x14ac:dyDescent="0.15">
      <c r="A20" s="9" t="s">
        <v>69</v>
      </c>
      <c r="B20" s="39">
        <f>'201202'!B20+'201203'!B20+'201204'!B20+'201205'!B20+'201206'!B20+'201207'!B20+'201208'!B20+'201209'!B20+'201210'!B20+'201211'!B20+'201212'!B20</f>
        <v>5</v>
      </c>
      <c r="C20" s="36">
        <f>'201202'!C20+'201203'!C20+'201204'!C20+'201205'!C20+'201206'!C20+'201207'!C20+'201208'!C20+'201209'!C20+'201210'!C20+'201211'!C20+'201212'!C20</f>
        <v>130</v>
      </c>
      <c r="D20" s="36">
        <f>'201202'!D20+'201203'!D20+'201204'!D20+'201205'!D20+'201206'!D20+'201207'!D20+'201208'!D20+'201209'!D20+'201210'!D20+'201211'!D20+'201212'!D20</f>
        <v>22.338217338217337</v>
      </c>
      <c r="E20" s="36">
        <f t="shared" si="1"/>
        <v>17.338217338217337</v>
      </c>
      <c r="F20" s="18">
        <v>20</v>
      </c>
      <c r="G20" s="18"/>
      <c r="H20" s="36">
        <f t="shared" si="2"/>
        <v>-2.661782661782663</v>
      </c>
      <c r="I20" s="18"/>
      <c r="J20" s="1">
        <v>1</v>
      </c>
      <c r="K20" s="41" t="s">
        <v>144</v>
      </c>
    </row>
    <row r="21" spans="1:11" x14ac:dyDescent="0.15">
      <c r="A21" s="9" t="s">
        <v>9</v>
      </c>
      <c r="B21" s="39">
        <f>'201202'!B21+'201203'!B21+'201204'!B21+'201205'!B21+'201206'!B21+'201207'!B21+'201208'!B21+'201209'!B21+'201210'!B21+'201211'!B21+'201212'!B21</f>
        <v>14</v>
      </c>
      <c r="C21" s="36">
        <f>'201202'!C21+'201203'!C21+'201204'!C21+'201205'!C21+'201206'!C21+'201207'!C21+'201208'!C21+'201209'!C21+'201210'!C21+'201211'!C21+'201212'!C21</f>
        <v>405</v>
      </c>
      <c r="D21" s="36">
        <f>'201202'!D21+'201203'!D21+'201204'!D21+'201205'!D21+'201206'!D21+'201207'!D21+'201208'!D21+'201209'!D21+'201210'!D21+'201211'!D21+'201212'!D21</f>
        <v>100.69909951159951</v>
      </c>
      <c r="E21" s="36">
        <f t="shared" si="1"/>
        <v>86.699099511599513</v>
      </c>
      <c r="F21" s="18">
        <v>70</v>
      </c>
      <c r="G21" s="18"/>
      <c r="H21" s="36">
        <f t="shared" si="2"/>
        <v>16.699099511599513</v>
      </c>
      <c r="I21" s="18"/>
      <c r="J21" s="1"/>
      <c r="K21" s="1" t="s">
        <v>121</v>
      </c>
    </row>
    <row r="22" spans="1:11" x14ac:dyDescent="0.15">
      <c r="A22" s="9" t="s">
        <v>70</v>
      </c>
      <c r="B22" s="39">
        <f>'201202'!B22+'201203'!B22+'201204'!B22+'201205'!B22+'201206'!B22+'201207'!B22+'201208'!B22+'201209'!B22+'201210'!B22+'201211'!B22+'201212'!B22</f>
        <v>10</v>
      </c>
      <c r="C22" s="36">
        <f>'201202'!C22+'201203'!C22+'201204'!C22+'201205'!C22+'201206'!C22+'201207'!C22+'201208'!C22+'201209'!C22+'201210'!C22+'201211'!C22+'201212'!C22</f>
        <v>300</v>
      </c>
      <c r="D22" s="36">
        <f>'201202'!D22+'201203'!D22+'201204'!D22+'201205'!D22+'201206'!D22+'201207'!D22+'201208'!D22+'201209'!D22+'201210'!D22+'201211'!D22+'201212'!D22</f>
        <v>96.188596491228083</v>
      </c>
      <c r="E22" s="36">
        <f t="shared" si="1"/>
        <v>86.188596491228083</v>
      </c>
      <c r="F22" s="18">
        <v>30</v>
      </c>
      <c r="G22" s="18"/>
      <c r="H22" s="36">
        <f t="shared" si="2"/>
        <v>56.188596491228083</v>
      </c>
      <c r="I22" s="18"/>
      <c r="J22" s="1"/>
      <c r="K22" s="1"/>
    </row>
    <row r="23" spans="1:11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18</v>
      </c>
      <c r="C23" s="36">
        <f>'201202'!C23+'201203'!C23+'201204'!C23+'201205'!C23+'201206'!C23+'201207'!C23+'201208'!C23+'201209'!C23+'201210'!C23+'201211'!C23+'201212'!C23</f>
        <v>520</v>
      </c>
      <c r="D23" s="36">
        <f>'201202'!D23+'201203'!D23+'201204'!D23+'201205'!D23+'201206'!D23+'201207'!D23+'201208'!D23+'201209'!D23+'201210'!D23+'201211'!D23+'201212'!D23</f>
        <v>127.31023873787032</v>
      </c>
      <c r="E23" s="36">
        <f t="shared" si="1"/>
        <v>109.31023873787032</v>
      </c>
      <c r="F23" s="18">
        <v>85</v>
      </c>
      <c r="G23" s="18"/>
      <c r="H23" s="36">
        <f t="shared" si="2"/>
        <v>24.310238737870321</v>
      </c>
      <c r="I23" s="18"/>
      <c r="J23" s="1"/>
      <c r="K23" s="1"/>
    </row>
    <row r="24" spans="1:11" x14ac:dyDescent="0.15">
      <c r="A24" s="9" t="s">
        <v>71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18"/>
      <c r="H24" s="36">
        <f t="shared" si="2"/>
        <v>29.944444444444443</v>
      </c>
      <c r="I24" s="18">
        <v>10</v>
      </c>
      <c r="J24" s="1">
        <v>1</v>
      </c>
      <c r="K24" s="22" t="s">
        <v>78</v>
      </c>
    </row>
    <row r="25" spans="1:11" x14ac:dyDescent="0.15">
      <c r="A25" s="9" t="s">
        <v>11</v>
      </c>
      <c r="B25" s="39">
        <f>'201202'!B25+'201203'!B25+'201204'!B25+'201205'!B25+'201206'!B25+'201207'!B25+'201208'!B25+'201209'!B25+'201210'!B25+'201211'!B25+'201212'!B25</f>
        <v>21</v>
      </c>
      <c r="C25" s="36">
        <f>'201202'!C25+'201203'!C25+'201204'!C25+'201205'!C25+'201206'!C25+'201207'!C25+'201208'!C25+'201209'!C25+'201210'!C25+'201211'!C25+'201212'!C25</f>
        <v>595</v>
      </c>
      <c r="D25" s="36">
        <f>'201202'!D25+'201203'!D25+'201204'!D25+'201205'!D25+'201206'!D25+'201207'!D25+'201208'!D25+'201209'!D25+'201210'!D25+'201211'!D25+'201212'!D25</f>
        <v>141.48926402544825</v>
      </c>
      <c r="E25" s="36">
        <f t="shared" si="1"/>
        <v>120.48926402544825</v>
      </c>
      <c r="F25" s="18">
        <v>75</v>
      </c>
      <c r="G25" s="18">
        <v>-10</v>
      </c>
      <c r="H25" s="36">
        <f t="shared" si="2"/>
        <v>35.48926402544825</v>
      </c>
      <c r="I25" s="18"/>
      <c r="J25" s="1"/>
      <c r="K25" s="1" t="s">
        <v>162</v>
      </c>
    </row>
    <row r="26" spans="1:11" x14ac:dyDescent="0.15">
      <c r="A26" s="9" t="s">
        <v>12</v>
      </c>
      <c r="B26" s="39">
        <f>'201202'!B26+'201203'!B26+'201204'!B26+'201205'!B26+'201206'!B26+'201207'!B26+'201208'!B26+'201209'!B26+'201210'!B26+'201211'!B26+'201212'!B26</f>
        <v>4</v>
      </c>
      <c r="C26" s="36">
        <f>'201202'!C26+'201203'!C26+'201204'!C26+'201205'!C26+'201206'!C26+'201207'!C26+'201208'!C26+'201209'!C26+'201210'!C26+'201211'!C26+'201212'!C26</f>
        <v>105</v>
      </c>
      <c r="D26" s="36">
        <f>'201202'!D26+'201203'!D26+'201204'!D26+'201205'!D26+'201206'!D26+'201207'!D26+'201208'!D26+'201209'!D26+'201210'!D26+'201211'!D26+'201212'!D26</f>
        <v>22.422462406015036</v>
      </c>
      <c r="E26" s="36">
        <f t="shared" si="1"/>
        <v>18.422462406015036</v>
      </c>
      <c r="F26" s="18"/>
      <c r="G26" s="18"/>
      <c r="H26" s="36">
        <f t="shared" si="2"/>
        <v>18.422462406015036</v>
      </c>
      <c r="I26" s="18"/>
      <c r="J26" s="1"/>
      <c r="K26" s="1"/>
    </row>
    <row r="27" spans="1:11" x14ac:dyDescent="0.15">
      <c r="A27" s="9" t="s">
        <v>13</v>
      </c>
      <c r="B27" s="39">
        <f>'201202'!B27+'201203'!B27+'201204'!B27+'201205'!B27+'201206'!B27+'201207'!B27+'201208'!B27+'201209'!B27+'201210'!B27+'201211'!B27+'201212'!B27</f>
        <v>34</v>
      </c>
      <c r="C27" s="36">
        <f>'201202'!C27+'201203'!C27+'201204'!C27+'201205'!C27+'201206'!C27+'201207'!C27+'201208'!C27+'201209'!C27+'201210'!C27+'201211'!C27+'201212'!C27</f>
        <v>970</v>
      </c>
      <c r="D27" s="36">
        <f>'201202'!D27+'201203'!D27+'201204'!D27+'201205'!D27+'201206'!D27+'201207'!D27+'201208'!D27+'201209'!D27+'201210'!D27+'201211'!D27+'201212'!D27</f>
        <v>224.38402898271318</v>
      </c>
      <c r="E27" s="36">
        <f t="shared" si="1"/>
        <v>190.38402898271318</v>
      </c>
      <c r="F27" s="18">
        <v>175</v>
      </c>
      <c r="G27" s="18"/>
      <c r="H27" s="36">
        <f t="shared" si="2"/>
        <v>15.384028982713176</v>
      </c>
      <c r="I27" s="18"/>
      <c r="J27" s="1"/>
      <c r="K27" s="1"/>
    </row>
    <row r="28" spans="1:11" x14ac:dyDescent="0.15">
      <c r="A28" s="9" t="s">
        <v>65</v>
      </c>
      <c r="B28" s="39">
        <f>'201202'!B28+'201203'!B28+'201204'!B28+'201205'!B28+'201206'!B28+'201207'!B28+'201208'!B28+'201209'!B28+'201210'!B28+'201211'!B28+'201212'!B28</f>
        <v>15</v>
      </c>
      <c r="C28" s="36">
        <f>'201202'!C28+'201203'!C28+'201204'!C28+'201205'!C28+'201206'!C28+'201207'!C28+'201208'!C28+'201209'!C28+'201210'!C28+'201211'!C28+'201212'!C28</f>
        <v>430</v>
      </c>
      <c r="D28" s="36">
        <f>'201202'!D28+'201203'!D28+'201204'!D28+'201205'!D28+'201206'!D28+'201207'!D28+'201208'!D28+'201209'!D28+'201210'!D28+'201211'!D28+'201212'!D28</f>
        <v>119.63502506265664</v>
      </c>
      <c r="E28" s="36">
        <f t="shared" si="1"/>
        <v>104.63502506265664</v>
      </c>
      <c r="F28" s="18">
        <v>75</v>
      </c>
      <c r="G28" s="18"/>
      <c r="H28" s="36">
        <f t="shared" si="2"/>
        <v>29.635025062656638</v>
      </c>
      <c r="I28" s="18"/>
      <c r="J28" s="1"/>
      <c r="K28" s="1" t="s">
        <v>127</v>
      </c>
    </row>
    <row r="29" spans="1:11" x14ac:dyDescent="0.15">
      <c r="A29" s="9" t="s">
        <v>75</v>
      </c>
      <c r="B29" s="39">
        <f>'201202'!B29+'201203'!B29+'201204'!B29+'201205'!B29+'201206'!B29+'201207'!B29+'201208'!B29+'201209'!B29+'201210'!B29+'201211'!B29+'201212'!B29</f>
        <v>9</v>
      </c>
      <c r="C29" s="36">
        <f>'201202'!C29+'201203'!C29+'201204'!C29+'201205'!C29+'201206'!C29+'201207'!C29+'201208'!C29+'201209'!C29+'201210'!C29+'201211'!C29+'201212'!C29</f>
        <v>260</v>
      </c>
      <c r="D29" s="36">
        <f>'201202'!D29+'201203'!D29+'201204'!D29+'201205'!D29+'201206'!D29+'201207'!D29+'201208'!D29+'201209'!D29+'201210'!D29+'201211'!D29+'201212'!D29</f>
        <v>79.464285714285708</v>
      </c>
      <c r="E29" s="36">
        <f t="shared" si="1"/>
        <v>70.464285714285708</v>
      </c>
      <c r="F29" s="18">
        <v>50</v>
      </c>
      <c r="G29" s="18"/>
      <c r="H29" s="36">
        <f t="shared" si="2"/>
        <v>20.464285714285708</v>
      </c>
      <c r="I29" s="18"/>
      <c r="J29" s="1"/>
      <c r="K29" s="1"/>
    </row>
    <row r="30" spans="1:11" x14ac:dyDescent="0.15">
      <c r="A30" s="9" t="s">
        <v>81</v>
      </c>
      <c r="B30" s="39">
        <f>'201202'!B30+'201203'!B30+'201204'!B30+'201205'!B30+'201206'!B30+'201207'!B30+'201208'!B30+'201209'!B30+'201210'!B30+'201211'!B30+'201212'!B30</f>
        <v>7</v>
      </c>
      <c r="C30" s="36">
        <f>'201202'!C30+'201203'!C30+'201204'!C30+'201205'!C30+'201206'!C30+'201207'!C30+'201208'!C30+'201209'!C30+'201210'!C30+'201211'!C30+'201212'!C30</f>
        <v>190</v>
      </c>
      <c r="D30" s="36">
        <f>'201202'!D30+'201203'!D30+'201204'!D30+'201205'!D30+'201206'!D30+'201207'!D30+'201208'!D30+'201209'!D30+'201210'!D30+'201211'!D30+'201212'!D30</f>
        <v>55.768796992481199</v>
      </c>
      <c r="E30" s="36">
        <f t="shared" si="1"/>
        <v>48.768796992481199</v>
      </c>
      <c r="F30" s="18">
        <v>20</v>
      </c>
      <c r="G30" s="18"/>
      <c r="H30" s="36">
        <f t="shared" si="2"/>
        <v>28.768796992481199</v>
      </c>
      <c r="I30" s="18"/>
      <c r="J30" s="1"/>
      <c r="K30" s="1"/>
    </row>
    <row r="31" spans="1:11" x14ac:dyDescent="0.15">
      <c r="A31" s="9" t="s">
        <v>14</v>
      </c>
      <c r="B31" s="39">
        <f>'201202'!B31+'201203'!B31+'201204'!B31+'201205'!B31+'201206'!B31+'201207'!B31+'201208'!B31+'201209'!B31+'201210'!B31+'201211'!B31+'201212'!B31</f>
        <v>2</v>
      </c>
      <c r="C31" s="36">
        <f>'201202'!C31+'201203'!C31+'201204'!C31+'201205'!C31+'201206'!C31+'201207'!C31+'201208'!C31+'201209'!C31+'201210'!C31+'201211'!C31+'201212'!C31</f>
        <v>60</v>
      </c>
      <c r="D31" s="36">
        <f>'201202'!D31+'201203'!D31+'201204'!D31+'201205'!D31+'201206'!D31+'201207'!D31+'201208'!D31+'201209'!D31+'201210'!D31+'201211'!D31+'201212'!D31</f>
        <v>12.897435897435898</v>
      </c>
      <c r="E31" s="36">
        <f t="shared" si="1"/>
        <v>10.897435897435898</v>
      </c>
      <c r="F31" s="18"/>
      <c r="G31" s="18"/>
      <c r="H31" s="36">
        <f t="shared" si="2"/>
        <v>10.897435897435898</v>
      </c>
      <c r="I31" s="18"/>
      <c r="J31" s="1"/>
      <c r="K31" s="1"/>
    </row>
    <row r="32" spans="1:11" x14ac:dyDescent="0.15">
      <c r="A32" s="9" t="s">
        <v>84</v>
      </c>
      <c r="B32" s="39">
        <f>'201202'!B32+'201203'!B32+'201204'!B32+'201205'!B32+'201206'!B32+'201207'!B32+'201208'!B32+'201209'!B32+'201210'!B32+'201211'!B32+'201212'!B32</f>
        <v>7</v>
      </c>
      <c r="C32" s="36">
        <f>'201202'!C32+'201203'!C32+'201204'!C32+'201205'!C32+'201206'!C32+'201207'!C32+'201208'!C32+'201209'!C32+'201210'!C32+'201211'!C32+'201212'!C32</f>
        <v>190</v>
      </c>
      <c r="D32" s="36">
        <f>'201202'!D32+'201203'!D32+'201204'!D32+'201205'!D32+'201206'!D32+'201207'!D32+'201208'!D32+'201209'!D32+'201210'!D32+'201211'!D32+'201212'!D32</f>
        <v>57.938596491228061</v>
      </c>
      <c r="E32" s="36">
        <f t="shared" si="1"/>
        <v>50.938596491228061</v>
      </c>
      <c r="F32" s="18">
        <v>40</v>
      </c>
      <c r="G32" s="18"/>
      <c r="H32" s="36">
        <f t="shared" si="2"/>
        <v>10.938596491228061</v>
      </c>
      <c r="I32" s="18"/>
      <c r="J32" s="1"/>
      <c r="K32" s="1"/>
    </row>
    <row r="33" spans="1:11" x14ac:dyDescent="0.15">
      <c r="A33" s="9" t="s">
        <v>15</v>
      </c>
      <c r="B33" s="39">
        <f>'201202'!B33+'201203'!B33+'201204'!B33+'201205'!B33+'201206'!B33+'201207'!B33+'201208'!B33+'201209'!B33+'201210'!B33+'201211'!B33+'201212'!B33</f>
        <v>11</v>
      </c>
      <c r="C33" s="36">
        <f>'201202'!C33+'201203'!C33+'201204'!C33+'201205'!C33+'201206'!C33+'201207'!C33+'201208'!C33+'201209'!C33+'201210'!C33+'201211'!C33+'201212'!C33</f>
        <v>305</v>
      </c>
      <c r="D33" s="36">
        <f>'201202'!D33+'201203'!D33+'201204'!D33+'201205'!D33+'201206'!D33+'201207'!D33+'201208'!D33+'201209'!D33+'201210'!D33+'201211'!D33+'201212'!D33</f>
        <v>63.740003052503056</v>
      </c>
      <c r="E33" s="36">
        <f t="shared" si="1"/>
        <v>52.740003052503056</v>
      </c>
      <c r="F33" s="18">
        <v>45</v>
      </c>
      <c r="G33" s="18"/>
      <c r="H33" s="36">
        <f t="shared" si="2"/>
        <v>7.7400030525030559</v>
      </c>
      <c r="I33" s="18"/>
      <c r="J33" s="1"/>
      <c r="K33" s="1"/>
    </row>
    <row r="34" spans="1:11" x14ac:dyDescent="0.15">
      <c r="A34" s="9" t="s">
        <v>59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18"/>
      <c r="H34" s="36">
        <f t="shared" si="2"/>
        <v>5.428571428571427</v>
      </c>
      <c r="I34" s="18"/>
      <c r="J34" s="1"/>
      <c r="K34" s="1"/>
    </row>
    <row r="35" spans="1:11" x14ac:dyDescent="0.15">
      <c r="A35" s="9" t="s">
        <v>16</v>
      </c>
      <c r="B35" s="39">
        <f>'201202'!B35+'201203'!B35+'201204'!B35+'201205'!B35+'201206'!B35+'201207'!B35+'201208'!B35+'201209'!B35+'201210'!B35+'201211'!B35+'201212'!B35</f>
        <v>25</v>
      </c>
      <c r="C35" s="36">
        <f>'201202'!C35+'201203'!C35+'201204'!C35+'201205'!C35+'201206'!C35+'201207'!C35+'201208'!C35+'201209'!C35+'201210'!C35+'201211'!C35+'201212'!C35</f>
        <v>720</v>
      </c>
      <c r="D35" s="36">
        <f>'201202'!D35+'201203'!D35+'201204'!D35+'201205'!D35+'201206'!D35+'201207'!D35+'201208'!D35+'201209'!D35+'201210'!D35+'201211'!D35+'201212'!D35</f>
        <v>164.36274179037338</v>
      </c>
      <c r="E35" s="36">
        <f t="shared" si="1"/>
        <v>139.36274179037338</v>
      </c>
      <c r="F35" s="18">
        <v>125</v>
      </c>
      <c r="G35" s="18"/>
      <c r="H35" s="36">
        <f t="shared" si="2"/>
        <v>14.362741790373377</v>
      </c>
      <c r="I35" s="18"/>
      <c r="J35" s="1"/>
      <c r="K35" s="1" t="s">
        <v>128</v>
      </c>
    </row>
    <row r="36" spans="1:11" x14ac:dyDescent="0.15">
      <c r="A36" s="9" t="s">
        <v>60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18"/>
      <c r="H36" s="36">
        <f t="shared" si="2"/>
        <v>8.2747252747252737</v>
      </c>
      <c r="I36" s="18"/>
      <c r="J36" s="1"/>
      <c r="K36" s="1"/>
    </row>
    <row r="37" spans="1:11" x14ac:dyDescent="0.15">
      <c r="A37" s="9" t="s">
        <v>87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18"/>
      <c r="H37" s="36">
        <f t="shared" si="2"/>
        <v>10.111111111111111</v>
      </c>
      <c r="I37" s="18"/>
      <c r="J37" s="1"/>
      <c r="K37" s="1"/>
    </row>
    <row r="38" spans="1:11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18"/>
      <c r="H38" s="36">
        <f t="shared" si="2"/>
        <v>5.428571428571427</v>
      </c>
      <c r="I38" s="18"/>
      <c r="J38" s="1"/>
      <c r="K38" s="1"/>
    </row>
    <row r="39" spans="1:11" x14ac:dyDescent="0.15">
      <c r="A39" s="9" t="s">
        <v>18</v>
      </c>
      <c r="B39" s="39">
        <f>'201202'!B39+'201203'!B39+'201204'!B39+'201205'!B39+'201206'!B39+'201207'!B39+'201208'!B39+'201209'!B39+'201210'!B39+'201211'!B39+'201212'!B39</f>
        <v>13</v>
      </c>
      <c r="C39" s="36">
        <f>'201202'!C39+'201203'!C39+'201204'!C39+'201205'!C39+'201206'!C39+'201207'!C39+'201208'!C39+'201209'!C39+'201210'!C39+'201211'!C39+'201212'!C39</f>
        <v>355</v>
      </c>
      <c r="D39" s="36">
        <f>'201202'!D39+'201203'!D39+'201204'!D39+'201205'!D39+'201206'!D39+'201207'!D39+'201208'!D39+'201209'!D39+'201210'!D39+'201211'!D39+'201212'!D39</f>
        <v>82.159722222222214</v>
      </c>
      <c r="E39" s="36">
        <f t="shared" si="1"/>
        <v>69.159722222222214</v>
      </c>
      <c r="F39" s="18">
        <v>40</v>
      </c>
      <c r="G39" s="18"/>
      <c r="H39" s="36">
        <f t="shared" si="2"/>
        <v>29.159722222222214</v>
      </c>
      <c r="I39" s="18"/>
      <c r="J39" s="1"/>
      <c r="K39" s="1"/>
    </row>
    <row r="40" spans="1:11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18"/>
      <c r="H40" s="36">
        <f t="shared" si="2"/>
        <v>10.170329670329668</v>
      </c>
      <c r="I40" s="18"/>
      <c r="J40" s="1"/>
      <c r="K40" s="1"/>
    </row>
    <row r="41" spans="1:11" x14ac:dyDescent="0.15">
      <c r="A41" s="9" t="s">
        <v>20</v>
      </c>
      <c r="B41" s="39">
        <f>'201202'!B41+'201203'!B41+'201204'!B41+'201205'!B41+'201206'!B41+'201207'!B41+'201208'!B41+'201209'!B41+'201210'!B41+'201211'!B41+'201212'!B41</f>
        <v>8</v>
      </c>
      <c r="C41" s="36">
        <f>'201202'!C41+'201203'!C41+'201204'!C41+'201205'!C41+'201206'!C41+'201207'!C41+'201208'!C41+'201209'!C41+'201210'!C41+'201211'!C41+'201212'!C41</f>
        <v>230</v>
      </c>
      <c r="D41" s="36">
        <f>'201202'!D41+'201203'!D41+'201204'!D41+'201205'!D41+'201206'!D41+'201207'!D41+'201208'!D41+'201209'!D41+'201210'!D41+'201211'!D41+'201212'!D41</f>
        <v>59.024644945697574</v>
      </c>
      <c r="E41" s="36">
        <f t="shared" ref="E41:E62" si="3">D41-B41</f>
        <v>51.024644945697574</v>
      </c>
      <c r="F41" s="18"/>
      <c r="G41" s="18"/>
      <c r="H41" s="36">
        <f t="shared" ref="H41:H71" si="4">E41-F41+G41</f>
        <v>51.024644945697574</v>
      </c>
      <c r="I41" s="18"/>
      <c r="J41" s="1">
        <v>1</v>
      </c>
      <c r="K41" s="1" t="s">
        <v>74</v>
      </c>
    </row>
    <row r="42" spans="1:11" x14ac:dyDescent="0.15">
      <c r="A42" s="9" t="s">
        <v>116</v>
      </c>
      <c r="B42" s="39">
        <f>'201202'!B42+'201203'!B42+'201204'!B42+'201205'!B42+'201206'!B42+'201207'!B42+'201208'!B42+'201209'!B42+'201210'!B42+'201211'!B42+'201212'!B42</f>
        <v>2</v>
      </c>
      <c r="C42" s="36">
        <f>'201202'!C42+'201203'!C42+'201204'!C42+'201205'!C42+'201206'!C42+'201207'!C42+'201208'!C42+'201209'!C42+'201210'!C42+'201211'!C42+'201212'!C42</f>
        <v>60</v>
      </c>
      <c r="D42" s="36">
        <f>'201202'!D42+'201203'!D42+'201204'!D42+'201205'!D42+'201206'!D42+'201207'!D42+'201208'!D42+'201209'!D42+'201210'!D42+'201211'!D42+'201212'!D42</f>
        <v>21.944444444444443</v>
      </c>
      <c r="E42" s="36">
        <f t="shared" si="3"/>
        <v>19.944444444444443</v>
      </c>
      <c r="F42" s="18"/>
      <c r="G42" s="18"/>
      <c r="H42" s="36">
        <f t="shared" si="4"/>
        <v>19.944444444444443</v>
      </c>
      <c r="I42" s="18"/>
      <c r="J42" s="1"/>
      <c r="K42" s="1"/>
    </row>
    <row r="43" spans="1:11" x14ac:dyDescent="0.15">
      <c r="A43" s="9" t="s">
        <v>21</v>
      </c>
      <c r="B43" s="39">
        <f>'201202'!B43+'201203'!B43+'201204'!B43+'201205'!B43+'201206'!B43+'201207'!B43+'201208'!B43+'201209'!B43+'201210'!B43+'201211'!B43+'201212'!B43</f>
        <v>12</v>
      </c>
      <c r="C43" s="36">
        <f>'201202'!C43+'201203'!C43+'201204'!C43+'201205'!C43+'201206'!C43+'201207'!C43+'201208'!C43+'201209'!C43+'201210'!C43+'201211'!C43+'201212'!C43</f>
        <v>335</v>
      </c>
      <c r="D43" s="36">
        <f>'201202'!D43+'201203'!D43+'201204'!D43+'201205'!D43+'201206'!D43+'201207'!D43+'201208'!D43+'201209'!D43+'201210'!D43+'201211'!D43+'201212'!D43</f>
        <v>89.424326039457611</v>
      </c>
      <c r="E43" s="36">
        <f t="shared" si="3"/>
        <v>77.424326039457611</v>
      </c>
      <c r="F43" s="18">
        <v>20</v>
      </c>
      <c r="G43" s="18"/>
      <c r="H43" s="36">
        <f t="shared" si="4"/>
        <v>57.424326039457611</v>
      </c>
      <c r="I43" s="18">
        <v>10</v>
      </c>
      <c r="J43" s="1">
        <v>1</v>
      </c>
      <c r="K43" s="22" t="s">
        <v>47</v>
      </c>
    </row>
    <row r="44" spans="1:11" x14ac:dyDescent="0.15">
      <c r="A44" s="9" t="s">
        <v>22</v>
      </c>
      <c r="B44" s="39">
        <f>'201202'!B44+'201203'!B44+'201204'!B44+'201205'!B44+'201206'!B44+'201207'!B44+'201208'!B44+'201209'!B44+'201210'!B44+'201211'!B44+'201212'!B44</f>
        <v>2</v>
      </c>
      <c r="C44" s="36">
        <f>'201202'!C44+'201203'!C44+'201204'!C44+'201205'!C44+'201206'!C44+'201207'!C44+'201208'!C44+'201209'!C44+'201210'!C44+'201211'!C44+'201212'!C44</f>
        <v>60</v>
      </c>
      <c r="D44" s="36">
        <f>'201202'!D44+'201203'!D44+'201204'!D44+'201205'!D44+'201206'!D44+'201207'!D44+'201208'!D44+'201209'!D44+'201210'!D44+'201211'!D44+'201212'!D44</f>
        <v>12.897435897435898</v>
      </c>
      <c r="E44" s="36">
        <f t="shared" si="3"/>
        <v>10.897435897435898</v>
      </c>
      <c r="F44" s="18"/>
      <c r="G44" s="18"/>
      <c r="H44" s="36">
        <f t="shared" si="4"/>
        <v>10.897435897435898</v>
      </c>
      <c r="I44" s="18"/>
      <c r="J44" s="1"/>
      <c r="K44" s="1"/>
    </row>
    <row r="45" spans="1:11" x14ac:dyDescent="0.15">
      <c r="A45" s="9" t="s">
        <v>23</v>
      </c>
      <c r="B45" s="39">
        <f>'201202'!B45+'201203'!B45+'201204'!B45+'201205'!B45+'201206'!B45+'201207'!B45+'201208'!B45+'201209'!B45+'201210'!B45+'201211'!B45+'201212'!B45</f>
        <v>9</v>
      </c>
      <c r="C45" s="36">
        <f>'201202'!C45+'201203'!C45+'201204'!C45+'201205'!C45+'201206'!C45+'201207'!C45+'201208'!C45+'201209'!C45+'201210'!C45+'201211'!C45+'201212'!C45</f>
        <v>235</v>
      </c>
      <c r="D45" s="36">
        <f>'201202'!D45+'201203'!D45+'201204'!D45+'201205'!D45+'201206'!D45+'201207'!D45+'201208'!D45+'201209'!D45+'201210'!D45+'201211'!D45+'201212'!D45</f>
        <v>54.766559829059823</v>
      </c>
      <c r="E45" s="36">
        <f t="shared" si="3"/>
        <v>45.766559829059823</v>
      </c>
      <c r="F45" s="18">
        <v>40</v>
      </c>
      <c r="G45" s="18"/>
      <c r="H45" s="36">
        <f t="shared" si="4"/>
        <v>5.7665598290598226</v>
      </c>
      <c r="I45" s="18"/>
      <c r="J45" s="1"/>
      <c r="K45" s="1"/>
    </row>
    <row r="46" spans="1:11" x14ac:dyDescent="0.15">
      <c r="A46" s="9" t="s">
        <v>24</v>
      </c>
      <c r="B46" s="39">
        <f>'201202'!B46+'201203'!B46+'201204'!B46+'201205'!B46+'201206'!B46+'201207'!B46+'201208'!B46+'201209'!B46+'201210'!B46+'201211'!B46+'201212'!B46</f>
        <v>20</v>
      </c>
      <c r="C46" s="36">
        <f>'201202'!C46+'201203'!C46+'201204'!C46+'201205'!C46+'201206'!C46+'201207'!C46+'201208'!C46+'201209'!C46+'201210'!C46+'201211'!C46+'201212'!C46</f>
        <v>570</v>
      </c>
      <c r="D46" s="36">
        <f>'201202'!D46+'201203'!D46+'201204'!D46+'201205'!D46+'201206'!D46+'201207'!D46+'201208'!D46+'201209'!D46+'201210'!D46+'201211'!D46+'201212'!D46</f>
        <v>135.45894383394381</v>
      </c>
      <c r="E46" s="36">
        <f t="shared" si="3"/>
        <v>115.45894383394381</v>
      </c>
      <c r="F46" s="18">
        <v>75</v>
      </c>
      <c r="G46" s="18"/>
      <c r="H46" s="36">
        <f t="shared" si="4"/>
        <v>40.458943833943806</v>
      </c>
      <c r="I46" s="18"/>
      <c r="J46" s="1"/>
      <c r="K46" s="1"/>
    </row>
    <row r="47" spans="1:11" x14ac:dyDescent="0.15">
      <c r="A47" s="9" t="s">
        <v>133</v>
      </c>
      <c r="B47" s="39">
        <f>'201202'!B47+'201203'!B47+'201204'!B47+'201205'!B47+'201206'!B47+'201207'!B47+'201208'!B47+'201209'!B47+'201210'!B47+'201211'!B47+'201212'!B47</f>
        <v>4</v>
      </c>
      <c r="C47" s="36">
        <f>'201202'!C47+'201203'!C47+'201204'!C47+'201205'!C47+'201206'!C47+'201207'!C47+'201208'!C47+'201209'!C47+'201210'!C47+'201211'!C47+'201212'!C47</f>
        <v>110</v>
      </c>
      <c r="D47" s="36">
        <f>'201202'!D47+'201203'!D47+'201204'!D47+'201205'!D47+'201206'!D47+'201207'!D47+'201208'!D47+'201209'!D47+'201210'!D47+'201211'!D47+'201212'!D47</f>
        <v>37.357978279030903</v>
      </c>
      <c r="E47" s="36">
        <f t="shared" si="3"/>
        <v>33.357978279030903</v>
      </c>
      <c r="F47" s="18"/>
      <c r="G47" s="18"/>
      <c r="H47" s="36">
        <f t="shared" si="4"/>
        <v>33.357978279030903</v>
      </c>
      <c r="I47" s="18"/>
      <c r="J47" s="1"/>
      <c r="K47" s="1"/>
    </row>
    <row r="48" spans="1:11" x14ac:dyDescent="0.15">
      <c r="A48" s="9" t="s">
        <v>90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3"/>
        <v>19.944444444444443</v>
      </c>
      <c r="F48" s="18"/>
      <c r="G48" s="18"/>
      <c r="H48" s="36">
        <f t="shared" si="4"/>
        <v>19.944444444444443</v>
      </c>
      <c r="I48" s="18"/>
      <c r="J48" s="1"/>
      <c r="K48" s="1"/>
    </row>
    <row r="49" spans="1:11" x14ac:dyDescent="0.15">
      <c r="A49" s="9" t="s">
        <v>25</v>
      </c>
      <c r="B49" s="39">
        <f>'201202'!B49+'201203'!B49+'201204'!B49+'201205'!B49+'201206'!B49+'201207'!B49+'201208'!B49+'201209'!B49+'201210'!B49+'201211'!B49+'201212'!B49</f>
        <v>21</v>
      </c>
      <c r="C49" s="36">
        <f>'201202'!C49+'201203'!C49+'201204'!C49+'201205'!C49+'201206'!C49+'201207'!C49+'201208'!C49+'201209'!C49+'201210'!C49+'201211'!C49+'201212'!C49</f>
        <v>610</v>
      </c>
      <c r="D49" s="36">
        <f>'201202'!D49+'201203'!D49+'201204'!D49+'201205'!D49+'201206'!D49+'201207'!D49+'201208'!D49+'201209'!D49+'201210'!D49+'201211'!D49+'201212'!D49</f>
        <v>145.77032324400744</v>
      </c>
      <c r="E49" s="36">
        <f t="shared" si="3"/>
        <v>124.77032324400744</v>
      </c>
      <c r="F49" s="18">
        <v>70</v>
      </c>
      <c r="G49" s="18"/>
      <c r="H49" s="36">
        <f t="shared" si="4"/>
        <v>54.770323244007443</v>
      </c>
      <c r="I49" s="18">
        <v>20</v>
      </c>
      <c r="J49" s="1">
        <v>2</v>
      </c>
      <c r="K49" s="1" t="s">
        <v>120</v>
      </c>
    </row>
    <row r="50" spans="1:11" x14ac:dyDescent="0.15">
      <c r="A50" s="9" t="s">
        <v>61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3"/>
        <v>5.428571428571427</v>
      </c>
      <c r="F50" s="18"/>
      <c r="G50" s="18"/>
      <c r="H50" s="36">
        <f t="shared" si="4"/>
        <v>5.428571428571427</v>
      </c>
      <c r="I50" s="18"/>
      <c r="J50" s="1"/>
      <c r="K50" s="1"/>
    </row>
    <row r="51" spans="1:11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14</v>
      </c>
      <c r="C51" s="36">
        <f>'201202'!C51+'201203'!C51+'201204'!C51+'201205'!C51+'201206'!C51+'201207'!C51+'201208'!C51+'201209'!C51+'201210'!C51+'201211'!C51+'201212'!C51</f>
        <v>405</v>
      </c>
      <c r="D51" s="36">
        <f>'201202'!D51+'201203'!D51+'201204'!D51+'201205'!D51+'201206'!D51+'201207'!D51+'201208'!D51+'201209'!D51+'201210'!D51+'201211'!D51+'201212'!D51</f>
        <v>97.96339807852965</v>
      </c>
      <c r="E51" s="36">
        <f t="shared" si="3"/>
        <v>83.96339807852965</v>
      </c>
      <c r="F51" s="18">
        <v>50</v>
      </c>
      <c r="G51" s="18"/>
      <c r="H51" s="36">
        <f t="shared" si="4"/>
        <v>33.96339807852965</v>
      </c>
      <c r="I51" s="18"/>
      <c r="J51" s="1"/>
      <c r="K51" s="1"/>
    </row>
    <row r="52" spans="1:11" x14ac:dyDescent="0.15">
      <c r="A52" s="9" t="s">
        <v>27</v>
      </c>
      <c r="B52" s="39">
        <f>'201202'!B52+'201203'!B52+'201204'!B52+'201205'!B52+'201206'!B52+'201207'!B52+'201208'!B52+'201209'!B52+'201210'!B52+'201211'!B52+'201212'!B52</f>
        <v>19</v>
      </c>
      <c r="C52" s="36">
        <f>'201202'!C52+'201203'!C52+'201204'!C52+'201205'!C52+'201206'!C52+'201207'!C52+'201208'!C52+'201209'!C52+'201210'!C52+'201211'!C52+'201212'!C52</f>
        <v>550</v>
      </c>
      <c r="D52" s="36">
        <f>'201202'!D52+'201203'!D52+'201204'!D52+'201205'!D52+'201206'!D52+'201207'!D52+'201208'!D52+'201209'!D52+'201210'!D52+'201211'!D52+'201212'!D52</f>
        <v>125.94202654071074</v>
      </c>
      <c r="E52" s="36">
        <f t="shared" si="3"/>
        <v>106.94202654071074</v>
      </c>
      <c r="F52" s="18">
        <v>25</v>
      </c>
      <c r="G52" s="18"/>
      <c r="H52" s="36">
        <f t="shared" si="4"/>
        <v>81.942026540710742</v>
      </c>
      <c r="I52" s="18"/>
      <c r="J52" s="1"/>
      <c r="K52" s="1"/>
    </row>
    <row r="53" spans="1:11" x14ac:dyDescent="0.15">
      <c r="A53" s="9" t="s">
        <v>91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3"/>
        <v>10.111111111111111</v>
      </c>
      <c r="F53" s="18"/>
      <c r="G53" s="18"/>
      <c r="H53" s="36">
        <f t="shared" si="4"/>
        <v>10.111111111111111</v>
      </c>
      <c r="I53" s="18"/>
      <c r="J53" s="1"/>
      <c r="K53" s="1"/>
    </row>
    <row r="54" spans="1:11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3"/>
        <v>22.04395604395604</v>
      </c>
      <c r="F54" s="18"/>
      <c r="G54" s="18"/>
      <c r="H54" s="36">
        <f t="shared" si="4"/>
        <v>22.04395604395604</v>
      </c>
      <c r="I54" s="18"/>
      <c r="J54" s="1"/>
      <c r="K54" s="1"/>
    </row>
    <row r="55" spans="1:11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3"/>
        <v>29.253968253968253</v>
      </c>
      <c r="F55" s="18"/>
      <c r="G55" s="18"/>
      <c r="H55" s="36">
        <f t="shared" si="4"/>
        <v>29.253968253968253</v>
      </c>
      <c r="I55" s="18"/>
      <c r="J55" s="1"/>
      <c r="K55" s="1"/>
    </row>
    <row r="56" spans="1:11" x14ac:dyDescent="0.15">
      <c r="A56" s="9" t="s">
        <v>45</v>
      </c>
      <c r="B56" s="39">
        <f>'201202'!B56+'201203'!B56+'201204'!B56+'201205'!B56+'201206'!B56+'201207'!B56+'201208'!B56+'201209'!B56+'201210'!B56+'201211'!B56+'201212'!B56</f>
        <v>12</v>
      </c>
      <c r="C56" s="36">
        <f>'201202'!C56+'201203'!C56+'201204'!C56+'201205'!C56+'201206'!C56+'201207'!C56+'201208'!C56+'201209'!C56+'201210'!C56+'201211'!C56+'201212'!C56</f>
        <v>335</v>
      </c>
      <c r="D56" s="36">
        <f>'201202'!D56+'201203'!D56+'201204'!D56+'201205'!D56+'201206'!D56+'201207'!D56+'201208'!D56+'201209'!D56+'201210'!D56+'201211'!D56+'201212'!D56</f>
        <v>86.703935319066886</v>
      </c>
      <c r="E56" s="36">
        <f t="shared" si="3"/>
        <v>74.703935319066886</v>
      </c>
      <c r="F56" s="18">
        <v>45</v>
      </c>
      <c r="G56" s="18">
        <v>28</v>
      </c>
      <c r="H56" s="36">
        <f t="shared" si="4"/>
        <v>57.703935319066886</v>
      </c>
      <c r="I56" s="18"/>
      <c r="J56" s="1"/>
      <c r="K56" s="1" t="s">
        <v>145</v>
      </c>
    </row>
    <row r="57" spans="1:11" x14ac:dyDescent="0.15">
      <c r="A57" s="10" t="s">
        <v>48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3"/>
        <v>19.966117216117215</v>
      </c>
      <c r="F57" s="18"/>
      <c r="G57" s="18"/>
      <c r="H57" s="36">
        <f t="shared" si="4"/>
        <v>19.966117216117215</v>
      </c>
      <c r="I57" s="18"/>
      <c r="J57" s="1"/>
      <c r="K57" s="1"/>
    </row>
    <row r="58" spans="1:11" x14ac:dyDescent="0.15">
      <c r="A58" s="10" t="s">
        <v>92</v>
      </c>
      <c r="B58" s="39">
        <f>'201202'!B58+'201203'!B58+'201204'!B58+'201205'!B58+'201206'!B58+'201207'!B58+'201208'!B58+'201209'!B58+'201210'!B58+'201211'!B58+'201212'!B58</f>
        <v>10</v>
      </c>
      <c r="C58" s="36">
        <f>'201202'!C58+'201203'!C58+'201204'!C58+'201205'!C58+'201206'!C58+'201207'!C58+'201208'!C58+'201209'!C58+'201210'!C58+'201211'!C58+'201212'!C58</f>
        <v>260</v>
      </c>
      <c r="D58" s="36">
        <f>'201202'!D58+'201203'!D58+'201204'!D58+'201205'!D58+'201206'!D58+'201207'!D58+'201208'!D58+'201209'!D58+'201210'!D58+'201211'!D58+'201212'!D58</f>
        <v>62.459168755221377</v>
      </c>
      <c r="E58" s="36">
        <f t="shared" si="3"/>
        <v>52.459168755221377</v>
      </c>
      <c r="F58" s="18">
        <v>45</v>
      </c>
      <c r="G58" s="18">
        <v>10</v>
      </c>
      <c r="H58" s="36">
        <f t="shared" si="4"/>
        <v>17.459168755221377</v>
      </c>
      <c r="I58" s="18"/>
      <c r="J58" s="1"/>
      <c r="K58" s="1" t="s">
        <v>146</v>
      </c>
    </row>
    <row r="59" spans="1:11" x14ac:dyDescent="0.15">
      <c r="A59" s="10" t="s">
        <v>93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3"/>
        <v>10.111111111111111</v>
      </c>
      <c r="F59" s="18"/>
      <c r="G59" s="18"/>
      <c r="H59" s="36">
        <f t="shared" si="4"/>
        <v>10.111111111111111</v>
      </c>
      <c r="I59" s="18"/>
      <c r="J59" s="1"/>
      <c r="K59" s="1"/>
    </row>
    <row r="60" spans="1:11" x14ac:dyDescent="0.15">
      <c r="A60" s="10" t="s">
        <v>98</v>
      </c>
      <c r="B60" s="39">
        <f>'201202'!B60+'201203'!B60+'201204'!B60+'201205'!B60+'201206'!B60+'201207'!B60+'201208'!B60+'201209'!B60+'201210'!B60+'201211'!B60+'201212'!B60</f>
        <v>2</v>
      </c>
      <c r="C60" s="36">
        <f>'201202'!C60+'201203'!C60+'201204'!C60+'201205'!C60+'201206'!C60+'201207'!C60+'201208'!C60+'201209'!C60+'201210'!C60+'201211'!C60+'201212'!C60</f>
        <v>50</v>
      </c>
      <c r="D60" s="36">
        <f>'201202'!D60+'201203'!D60+'201204'!D60+'201205'!D60+'201206'!D60+'201207'!D60+'201208'!D60+'201209'!D60+'201210'!D60+'201211'!D60+'201212'!D60</f>
        <v>11.944444444444443</v>
      </c>
      <c r="E60" s="36">
        <f t="shared" si="3"/>
        <v>9.9444444444444429</v>
      </c>
      <c r="F60" s="18"/>
      <c r="G60" s="18"/>
      <c r="H60" s="36">
        <f t="shared" si="4"/>
        <v>9.9444444444444429</v>
      </c>
      <c r="I60" s="18"/>
      <c r="J60" s="1"/>
      <c r="K60" s="1"/>
    </row>
    <row r="61" spans="1:11" x14ac:dyDescent="0.15">
      <c r="A61" s="10" t="s">
        <v>99</v>
      </c>
      <c r="B61" s="39">
        <f>'201202'!B61+'201203'!B61+'201204'!B61+'201205'!B61+'201206'!B61+'201207'!B61+'201208'!B61+'201209'!B61+'201210'!B61+'201211'!B61+'201212'!B61</f>
        <v>2</v>
      </c>
      <c r="C61" s="36">
        <f>'201202'!C61+'201203'!C61+'201204'!C61+'201205'!C61+'201206'!C61+'201207'!C61+'201208'!C61+'201209'!C61+'201210'!C61+'201211'!C61+'201212'!C61</f>
        <v>40</v>
      </c>
      <c r="D61" s="36">
        <f>'201202'!D61+'201203'!D61+'201204'!D61+'201205'!D61+'201206'!D61+'201207'!D61+'201208'!D61+'201209'!D61+'201210'!D61+'201211'!D61+'201212'!D61</f>
        <v>2.675438596491226</v>
      </c>
      <c r="E61" s="36">
        <f t="shared" si="3"/>
        <v>0.67543859649122595</v>
      </c>
      <c r="F61" s="18"/>
      <c r="G61" s="18"/>
      <c r="H61" s="36">
        <f t="shared" si="4"/>
        <v>0.67543859649122595</v>
      </c>
      <c r="I61" s="18"/>
      <c r="J61" s="1"/>
      <c r="K61" s="1"/>
    </row>
    <row r="62" spans="1:11" x14ac:dyDescent="0.15">
      <c r="A62" s="10" t="s">
        <v>100</v>
      </c>
      <c r="B62" s="39">
        <f>'201202'!B62+'201203'!B62+'201204'!B62+'201205'!B62+'201206'!B62+'201207'!B62+'201208'!B62+'201209'!B62+'201210'!B62+'201211'!B62+'201212'!B62</f>
        <v>3</v>
      </c>
      <c r="C62" s="36">
        <f>'201202'!C62+'201203'!C62+'201204'!C62+'201205'!C62+'201206'!C62+'201207'!C62+'201208'!C62+'201209'!C62+'201210'!C62+'201211'!C62+'201212'!C62</f>
        <v>80</v>
      </c>
      <c r="D62" s="36">
        <f>'201202'!D62+'201203'!D62+'201204'!D62+'201205'!D62+'201206'!D62+'201207'!D62+'201208'!D62+'201209'!D62+'201210'!D62+'201211'!D62+'201212'!D62</f>
        <v>21.619883040935672</v>
      </c>
      <c r="E62" s="36">
        <f t="shared" si="3"/>
        <v>18.619883040935672</v>
      </c>
      <c r="F62" s="18"/>
      <c r="G62" s="18"/>
      <c r="H62" s="36">
        <f t="shared" si="4"/>
        <v>18.619883040935672</v>
      </c>
      <c r="I62" s="18"/>
      <c r="J62" s="1"/>
      <c r="K62" s="1"/>
    </row>
    <row r="63" spans="1:11" x14ac:dyDescent="0.15">
      <c r="A63" s="10" t="s">
        <v>129</v>
      </c>
      <c r="B63" s="39">
        <f>'201202'!B63+'201203'!B63+'201204'!B63+'201205'!B63+'201206'!B63+'201207'!B63+'201208'!B63+'201209'!B63+'201210'!B63+'201211'!B63+'201212'!B63</f>
        <v>2</v>
      </c>
      <c r="C63" s="36">
        <f>'201202'!C63+'201203'!C63+'201204'!C63+'201205'!C63+'201206'!C63+'201207'!C63+'201208'!C63+'201209'!C63+'201210'!C63+'201211'!C63+'201212'!C63</f>
        <v>50</v>
      </c>
      <c r="D63" s="36">
        <f>'201202'!D63+'201203'!D63+'201204'!D63+'201205'!D63+'201206'!D63+'201207'!D63+'201208'!D63+'201209'!D63+'201210'!D63+'201211'!D63+'201212'!D63</f>
        <v>15.413533834586467</v>
      </c>
      <c r="E63" s="36">
        <f t="shared" ref="E63:E72" si="5">D63-B63</f>
        <v>13.413533834586467</v>
      </c>
      <c r="F63" s="18"/>
      <c r="G63" s="18"/>
      <c r="H63" s="36">
        <f t="shared" si="4"/>
        <v>13.413533834586467</v>
      </c>
      <c r="I63" s="18"/>
      <c r="J63" s="1"/>
      <c r="K63" s="1"/>
    </row>
    <row r="64" spans="1:11" x14ac:dyDescent="0.15">
      <c r="A64" s="10" t="s">
        <v>134</v>
      </c>
      <c r="B64" s="39">
        <f>'201202'!B64+'201203'!B64+'201204'!B64+'201205'!B64+'201206'!B64+'201207'!B64+'201208'!B64+'201209'!B64+'201210'!B64+'201211'!B64+'201212'!B64</f>
        <v>2</v>
      </c>
      <c r="C64" s="36">
        <f>'201202'!C64+'201203'!C64+'201204'!C64+'201205'!C64+'201206'!C64+'201207'!C64+'201208'!C64+'201209'!C64+'201210'!C64+'201211'!C64+'201212'!C64</f>
        <v>50</v>
      </c>
      <c r="D64" s="36">
        <f>'201202'!D64+'201203'!D64+'201204'!D64+'201205'!D64+'201206'!D64+'201207'!D64+'201208'!D64+'201209'!D64+'201210'!D64+'201211'!D64+'201212'!D64</f>
        <v>15.413533834586467</v>
      </c>
      <c r="E64" s="36">
        <f t="shared" si="5"/>
        <v>13.413533834586467</v>
      </c>
      <c r="F64" s="18"/>
      <c r="G64" s="18"/>
      <c r="H64" s="36">
        <f t="shared" si="4"/>
        <v>13.413533834586467</v>
      </c>
      <c r="I64" s="18"/>
      <c r="J64" s="1"/>
      <c r="K64" s="1"/>
    </row>
    <row r="65" spans="1:11" x14ac:dyDescent="0.15">
      <c r="A65" s="10" t="s">
        <v>130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5"/>
        <v>12.571428571428573</v>
      </c>
      <c r="F65" s="18"/>
      <c r="G65" s="18"/>
      <c r="H65" s="36">
        <f t="shared" si="4"/>
        <v>12.571428571428573</v>
      </c>
      <c r="I65" s="18"/>
      <c r="J65" s="1"/>
      <c r="K65" s="1"/>
    </row>
    <row r="66" spans="1:11" x14ac:dyDescent="0.15">
      <c r="A66" s="10" t="s">
        <v>131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5"/>
        <v>12.571428571428573</v>
      </c>
      <c r="F66" s="18"/>
      <c r="G66" s="18"/>
      <c r="H66" s="36">
        <f t="shared" si="4"/>
        <v>12.571428571428573</v>
      </c>
      <c r="I66" s="18"/>
      <c r="J66" s="1"/>
      <c r="K66" s="1"/>
    </row>
    <row r="67" spans="1:11" x14ac:dyDescent="0.15">
      <c r="A67" s="10" t="s">
        <v>132</v>
      </c>
      <c r="B67" s="39">
        <f>'201202'!B67+'201203'!B67+'201204'!B67+'201205'!B67+'201206'!B67+'201207'!B67+'201208'!B67+'201209'!B67+'201210'!B67+'201211'!B67+'201212'!B67</f>
        <v>2</v>
      </c>
      <c r="C67" s="36">
        <f>'201202'!C67+'201203'!C67+'201204'!C67+'201205'!C67+'201206'!C67+'201207'!C67+'201208'!C67+'201209'!C67+'201210'!C67+'201211'!C67+'201212'!C67</f>
        <v>50</v>
      </c>
      <c r="D67" s="36">
        <f>'201202'!D67+'201203'!D67+'201204'!D67+'201205'!D67+'201206'!D67+'201207'!D67+'201208'!D67+'201209'!D67+'201210'!D67+'201211'!D67+'201212'!D67</f>
        <v>15.413533834586467</v>
      </c>
      <c r="E67" s="36">
        <f t="shared" si="5"/>
        <v>13.413533834586467</v>
      </c>
      <c r="F67" s="18"/>
      <c r="G67" s="18"/>
      <c r="H67" s="36">
        <f t="shared" si="4"/>
        <v>13.413533834586467</v>
      </c>
      <c r="I67" s="18"/>
      <c r="J67" s="1"/>
      <c r="K67" s="1"/>
    </row>
    <row r="68" spans="1:11" x14ac:dyDescent="0.15">
      <c r="A68" s="10" t="s">
        <v>115</v>
      </c>
      <c r="B68" s="39">
        <f>'201202'!B68+'201203'!B68+'201204'!B68+'201205'!B68+'201206'!B68+'201207'!B68+'201208'!B68+'201209'!B68+'201210'!B68+'201211'!B68+'201212'!B68</f>
        <v>3</v>
      </c>
      <c r="C68" s="36">
        <f>'201202'!C68+'201203'!C68+'201204'!C68+'201205'!C68+'201206'!C68+'201207'!C68+'201208'!C68+'201209'!C68+'201210'!C68+'201211'!C68+'201212'!C68</f>
        <v>80</v>
      </c>
      <c r="D68" s="36">
        <f>'201202'!D68+'201203'!D68+'201204'!D68+'201205'!D68+'201206'!D68+'201207'!D68+'201208'!D68+'201209'!D68+'201210'!D68+'201211'!D68+'201212'!D68</f>
        <v>21.342105263157894</v>
      </c>
      <c r="E68" s="36">
        <f t="shared" si="5"/>
        <v>18.342105263157894</v>
      </c>
      <c r="F68" s="18"/>
      <c r="G68" s="18"/>
      <c r="H68" s="36">
        <f t="shared" si="4"/>
        <v>18.342105263157894</v>
      </c>
      <c r="I68" s="18"/>
      <c r="J68" s="1"/>
      <c r="K68" s="1"/>
    </row>
    <row r="69" spans="1:11" x14ac:dyDescent="0.15">
      <c r="A69" s="10" t="s">
        <v>119</v>
      </c>
      <c r="B69" s="39">
        <f>'201202'!B69+'201203'!B69+'201204'!B69+'201205'!B69+'201206'!B69+'201207'!B69+'201208'!B69+'201209'!B69+'201210'!B69+'201211'!B69+'201212'!B69</f>
        <v>5</v>
      </c>
      <c r="C69" s="36">
        <f>'201202'!C69+'201203'!C69+'201204'!C69+'201205'!C69+'201206'!C69+'201207'!C69+'201208'!C69+'201209'!C69+'201210'!C69+'201211'!C69+'201212'!C69</f>
        <v>125</v>
      </c>
      <c r="D69" s="36">
        <f>'201202'!D69+'201203'!D69+'201204'!D69+'201205'!D69+'201206'!D69+'201207'!D69+'201208'!D69+'201209'!D69+'201210'!D69+'201211'!D69+'201212'!D69</f>
        <v>22.589129072681704</v>
      </c>
      <c r="E69" s="36">
        <f t="shared" si="5"/>
        <v>17.589129072681704</v>
      </c>
      <c r="F69" s="18"/>
      <c r="G69" s="18"/>
      <c r="H69" s="36">
        <f t="shared" si="4"/>
        <v>17.589129072681704</v>
      </c>
      <c r="I69" s="18"/>
      <c r="J69" s="1"/>
      <c r="K69" s="1"/>
    </row>
    <row r="70" spans="1:11" x14ac:dyDescent="0.15">
      <c r="A70" s="10" t="s">
        <v>135</v>
      </c>
      <c r="B70" s="39">
        <f>'201202'!B70+'201203'!B70+'201204'!B70+'201205'!B70+'201206'!B70+'201207'!B70+'201208'!B70+'201209'!B70+'201210'!B70+'201211'!B70+'201212'!B70</f>
        <v>1</v>
      </c>
      <c r="C70" s="36">
        <f>'201202'!C70+'201203'!C70+'201204'!C70+'201205'!C70+'201206'!C70+'201207'!C70+'201208'!C70+'201209'!C70+'201210'!C70+'201211'!C70+'201212'!C70</f>
        <v>20</v>
      </c>
      <c r="D70" s="36">
        <f>'201202'!D70+'201203'!D70+'201204'!D70+'201205'!D70+'201206'!D70+'201207'!D70+'201208'!D70+'201209'!D70+'201210'!D70+'201211'!D70+'201212'!D70</f>
        <v>1.8421052631578938</v>
      </c>
      <c r="E70" s="36">
        <f t="shared" si="5"/>
        <v>0.8421052631578938</v>
      </c>
      <c r="F70" s="18"/>
      <c r="G70" s="18"/>
      <c r="H70" s="36">
        <f t="shared" si="4"/>
        <v>0.8421052631578938</v>
      </c>
      <c r="I70" s="18"/>
      <c r="J70" s="1"/>
      <c r="K70" s="1"/>
    </row>
    <row r="71" spans="1:11" x14ac:dyDescent="0.15">
      <c r="A71" s="10" t="s">
        <v>102</v>
      </c>
      <c r="B71" s="39">
        <f>'201202'!B71+'201203'!B71+'201204'!B71+'201205'!B71+'201206'!B71+'201207'!B71+'201208'!B71+'201209'!B71+'201210'!B71+'201211'!B71+'201212'!B71</f>
        <v>1</v>
      </c>
      <c r="C71" s="36">
        <f>'201202'!C71+'201203'!C71+'201204'!C71+'201205'!C71+'201206'!C71+'201207'!C71+'201208'!C71+'201209'!C71+'201210'!C71+'201211'!C71+'201212'!C71</f>
        <v>30</v>
      </c>
      <c r="D71" s="36">
        <f>'201202'!D71+'201203'!D71+'201204'!D71+'201205'!D71+'201206'!D71+'201207'!D71+'201208'!D71+'201209'!D71+'201210'!D71+'201211'!D71+'201212'!D71</f>
        <v>7.1428571428571423</v>
      </c>
      <c r="E71" s="36">
        <f t="shared" si="5"/>
        <v>6.1428571428571423</v>
      </c>
      <c r="F71" s="18"/>
      <c r="G71" s="18"/>
      <c r="H71" s="36">
        <f t="shared" si="4"/>
        <v>6.1428571428571423</v>
      </c>
      <c r="I71" s="18"/>
      <c r="J71" s="1"/>
      <c r="K71" s="1"/>
    </row>
    <row r="72" spans="1:11" x14ac:dyDescent="0.15">
      <c r="A72" s="10" t="s">
        <v>102</v>
      </c>
      <c r="B72" s="39">
        <f>'201202'!B72+'201203'!B72+'201204'!B72+'201205'!B72+'201206'!B72+'201207'!B72+'201208'!B72+'201209'!B72+'201210'!B72+'201211'!B72+'201212'!B72</f>
        <v>2</v>
      </c>
      <c r="C72" s="36">
        <f>'201202'!C72+'201203'!C72+'201204'!C72+'201205'!C72+'201206'!C72+'201207'!C72+'201208'!C72+'201209'!C72+'201210'!C72+'201211'!C72+'201212'!C72</f>
        <v>60</v>
      </c>
      <c r="D72" s="36">
        <f>'201202'!D72+'201203'!D72+'201204'!D72+'201205'!D72+'201206'!D72+'201207'!D72+'201208'!D72+'201209'!D72+'201210'!D72+'201211'!D72+'201212'!D72</f>
        <v>20</v>
      </c>
      <c r="E72" s="36">
        <f t="shared" si="5"/>
        <v>18</v>
      </c>
      <c r="F72" s="18"/>
      <c r="G72" s="18"/>
      <c r="H72" s="36">
        <f t="shared" ref="H72" si="6">E72-F72</f>
        <v>18</v>
      </c>
      <c r="I72" s="18"/>
      <c r="J72" s="1"/>
      <c r="K72" s="1"/>
    </row>
    <row r="73" spans="1:11" x14ac:dyDescent="0.15">
      <c r="A73" s="10" t="s">
        <v>102</v>
      </c>
      <c r="B73" s="39">
        <f>'201202'!B73+'201203'!B73+'201204'!B73+'201205'!B73+'201206'!B73+'201207'!B73+'201208'!B73+'201209'!B73+'201210'!B73+'201211'!B73+'201212'!B73</f>
        <v>1</v>
      </c>
      <c r="C73" s="36">
        <f>'201202'!C73+'201203'!C73+'201204'!C73+'201205'!C73+'201206'!C73+'201207'!C73+'201208'!C73+'201209'!C73+'201210'!C73+'201211'!C73+'201212'!C73</f>
        <v>30</v>
      </c>
      <c r="D73" s="36">
        <f>'201202'!D73+'201203'!D73+'201204'!D73+'201205'!D73+'201206'!D73+'201207'!D73+'201208'!D73+'201209'!D73+'201210'!D73+'201211'!D73+'201212'!D73</f>
        <v>12.857142857142858</v>
      </c>
      <c r="E73" s="36">
        <f t="shared" ref="E73:E79" si="7">D73-B73</f>
        <v>11.857142857142858</v>
      </c>
      <c r="F73" s="18"/>
      <c r="G73" s="18"/>
      <c r="H73" s="36">
        <f t="shared" ref="H73:H79" si="8">E73-F73</f>
        <v>11.857142857142858</v>
      </c>
      <c r="I73" s="18"/>
      <c r="J73" s="1"/>
      <c r="K73" s="1"/>
    </row>
    <row r="74" spans="1:11" x14ac:dyDescent="0.15">
      <c r="A74" s="10" t="s">
        <v>102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7"/>
        <v>0</v>
      </c>
      <c r="F74" s="18"/>
      <c r="G74" s="18"/>
      <c r="H74" s="36">
        <f t="shared" si="8"/>
        <v>0</v>
      </c>
      <c r="I74" s="18"/>
      <c r="J74" s="1"/>
      <c r="K74" s="1"/>
    </row>
    <row r="75" spans="1:11" x14ac:dyDescent="0.15">
      <c r="A75" s="10" t="s">
        <v>102</v>
      </c>
      <c r="B75" s="39">
        <f>'201202'!B75+'201203'!B75+'201204'!B75+'201205'!B75+'201206'!B75+'201207'!B75+'201208'!B75+'201209'!B75+'201210'!B75+'201211'!B75+'201212'!B75</f>
        <v>0</v>
      </c>
      <c r="C75" s="36">
        <f>'201202'!C75+'201203'!C75+'201204'!C75+'201205'!C75+'201206'!C75+'201207'!C75+'201208'!C75+'201209'!C75+'201210'!C75+'201211'!C75+'201212'!C75</f>
        <v>0</v>
      </c>
      <c r="D75" s="36">
        <f>'201202'!D75+'201203'!D75+'201204'!D75+'201205'!D75+'201206'!D75+'201207'!D75+'201208'!D75+'201209'!D75+'201210'!D75+'201211'!D75+'201212'!D75</f>
        <v>0</v>
      </c>
      <c r="E75" s="36">
        <f t="shared" si="7"/>
        <v>0</v>
      </c>
      <c r="F75" s="18"/>
      <c r="G75" s="18"/>
      <c r="H75" s="36">
        <f t="shared" si="8"/>
        <v>0</v>
      </c>
      <c r="I75" s="18"/>
      <c r="J75" s="1"/>
      <c r="K75" s="1"/>
    </row>
    <row r="76" spans="1:11" x14ac:dyDescent="0.15">
      <c r="A76" s="10" t="s">
        <v>102</v>
      </c>
      <c r="B76" s="39">
        <f>'201202'!B76+'201203'!B76+'201204'!B76+'201205'!B76+'201206'!B76+'201207'!B76+'201208'!B76+'201209'!B76+'201210'!B76+'201211'!B76+'201212'!B76</f>
        <v>0</v>
      </c>
      <c r="C76" s="36">
        <f>'201202'!C76+'201203'!C76+'201204'!C76+'201205'!C76+'201206'!C76+'201207'!C76+'201208'!C76+'201209'!C76+'201210'!C76+'201211'!C76+'201212'!C76</f>
        <v>0</v>
      </c>
      <c r="D76" s="36">
        <f>'201202'!D76+'201203'!D76+'201204'!D76+'201205'!D76+'201206'!D76+'201207'!D76+'201208'!D76+'201209'!D76+'201210'!D76+'201211'!D76+'201212'!D76</f>
        <v>0</v>
      </c>
      <c r="E76" s="36">
        <f t="shared" si="7"/>
        <v>0</v>
      </c>
      <c r="F76" s="18"/>
      <c r="G76" s="18"/>
      <c r="H76" s="36">
        <f t="shared" si="8"/>
        <v>0</v>
      </c>
      <c r="I76" s="18"/>
      <c r="J76" s="1"/>
      <c r="K76" s="1"/>
    </row>
    <row r="77" spans="1:11" x14ac:dyDescent="0.15">
      <c r="A77" s="10" t="s">
        <v>102</v>
      </c>
      <c r="B77" s="39">
        <f>'201202'!B77+'201203'!B77+'201204'!B77+'201205'!B77+'201206'!B77+'201207'!B77+'201208'!B77+'201209'!B77+'201210'!B77+'201211'!B77+'201212'!B77</f>
        <v>0</v>
      </c>
      <c r="C77" s="36">
        <f>'201202'!C77+'201203'!C77+'201204'!C77+'201205'!C77+'201206'!C77+'201207'!C77+'201208'!C77+'201209'!C77+'201210'!C77+'201211'!C77+'201212'!C77</f>
        <v>0</v>
      </c>
      <c r="D77" s="36">
        <f>'201202'!D77+'201203'!D77+'201204'!D77+'201205'!D77+'201206'!D77+'201207'!D77+'201208'!D77+'201209'!D77+'201210'!D77+'201211'!D77+'201212'!D77</f>
        <v>0</v>
      </c>
      <c r="E77" s="36">
        <f t="shared" si="7"/>
        <v>0</v>
      </c>
      <c r="F77" s="18"/>
      <c r="G77" s="18"/>
      <c r="H77" s="36">
        <f t="shared" si="8"/>
        <v>0</v>
      </c>
      <c r="I77" s="18"/>
      <c r="J77" s="1"/>
      <c r="K77" s="1"/>
    </row>
    <row r="78" spans="1:11" x14ac:dyDescent="0.15">
      <c r="A78" s="10" t="s">
        <v>102</v>
      </c>
      <c r="B78" s="39">
        <f>'201202'!B78+'201203'!B78+'201204'!B78+'201205'!B78+'201206'!B78+'201207'!B78+'201208'!B78+'201209'!B78+'201210'!B78+'201211'!B78+'201212'!B78</f>
        <v>0</v>
      </c>
      <c r="C78" s="36">
        <f>'201202'!C78+'201203'!C78+'201204'!C78+'201205'!C78+'201206'!C78+'201207'!C78+'201208'!C78+'201209'!C78+'201210'!C78+'201211'!C78+'201212'!C78</f>
        <v>0</v>
      </c>
      <c r="D78" s="36">
        <f>'201202'!D78+'201203'!D78+'201204'!D78+'201205'!D78+'201206'!D78+'201207'!D78+'201208'!D78+'201209'!D78+'201210'!D78+'201211'!D78+'201212'!D78</f>
        <v>0</v>
      </c>
      <c r="E78" s="36">
        <f t="shared" si="7"/>
        <v>0</v>
      </c>
      <c r="F78" s="18"/>
      <c r="G78" s="18"/>
      <c r="H78" s="36">
        <f t="shared" si="8"/>
        <v>0</v>
      </c>
      <c r="I78" s="18"/>
      <c r="J78" s="1"/>
      <c r="K78" s="1"/>
    </row>
    <row r="79" spans="1:11" x14ac:dyDescent="0.15">
      <c r="A79" s="10" t="s">
        <v>102</v>
      </c>
      <c r="B79" s="39">
        <f>'201202'!B79+'201203'!B79+'201204'!B79+'201205'!B79+'201206'!B79+'201207'!B79+'201208'!B79+'201209'!B79+'201210'!B79+'201211'!B79+'201212'!B79</f>
        <v>0</v>
      </c>
      <c r="C79" s="36">
        <f>'201202'!C79+'201203'!C79+'201204'!C79+'201205'!C79+'201206'!C79+'201207'!C79+'201208'!C79+'201209'!C79+'201210'!C79+'201211'!C79+'201212'!C79</f>
        <v>0</v>
      </c>
      <c r="D79" s="36">
        <f>'201202'!D79+'201203'!D79+'201204'!D79+'201205'!D79+'201206'!D79+'201207'!D79+'201208'!D79+'201209'!D79+'201210'!D79+'201211'!D79+'201212'!D79</f>
        <v>0</v>
      </c>
      <c r="E79" s="36">
        <f t="shared" si="7"/>
        <v>0</v>
      </c>
      <c r="F79" s="18"/>
      <c r="G79" s="18"/>
      <c r="H79" s="36">
        <f t="shared" si="8"/>
        <v>0</v>
      </c>
      <c r="I79" s="18"/>
      <c r="J79" s="1"/>
      <c r="K79" s="1"/>
    </row>
    <row r="80" spans="1:11" x14ac:dyDescent="0.15">
      <c r="A80" s="10" t="s">
        <v>102</v>
      </c>
      <c r="B80" s="39">
        <f>'201202'!B80+'201203'!B80+'201204'!B80+'201205'!B80+'201206'!B80+'201207'!B80+'201208'!B80+'201209'!B80+'201210'!B80+'201211'!B80+'201212'!B80</f>
        <v>0</v>
      </c>
      <c r="C80" s="36">
        <f>'201202'!C80+'201203'!C80+'201204'!C80+'201205'!C80+'201206'!C80+'201207'!C80+'201208'!C80+'201209'!C80+'201210'!C80+'201211'!C80+'201212'!C80</f>
        <v>0</v>
      </c>
      <c r="D80" s="36">
        <f>'201202'!D80+'201203'!D80+'201204'!D80+'201205'!D80+'201206'!D80+'201207'!D80+'201208'!D80+'201209'!D80+'201210'!D80+'201211'!D80+'201212'!D80</f>
        <v>0</v>
      </c>
      <c r="E80" s="36">
        <f t="shared" ref="E80:E84" si="9">D80-B80</f>
        <v>0</v>
      </c>
      <c r="F80" s="18"/>
      <c r="G80" s="18"/>
      <c r="H80" s="36">
        <f t="shared" ref="H80:H84" si="10">E80-F80</f>
        <v>0</v>
      </c>
      <c r="I80" s="18"/>
      <c r="J80" s="1"/>
      <c r="K80" s="1"/>
    </row>
    <row r="81" spans="1:11" x14ac:dyDescent="0.15">
      <c r="A81" s="10" t="s">
        <v>102</v>
      </c>
      <c r="B81" s="39">
        <f>'201202'!B81+'201203'!B81+'201204'!B81+'201205'!B81+'201206'!B81+'201207'!B81+'201208'!B81+'201209'!B81+'201210'!B81+'201211'!B81+'201212'!B81</f>
        <v>0</v>
      </c>
      <c r="C81" s="36">
        <f>'201202'!C81+'201203'!C81+'201204'!C81+'201205'!C81+'201206'!C81+'201207'!C81+'201208'!C81+'201209'!C81+'201210'!C81+'201211'!C81+'201212'!C81</f>
        <v>0</v>
      </c>
      <c r="D81" s="36">
        <f>'201202'!D81+'201203'!D81+'201204'!D81+'201205'!D81+'201206'!D81+'201207'!D81+'201208'!D81+'201209'!D81+'201210'!D81+'201211'!D81+'201212'!D81</f>
        <v>0</v>
      </c>
      <c r="E81" s="36">
        <f t="shared" si="9"/>
        <v>0</v>
      </c>
      <c r="F81" s="18"/>
      <c r="G81" s="18"/>
      <c r="H81" s="36">
        <f t="shared" si="10"/>
        <v>0</v>
      </c>
      <c r="I81" s="18"/>
      <c r="J81" s="1"/>
      <c r="K81" s="1"/>
    </row>
    <row r="82" spans="1:11" x14ac:dyDescent="0.15">
      <c r="A82" s="10" t="s">
        <v>102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9"/>
        <v>0</v>
      </c>
      <c r="F82" s="18"/>
      <c r="G82" s="18"/>
      <c r="H82" s="36">
        <f t="shared" si="10"/>
        <v>0</v>
      </c>
      <c r="I82" s="18"/>
      <c r="J82" s="1"/>
      <c r="K82" s="1"/>
    </row>
    <row r="83" spans="1:11" x14ac:dyDescent="0.15">
      <c r="A83" s="10" t="s">
        <v>102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9"/>
        <v>0</v>
      </c>
      <c r="F83" s="18"/>
      <c r="G83" s="18"/>
      <c r="H83" s="36">
        <f t="shared" si="10"/>
        <v>0</v>
      </c>
      <c r="I83" s="18"/>
      <c r="J83" s="1"/>
      <c r="K83" s="1"/>
    </row>
    <row r="84" spans="1:11" x14ac:dyDescent="0.15">
      <c r="A84" s="10" t="s">
        <v>102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9"/>
        <v>0</v>
      </c>
      <c r="F84" s="18"/>
      <c r="G84" s="18"/>
      <c r="H84" s="36">
        <f t="shared" si="10"/>
        <v>0</v>
      </c>
      <c r="I84" s="18"/>
      <c r="J84" s="1"/>
      <c r="K84" s="1"/>
    </row>
    <row r="85" spans="1:11" x14ac:dyDescent="0.15">
      <c r="A85" s="10" t="s">
        <v>102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11">D85-B85</f>
        <v>0</v>
      </c>
      <c r="F85" s="18"/>
      <c r="G85" s="18"/>
      <c r="H85" s="36">
        <f t="shared" ref="H85:H100" si="12">E85-F85</f>
        <v>0</v>
      </c>
      <c r="I85" s="18"/>
      <c r="J85" s="1"/>
      <c r="K85" s="1"/>
    </row>
    <row r="86" spans="1:11" x14ac:dyDescent="0.15">
      <c r="A86" s="10" t="s">
        <v>102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11"/>
        <v>0</v>
      </c>
      <c r="F86" s="18"/>
      <c r="G86" s="18"/>
      <c r="H86" s="36">
        <f t="shared" si="12"/>
        <v>0</v>
      </c>
      <c r="I86" s="18"/>
      <c r="J86" s="1"/>
      <c r="K86" s="1"/>
    </row>
    <row r="87" spans="1:11" x14ac:dyDescent="0.15">
      <c r="A87" s="10" t="s">
        <v>102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11"/>
        <v>0</v>
      </c>
      <c r="F87" s="18"/>
      <c r="G87" s="18"/>
      <c r="H87" s="36">
        <f t="shared" si="12"/>
        <v>0</v>
      </c>
      <c r="I87" s="18"/>
      <c r="J87" s="1"/>
      <c r="K87" s="1"/>
    </row>
    <row r="88" spans="1:11" x14ac:dyDescent="0.15">
      <c r="A88" s="10" t="s">
        <v>102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11"/>
        <v>0</v>
      </c>
      <c r="F88" s="18"/>
      <c r="G88" s="18"/>
      <c r="H88" s="36">
        <f t="shared" si="12"/>
        <v>0</v>
      </c>
      <c r="I88" s="18"/>
      <c r="J88" s="1"/>
      <c r="K88" s="1"/>
    </row>
    <row r="89" spans="1:11" x14ac:dyDescent="0.15">
      <c r="A89" s="10" t="s">
        <v>102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11"/>
        <v>0</v>
      </c>
      <c r="F89" s="18"/>
      <c r="G89" s="18"/>
      <c r="H89" s="36">
        <f t="shared" si="12"/>
        <v>0</v>
      </c>
      <c r="I89" s="18"/>
      <c r="J89" s="1"/>
      <c r="K89" s="1"/>
    </row>
    <row r="90" spans="1:11" x14ac:dyDescent="0.15">
      <c r="A90" s="10" t="s">
        <v>102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11"/>
        <v>0</v>
      </c>
      <c r="F90" s="18"/>
      <c r="G90" s="18"/>
      <c r="H90" s="36">
        <f t="shared" si="12"/>
        <v>0</v>
      </c>
      <c r="I90" s="18"/>
      <c r="J90" s="1"/>
      <c r="K90" s="1"/>
    </row>
    <row r="91" spans="1:11" x14ac:dyDescent="0.15">
      <c r="A91" s="10" t="s">
        <v>102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11"/>
        <v>0</v>
      </c>
      <c r="F91" s="18"/>
      <c r="G91" s="18"/>
      <c r="H91" s="36">
        <f t="shared" si="12"/>
        <v>0</v>
      </c>
      <c r="I91" s="18"/>
      <c r="J91" s="1"/>
      <c r="K91" s="1"/>
    </row>
    <row r="92" spans="1:11" x14ac:dyDescent="0.15">
      <c r="A92" s="10" t="s">
        <v>102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11"/>
        <v>0</v>
      </c>
      <c r="F92" s="18"/>
      <c r="G92" s="18"/>
      <c r="H92" s="36">
        <f t="shared" si="12"/>
        <v>0</v>
      </c>
      <c r="I92" s="18"/>
      <c r="J92" s="1"/>
      <c r="K92" s="1"/>
    </row>
    <row r="93" spans="1:11" x14ac:dyDescent="0.15">
      <c r="A93" s="10" t="s">
        <v>102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11"/>
        <v>0</v>
      </c>
      <c r="F93" s="18"/>
      <c r="G93" s="18"/>
      <c r="H93" s="36">
        <f t="shared" si="12"/>
        <v>0</v>
      </c>
      <c r="I93" s="18"/>
      <c r="J93" s="1"/>
      <c r="K93" s="1"/>
    </row>
    <row r="94" spans="1:11" x14ac:dyDescent="0.15">
      <c r="A94" s="10" t="s">
        <v>102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11"/>
        <v>0</v>
      </c>
      <c r="F94" s="18"/>
      <c r="G94" s="18"/>
      <c r="H94" s="36">
        <f t="shared" si="12"/>
        <v>0</v>
      </c>
      <c r="I94" s="18"/>
      <c r="J94" s="1"/>
      <c r="K94" s="1"/>
    </row>
    <row r="95" spans="1:11" x14ac:dyDescent="0.15">
      <c r="A95" s="10" t="s">
        <v>102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11"/>
        <v>0</v>
      </c>
      <c r="F95" s="18"/>
      <c r="G95" s="18"/>
      <c r="H95" s="36">
        <f t="shared" si="12"/>
        <v>0</v>
      </c>
      <c r="I95" s="18"/>
      <c r="J95" s="1"/>
      <c r="K95" s="1"/>
    </row>
    <row r="96" spans="1:11" x14ac:dyDescent="0.15">
      <c r="A96" s="10" t="s">
        <v>102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11"/>
        <v>0</v>
      </c>
      <c r="F96" s="18"/>
      <c r="G96" s="18"/>
      <c r="H96" s="36">
        <f t="shared" si="12"/>
        <v>0</v>
      </c>
      <c r="I96" s="18"/>
      <c r="J96" s="1"/>
      <c r="K96" s="1"/>
    </row>
    <row r="97" spans="1:11" x14ac:dyDescent="0.15">
      <c r="A97" s="10" t="s">
        <v>102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11"/>
        <v>0</v>
      </c>
      <c r="F97" s="18"/>
      <c r="G97" s="18"/>
      <c r="H97" s="36">
        <f t="shared" si="12"/>
        <v>0</v>
      </c>
      <c r="I97" s="18"/>
      <c r="J97" s="1"/>
      <c r="K97" s="1"/>
    </row>
    <row r="98" spans="1:11" x14ac:dyDescent="0.15">
      <c r="A98" s="10" t="s">
        <v>102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11"/>
        <v>0</v>
      </c>
      <c r="F98" s="18"/>
      <c r="G98" s="18"/>
      <c r="H98" s="36">
        <f t="shared" si="12"/>
        <v>0</v>
      </c>
      <c r="I98" s="18"/>
      <c r="J98" s="1"/>
      <c r="K98" s="1"/>
    </row>
    <row r="99" spans="1:11" x14ac:dyDescent="0.15">
      <c r="A99" s="10" t="s">
        <v>102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11"/>
        <v>0</v>
      </c>
      <c r="F99" s="18"/>
      <c r="G99" s="18"/>
      <c r="H99" s="36">
        <f t="shared" si="12"/>
        <v>0</v>
      </c>
      <c r="I99" s="18"/>
      <c r="J99" s="1"/>
      <c r="K99" s="1"/>
    </row>
    <row r="100" spans="1:11" x14ac:dyDescent="0.15">
      <c r="A100" s="10" t="s">
        <v>102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11"/>
        <v>0</v>
      </c>
      <c r="F100" s="18"/>
      <c r="G100" s="18"/>
      <c r="H100" s="36">
        <f t="shared" si="12"/>
        <v>0</v>
      </c>
      <c r="I100" s="18"/>
      <c r="J100" s="1"/>
      <c r="K100" s="1"/>
    </row>
    <row r="101" spans="1:11" x14ac:dyDescent="0.15">
      <c r="A101" s="10"/>
      <c r="B101" s="39"/>
      <c r="C101" s="36"/>
      <c r="D101" s="36"/>
      <c r="E101" s="36"/>
      <c r="F101" s="18"/>
      <c r="G101" s="18"/>
      <c r="H101" s="36"/>
      <c r="I101" s="18"/>
      <c r="J101" s="1"/>
      <c r="K101" s="1"/>
    </row>
    <row r="107" spans="1:11" x14ac:dyDescent="0.15">
      <c r="A107" t="s">
        <v>154</v>
      </c>
    </row>
    <row r="108" spans="1:11" x14ac:dyDescent="0.15">
      <c r="A108" t="s">
        <v>155</v>
      </c>
    </row>
    <row r="109" spans="1:11" x14ac:dyDescent="0.15">
      <c r="A109" t="s">
        <v>151</v>
      </c>
    </row>
    <row r="110" spans="1:11" x14ac:dyDescent="0.15">
      <c r="A110" t="s">
        <v>152</v>
      </c>
    </row>
    <row r="111" spans="1:11" x14ac:dyDescent="0.15">
      <c r="A111" t="s">
        <v>153</v>
      </c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C19" sqref="C19"/>
    </sheetView>
  </sheetViews>
  <sheetFormatPr defaultRowHeight="13.5" x14ac:dyDescent="0.15"/>
  <cols>
    <col min="1" max="1" width="10.5" bestFit="1" customWidth="1"/>
    <col min="2" max="2" width="11.625" bestFit="1" customWidth="1"/>
    <col min="3" max="3" width="49.5" customWidth="1"/>
    <col min="4" max="4" width="10.5" bestFit="1" customWidth="1"/>
    <col min="5" max="5" width="11" bestFit="1" customWidth="1"/>
    <col min="6" max="6" width="14.75" customWidth="1"/>
  </cols>
  <sheetData>
    <row r="1" spans="1:6" x14ac:dyDescent="0.15">
      <c r="A1" s="5" t="s">
        <v>41</v>
      </c>
      <c r="B1" s="4" t="s">
        <v>114</v>
      </c>
      <c r="C1" s="4" t="s">
        <v>42</v>
      </c>
      <c r="D1" s="5" t="s">
        <v>41</v>
      </c>
      <c r="E1" s="4" t="s">
        <v>114</v>
      </c>
      <c r="F1" s="4" t="s">
        <v>42</v>
      </c>
    </row>
    <row r="2" spans="1:6" x14ac:dyDescent="0.15">
      <c r="A2" s="42" t="s">
        <v>113</v>
      </c>
      <c r="B2" s="39">
        <f>SUM(B3:B49)</f>
        <v>368</v>
      </c>
      <c r="C2" s="1"/>
      <c r="D2" s="42" t="s">
        <v>1</v>
      </c>
      <c r="E2" s="39">
        <f>SUM(E3:E47)</f>
        <v>1490</v>
      </c>
      <c r="F2" s="1"/>
    </row>
    <row r="3" spans="1:6" x14ac:dyDescent="0.15">
      <c r="A3" s="14">
        <v>41095</v>
      </c>
      <c r="B3" s="1">
        <v>-240</v>
      </c>
      <c r="C3" s="1" t="s">
        <v>161</v>
      </c>
      <c r="D3" s="14"/>
      <c r="E3" s="1"/>
      <c r="F3" s="1"/>
    </row>
    <row r="4" spans="1:6" x14ac:dyDescent="0.15">
      <c r="A4" s="14">
        <v>41095</v>
      </c>
      <c r="B4" s="1">
        <v>320</v>
      </c>
      <c r="C4" s="1" t="s">
        <v>160</v>
      </c>
      <c r="D4" s="14">
        <v>41079</v>
      </c>
      <c r="E4" s="1">
        <v>100</v>
      </c>
      <c r="F4" s="1" t="s">
        <v>159</v>
      </c>
    </row>
    <row r="5" spans="1:6" x14ac:dyDescent="0.15">
      <c r="A5" s="14">
        <v>41072</v>
      </c>
      <c r="B5" s="1">
        <v>48</v>
      </c>
      <c r="C5" s="1" t="s">
        <v>148</v>
      </c>
      <c r="D5" s="14">
        <v>40948</v>
      </c>
      <c r="E5" s="1">
        <v>75</v>
      </c>
      <c r="F5" s="1"/>
    </row>
    <row r="6" spans="1:6" x14ac:dyDescent="0.15">
      <c r="A6" s="14">
        <v>41072</v>
      </c>
      <c r="B6" s="1">
        <v>55</v>
      </c>
      <c r="C6" s="1" t="s">
        <v>147</v>
      </c>
      <c r="D6" s="14">
        <v>40952</v>
      </c>
      <c r="E6" s="1">
        <v>100</v>
      </c>
      <c r="F6" s="1"/>
    </row>
    <row r="7" spans="1:6" x14ac:dyDescent="0.15">
      <c r="A7" s="14">
        <v>41067</v>
      </c>
      <c r="B7" s="1">
        <v>-20</v>
      </c>
      <c r="C7" s="1" t="s">
        <v>138</v>
      </c>
      <c r="D7" s="14">
        <v>40960</v>
      </c>
      <c r="E7" s="1">
        <v>30</v>
      </c>
      <c r="F7" s="1"/>
    </row>
    <row r="8" spans="1:6" x14ac:dyDescent="0.15">
      <c r="A8" s="14">
        <v>41067</v>
      </c>
      <c r="B8" s="1">
        <v>35</v>
      </c>
      <c r="C8" s="1" t="s">
        <v>139</v>
      </c>
      <c r="D8" s="14">
        <v>40967</v>
      </c>
      <c r="E8" s="1">
        <v>100</v>
      </c>
      <c r="F8" s="1"/>
    </row>
    <row r="9" spans="1:6" x14ac:dyDescent="0.15">
      <c r="A9" s="14">
        <v>41065</v>
      </c>
      <c r="B9" s="1">
        <v>-40</v>
      </c>
      <c r="C9" s="1" t="s">
        <v>126</v>
      </c>
      <c r="D9" s="14">
        <v>40970</v>
      </c>
      <c r="E9" s="1">
        <v>35</v>
      </c>
      <c r="F9" s="1"/>
    </row>
    <row r="10" spans="1:6" x14ac:dyDescent="0.15">
      <c r="A10" s="14">
        <v>41065</v>
      </c>
      <c r="B10" s="1">
        <v>30</v>
      </c>
      <c r="C10" s="45" t="s">
        <v>136</v>
      </c>
      <c r="D10" s="14">
        <v>40974</v>
      </c>
      <c r="E10" s="1">
        <v>95</v>
      </c>
      <c r="F10" s="1"/>
    </row>
    <row r="11" spans="1:6" x14ac:dyDescent="0.15">
      <c r="A11" s="14">
        <v>41060</v>
      </c>
      <c r="B11" s="1">
        <v>-10</v>
      </c>
      <c r="C11" s="44" t="s">
        <v>124</v>
      </c>
      <c r="D11" s="14">
        <v>40976</v>
      </c>
      <c r="E11" s="1">
        <v>90</v>
      </c>
      <c r="F11" s="1"/>
    </row>
    <row r="12" spans="1:6" x14ac:dyDescent="0.15">
      <c r="A12" s="14">
        <v>41060</v>
      </c>
      <c r="B12" s="1">
        <v>130</v>
      </c>
      <c r="C12" s="43" t="s">
        <v>125</v>
      </c>
      <c r="D12" s="14">
        <v>40983</v>
      </c>
      <c r="E12" s="1">
        <v>90</v>
      </c>
      <c r="F12" s="1" t="s">
        <v>63</v>
      </c>
    </row>
    <row r="13" spans="1:6" x14ac:dyDescent="0.15">
      <c r="A13" s="14">
        <v>41058</v>
      </c>
      <c r="B13" s="1">
        <v>195</v>
      </c>
      <c r="C13" s="43" t="s">
        <v>123</v>
      </c>
      <c r="D13" s="14">
        <v>40983</v>
      </c>
      <c r="E13" s="1">
        <v>-60</v>
      </c>
      <c r="F13" s="1" t="s">
        <v>62</v>
      </c>
    </row>
    <row r="14" spans="1:6" x14ac:dyDescent="0.15">
      <c r="A14" s="14">
        <v>41058</v>
      </c>
      <c r="B14" s="1">
        <v>-205</v>
      </c>
      <c r="C14" s="1" t="s">
        <v>122</v>
      </c>
      <c r="D14" s="14">
        <v>40988</v>
      </c>
      <c r="E14" s="1">
        <v>50</v>
      </c>
      <c r="F14" s="1"/>
    </row>
    <row r="15" spans="1:6" x14ac:dyDescent="0.15">
      <c r="A15" s="14">
        <v>41058</v>
      </c>
      <c r="B15" s="1">
        <v>10</v>
      </c>
      <c r="C15" s="1" t="s">
        <v>117</v>
      </c>
      <c r="D15" s="14">
        <v>40990</v>
      </c>
      <c r="E15" s="1">
        <v>30</v>
      </c>
      <c r="F15" s="1"/>
    </row>
    <row r="16" spans="1:6" x14ac:dyDescent="0.15">
      <c r="A16" s="14">
        <v>40941</v>
      </c>
      <c r="B16" s="1">
        <v>160</v>
      </c>
      <c r="C16" s="1"/>
      <c r="D16" s="14">
        <v>40990</v>
      </c>
      <c r="E16" s="1">
        <v>-60</v>
      </c>
      <c r="F16" s="1" t="s">
        <v>66</v>
      </c>
    </row>
    <row r="17" spans="1:6" x14ac:dyDescent="0.15">
      <c r="A17" s="14">
        <v>40946</v>
      </c>
      <c r="B17" s="1">
        <v>60</v>
      </c>
      <c r="C17" s="1"/>
      <c r="D17" s="14">
        <v>40995</v>
      </c>
      <c r="E17" s="1">
        <v>70</v>
      </c>
      <c r="F17" s="1"/>
    </row>
    <row r="18" spans="1:6" x14ac:dyDescent="0.15">
      <c r="A18" s="14">
        <v>40972</v>
      </c>
      <c r="B18" s="1">
        <v>-70</v>
      </c>
      <c r="C18" s="1" t="s">
        <v>49</v>
      </c>
      <c r="D18" s="14">
        <v>40995</v>
      </c>
      <c r="E18" s="1">
        <v>-30</v>
      </c>
      <c r="F18" s="1" t="s">
        <v>67</v>
      </c>
    </row>
    <row r="19" spans="1:6" x14ac:dyDescent="0.15">
      <c r="A19" s="14">
        <v>40981</v>
      </c>
      <c r="B19" s="1">
        <v>30</v>
      </c>
      <c r="C19" s="1" t="s">
        <v>57</v>
      </c>
      <c r="D19" s="14">
        <v>40997</v>
      </c>
      <c r="E19" s="1">
        <v>50</v>
      </c>
      <c r="F19" s="1" t="s">
        <v>72</v>
      </c>
    </row>
    <row r="20" spans="1:6" x14ac:dyDescent="0.15">
      <c r="A20" s="14">
        <v>40981</v>
      </c>
      <c r="B20" s="1">
        <v>-120</v>
      </c>
      <c r="C20" s="1" t="s">
        <v>58</v>
      </c>
      <c r="D20" s="14">
        <v>40999</v>
      </c>
      <c r="E20" s="1">
        <v>20</v>
      </c>
      <c r="F20" s="1" t="s">
        <v>73</v>
      </c>
    </row>
    <row r="21" spans="1:6" x14ac:dyDescent="0.15">
      <c r="A21" s="14"/>
      <c r="B21" s="1"/>
      <c r="C21" s="1"/>
      <c r="D21" s="14">
        <v>41004</v>
      </c>
      <c r="E21" s="1">
        <v>80</v>
      </c>
      <c r="F21" s="1" t="s">
        <v>76</v>
      </c>
    </row>
    <row r="22" spans="1:6" x14ac:dyDescent="0.15">
      <c r="A22" s="14"/>
      <c r="B22" s="1"/>
      <c r="C22" s="1"/>
      <c r="D22" s="14">
        <v>41009</v>
      </c>
      <c r="E22" s="1">
        <v>170</v>
      </c>
      <c r="F22" s="1" t="s">
        <v>77</v>
      </c>
    </row>
    <row r="23" spans="1:6" x14ac:dyDescent="0.15">
      <c r="A23" s="14"/>
      <c r="B23" s="1"/>
      <c r="C23" s="1"/>
      <c r="D23" s="14">
        <v>41009</v>
      </c>
      <c r="E23" s="1">
        <v>-60</v>
      </c>
      <c r="F23" s="1" t="s">
        <v>79</v>
      </c>
    </row>
    <row r="24" spans="1:6" x14ac:dyDescent="0.15">
      <c r="A24" s="14"/>
      <c r="B24" s="1"/>
      <c r="C24" s="1"/>
      <c r="D24" s="14">
        <v>41009</v>
      </c>
      <c r="E24" s="1">
        <v>20</v>
      </c>
      <c r="F24" s="1" t="s">
        <v>80</v>
      </c>
    </row>
    <row r="25" spans="1:6" x14ac:dyDescent="0.15">
      <c r="A25" s="14"/>
      <c r="B25" s="1"/>
      <c r="C25" s="1"/>
      <c r="D25" s="14">
        <v>41011</v>
      </c>
      <c r="E25" s="1">
        <v>170</v>
      </c>
      <c r="F25" s="1" t="s">
        <v>77</v>
      </c>
    </row>
    <row r="26" spans="1:6" x14ac:dyDescent="0.15">
      <c r="A26" s="14"/>
      <c r="B26" s="1"/>
      <c r="C26" s="1"/>
      <c r="D26" s="14">
        <v>41011</v>
      </c>
      <c r="E26" s="1">
        <v>10</v>
      </c>
      <c r="F26" s="1" t="s">
        <v>82</v>
      </c>
    </row>
    <row r="27" spans="1:6" x14ac:dyDescent="0.15">
      <c r="A27" s="14"/>
      <c r="B27" s="1"/>
      <c r="C27" s="1"/>
      <c r="D27" s="14">
        <v>41011</v>
      </c>
      <c r="E27" s="1">
        <v>-30</v>
      </c>
      <c r="F27" s="1" t="s">
        <v>83</v>
      </c>
    </row>
    <row r="28" spans="1:6" x14ac:dyDescent="0.15">
      <c r="A28" s="14"/>
      <c r="B28" s="1"/>
      <c r="C28" s="1"/>
      <c r="D28" s="14">
        <v>41016</v>
      </c>
      <c r="E28" s="1">
        <v>230</v>
      </c>
      <c r="F28" s="1" t="s">
        <v>85</v>
      </c>
    </row>
    <row r="29" spans="1:6" x14ac:dyDescent="0.15">
      <c r="A29" s="14"/>
      <c r="B29" s="1"/>
      <c r="C29" s="1"/>
      <c r="D29" s="14">
        <v>41016</v>
      </c>
      <c r="E29" s="1">
        <v>-150</v>
      </c>
      <c r="F29" s="1" t="s">
        <v>86</v>
      </c>
    </row>
    <row r="30" spans="1:6" x14ac:dyDescent="0.15">
      <c r="A30" s="14"/>
      <c r="B30" s="1"/>
      <c r="C30" s="1"/>
      <c r="D30" s="14">
        <v>41018</v>
      </c>
      <c r="E30" s="1">
        <v>220</v>
      </c>
      <c r="F30" s="1" t="s">
        <v>88</v>
      </c>
    </row>
    <row r="31" spans="1:6" x14ac:dyDescent="0.15">
      <c r="A31" s="14"/>
      <c r="B31" s="1"/>
      <c r="C31" s="1"/>
      <c r="D31" s="14">
        <v>41018</v>
      </c>
      <c r="E31" s="1">
        <v>-75</v>
      </c>
      <c r="F31" s="1" t="s">
        <v>89</v>
      </c>
    </row>
    <row r="32" spans="1:6" x14ac:dyDescent="0.15">
      <c r="A32" s="14"/>
      <c r="B32" s="1"/>
      <c r="C32" s="1"/>
      <c r="D32" s="14">
        <v>41023</v>
      </c>
      <c r="E32" s="1">
        <v>200</v>
      </c>
      <c r="F32" s="1" t="s">
        <v>94</v>
      </c>
    </row>
    <row r="33" spans="1:6" x14ac:dyDescent="0.15">
      <c r="A33" s="14"/>
      <c r="B33" s="1"/>
      <c r="C33" s="1"/>
      <c r="D33" s="14">
        <v>41025</v>
      </c>
      <c r="E33" s="1">
        <v>200</v>
      </c>
      <c r="F33" s="1" t="s">
        <v>94</v>
      </c>
    </row>
    <row r="34" spans="1:6" x14ac:dyDescent="0.15">
      <c r="A34" s="14"/>
      <c r="B34" s="1"/>
      <c r="C34" s="1"/>
      <c r="D34" s="14">
        <v>41025</v>
      </c>
      <c r="E34" s="1">
        <v>-180</v>
      </c>
      <c r="F34" s="1" t="s">
        <v>97</v>
      </c>
    </row>
    <row r="35" spans="1:6" x14ac:dyDescent="0.15">
      <c r="A35" s="14"/>
      <c r="B35" s="1"/>
      <c r="C35" s="1"/>
      <c r="D35" s="14">
        <v>41032</v>
      </c>
      <c r="E35" s="1">
        <v>140</v>
      </c>
      <c r="F35" s="1" t="s">
        <v>95</v>
      </c>
    </row>
    <row r="36" spans="1:6" x14ac:dyDescent="0.15">
      <c r="A36" s="14"/>
      <c r="B36" s="1"/>
      <c r="C36" s="1"/>
      <c r="D36" s="14">
        <v>41037</v>
      </c>
      <c r="E36" s="1">
        <v>195</v>
      </c>
      <c r="F36" s="1" t="s">
        <v>96</v>
      </c>
    </row>
    <row r="37" spans="1:6" x14ac:dyDescent="0.15">
      <c r="A37" s="14"/>
      <c r="B37" s="1"/>
      <c r="C37" s="1"/>
      <c r="D37" s="14">
        <v>41039</v>
      </c>
      <c r="E37" s="1">
        <v>285</v>
      </c>
      <c r="F37" s="1" t="s">
        <v>103</v>
      </c>
    </row>
    <row r="38" spans="1:6" x14ac:dyDescent="0.15">
      <c r="A38" s="14"/>
      <c r="B38" s="1"/>
      <c r="C38" s="1"/>
      <c r="D38" s="14">
        <v>41044</v>
      </c>
      <c r="E38" s="1">
        <v>230</v>
      </c>
      <c r="F38" s="1" t="s">
        <v>85</v>
      </c>
    </row>
    <row r="39" spans="1:6" x14ac:dyDescent="0.15">
      <c r="A39" s="14"/>
      <c r="B39" s="1"/>
      <c r="C39" s="1"/>
      <c r="D39" s="14">
        <v>41044</v>
      </c>
      <c r="E39" s="1">
        <v>-90</v>
      </c>
      <c r="F39" s="1" t="s">
        <v>101</v>
      </c>
    </row>
    <row r="40" spans="1:6" x14ac:dyDescent="0.15">
      <c r="A40" s="14"/>
      <c r="B40" s="1"/>
      <c r="C40" s="1"/>
      <c r="D40" s="14">
        <v>41046</v>
      </c>
      <c r="E40" s="1">
        <v>15</v>
      </c>
      <c r="F40" s="1" t="s">
        <v>104</v>
      </c>
    </row>
    <row r="41" spans="1:6" x14ac:dyDescent="0.15">
      <c r="A41" s="14"/>
      <c r="B41" s="1"/>
      <c r="C41" s="1"/>
      <c r="D41" s="14">
        <v>41046</v>
      </c>
      <c r="E41" s="1">
        <v>-320</v>
      </c>
      <c r="F41" s="1" t="s">
        <v>105</v>
      </c>
    </row>
    <row r="42" spans="1:6" x14ac:dyDescent="0.15">
      <c r="A42" s="14"/>
      <c r="B42" s="1"/>
      <c r="C42" s="1"/>
      <c r="D42" s="14">
        <v>41051</v>
      </c>
      <c r="E42" s="1">
        <v>55</v>
      </c>
      <c r="F42" s="41" t="s">
        <v>108</v>
      </c>
    </row>
    <row r="43" spans="1:6" x14ac:dyDescent="0.15">
      <c r="A43" s="14"/>
      <c r="B43" s="1"/>
      <c r="C43" s="1"/>
      <c r="D43" s="14">
        <v>41051</v>
      </c>
      <c r="E43" s="1">
        <v>-350</v>
      </c>
      <c r="F43" s="1" t="s">
        <v>109</v>
      </c>
    </row>
    <row r="44" spans="1:6" x14ac:dyDescent="0.15">
      <c r="A44" s="14"/>
      <c r="B44" s="1"/>
      <c r="C44" s="1"/>
      <c r="D44" s="14">
        <v>41053</v>
      </c>
      <c r="E44" s="1">
        <v>15</v>
      </c>
      <c r="F44" s="1" t="s">
        <v>110</v>
      </c>
    </row>
    <row r="45" spans="1:6" x14ac:dyDescent="0.15">
      <c r="A45" s="14"/>
      <c r="B45" s="1"/>
      <c r="C45" s="1"/>
      <c r="D45" s="14">
        <v>41053</v>
      </c>
      <c r="E45" s="1">
        <v>-300</v>
      </c>
      <c r="F45" s="1" t="s">
        <v>111</v>
      </c>
    </row>
    <row r="46" spans="1:6" x14ac:dyDescent="0.15">
      <c r="A46" s="14"/>
      <c r="B46" s="1"/>
      <c r="C46" s="1"/>
      <c r="D46" s="14">
        <v>41053</v>
      </c>
      <c r="E46" s="1">
        <v>25</v>
      </c>
      <c r="F46" s="1" t="s">
        <v>112</v>
      </c>
    </row>
    <row r="47" spans="1:6" x14ac:dyDescent="0.15">
      <c r="A47" s="14"/>
      <c r="B47" s="1"/>
      <c r="C47" s="1"/>
      <c r="D47" s="10"/>
      <c r="E47" s="1"/>
      <c r="F47" s="1"/>
    </row>
    <row r="48" spans="1:6" x14ac:dyDescent="0.15">
      <c r="A48" s="14"/>
      <c r="B48" s="1"/>
      <c r="C48" s="1"/>
      <c r="D48" s="10"/>
      <c r="E48" s="1"/>
      <c r="F48" s="1"/>
    </row>
    <row r="49" spans="1:6" x14ac:dyDescent="0.15">
      <c r="A49" s="14"/>
      <c r="B49" s="1"/>
      <c r="C49" s="1"/>
      <c r="D49" s="10"/>
      <c r="E49" s="1"/>
      <c r="F49" s="1"/>
    </row>
    <row r="50" spans="1:6" x14ac:dyDescent="0.15">
      <c r="A50" s="14"/>
      <c r="B50" s="1"/>
      <c r="C50" s="1"/>
      <c r="D50" s="10"/>
      <c r="E50" s="1"/>
      <c r="F50" s="1"/>
    </row>
    <row r="51" spans="1:6" x14ac:dyDescent="0.15">
      <c r="A51" s="14"/>
      <c r="B51" s="1"/>
      <c r="C51" s="1"/>
      <c r="D51" s="10"/>
      <c r="E51" s="1"/>
      <c r="F51" s="1"/>
    </row>
    <row r="52" spans="1:6" x14ac:dyDescent="0.15">
      <c r="A52" s="14"/>
      <c r="B52" s="1"/>
      <c r="C52" s="1"/>
      <c r="D52" s="10"/>
      <c r="E52" s="1"/>
      <c r="F52" s="1"/>
    </row>
    <row r="53" spans="1:6" x14ac:dyDescent="0.15">
      <c r="A53" s="14"/>
      <c r="B53" s="1"/>
      <c r="C53" s="1"/>
      <c r="D53" s="10"/>
      <c r="E53" s="1"/>
      <c r="F53" s="1"/>
    </row>
    <row r="54" spans="1:6" x14ac:dyDescent="0.15">
      <c r="A54" s="14"/>
      <c r="B54" s="1"/>
      <c r="C54" s="1"/>
      <c r="D54" s="10"/>
      <c r="E54" s="1"/>
      <c r="F54" s="1"/>
    </row>
    <row r="55" spans="1:6" x14ac:dyDescent="0.15">
      <c r="A55" s="14"/>
      <c r="B55" s="1"/>
      <c r="C55" s="1"/>
    </row>
    <row r="56" spans="1:6" x14ac:dyDescent="0.15">
      <c r="A56" s="14"/>
      <c r="B56" s="1"/>
      <c r="C56" s="1"/>
    </row>
    <row r="57" spans="1:6" x14ac:dyDescent="0.15">
      <c r="A57" s="14"/>
      <c r="B57" s="1"/>
      <c r="C57" s="1"/>
    </row>
    <row r="58" spans="1:6" x14ac:dyDescent="0.15">
      <c r="A58" s="14"/>
      <c r="B58" s="1"/>
      <c r="C58" s="1"/>
    </row>
    <row r="59" spans="1:6" x14ac:dyDescent="0.15">
      <c r="A59" s="14"/>
      <c r="B59" s="1"/>
      <c r="C59" s="1"/>
    </row>
    <row r="60" spans="1:6" x14ac:dyDescent="0.15">
      <c r="A60" s="14"/>
      <c r="B60" s="1"/>
      <c r="C60" s="1"/>
    </row>
    <row r="61" spans="1:6" x14ac:dyDescent="0.15">
      <c r="A61" s="14"/>
      <c r="B61" s="1"/>
      <c r="C61" s="1"/>
    </row>
    <row r="62" spans="1:6" x14ac:dyDescent="0.15">
      <c r="A62" s="14"/>
      <c r="B62" s="1"/>
      <c r="C62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B17" sqref="B17"/>
    </sheetView>
  </sheetViews>
  <sheetFormatPr defaultRowHeight="13.5" x14ac:dyDescent="0.15"/>
  <cols>
    <col min="1" max="1" width="19.25" bestFit="1" customWidth="1"/>
    <col min="2" max="2" width="5.25" bestFit="1" customWidth="1"/>
    <col min="3" max="3" width="7" customWidth="1"/>
    <col min="4" max="4" width="6.875" customWidth="1"/>
    <col min="5" max="5" width="5.875" customWidth="1"/>
    <col min="6" max="6" width="7.125" bestFit="1" customWidth="1"/>
    <col min="7" max="7" width="6.5" customWidth="1"/>
  </cols>
  <sheetData>
    <row r="1" spans="1:7" ht="40.5" x14ac:dyDescent="0.15">
      <c r="A1" s="11"/>
      <c r="B1" s="11" t="s">
        <v>150</v>
      </c>
      <c r="C1" s="11" t="s">
        <v>149</v>
      </c>
      <c r="D1" s="5" t="s">
        <v>39</v>
      </c>
      <c r="E1" s="46" t="s">
        <v>142</v>
      </c>
      <c r="F1" s="46" t="s">
        <v>141</v>
      </c>
      <c r="G1" s="46" t="s">
        <v>143</v>
      </c>
    </row>
    <row r="2" spans="1:7" x14ac:dyDescent="0.15">
      <c r="A2" s="11"/>
      <c r="B2" s="11"/>
      <c r="C2" s="11"/>
      <c r="D2" s="11">
        <f>SUM(D9:D200)</f>
        <v>-65</v>
      </c>
      <c r="E2" s="11">
        <f>SUM(E9:E200)</f>
        <v>25</v>
      </c>
      <c r="F2" s="11">
        <f>SUM(F9:F200)</f>
        <v>-20</v>
      </c>
      <c r="G2" s="11">
        <f>SUM(G9:G200)</f>
        <v>-70</v>
      </c>
    </row>
    <row r="3" spans="1:7" x14ac:dyDescent="0.15">
      <c r="A3" s="11"/>
      <c r="B3" s="11"/>
      <c r="C3" s="11"/>
      <c r="D3" s="11"/>
      <c r="E3" s="11"/>
      <c r="F3" s="11"/>
      <c r="G3" s="11"/>
    </row>
    <row r="4" spans="1:7" x14ac:dyDescent="0.15">
      <c r="A4" s="11"/>
      <c r="B4" s="11"/>
      <c r="C4" s="11"/>
      <c r="D4" s="11"/>
      <c r="E4" s="11"/>
      <c r="F4" s="11"/>
      <c r="G4" s="11"/>
    </row>
    <row r="5" spans="1:7" x14ac:dyDescent="0.15">
      <c r="A5" s="11"/>
      <c r="B5" s="11"/>
      <c r="C5" s="11"/>
      <c r="D5" s="11"/>
      <c r="E5" s="11"/>
      <c r="F5" s="11"/>
      <c r="G5" s="11"/>
    </row>
    <row r="6" spans="1:7" x14ac:dyDescent="0.15">
      <c r="A6" s="11"/>
      <c r="B6" s="11"/>
      <c r="C6" s="11"/>
      <c r="D6" s="11"/>
      <c r="E6" s="11"/>
      <c r="F6" s="11"/>
      <c r="G6" s="11"/>
    </row>
    <row r="7" spans="1:7" x14ac:dyDescent="0.15">
      <c r="A7" s="11"/>
      <c r="B7" s="11"/>
      <c r="C7" s="11"/>
      <c r="D7" s="11"/>
      <c r="E7" s="11"/>
      <c r="F7" s="11"/>
      <c r="G7" s="11"/>
    </row>
    <row r="8" spans="1:7" x14ac:dyDescent="0.15">
      <c r="A8" s="11"/>
      <c r="B8" s="11"/>
      <c r="C8" s="11"/>
      <c r="D8" s="11"/>
      <c r="E8" s="11"/>
      <c r="F8" s="11"/>
      <c r="G8" s="11"/>
    </row>
    <row r="9" spans="1:7" x14ac:dyDescent="0.15">
      <c r="A9" s="11" t="str">
        <f>member!A9</f>
        <v>守候幸福</v>
      </c>
      <c r="B9" s="11"/>
      <c r="C9" s="11"/>
      <c r="D9" s="11">
        <f t="shared" ref="D9:D40" si="0">SUM(E9:AD9)</f>
        <v>0</v>
      </c>
      <c r="E9" s="2">
        <v>20</v>
      </c>
      <c r="F9" s="2">
        <v>-10</v>
      </c>
      <c r="G9" s="2">
        <v>-10</v>
      </c>
    </row>
    <row r="10" spans="1:7" x14ac:dyDescent="0.15">
      <c r="A10" s="11" t="str">
        <f>member!A10</f>
        <v>李一刀</v>
      </c>
      <c r="B10" s="11"/>
      <c r="C10" s="11"/>
      <c r="D10" s="11">
        <f t="shared" si="0"/>
        <v>-20</v>
      </c>
      <c r="E10" s="2"/>
      <c r="F10" s="2">
        <v>-10</v>
      </c>
      <c r="G10" s="2">
        <v>-10</v>
      </c>
    </row>
    <row r="11" spans="1:7" x14ac:dyDescent="0.15">
      <c r="A11" s="11" t="str">
        <f>member!A11</f>
        <v>咣咣地跟屁蟲</v>
      </c>
      <c r="B11" s="11"/>
      <c r="C11" s="11"/>
      <c r="D11" s="11">
        <f t="shared" si="0"/>
        <v>0</v>
      </c>
      <c r="E11" s="2"/>
      <c r="F11" s="2"/>
      <c r="G11" s="2"/>
    </row>
    <row r="12" spans="1:7" x14ac:dyDescent="0.15">
      <c r="A12" s="11" t="str">
        <f>member!A12</f>
        <v>Oo内拉祖里oO</v>
      </c>
      <c r="B12" s="11"/>
      <c r="C12" s="11"/>
      <c r="D12" s="11">
        <f t="shared" si="0"/>
        <v>0</v>
      </c>
      <c r="E12" s="2"/>
      <c r="F12" s="2"/>
      <c r="G12" s="2"/>
    </row>
    <row r="13" spans="1:7" x14ac:dyDescent="0.15">
      <c r="A13" s="11" t="str">
        <f>member!A13</f>
        <v>幸福~拂晓</v>
      </c>
      <c r="B13" s="11"/>
      <c r="C13" s="11"/>
      <c r="D13" s="11">
        <f t="shared" si="0"/>
        <v>0</v>
      </c>
      <c r="E13" s="2"/>
      <c r="F13" s="2"/>
      <c r="G13" s="2"/>
    </row>
    <row r="14" spans="1:7" x14ac:dyDescent="0.15">
      <c r="A14" s="11" t="str">
        <f>member!A14</f>
        <v>蚕豆</v>
      </c>
      <c r="B14" s="11"/>
      <c r="C14" s="11"/>
      <c r="D14" s="11">
        <f t="shared" si="0"/>
        <v>0</v>
      </c>
      <c r="E14" s="2"/>
      <c r="F14" s="2"/>
      <c r="G14" s="2"/>
    </row>
    <row r="15" spans="1:7" x14ac:dyDescent="0.15">
      <c r="A15" s="11" t="str">
        <f>member!A15</f>
        <v>who cares?</v>
      </c>
      <c r="B15" s="11"/>
      <c r="C15" s="11"/>
      <c r="D15" s="11">
        <f t="shared" si="0"/>
        <v>0</v>
      </c>
      <c r="E15" s="2"/>
      <c r="F15" s="2"/>
      <c r="G15" s="2"/>
    </row>
    <row r="16" spans="1:7" x14ac:dyDescent="0.15">
      <c r="A16" s="11" t="str">
        <f>member!A16</f>
        <v>幸福~彩票</v>
      </c>
      <c r="B16" s="11"/>
      <c r="C16" s="11"/>
      <c r="D16" s="11">
        <f t="shared" si="0"/>
        <v>0</v>
      </c>
      <c r="E16" s="2"/>
      <c r="F16" s="2"/>
      <c r="G16" s="2"/>
    </row>
    <row r="17" spans="1:7" x14ac:dyDescent="0.15">
      <c r="A17" s="11" t="str">
        <f>member!A17</f>
        <v>清道夫</v>
      </c>
      <c r="B17" s="11"/>
      <c r="C17" s="11">
        <v>20</v>
      </c>
      <c r="D17" s="11">
        <f t="shared" si="0"/>
        <v>-20</v>
      </c>
      <c r="E17" s="2">
        <v>-10</v>
      </c>
      <c r="F17" s="2"/>
      <c r="G17" s="2">
        <v>-10</v>
      </c>
    </row>
    <row r="18" spans="1:7" x14ac:dyDescent="0.15">
      <c r="A18" s="11" t="str">
        <f>member!A18</f>
        <v>老A</v>
      </c>
      <c r="B18" s="11"/>
      <c r="C18" s="11"/>
      <c r="D18" s="11">
        <f t="shared" si="0"/>
        <v>0</v>
      </c>
      <c r="E18" s="2"/>
      <c r="F18" s="2"/>
      <c r="G18" s="2"/>
    </row>
    <row r="19" spans="1:7" x14ac:dyDescent="0.15">
      <c r="A19" s="11" t="str">
        <f>member!A19</f>
        <v>狐狸</v>
      </c>
      <c r="B19" s="11"/>
      <c r="C19" s="11"/>
      <c r="D19" s="11">
        <f t="shared" si="0"/>
        <v>5</v>
      </c>
      <c r="E19" s="2">
        <v>-5</v>
      </c>
      <c r="F19" s="2">
        <v>20</v>
      </c>
      <c r="G19" s="2">
        <v>-10</v>
      </c>
    </row>
    <row r="20" spans="1:7" x14ac:dyDescent="0.15">
      <c r="A20" s="11" t="str">
        <f>member!A20</f>
        <v>腿子</v>
      </c>
      <c r="B20" s="11"/>
      <c r="C20" s="11"/>
      <c r="D20" s="11">
        <f t="shared" si="0"/>
        <v>0</v>
      </c>
      <c r="E20" s="2"/>
      <c r="F20" s="2"/>
      <c r="G20" s="2"/>
    </row>
    <row r="21" spans="1:7" x14ac:dyDescent="0.15">
      <c r="A21" s="11" t="str">
        <f>member!A21</f>
        <v>smile</v>
      </c>
      <c r="B21" s="11"/>
      <c r="C21" s="11"/>
      <c r="D21" s="11">
        <f t="shared" si="0"/>
        <v>0</v>
      </c>
      <c r="E21" s="2"/>
      <c r="F21" s="2"/>
      <c r="G21" s="2"/>
    </row>
    <row r="22" spans="1:7" x14ac:dyDescent="0.15">
      <c r="A22" s="11" t="str">
        <f>member!A22</f>
        <v>小贝</v>
      </c>
      <c r="B22" s="11"/>
      <c r="C22" s="11"/>
      <c r="D22" s="11">
        <f t="shared" si="0"/>
        <v>0</v>
      </c>
      <c r="E22" s="2"/>
      <c r="F22" s="2"/>
      <c r="G22" s="2"/>
    </row>
    <row r="23" spans="1:7" x14ac:dyDescent="0.15">
      <c r="A23" s="11" t="str">
        <f>member!A23</f>
        <v>11号-鲜明</v>
      </c>
      <c r="B23" s="11"/>
      <c r="C23" s="11"/>
      <c r="D23" s="11">
        <f t="shared" si="0"/>
        <v>0</v>
      </c>
      <c r="E23" s="2"/>
      <c r="F23" s="2"/>
      <c r="G23" s="2"/>
    </row>
    <row r="24" spans="1:7" x14ac:dyDescent="0.15">
      <c r="A24" s="11" t="str">
        <f>member!A24</f>
        <v>狐狸~涛</v>
      </c>
      <c r="B24" s="11"/>
      <c r="C24" s="11"/>
      <c r="D24" s="11">
        <f t="shared" si="0"/>
        <v>0</v>
      </c>
      <c r="E24" s="2"/>
      <c r="F24" s="2"/>
      <c r="G24" s="2"/>
    </row>
    <row r="25" spans="1:7" x14ac:dyDescent="0.15">
      <c r="A25" s="11" t="str">
        <f>member!A25</f>
        <v>侯盟</v>
      </c>
      <c r="B25" s="11"/>
      <c r="C25" s="11"/>
      <c r="D25" s="11">
        <f t="shared" si="0"/>
        <v>0</v>
      </c>
      <c r="E25" s="2">
        <v>20</v>
      </c>
      <c r="F25" s="2">
        <v>-10</v>
      </c>
      <c r="G25" s="2">
        <v>-10</v>
      </c>
    </row>
    <row r="26" spans="1:7" x14ac:dyDescent="0.15">
      <c r="A26" s="11" t="str">
        <f>member!A26</f>
        <v>玖伍贰壹</v>
      </c>
      <c r="B26" s="11"/>
      <c r="C26" s="11"/>
      <c r="D26" s="11">
        <f t="shared" si="0"/>
        <v>0</v>
      </c>
      <c r="E26" s="2"/>
      <c r="F26" s="2"/>
      <c r="G26" s="2"/>
    </row>
    <row r="27" spans="1:7" x14ac:dyDescent="0.15">
      <c r="A27" s="11" t="str">
        <f>member!A27</f>
        <v>红色F50-超</v>
      </c>
      <c r="B27" s="11"/>
      <c r="C27" s="11"/>
      <c r="D27" s="11">
        <f t="shared" si="0"/>
        <v>0</v>
      </c>
      <c r="E27" s="2"/>
      <c r="F27" s="2"/>
      <c r="G27" s="2"/>
    </row>
    <row r="28" spans="1:7" x14ac:dyDescent="0.15">
      <c r="A28" s="11" t="str">
        <f>member!A28</f>
        <v>活了</v>
      </c>
      <c r="B28" s="11"/>
      <c r="C28" s="11"/>
      <c r="D28" s="11">
        <f t="shared" si="0"/>
        <v>0</v>
      </c>
      <c r="E28" s="2"/>
      <c r="F28" s="2"/>
      <c r="G28" s="2"/>
    </row>
    <row r="29" spans="1:7" x14ac:dyDescent="0.15">
      <c r="A29" s="11" t="str">
        <f>member!A29</f>
        <v>天赐</v>
      </c>
      <c r="B29" s="11"/>
      <c r="C29" s="11"/>
      <c r="D29" s="11">
        <f t="shared" si="0"/>
        <v>0</v>
      </c>
      <c r="E29" s="2"/>
      <c r="F29" s="2"/>
      <c r="G29" s="2"/>
    </row>
    <row r="30" spans="1:7" x14ac:dyDescent="0.15">
      <c r="A30" s="11" t="str">
        <f>member!A30</f>
        <v>Shenghak</v>
      </c>
      <c r="B30" s="11"/>
      <c r="C30" s="11"/>
      <c r="D30" s="11">
        <f t="shared" si="0"/>
        <v>0</v>
      </c>
      <c r="E30" s="2"/>
      <c r="F30" s="2"/>
      <c r="G30" s="2"/>
    </row>
    <row r="31" spans="1:7" x14ac:dyDescent="0.15">
      <c r="A31" s="11" t="str">
        <f>member!A31</f>
        <v>红色6号</v>
      </c>
      <c r="B31" s="11"/>
      <c r="C31" s="11"/>
      <c r="D31" s="11">
        <f t="shared" si="0"/>
        <v>0</v>
      </c>
      <c r="E31" s="2"/>
      <c r="F31" s="2"/>
      <c r="G31" s="2"/>
    </row>
    <row r="32" spans="1:7" x14ac:dyDescent="0.15">
      <c r="A32" s="11" t="str">
        <f>member!A32</f>
        <v>微笑</v>
      </c>
      <c r="B32" s="11"/>
      <c r="C32" s="11"/>
      <c r="D32" s="11">
        <f t="shared" si="0"/>
        <v>0</v>
      </c>
      <c r="E32" s="2"/>
      <c r="F32" s="2"/>
      <c r="G32" s="2"/>
    </row>
    <row r="33" spans="1:7" x14ac:dyDescent="0.15">
      <c r="A33" s="11" t="str">
        <f>member!A33</f>
        <v>77号-更心</v>
      </c>
      <c r="B33" s="11"/>
      <c r="C33" s="11"/>
      <c r="D33" s="11">
        <f t="shared" si="0"/>
        <v>0</v>
      </c>
      <c r="E33" s="2"/>
      <c r="F33" s="2"/>
      <c r="G33" s="2"/>
    </row>
    <row r="34" spans="1:7" x14ac:dyDescent="0.15">
      <c r="A34" s="11" t="str">
        <f>member!A34</f>
        <v>更心朋友</v>
      </c>
      <c r="B34" s="11"/>
      <c r="C34" s="11"/>
      <c r="D34" s="11">
        <f t="shared" si="0"/>
        <v>0</v>
      </c>
      <c r="E34" s="2"/>
      <c r="F34" s="2"/>
      <c r="G34" s="2"/>
    </row>
    <row r="35" spans="1:7" x14ac:dyDescent="0.15">
      <c r="A35" s="11" t="str">
        <f>member!A35</f>
        <v>8号-菜菜亮</v>
      </c>
      <c r="B35" s="11"/>
      <c r="C35" s="11"/>
      <c r="D35" s="11">
        <f t="shared" si="0"/>
        <v>0</v>
      </c>
      <c r="E35" s="2"/>
      <c r="F35" s="2"/>
      <c r="G35" s="2"/>
    </row>
    <row r="36" spans="1:7" x14ac:dyDescent="0.15">
      <c r="A36" s="11" t="str">
        <f>member!A36</f>
        <v>杨光朋友</v>
      </c>
      <c r="B36" s="11"/>
      <c r="C36" s="11"/>
      <c r="D36" s="11">
        <f t="shared" si="0"/>
        <v>0</v>
      </c>
      <c r="E36" s="2"/>
      <c r="F36" s="2"/>
      <c r="G36" s="2"/>
    </row>
    <row r="37" spans="1:7" x14ac:dyDescent="0.15">
      <c r="A37" s="11" t="str">
        <f>member!A37</f>
        <v>拂晓朋友</v>
      </c>
      <c r="B37" s="11"/>
      <c r="C37" s="11"/>
      <c r="D37" s="11">
        <f t="shared" si="0"/>
        <v>0</v>
      </c>
      <c r="E37" s="2"/>
      <c r="F37" s="2"/>
      <c r="G37" s="2"/>
    </row>
    <row r="38" spans="1:7" x14ac:dyDescent="0.15">
      <c r="A38" s="11" t="str">
        <f>member!A38</f>
        <v>4号-许多</v>
      </c>
      <c r="B38" s="11"/>
      <c r="C38" s="11"/>
      <c r="D38" s="11">
        <f t="shared" si="0"/>
        <v>0</v>
      </c>
      <c r="E38" s="2"/>
      <c r="F38" s="2"/>
      <c r="G38" s="2"/>
    </row>
    <row r="39" spans="1:7" x14ac:dyDescent="0.15">
      <c r="A39" s="11" t="str">
        <f>member!A39</f>
        <v>5号-正</v>
      </c>
      <c r="B39" s="11"/>
      <c r="C39" s="11"/>
      <c r="D39" s="11">
        <f t="shared" si="0"/>
        <v>-20</v>
      </c>
      <c r="E39" s="2"/>
      <c r="F39" s="2">
        <v>-10</v>
      </c>
      <c r="G39" s="2">
        <v>-10</v>
      </c>
    </row>
    <row r="40" spans="1:7" x14ac:dyDescent="0.15">
      <c r="A40" s="11" t="str">
        <f>member!A40</f>
        <v>勇敢的爬爬</v>
      </c>
      <c r="B40" s="11"/>
      <c r="C40" s="11"/>
      <c r="D40" s="11">
        <f t="shared" si="0"/>
        <v>0</v>
      </c>
      <c r="E40" s="2"/>
      <c r="F40" s="2"/>
      <c r="G40" s="2"/>
    </row>
    <row r="41" spans="1:7" x14ac:dyDescent="0.15">
      <c r="A41" s="11" t="str">
        <f>member!A41</f>
        <v>17号-4号字母</v>
      </c>
      <c r="B41" s="11"/>
      <c r="C41" s="11"/>
      <c r="D41" s="11">
        <f t="shared" ref="D41:D70" si="1">SUM(E41:AD41)</f>
        <v>0</v>
      </c>
      <c r="E41" s="2"/>
      <c r="F41" s="2"/>
      <c r="G41" s="2"/>
    </row>
    <row r="42" spans="1:7" x14ac:dyDescent="0.15">
      <c r="A42" s="11" t="str">
        <f>member!A42</f>
        <v>雷雨</v>
      </c>
      <c r="B42" s="11"/>
      <c r="C42" s="11"/>
      <c r="D42" s="11">
        <f t="shared" si="1"/>
        <v>0</v>
      </c>
      <c r="E42" s="2"/>
      <c r="F42" s="2"/>
      <c r="G42" s="2"/>
    </row>
    <row r="43" spans="1:7" x14ac:dyDescent="0.15">
      <c r="A43" s="11" t="str">
        <f>member!A43</f>
        <v>西北偏北</v>
      </c>
      <c r="B43" s="11"/>
      <c r="C43" s="11"/>
      <c r="D43" s="11">
        <f t="shared" si="1"/>
        <v>0</v>
      </c>
      <c r="E43" s="2"/>
      <c r="F43" s="2"/>
      <c r="G43" s="2"/>
    </row>
    <row r="44" spans="1:7" x14ac:dyDescent="0.15">
      <c r="A44" s="11" t="str">
        <f>member!A44</f>
        <v>红色8号</v>
      </c>
      <c r="B44" s="11"/>
      <c r="C44" s="11"/>
      <c r="D44" s="11">
        <f t="shared" si="1"/>
        <v>0</v>
      </c>
      <c r="E44" s="2"/>
      <c r="F44" s="2"/>
      <c r="G44" s="2"/>
    </row>
    <row r="45" spans="1:7" x14ac:dyDescent="0.15">
      <c r="A45" s="11" t="str">
        <f>member!A45</f>
        <v>马耳他</v>
      </c>
      <c r="B45" s="11"/>
      <c r="C45" s="11"/>
      <c r="D45" s="11">
        <f t="shared" si="1"/>
        <v>0</v>
      </c>
      <c r="E45" s="2"/>
      <c r="F45" s="2"/>
      <c r="G45" s="2"/>
    </row>
    <row r="46" spans="1:7" x14ac:dyDescent="0.15">
      <c r="A46" s="11" t="str">
        <f>member!A46</f>
        <v>Cindy~陈猛</v>
      </c>
      <c r="B46" s="11"/>
      <c r="C46" s="11"/>
      <c r="D46" s="11">
        <f t="shared" si="1"/>
        <v>0</v>
      </c>
      <c r="E46" s="2"/>
      <c r="F46" s="2"/>
      <c r="G46" s="2"/>
    </row>
    <row r="47" spans="1:7" x14ac:dyDescent="0.15">
      <c r="A47" s="11" t="str">
        <f>member!A47</f>
        <v>张硕</v>
      </c>
      <c r="B47" s="11"/>
      <c r="C47" s="11"/>
      <c r="D47" s="11">
        <f t="shared" si="1"/>
        <v>0</v>
      </c>
      <c r="E47" s="2"/>
      <c r="F47" s="2"/>
      <c r="G47" s="2"/>
    </row>
    <row r="48" spans="1:7" x14ac:dyDescent="0.15">
      <c r="A48" s="11" t="str">
        <f>member!A48</f>
        <v>Violin</v>
      </c>
      <c r="B48" s="11"/>
      <c r="C48" s="11"/>
      <c r="D48" s="11">
        <f t="shared" si="1"/>
        <v>0</v>
      </c>
      <c r="E48" s="2"/>
      <c r="F48" s="2"/>
      <c r="G48" s="2"/>
    </row>
    <row r="49" spans="1:7" x14ac:dyDescent="0.15">
      <c r="A49" s="11" t="str">
        <f>member!A49</f>
        <v>87号陈磊</v>
      </c>
      <c r="B49" s="11"/>
      <c r="C49" s="11"/>
      <c r="D49" s="11">
        <f t="shared" si="1"/>
        <v>0</v>
      </c>
      <c r="E49" s="2"/>
      <c r="F49" s="2"/>
      <c r="G49" s="2"/>
    </row>
    <row r="50" spans="1:7" x14ac:dyDescent="0.15">
      <c r="A50" s="11" t="str">
        <f>member!A50</f>
        <v>水中阳光</v>
      </c>
      <c r="B50" s="11"/>
      <c r="C50" s="11"/>
      <c r="D50" s="11">
        <f t="shared" si="1"/>
        <v>0</v>
      </c>
      <c r="E50" s="2"/>
      <c r="F50" s="2"/>
      <c r="G50" s="2"/>
    </row>
    <row r="51" spans="1:7" x14ac:dyDescent="0.15">
      <c r="A51" s="11" t="str">
        <f>member!A51</f>
        <v>sam</v>
      </c>
      <c r="B51" s="11"/>
      <c r="C51" s="11"/>
      <c r="D51" s="11">
        <f t="shared" si="1"/>
        <v>0</v>
      </c>
      <c r="E51" s="2"/>
      <c r="F51" s="2"/>
      <c r="G51" s="2"/>
    </row>
    <row r="52" spans="1:7" x14ac:dyDescent="0.15">
      <c r="A52" s="11" t="str">
        <f>member!A52</f>
        <v>26 方亚</v>
      </c>
      <c r="B52" s="11"/>
      <c r="C52" s="11"/>
      <c r="D52" s="11">
        <f t="shared" si="1"/>
        <v>0</v>
      </c>
      <c r="E52" s="2"/>
      <c r="F52" s="2"/>
      <c r="G52" s="2"/>
    </row>
    <row r="53" spans="1:7" x14ac:dyDescent="0.15">
      <c r="A53" s="11" t="str">
        <f>member!A53</f>
        <v>维尼</v>
      </c>
      <c r="B53" s="11"/>
      <c r="C53" s="11"/>
      <c r="D53" s="11">
        <f t="shared" si="1"/>
        <v>0</v>
      </c>
      <c r="E53" s="2"/>
      <c r="F53" s="2"/>
      <c r="G53" s="2"/>
    </row>
    <row r="54" spans="1:7" x14ac:dyDescent="0.15">
      <c r="A54" s="11" t="str">
        <f>member!A54</f>
        <v>0号--张家宁</v>
      </c>
      <c r="B54" s="11"/>
      <c r="C54" s="11"/>
      <c r="D54" s="11">
        <f t="shared" si="1"/>
        <v>0</v>
      </c>
      <c r="E54" s="2"/>
      <c r="F54" s="2"/>
      <c r="G54" s="2"/>
    </row>
    <row r="55" spans="1:7" x14ac:dyDescent="0.15">
      <c r="A55" s="11" t="str">
        <f>member!A55</f>
        <v>泰山</v>
      </c>
      <c r="B55" s="11"/>
      <c r="C55" s="11"/>
      <c r="D55" s="11">
        <f t="shared" si="1"/>
        <v>0</v>
      </c>
      <c r="E55" s="2"/>
      <c r="F55" s="2"/>
      <c r="G55" s="2"/>
    </row>
    <row r="56" spans="1:7" x14ac:dyDescent="0.15">
      <c r="A56" s="11" t="str">
        <f>member!A56</f>
        <v>尚峰</v>
      </c>
      <c r="B56" s="11"/>
      <c r="C56" s="11"/>
      <c r="D56" s="11">
        <f t="shared" si="1"/>
        <v>0</v>
      </c>
      <c r="E56" s="1"/>
      <c r="F56" s="1"/>
      <c r="G56" s="1"/>
    </row>
    <row r="57" spans="1:7" x14ac:dyDescent="0.15">
      <c r="A57" s="11" t="str">
        <f>member!A57</f>
        <v>杨光</v>
      </c>
      <c r="B57" s="11"/>
      <c r="C57" s="11"/>
      <c r="D57" s="11">
        <f t="shared" si="1"/>
        <v>0</v>
      </c>
      <c r="E57" s="1"/>
      <c r="F57" s="1"/>
      <c r="G57" s="1"/>
    </row>
    <row r="58" spans="1:7" x14ac:dyDescent="0.15">
      <c r="A58" s="11" t="str">
        <f>member!A58</f>
        <v>小磊</v>
      </c>
      <c r="B58" s="11"/>
      <c r="C58" s="11"/>
      <c r="D58" s="11">
        <f t="shared" si="1"/>
        <v>0</v>
      </c>
      <c r="E58" s="1"/>
      <c r="F58" s="1"/>
      <c r="G58" s="1"/>
    </row>
    <row r="59" spans="1:7" x14ac:dyDescent="0.15">
      <c r="A59" s="11" t="str">
        <f>member!A59</f>
        <v>绿洲</v>
      </c>
      <c r="B59" s="11"/>
      <c r="C59" s="11"/>
      <c r="D59" s="11">
        <f t="shared" si="1"/>
        <v>0</v>
      </c>
      <c r="E59" s="1"/>
      <c r="F59" s="1"/>
      <c r="G59" s="1"/>
    </row>
    <row r="60" spans="1:7" x14ac:dyDescent="0.15">
      <c r="A60" s="11" t="str">
        <f>member!A60</f>
        <v>孙伟</v>
      </c>
      <c r="B60" s="11"/>
      <c r="C60" s="11"/>
      <c r="D60" s="11">
        <f t="shared" si="1"/>
        <v>0</v>
      </c>
      <c r="E60" s="1"/>
      <c r="F60" s="1"/>
      <c r="G60" s="1"/>
    </row>
    <row r="61" spans="1:7" x14ac:dyDescent="0.15">
      <c r="A61" s="11" t="str">
        <f>member!A61</f>
        <v>古轮木</v>
      </c>
      <c r="B61" s="11"/>
      <c r="C61" s="11"/>
      <c r="D61" s="11">
        <f t="shared" si="1"/>
        <v>0</v>
      </c>
      <c r="E61" s="1"/>
      <c r="F61" s="1"/>
      <c r="G61" s="1"/>
    </row>
    <row r="62" spans="1:7" x14ac:dyDescent="0.15">
      <c r="A62" s="11" t="str">
        <f>member!A62</f>
        <v>makoko</v>
      </c>
      <c r="B62" s="11"/>
      <c r="C62" s="11"/>
      <c r="D62" s="11">
        <f t="shared" si="1"/>
        <v>0</v>
      </c>
      <c r="E62" s="1"/>
      <c r="F62" s="1"/>
      <c r="G62" s="1"/>
    </row>
    <row r="63" spans="1:7" x14ac:dyDescent="0.15">
      <c r="A63" s="11" t="str">
        <f>member!A63</f>
        <v>玲-深蓝</v>
      </c>
      <c r="B63" s="11"/>
      <c r="C63" s="11"/>
      <c r="D63" s="11">
        <f t="shared" si="1"/>
        <v>0</v>
      </c>
      <c r="E63" s="1"/>
      <c r="F63" s="1"/>
      <c r="G63" s="1"/>
    </row>
    <row r="64" spans="1:7" x14ac:dyDescent="0.15">
      <c r="A64" s="11" t="str">
        <f>member!A64</f>
        <v>玲-小马</v>
      </c>
      <c r="B64" s="11"/>
      <c r="C64" s="11"/>
      <c r="D64" s="11">
        <f t="shared" si="1"/>
        <v>0</v>
      </c>
      <c r="E64" s="1"/>
      <c r="F64" s="1"/>
      <c r="G64" s="1"/>
    </row>
    <row r="65" spans="1:7" x14ac:dyDescent="0.15">
      <c r="A65" s="11" t="str">
        <f>member!A65</f>
        <v>玲-高</v>
      </c>
      <c r="B65" s="11"/>
      <c r="C65" s="11"/>
      <c r="D65" s="11">
        <f t="shared" si="1"/>
        <v>0</v>
      </c>
      <c r="E65" s="1"/>
      <c r="F65" s="1"/>
      <c r="G65" s="1"/>
    </row>
    <row r="66" spans="1:7" x14ac:dyDescent="0.15">
      <c r="A66" s="11" t="str">
        <f>member!A66</f>
        <v>玲-秦</v>
      </c>
      <c r="B66" s="11"/>
      <c r="C66" s="11"/>
      <c r="D66" s="11">
        <f t="shared" si="1"/>
        <v>0</v>
      </c>
      <c r="E66" s="1"/>
      <c r="F66" s="1"/>
      <c r="G66" s="1"/>
    </row>
    <row r="67" spans="1:7" x14ac:dyDescent="0.15">
      <c r="A67" s="11" t="str">
        <f>member!A67</f>
        <v>玲-手</v>
      </c>
      <c r="B67" s="11"/>
      <c r="C67" s="11"/>
      <c r="D67" s="11">
        <f t="shared" si="1"/>
        <v>0</v>
      </c>
      <c r="E67" s="1"/>
      <c r="F67" s="1"/>
      <c r="G67" s="1"/>
    </row>
    <row r="68" spans="1:7" x14ac:dyDescent="0.15">
      <c r="A68" s="11" t="str">
        <f>member!A68</f>
        <v>度日</v>
      </c>
      <c r="B68" s="11"/>
      <c r="C68" s="11"/>
      <c r="D68" s="11">
        <f t="shared" si="1"/>
        <v>-10</v>
      </c>
      <c r="E68" s="1"/>
      <c r="F68" s="1"/>
      <c r="G68" s="1">
        <v>-10</v>
      </c>
    </row>
    <row r="69" spans="1:7" x14ac:dyDescent="0.15">
      <c r="A69" s="11" t="str">
        <f>member!A69</f>
        <v>肖飞</v>
      </c>
      <c r="B69" s="11"/>
      <c r="C69" s="11"/>
      <c r="D69" s="11">
        <f t="shared" si="1"/>
        <v>0</v>
      </c>
      <c r="E69" s="1"/>
      <c r="F69" s="1"/>
      <c r="G69" s="1"/>
    </row>
    <row r="70" spans="1:7" x14ac:dyDescent="0.15">
      <c r="A70" s="11" t="str">
        <f>member!A70</f>
        <v>玲-大马</v>
      </c>
      <c r="B70" s="11"/>
      <c r="C70" s="11"/>
      <c r="D70" s="11">
        <f t="shared" si="1"/>
        <v>0</v>
      </c>
      <c r="E70" s="1"/>
      <c r="F70" s="1"/>
      <c r="G70" s="1"/>
    </row>
    <row r="71" spans="1:7" x14ac:dyDescent="0.15">
      <c r="A71" s="11" t="str">
        <f>member!A71</f>
        <v>新</v>
      </c>
      <c r="B71" s="11"/>
      <c r="C71" s="11"/>
      <c r="D71" s="11"/>
      <c r="E71" s="1"/>
      <c r="F71" s="1"/>
      <c r="G71" s="1"/>
    </row>
    <row r="72" spans="1:7" x14ac:dyDescent="0.15">
      <c r="A72" s="11" t="str">
        <f>member!A72</f>
        <v>新</v>
      </c>
      <c r="B72" s="11"/>
      <c r="C72" s="11"/>
      <c r="D72" s="11"/>
      <c r="E72" s="1"/>
      <c r="F72" s="1"/>
      <c r="G72" s="1"/>
    </row>
    <row r="73" spans="1:7" x14ac:dyDescent="0.15">
      <c r="A73" s="11" t="str">
        <f>member!A73</f>
        <v>新</v>
      </c>
      <c r="B73" s="11"/>
      <c r="C73" s="11"/>
      <c r="D73" s="11"/>
      <c r="E73" s="1"/>
      <c r="F73" s="1"/>
      <c r="G73" s="1"/>
    </row>
    <row r="74" spans="1:7" x14ac:dyDescent="0.15">
      <c r="A74" s="11" t="str">
        <f>member!A74</f>
        <v>新</v>
      </c>
      <c r="B74" s="11"/>
      <c r="C74" s="11"/>
      <c r="D74" s="11"/>
      <c r="E74" s="1"/>
      <c r="F74" s="1"/>
      <c r="G74" s="1"/>
    </row>
    <row r="75" spans="1:7" x14ac:dyDescent="0.15">
      <c r="A75" s="11" t="str">
        <f>member!A75</f>
        <v>新</v>
      </c>
      <c r="B75" s="11"/>
      <c r="C75" s="11"/>
      <c r="D75" s="11"/>
      <c r="E75" s="1"/>
      <c r="F75" s="1"/>
      <c r="G75" s="1"/>
    </row>
    <row r="76" spans="1:7" x14ac:dyDescent="0.15">
      <c r="A76" s="11" t="str">
        <f>member!A76</f>
        <v>新</v>
      </c>
      <c r="B76" s="11"/>
      <c r="C76" s="11"/>
      <c r="D76" s="11"/>
      <c r="E76" s="1"/>
      <c r="F76" s="1"/>
      <c r="G76" s="1"/>
    </row>
    <row r="77" spans="1:7" x14ac:dyDescent="0.15">
      <c r="A77" s="11" t="str">
        <f>member!A77</f>
        <v>新</v>
      </c>
      <c r="B77" s="11"/>
      <c r="C77" s="11"/>
      <c r="D77" s="11"/>
      <c r="E77" s="1"/>
      <c r="F77" s="1"/>
      <c r="G77" s="1"/>
    </row>
    <row r="78" spans="1:7" x14ac:dyDescent="0.15">
      <c r="A78" s="11" t="str">
        <f>member!A78</f>
        <v>新</v>
      </c>
      <c r="B78" s="11"/>
      <c r="C78" s="11"/>
      <c r="D78" s="11"/>
      <c r="E78" s="1"/>
      <c r="F78" s="1"/>
      <c r="G78" s="1"/>
    </row>
    <row r="79" spans="1:7" x14ac:dyDescent="0.15">
      <c r="A79" s="11" t="str">
        <f>member!A79</f>
        <v>新</v>
      </c>
      <c r="B79" s="11"/>
      <c r="C79" s="11"/>
      <c r="D79" s="11"/>
      <c r="E79" s="1"/>
      <c r="F79" s="1"/>
      <c r="G79" s="1"/>
    </row>
    <row r="80" spans="1:7" x14ac:dyDescent="0.15">
      <c r="A80" s="11" t="str">
        <f>member!A80</f>
        <v>新</v>
      </c>
      <c r="B80" s="11"/>
      <c r="C80" s="11"/>
      <c r="D80" s="11"/>
      <c r="E80" s="1"/>
      <c r="F80" s="1"/>
      <c r="G80" s="1"/>
    </row>
    <row r="81" spans="1:7" x14ac:dyDescent="0.15">
      <c r="A81" s="11" t="str">
        <f>member!A81</f>
        <v>新</v>
      </c>
      <c r="B81" s="11"/>
      <c r="C81" s="11"/>
      <c r="D81" s="11"/>
      <c r="E81" s="1"/>
      <c r="F81" s="1"/>
      <c r="G81" s="1"/>
    </row>
    <row r="82" spans="1:7" x14ac:dyDescent="0.15">
      <c r="A82" s="11" t="str">
        <f>member!A82</f>
        <v>新</v>
      </c>
      <c r="B82" s="11"/>
      <c r="C82" s="11"/>
      <c r="D82" s="11"/>
      <c r="E82" s="1"/>
      <c r="F82" s="1"/>
      <c r="G82" s="1"/>
    </row>
    <row r="83" spans="1:7" x14ac:dyDescent="0.15">
      <c r="A83" s="11" t="str">
        <f>member!A83</f>
        <v>新</v>
      </c>
      <c r="B83" s="11"/>
      <c r="C83" s="11"/>
      <c r="D83" s="11"/>
      <c r="E83" s="1"/>
      <c r="F83" s="1"/>
      <c r="G83" s="1"/>
    </row>
    <row r="84" spans="1:7" x14ac:dyDescent="0.15">
      <c r="A84" s="11" t="str">
        <f>member!A84</f>
        <v>新</v>
      </c>
      <c r="B84" s="11"/>
      <c r="C84" s="11"/>
      <c r="D84" s="11"/>
      <c r="E84" s="1"/>
      <c r="F84" s="1"/>
      <c r="G84" s="1"/>
    </row>
    <row r="85" spans="1:7" x14ac:dyDescent="0.15">
      <c r="A85" s="11" t="str">
        <f>member!A85</f>
        <v>新</v>
      </c>
      <c r="B85" s="11"/>
      <c r="C85" s="11"/>
      <c r="D85" s="11"/>
      <c r="E85" s="1"/>
      <c r="F85" s="1"/>
      <c r="G85" s="1"/>
    </row>
    <row r="86" spans="1:7" x14ac:dyDescent="0.15">
      <c r="A86" s="11" t="str">
        <f>member!A86</f>
        <v>新</v>
      </c>
      <c r="B86" s="11"/>
      <c r="C86" s="11"/>
      <c r="D86" s="11"/>
      <c r="E86" s="1"/>
      <c r="F86" s="1"/>
      <c r="G86" s="1"/>
    </row>
    <row r="87" spans="1:7" x14ac:dyDescent="0.15">
      <c r="A87" s="11" t="str">
        <f>member!A87</f>
        <v>新</v>
      </c>
      <c r="B87" s="11"/>
      <c r="C87" s="11"/>
      <c r="D87" s="11"/>
      <c r="E87" s="1"/>
      <c r="F87" s="1"/>
      <c r="G87" s="1"/>
    </row>
    <row r="88" spans="1:7" x14ac:dyDescent="0.15">
      <c r="A88" s="11" t="str">
        <f>member!A88</f>
        <v>新</v>
      </c>
      <c r="B88" s="11"/>
      <c r="C88" s="11"/>
      <c r="D88" s="11"/>
      <c r="E88" s="1"/>
      <c r="F88" s="1"/>
      <c r="G88" s="1"/>
    </row>
    <row r="89" spans="1:7" x14ac:dyDescent="0.15">
      <c r="A89" s="11" t="str">
        <f>member!A89</f>
        <v>新</v>
      </c>
      <c r="B89" s="11"/>
      <c r="C89" s="11"/>
      <c r="D89" s="11"/>
      <c r="E89" s="1"/>
      <c r="F89" s="1"/>
      <c r="G89" s="1"/>
    </row>
    <row r="90" spans="1:7" x14ac:dyDescent="0.15">
      <c r="A90" s="11" t="str">
        <f>member!A90</f>
        <v>新</v>
      </c>
      <c r="B90" s="11"/>
      <c r="C90" s="11"/>
      <c r="D90" s="11"/>
      <c r="E90" s="1"/>
      <c r="F90" s="1"/>
      <c r="G90" s="1"/>
    </row>
    <row r="91" spans="1:7" x14ac:dyDescent="0.15">
      <c r="A91" s="11" t="str">
        <f>member!A91</f>
        <v>新</v>
      </c>
      <c r="B91" s="11"/>
      <c r="C91" s="11"/>
      <c r="D91" s="11"/>
      <c r="E91" s="1"/>
      <c r="F91" s="1"/>
      <c r="G91" s="1"/>
    </row>
    <row r="92" spans="1:7" x14ac:dyDescent="0.15">
      <c r="A92" s="11" t="str">
        <f>member!A92</f>
        <v>新</v>
      </c>
      <c r="B92" s="11"/>
      <c r="C92" s="11"/>
      <c r="D92" s="11"/>
      <c r="E92" s="1"/>
      <c r="F92" s="1"/>
      <c r="G92" s="1"/>
    </row>
    <row r="93" spans="1:7" x14ac:dyDescent="0.15">
      <c r="A93" s="11" t="str">
        <f>member!A93</f>
        <v>新</v>
      </c>
      <c r="B93" s="11"/>
      <c r="C93" s="11"/>
      <c r="D93" s="11"/>
      <c r="E93" s="1"/>
      <c r="F93" s="1"/>
      <c r="G93" s="1"/>
    </row>
    <row r="94" spans="1:7" x14ac:dyDescent="0.15">
      <c r="A94" s="11" t="str">
        <f>member!A94</f>
        <v>新</v>
      </c>
      <c r="B94" s="11"/>
      <c r="C94" s="11"/>
      <c r="D94" s="11"/>
      <c r="E94" s="1"/>
      <c r="F94" s="1"/>
      <c r="G94" s="1"/>
    </row>
    <row r="95" spans="1:7" x14ac:dyDescent="0.15">
      <c r="A95" s="11" t="str">
        <f>member!A95</f>
        <v>新</v>
      </c>
      <c r="B95" s="11"/>
      <c r="C95" s="11"/>
      <c r="D95" s="11"/>
      <c r="E95" s="1"/>
      <c r="F95" s="1"/>
      <c r="G95" s="1"/>
    </row>
    <row r="96" spans="1:7" x14ac:dyDescent="0.15">
      <c r="A96" s="11" t="str">
        <f>member!A96</f>
        <v>新</v>
      </c>
      <c r="B96" s="11"/>
      <c r="C96" s="11"/>
      <c r="D96" s="11"/>
      <c r="E96" s="1"/>
      <c r="F96" s="1"/>
      <c r="G96" s="1"/>
    </row>
    <row r="97" spans="1:7" x14ac:dyDescent="0.15">
      <c r="A97" s="11" t="str">
        <f>member!A97</f>
        <v>新</v>
      </c>
      <c r="B97" s="11"/>
      <c r="C97" s="11"/>
      <c r="D97" s="11"/>
      <c r="E97" s="1"/>
      <c r="F97" s="1"/>
      <c r="G97" s="1"/>
    </row>
    <row r="98" spans="1:7" x14ac:dyDescent="0.15">
      <c r="A98" s="11" t="str">
        <f>member!A98</f>
        <v>新</v>
      </c>
      <c r="B98" s="11"/>
      <c r="C98" s="11"/>
      <c r="D98" s="11"/>
      <c r="E98" s="1"/>
      <c r="F98" s="1"/>
      <c r="G98" s="1"/>
    </row>
    <row r="99" spans="1:7" x14ac:dyDescent="0.15">
      <c r="A99" s="11" t="str">
        <f>member!A99</f>
        <v>新</v>
      </c>
      <c r="B99" s="11"/>
      <c r="C99" s="11"/>
      <c r="D99" s="11"/>
      <c r="E99" s="1"/>
      <c r="F99" s="1"/>
      <c r="G99" s="1"/>
    </row>
    <row r="100" spans="1:7" x14ac:dyDescent="0.15">
      <c r="A100" s="11" t="str">
        <f>member!A100</f>
        <v>新</v>
      </c>
      <c r="B100" s="11"/>
      <c r="C100" s="11"/>
      <c r="D100" s="11"/>
      <c r="E100" s="1"/>
      <c r="F100" s="1"/>
      <c r="G100" s="1"/>
    </row>
    <row r="101" spans="1:7" x14ac:dyDescent="0.15">
      <c r="E101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opLeftCell="A40" workbookViewId="0">
      <selection activeCell="E1" sqref="E1:E100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雷雨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张硕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雷雨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张硕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1"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雷雨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张硕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73" workbookViewId="0">
      <selection sqref="A1:E100"/>
    </sheetView>
  </sheetViews>
  <sheetFormatPr defaultRowHeight="13.5" x14ac:dyDescent="0.15"/>
  <cols>
    <col min="1" max="1" width="19.25" bestFit="1" customWidth="1"/>
    <col min="2" max="2" width="9.125" customWidth="1"/>
    <col min="3" max="3" width="9.625" customWidth="1"/>
    <col min="4" max="4" width="11.625" customWidth="1"/>
    <col min="5" max="5" width="10.5" bestFit="1" customWidth="1"/>
    <col min="7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  <c r="I1" s="5">
        <v>41046</v>
      </c>
      <c r="J1" s="5">
        <v>41051</v>
      </c>
      <c r="K1" s="5">
        <v>41053</v>
      </c>
      <c r="L1" s="5">
        <v>41058</v>
      </c>
      <c r="M1" s="5">
        <v>41060</v>
      </c>
    </row>
    <row r="2" spans="1:13" x14ac:dyDescent="0.15">
      <c r="A2" s="8" t="s">
        <v>30</v>
      </c>
      <c r="B2" s="33">
        <f>SUM(B9:B100)</f>
        <v>158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18</v>
      </c>
      <c r="I2" s="33">
        <f t="shared" ref="I2:J2" si="2">COUNT(I9:I100)</f>
        <v>18</v>
      </c>
      <c r="J2" s="33">
        <f t="shared" si="2"/>
        <v>16</v>
      </c>
      <c r="K2" s="33">
        <f t="shared" ref="K2:L2" si="3">COUNT(K9:K100)</f>
        <v>18</v>
      </c>
      <c r="L2" s="33">
        <f t="shared" si="3"/>
        <v>18</v>
      </c>
      <c r="M2" s="33">
        <f t="shared" ref="M2" si="4">COUNT(M9:M100)</f>
        <v>15</v>
      </c>
    </row>
    <row r="3" spans="1:13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  <c r="I3" s="20">
        <v>345</v>
      </c>
      <c r="J3" s="20">
        <v>345</v>
      </c>
      <c r="K3" s="20">
        <v>345</v>
      </c>
      <c r="L3" s="20">
        <v>345</v>
      </c>
      <c r="M3" s="20">
        <v>320</v>
      </c>
    </row>
    <row r="4" spans="1:13" x14ac:dyDescent="0.15">
      <c r="A4" s="8" t="s">
        <v>32</v>
      </c>
      <c r="B4" s="33"/>
      <c r="C4" s="34">
        <f>SUM(E4:T4)</f>
        <v>4300</v>
      </c>
      <c r="D4" s="35"/>
      <c r="E4" s="32">
        <f t="shared" ref="E4:F4" si="5">E2*E7</f>
        <v>480</v>
      </c>
      <c r="F4" s="32">
        <f t="shared" si="5"/>
        <v>540</v>
      </c>
      <c r="G4" s="32">
        <f t="shared" ref="G4:H4" si="6">G2*G7</f>
        <v>630</v>
      </c>
      <c r="H4" s="32">
        <f t="shared" si="6"/>
        <v>540</v>
      </c>
      <c r="I4" s="32">
        <f t="shared" ref="I4:J4" si="7">I2*I7</f>
        <v>360</v>
      </c>
      <c r="J4" s="32">
        <f t="shared" si="7"/>
        <v>400</v>
      </c>
      <c r="K4" s="32">
        <f t="shared" ref="K4:L4" si="8">K2*K7</f>
        <v>360</v>
      </c>
      <c r="L4" s="32">
        <f t="shared" si="8"/>
        <v>540</v>
      </c>
      <c r="M4" s="32">
        <f t="shared" ref="M4" si="9">M2*M7</f>
        <v>450</v>
      </c>
    </row>
    <row r="5" spans="1:13" x14ac:dyDescent="0.15">
      <c r="A5" s="8" t="s">
        <v>36</v>
      </c>
      <c r="B5" s="33"/>
      <c r="C5" s="34"/>
      <c r="D5" s="35">
        <f>SUM(E5:T5)</f>
        <v>1230</v>
      </c>
      <c r="E5" s="32">
        <f t="shared" ref="E5:F5" si="10">E4-E3</f>
        <v>140</v>
      </c>
      <c r="F5" s="32">
        <f t="shared" si="10"/>
        <v>195</v>
      </c>
      <c r="G5" s="32">
        <f t="shared" ref="G5:H5" si="11">G4-G3</f>
        <v>285</v>
      </c>
      <c r="H5" s="32">
        <f t="shared" si="11"/>
        <v>200</v>
      </c>
      <c r="I5" s="32">
        <f t="shared" ref="I5:J5" si="12">I4-I3</f>
        <v>15</v>
      </c>
      <c r="J5" s="32">
        <f t="shared" si="12"/>
        <v>55</v>
      </c>
      <c r="K5" s="32">
        <f t="shared" ref="K5" si="13">K4-K3</f>
        <v>15</v>
      </c>
      <c r="L5" s="32">
        <f t="shared" ref="L5:M5" si="14">L4-L3</f>
        <v>195</v>
      </c>
      <c r="M5" s="32">
        <f t="shared" si="14"/>
        <v>130</v>
      </c>
    </row>
    <row r="6" spans="1:13" x14ac:dyDescent="0.15">
      <c r="A6" s="8" t="s">
        <v>33</v>
      </c>
      <c r="B6" s="33"/>
      <c r="C6" s="34"/>
      <c r="D6" s="35"/>
      <c r="E6" s="32">
        <f t="shared" ref="E6:F6" si="15">E3/E2</f>
        <v>21.25</v>
      </c>
      <c r="F6" s="32">
        <f t="shared" si="15"/>
        <v>19.166666666666668</v>
      </c>
      <c r="G6" s="32">
        <f t="shared" ref="G6:H6" si="16">G3/G2</f>
        <v>16.428571428571427</v>
      </c>
      <c r="H6" s="32">
        <f t="shared" si="16"/>
        <v>18.888888888888889</v>
      </c>
      <c r="I6" s="32">
        <f t="shared" ref="I6:J6" si="17">I3/I2</f>
        <v>19.166666666666668</v>
      </c>
      <c r="J6" s="32">
        <f t="shared" si="17"/>
        <v>21.5625</v>
      </c>
      <c r="K6" s="32">
        <f t="shared" ref="K6:L6" si="18">K3/K2</f>
        <v>19.166666666666668</v>
      </c>
      <c r="L6" s="32">
        <f t="shared" si="18"/>
        <v>19.166666666666668</v>
      </c>
      <c r="M6" s="32">
        <f t="shared" ref="M6" si="19">M3/M2</f>
        <v>21.333333333333332</v>
      </c>
    </row>
    <row r="7" spans="1:13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  <c r="I7" s="20">
        <v>20</v>
      </c>
      <c r="J7" s="20">
        <v>25</v>
      </c>
      <c r="K7" s="20">
        <v>20</v>
      </c>
      <c r="L7" s="20">
        <v>30</v>
      </c>
      <c r="M7" s="20">
        <v>30</v>
      </c>
    </row>
    <row r="8" spans="1:13" x14ac:dyDescent="0.15">
      <c r="A8" s="8" t="s">
        <v>40</v>
      </c>
      <c r="B8" s="34"/>
      <c r="C8" s="34"/>
      <c r="D8" s="36"/>
      <c r="E8" s="32">
        <f t="shared" ref="E8:F8" si="20">E7-E6</f>
        <v>8.75</v>
      </c>
      <c r="F8" s="32">
        <f t="shared" si="20"/>
        <v>10.833333333333332</v>
      </c>
      <c r="G8" s="32">
        <f t="shared" ref="G8:H8" si="21">G7-G6</f>
        <v>13.571428571428573</v>
      </c>
      <c r="H8" s="32">
        <f t="shared" si="21"/>
        <v>11.111111111111111</v>
      </c>
      <c r="I8" s="32">
        <f t="shared" ref="I8:J8" si="22">I7-I6</f>
        <v>0.83333333333333215</v>
      </c>
      <c r="J8" s="32">
        <f t="shared" si="22"/>
        <v>3.4375</v>
      </c>
      <c r="K8" s="32">
        <f t="shared" ref="K8:L8" si="23">K7-K6</f>
        <v>0.83333333333333215</v>
      </c>
      <c r="L8" s="32">
        <f t="shared" si="23"/>
        <v>10.833333333333332</v>
      </c>
      <c r="M8" s="32">
        <f t="shared" ref="M8" si="24">M7-M6</f>
        <v>8.6666666666666679</v>
      </c>
    </row>
    <row r="9" spans="1:13" x14ac:dyDescent="0.15">
      <c r="A9" s="11" t="str">
        <f>member!A9</f>
        <v>守候幸福</v>
      </c>
      <c r="B9" s="34">
        <f t="shared" ref="B9:B62" si="25">COUNT(E9:T9)</f>
        <v>5</v>
      </c>
      <c r="C9" s="34">
        <f>E7*E9+F7*F9+G7*G9+H7*H9+I7*I9+J7*J9+K7*K9+L7*L9+M7*M9+N7*N9+O7*O9+P7*P9+Q7*Q9+R7*R9+S7*S9+T7*T9</f>
        <v>145</v>
      </c>
      <c r="D9" s="36">
        <f>E8*E9+F8*F9+G8*G9+H8*H9+I8*I9+J8*J9+K8*K9+L8*L9+M8*M9+O8*O9+P8*P9+Q8*Q9+R8*R9+S8*S9+T8*T9</f>
        <v>44.881944444444443</v>
      </c>
      <c r="E9" s="2"/>
      <c r="F9" s="2">
        <v>1</v>
      </c>
      <c r="G9" s="2"/>
      <c r="H9" s="2">
        <v>1</v>
      </c>
      <c r="I9" s="2"/>
      <c r="J9" s="2">
        <v>1</v>
      </c>
      <c r="K9" s="2"/>
      <c r="L9" s="2">
        <v>1</v>
      </c>
      <c r="M9" s="2">
        <v>1</v>
      </c>
    </row>
    <row r="10" spans="1:13" x14ac:dyDescent="0.15">
      <c r="A10" s="11" t="str">
        <f>member!A10</f>
        <v>李一刀</v>
      </c>
      <c r="B10" s="34">
        <f t="shared" si="25"/>
        <v>6</v>
      </c>
      <c r="C10" s="34">
        <f>E7*E10+F7*F10+G7*G10+H7*H10+I7*I10+J7*J10+K7*K10+L7*L10+M7*M10+N7*N10+O7*O10+P7*P10+Q7*Q10+R7*R10+S7*S10+T7*T10</f>
        <v>160</v>
      </c>
      <c r="D10" s="36">
        <f>E8*E10+F8*F10+G8*G10+H8*H10+I8*I10+J8*J10+K8*K10+L8*L10+M8*M10+O8*O10+P8*P10+Q8*Q10+R8*R10+S8*S10+T8*T10</f>
        <v>45.932539682539669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  <c r="K10" s="2">
        <v>1</v>
      </c>
      <c r="L10" s="2"/>
      <c r="M10" s="2"/>
    </row>
    <row r="11" spans="1:13" x14ac:dyDescent="0.15">
      <c r="A11" s="11" t="str">
        <f>member!A11</f>
        <v>咣咣地跟屁蟲</v>
      </c>
      <c r="B11" s="34">
        <f t="shared" si="25"/>
        <v>7</v>
      </c>
      <c r="C11" s="34">
        <f>E7*E11+F7*F11+G7*G11+H7*H11+I7*I11+J7*J11+K7*K11+L7*L11+M7*M11+N7*N11+O7*O11+P7*P11+Q7*Q11+R7*R11+S7*S11+T7*T11</f>
        <v>185</v>
      </c>
      <c r="D11" s="36">
        <f>E8*E11+F8*F11+G8*G11+H8*H11+I8*I11+J8*J11+K8*K11+L8*L11+M8*M11+O8*O11+P8*P11+Q8*Q11+R8*R11+S8*S11+T8*T11</f>
        <v>46.631944444444429</v>
      </c>
      <c r="E11" s="2">
        <v>1</v>
      </c>
      <c r="F11" s="2">
        <v>1</v>
      </c>
      <c r="G11" s="2"/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34">
        <f t="shared" si="2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34">
        <f t="shared" si="25"/>
        <v>7</v>
      </c>
      <c r="C13" s="34">
        <f>E7*E13+F7*F13+G7*G13+H7*H13+I7*I13+J7*J13+K7*K13+L7*L13+M7*M13+N7*N13+O7*O13+P7*P13+Q7*Q13+R7*R13+S7*S13+T7*T13</f>
        <v>185</v>
      </c>
      <c r="D13" s="36">
        <f>E8*E13+F8*F13+G8*G13+H8*H13+I8*I13+J8*J13+K8*K13+L8*L13+M8*M13+O8*O13+P8*P13+Q8*Q13+R8*R13+S8*S13+T8*T13</f>
        <v>44.465277777777771</v>
      </c>
      <c r="E13" s="2">
        <v>1</v>
      </c>
      <c r="F13" s="2">
        <v>1</v>
      </c>
      <c r="G13" s="2"/>
      <c r="H13" s="2">
        <v>1</v>
      </c>
      <c r="I13" s="2">
        <v>1</v>
      </c>
      <c r="J13" s="2">
        <v>1</v>
      </c>
      <c r="K13" s="2">
        <v>1</v>
      </c>
      <c r="L13" s="2"/>
      <c r="M13" s="2">
        <v>1</v>
      </c>
    </row>
    <row r="14" spans="1:13" x14ac:dyDescent="0.15">
      <c r="A14" s="11" t="str">
        <f>member!A14</f>
        <v>蚕豆</v>
      </c>
      <c r="B14" s="34">
        <f t="shared" si="25"/>
        <v>8</v>
      </c>
      <c r="C14" s="34">
        <f>E7*E14+F7*F14+G7*G14+H7*H14+I7*I14+J7*J14+K7*K14+L7*L14+M7*M14+N7*N14+O7*O14+P7*P14+Q7*Q14+R7*R14+S7*S14+T7*T14</f>
        <v>220</v>
      </c>
      <c r="D14" s="36">
        <f>E8*E14+F8*F14+G8*G14+H8*H14+I8*I14+J8*J14+K8*K14+L8*L14+M8*M14+O8*O14+P8*P14+Q8*Q14+R8*R14+S8*S14+T8*T14</f>
        <v>65.432539682539669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34">
        <f t="shared" si="2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34">
        <f t="shared" si="2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 s="11" t="str">
        <f>member!A17</f>
        <v>清道夫</v>
      </c>
      <c r="B17" s="34">
        <f t="shared" si="25"/>
        <v>4</v>
      </c>
      <c r="C17" s="34">
        <f>E7*E17+F7*F17+G7*G17+H7*H17+I7*I17+J7*J17+K7*K17+L7*L17+M7*M17+O7*O17+P7*P17+Q7*Q17+R7*R17+S7*S17+T7*T17</f>
        <v>105</v>
      </c>
      <c r="D17" s="36">
        <f>E8*E17+F8*F17+G8*G17+H8*H17+I8*I17+J8*J17+K8*K17+L8*L17+M8*M17+O8*O17+P8*P17+Q8*Q17+R8*R17+S8*S17+T8*T17</f>
        <v>28.675595238095237</v>
      </c>
      <c r="E17" s="2"/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/>
    </row>
    <row r="18" spans="1:13" x14ac:dyDescent="0.15">
      <c r="A18" s="11" t="str">
        <f>member!A18</f>
        <v>老A</v>
      </c>
      <c r="B18" s="34">
        <f t="shared" si="25"/>
        <v>4</v>
      </c>
      <c r="C18" s="34">
        <f>E7*E18+F7*F18+G7*G18+H7*H18+I7*I18+J7*J18+K7*K18+L7*L18+M7*M18+O7*O18+P7*P18+Q7*Q18+R7*R18+S7*S18+T7*T18</f>
        <v>100</v>
      </c>
      <c r="D18" s="36">
        <f>E8*E18+F8*F18+G8*G18+H8*H18+I8*I18+J8*J18+K8*K18+L8*L18+M8*M18+O8*O18+P8*P18+Q8*Q18+R8*R18+S8*S18+T8*T18</f>
        <v>23.988095238095237</v>
      </c>
      <c r="E18" s="2">
        <v>1</v>
      </c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</row>
    <row r="19" spans="1:13" x14ac:dyDescent="0.15">
      <c r="A19" s="11" t="str">
        <f>member!A19</f>
        <v>狐狸</v>
      </c>
      <c r="B19" s="34">
        <f t="shared" si="25"/>
        <v>5</v>
      </c>
      <c r="C19" s="34">
        <f>E7*E19+F7*F19+G7*G19+H7*H19+I7*I19+J7*J19+K7*K19+L7*L19+M7*M19+O7*O19+P7*P19+Q7*Q19+R7*R19+S7*S19+T7*T19</f>
        <v>140</v>
      </c>
      <c r="D19" s="36">
        <f>E8*E19+F8*F19+G8*G19+H8*H19+I8*I19+J8*J19+K8*K19+L8*L19+M8*M19+O8*O19+P8*P19+Q8*Q19+R8*R19+S8*S19+T8*T19</f>
        <v>44.821428571428569</v>
      </c>
      <c r="E19" s="2">
        <v>1</v>
      </c>
      <c r="F19" s="2">
        <v>1</v>
      </c>
      <c r="G19" s="2">
        <v>1</v>
      </c>
      <c r="H19" s="2"/>
      <c r="I19" s="2"/>
      <c r="J19" s="2"/>
      <c r="K19" s="2">
        <v>1</v>
      </c>
      <c r="L19" s="2">
        <v>1</v>
      </c>
      <c r="M19" s="2"/>
    </row>
    <row r="20" spans="1:13" x14ac:dyDescent="0.15">
      <c r="A20" s="11" t="str">
        <f>member!A20</f>
        <v>腿子</v>
      </c>
      <c r="B20" s="34">
        <f t="shared" si="25"/>
        <v>2</v>
      </c>
      <c r="C20" s="34">
        <f>E7*E20+F7*F20+G7*G20+H7*H20+I7*I20+J7*J20+K7*K20+L7*L20+M7*M20+O7*O20+P7*P20+Q7*Q20+R7*R20+S7*S20+T7*T20</f>
        <v>40</v>
      </c>
      <c r="D20" s="36">
        <f>E8*E20+F8*F20+G8*G20+H8*H20+I8*I20+J8*J20+K8*K20+L8*L20+M8*M20+O8*O20+P8*P20+Q8*Q20+R8*R20+S8*S20+T8*T20</f>
        <v>1.6666666666666643</v>
      </c>
      <c r="E20" s="2"/>
      <c r="F20" s="2"/>
      <c r="G20" s="2"/>
      <c r="H20" s="2"/>
      <c r="I20" s="2">
        <v>1</v>
      </c>
      <c r="J20" s="2"/>
      <c r="K20" s="2">
        <v>1</v>
      </c>
      <c r="L20" s="2"/>
      <c r="M20" s="2"/>
    </row>
    <row r="21" spans="1:13" x14ac:dyDescent="0.15">
      <c r="A21" s="11" t="str">
        <f>member!A21</f>
        <v>smile</v>
      </c>
      <c r="B21" s="34">
        <f t="shared" si="25"/>
        <v>4</v>
      </c>
      <c r="C21" s="34">
        <f>E7*E21+F7*F21+G7*G21+H7*H21+I7*I21+J7*J21+K7*K21+L7*L21+M7*M21+O7*O21+P7*P21+Q7*Q21+R7*R21+S7*S21+T7*T21</f>
        <v>115</v>
      </c>
      <c r="D21" s="36">
        <f>E8*E21+F8*F21+G8*G21+H8*H21+I8*I21+J8*J21+K8*K21+L8*L21+M8*M21+O8*O21+P8*P21+Q8*Q21+R8*R21+S8*S21+T8*T21</f>
        <v>34.131944444444443</v>
      </c>
      <c r="E21" s="2">
        <v>1</v>
      </c>
      <c r="F21" s="2"/>
      <c r="G21" s="2"/>
      <c r="H21" s="2">
        <v>1</v>
      </c>
      <c r="I21" s="2"/>
      <c r="J21" s="2">
        <v>1</v>
      </c>
      <c r="K21" s="2"/>
      <c r="L21" s="2">
        <v>1</v>
      </c>
      <c r="M21" s="2"/>
    </row>
    <row r="22" spans="1:13" x14ac:dyDescent="0.15">
      <c r="A22" s="11" t="str">
        <f>member!A22</f>
        <v>小贝</v>
      </c>
      <c r="B22" s="34">
        <f t="shared" si="2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34">
        <f t="shared" si="25"/>
        <v>5</v>
      </c>
      <c r="C23" s="34">
        <f>E7*E23+F7*F23+G7*G23+H7*H23+I7*I23+J7*J23+K7*K23+L7*L23+M7*M23+O7*O23+P7*P23+Q7*Q23+R7*R23+S7*S23+T7*T23</f>
        <v>145</v>
      </c>
      <c r="D23" s="36">
        <f>E8*E23+F8*F23+G8*G23+H8*H23+I8*I23+J8*J23+K8*K23+L8*L23+M8*M23+O8*O23+P8*P23+Q8*Q23+R8*R23+S8*S23+T8*T23</f>
        <v>47.425595238095241</v>
      </c>
      <c r="E23" s="2">
        <v>1</v>
      </c>
      <c r="F23" s="2">
        <v>1</v>
      </c>
      <c r="G23" s="2">
        <v>1</v>
      </c>
      <c r="H23" s="2"/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34">
        <f t="shared" si="25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34">
        <f t="shared" si="25"/>
        <v>4</v>
      </c>
      <c r="C25" s="34">
        <f>E7*E25+F7*F25+G7*G25+H7*H25+I7*I25+J7*J25+K7*K25+L7*L25+M7*M25+O7*O25+P7*P25+Q7*Q25+R7*R25+S7*S25+T7*T25</f>
        <v>105</v>
      </c>
      <c r="D25" s="36">
        <f>E8*E25+F8*F25+G8*G25+H8*H25+I8*I25+J8*J25+K8*K25+L8*L25+M8*M25+O8*O25+P8*P25+Q8*Q25+R8*R25+S8*S25+T8*T25</f>
        <v>28.675595238095237</v>
      </c>
      <c r="E25" s="2"/>
      <c r="F25" s="2"/>
      <c r="G25" s="2">
        <v>1</v>
      </c>
      <c r="H25" s="2"/>
      <c r="I25" s="2">
        <v>1</v>
      </c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34">
        <f t="shared" si="2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34">
        <f t="shared" si="25"/>
        <v>9</v>
      </c>
      <c r="C27" s="34">
        <f>E7*E27+F7*F27+G7*G27+H7*H27+I7*I27+J7*J27+K7*K27+L7*L27+M7*M27+O7*O27+P7*P27+Q7*Q27+R7*R27+S7*S27+T7*T27</f>
        <v>245</v>
      </c>
      <c r="D27" s="36">
        <f>E8*E27+F8*F27+G8*G27+H8*H27+I8*I27+J8*J27+K8*K27+L8*L27+M8*M27+O8*O27+P8*P27+Q8*Q27+R8*R27+S8*S27+T8*T27</f>
        <v>68.870039682539669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34">
        <f t="shared" si="25"/>
        <v>6</v>
      </c>
      <c r="C28" s="34">
        <f>E7*E28+F7*F28+G7*G28+H7*H28+I7*I28+J7*J28+K7*K28+L7*L28+M7*M28+O7*O28+P7*P28+Q7*Q28+R7*R28+S7*S28+T7*T28</f>
        <v>165</v>
      </c>
      <c r="D28" s="36">
        <f>E8*E28+F8*F28+G8*G28+H8*H28+I8*I28+J8*J28+K8*K28+L8*L28+M8*M28+O8*O28+P8*P28+Q8*Q28+R8*R28+S8*S28+T8*T28</f>
        <v>45.7986111111111</v>
      </c>
      <c r="E28" s="2">
        <v>1</v>
      </c>
      <c r="F28" s="2">
        <v>1</v>
      </c>
      <c r="G28" s="2"/>
      <c r="H28" s="2">
        <v>1</v>
      </c>
      <c r="I28" s="2"/>
      <c r="J28" s="2">
        <v>1</v>
      </c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34">
        <f t="shared" si="25"/>
        <v>4</v>
      </c>
      <c r="C29" s="34">
        <f>E7*E29+F7*F29+G7*G29+H7*H29+I7*I29+J7*J29+K7*K29+L7*L29+M7*M29+O7*O29+P7*P29+Q7*Q29+R7*R29+S7*S29+T7*T29</f>
        <v>110</v>
      </c>
      <c r="D29" s="36">
        <f>E8*E29+F8*F29+G8*G29+H8*H29+I8*I29+J8*J29+K8*K29+L8*L29+M8*M29+O8*O29+P8*P29+Q8*Q29+R8*R29+S8*S29+T8*T29</f>
        <v>31.527777777777775</v>
      </c>
      <c r="E29" s="2">
        <v>1</v>
      </c>
      <c r="F29" s="2">
        <v>1</v>
      </c>
      <c r="G29" s="2"/>
      <c r="H29" s="2">
        <v>1</v>
      </c>
      <c r="I29" s="2">
        <v>1</v>
      </c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34">
        <f t="shared" si="25"/>
        <v>4</v>
      </c>
      <c r="C30" s="34">
        <f>E7*E30+F7*F30+G7*G30+H7*H30+I7*I30+J7*J30+K7*K30+L7*L30+M7*M30+O7*O30+P7*P30+Q7*Q30+R7*R30+S7*S30+T7*T30</f>
        <v>110</v>
      </c>
      <c r="D30" s="36">
        <f>E8*E30+F8*F30+G8*G30+H8*H30+I8*I30+J8*J30+K8*K30+L8*L30+M8*M30+O8*O30+P8*P30+Q8*Q30+R8*R30+S8*S30+T8*T30</f>
        <v>31.821428571428573</v>
      </c>
      <c r="E30" s="2">
        <v>1</v>
      </c>
      <c r="F30" s="2"/>
      <c r="G30" s="2">
        <v>1</v>
      </c>
      <c r="H30" s="2"/>
      <c r="I30" s="2">
        <v>1</v>
      </c>
      <c r="J30" s="2"/>
      <c r="K30" s="2"/>
      <c r="L30" s="2"/>
      <c r="M30" s="2">
        <v>1</v>
      </c>
    </row>
    <row r="31" spans="1:13" x14ac:dyDescent="0.15">
      <c r="A31" s="11" t="str">
        <f>member!A31</f>
        <v>红色6号</v>
      </c>
      <c r="B31" s="34">
        <f t="shared" si="25"/>
        <v>1</v>
      </c>
      <c r="C31" s="34">
        <f>E7*E31+F7*F31+G7*G31+H7*H31+I7*I31+J7*J31+K7*K31+L7*L31+M7*M31+O7*O31+P7*P31+Q7*Q31+R7*R31+S7*S31+T7*T31</f>
        <v>30</v>
      </c>
      <c r="D31" s="36">
        <f>E8*E31+F8*F31+G8*G31+H8*H31+I8*I31+J8*J31+K8*K31+L8*L31+M8*M31+O8*O31+P8*P31+Q8*Q31+R8*R31+S8*S31+T8*T31</f>
        <v>8.6666666666666679</v>
      </c>
      <c r="E31" s="2"/>
      <c r="F31" s="2"/>
      <c r="G31" s="2"/>
      <c r="H31" s="2"/>
      <c r="I31" s="2"/>
      <c r="J31" s="2"/>
      <c r="K31" s="2"/>
      <c r="L31" s="2"/>
      <c r="M31" s="2">
        <v>1</v>
      </c>
    </row>
    <row r="32" spans="1:13" x14ac:dyDescent="0.15">
      <c r="A32" s="11" t="str">
        <f>member!A32</f>
        <v>微笑</v>
      </c>
      <c r="B32" s="34">
        <f t="shared" si="25"/>
        <v>4</v>
      </c>
      <c r="C32" s="34">
        <f>E7*E32+F7*F32+G7*G32+H7*H32+I7*I32+J7*J32+K7*K32+L7*L32+M7*M32+O7*O32+P7*P32+Q7*Q32+R7*R32+S7*S32+T7*T32</f>
        <v>100</v>
      </c>
      <c r="D32" s="36">
        <f>E8*E32+F8*F32+G8*G32+H8*H32+I8*I32+J8*J32+K8*K32+L8*L32+M8*M32+O8*O32+P8*P32+Q8*Q32+R8*R32+S8*S32+T8*T32</f>
        <v>23.611111111111107</v>
      </c>
      <c r="E32" s="2"/>
      <c r="F32" s="2">
        <v>1</v>
      </c>
      <c r="G32" s="2"/>
      <c r="H32" s="2">
        <v>1</v>
      </c>
      <c r="I32" s="2">
        <v>1</v>
      </c>
      <c r="J32" s="2"/>
      <c r="K32" s="2">
        <v>1</v>
      </c>
      <c r="L32" s="2"/>
      <c r="M32" s="2"/>
    </row>
    <row r="33" spans="1:13" x14ac:dyDescent="0.15">
      <c r="A33" s="11" t="str">
        <f>member!A33</f>
        <v>77号-更心</v>
      </c>
      <c r="B33" s="34">
        <f t="shared" si="25"/>
        <v>3</v>
      </c>
      <c r="C33" s="34">
        <f>E7*E33+F7*F33+G7*G33+H7*H33+I7*I33+J7*J33+K7*K33+L7*L33+M7*M33+O7*O33+P7*P33+Q7*Q33+R7*R33+S7*S33+T7*T33</f>
        <v>75</v>
      </c>
      <c r="D33" s="36">
        <f>E8*E33+F8*F33+G8*G33+H8*H33+I8*I33+J8*J33+K8*K33+L8*L33+M8*M33+O8*O33+P8*P33+Q8*Q33+R8*R33+S8*S33+T8*T33</f>
        <v>12.9375</v>
      </c>
      <c r="E33" s="2"/>
      <c r="F33" s="2"/>
      <c r="G33" s="2"/>
      <c r="H33" s="2"/>
      <c r="I33" s="2"/>
      <c r="J33" s="2">
        <v>1</v>
      </c>
      <c r="K33" s="2">
        <v>1</v>
      </c>
      <c r="L33" s="2"/>
      <c r="M33" s="2">
        <v>1</v>
      </c>
    </row>
    <row r="34" spans="1:13" x14ac:dyDescent="0.15">
      <c r="A34" s="11" t="str">
        <f>member!A34</f>
        <v>更心朋友</v>
      </c>
      <c r="B34" s="34">
        <f t="shared" si="2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34">
        <f t="shared" si="25"/>
        <v>7</v>
      </c>
      <c r="C35" s="34">
        <f>E7*E35+F7*F35+G7*G35+H7*H35+I7*I35+J7*J35+K7*K35+L7*L35+M7*M35+O7*O35+P7*P35+Q7*Q35+R7*R35+S7*S35+T7*T35</f>
        <v>195</v>
      </c>
      <c r="D35" s="36">
        <f>E8*E35+F8*F35+G8*G35+H8*H35+I8*I35+J8*J35+K8*K35+L8*L35+M8*M35+O8*O35+P8*P35+Q8*Q35+R8*R35+S8*S35+T8*T35</f>
        <v>59.286706349206341</v>
      </c>
      <c r="E35" s="2"/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/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34">
        <f t="shared" si="2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15">
      <c r="A37" s="11" t="str">
        <f>member!A37</f>
        <v>拂晓朋友</v>
      </c>
      <c r="B37" s="34">
        <f t="shared" si="2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34">
        <f t="shared" si="2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34">
        <f t="shared" si="25"/>
        <v>4</v>
      </c>
      <c r="C39" s="34">
        <f>E7*E39+F7*F39+G7*G39+H7*H39+I7*I39+J7*J39+K7*K39+L7*L39+M7*M39+O7*O39+P7*P39+Q7*Q39+R7*R39+S7*S39+T7*T39</f>
        <v>100</v>
      </c>
      <c r="D39" s="36">
        <f>E8*E39+F8*F39+G8*G39+H8*H39+I8*I39+J8*J39+K8*K39+L8*L39+M8*M39+O8*O39+P8*P39+Q8*Q39+R8*R39+S8*S39+T8*T39</f>
        <v>26.071428571428569</v>
      </c>
      <c r="E39" s="2"/>
      <c r="F39" s="2"/>
      <c r="G39" s="2">
        <v>1</v>
      </c>
      <c r="H39" s="2"/>
      <c r="I39" s="2">
        <v>1</v>
      </c>
      <c r="J39" s="2"/>
      <c r="K39" s="2">
        <v>1</v>
      </c>
      <c r="L39" s="2">
        <v>1</v>
      </c>
      <c r="M39" s="2"/>
    </row>
    <row r="40" spans="1:13" x14ac:dyDescent="0.15">
      <c r="A40" s="11" t="str">
        <f>member!A40</f>
        <v>勇敢的爬爬</v>
      </c>
      <c r="B40" s="34">
        <f t="shared" si="2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34">
        <f t="shared" si="2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15">
      <c r="A42" s="11" t="str">
        <f>member!A42</f>
        <v>雷雨</v>
      </c>
      <c r="B42" s="34">
        <f t="shared" si="25"/>
        <v>1</v>
      </c>
      <c r="C42" s="34">
        <f>E7*E42+F7*F42+G7*G42+H7*H42+I7*I42+J7*J42+K7*K42+L7*L42+M7*M42+O7*O42+P7*P42+Q7*Q42+R7*R42+S7*S42+T7*T42</f>
        <v>30</v>
      </c>
      <c r="D42" s="36">
        <f>E8*E42+F8*F42+G8*G42+H8*H42+I8*I42+J8*J42+K8*K42+L8*L42+M8*M42+O8*O42+P8*P42+Q8*Q42+R8*R42+S8*S42+T8*T42</f>
        <v>10.833333333333332</v>
      </c>
      <c r="E42" s="2"/>
      <c r="F42" s="2"/>
      <c r="G42" s="2"/>
      <c r="H42" s="2"/>
      <c r="I42" s="2"/>
      <c r="J42" s="2"/>
      <c r="K42" s="2"/>
      <c r="L42" s="2">
        <v>1</v>
      </c>
      <c r="M42" s="2"/>
    </row>
    <row r="43" spans="1:13" x14ac:dyDescent="0.15">
      <c r="A43" s="11" t="str">
        <f>member!A43</f>
        <v>西北偏北</v>
      </c>
      <c r="B43" s="34">
        <f t="shared" si="25"/>
        <v>2</v>
      </c>
      <c r="C43" s="34">
        <f>E7*E43+F7*F43+G7*G43+H7*H43+I7*I43+J7*J43+K7*K43+L7*L43+M7*M43+O7*O43+P7*P43+Q7*Q43+R7*R43+S7*S43+T7*T43</f>
        <v>50</v>
      </c>
      <c r="D43" s="36">
        <f>E8*E43+F8*F43+G8*G43+H8*H43+I8*I43+J8*J43+K8*K43+L8*L43+M8*M43+O8*O43+P8*P43+Q8*Q43+R8*R43+S8*S43+T8*T43</f>
        <v>9.5</v>
      </c>
      <c r="E43" s="2"/>
      <c r="F43" s="2"/>
      <c r="G43" s="2"/>
      <c r="H43" s="2"/>
      <c r="I43" s="2"/>
      <c r="J43" s="2"/>
      <c r="K43" s="2">
        <v>1</v>
      </c>
      <c r="L43" s="2"/>
      <c r="M43" s="2">
        <v>1</v>
      </c>
    </row>
    <row r="44" spans="1:13" x14ac:dyDescent="0.15">
      <c r="A44" s="11" t="str">
        <f>member!A44</f>
        <v>红色8号</v>
      </c>
      <c r="B44" s="34">
        <f t="shared" si="25"/>
        <v>1</v>
      </c>
      <c r="C44" s="34">
        <f>E7*E44+F7*F44+G7*G44+H7*H44+I7*I44+J7*J44+K7*K44+L7*L44+M7*M44+O7*O44+P7*P44+Q7*Q44+R7*R44+S7*S44+T7*T44</f>
        <v>30</v>
      </c>
      <c r="D44" s="36">
        <f>E8*E44+F8*F44+G8*G44+H8*H44+I8*I44+J8*J44+K8*K44+L8*L44+M8*M44+O8*O44+P8*P44+Q8*Q44+R8*R44+S8*S44+T8*T44</f>
        <v>8.6666666666666679</v>
      </c>
      <c r="E44" s="2"/>
      <c r="F44" s="2"/>
      <c r="G44" s="2"/>
      <c r="H44" s="2"/>
      <c r="I44" s="2"/>
      <c r="J44" s="2"/>
      <c r="K44" s="2"/>
      <c r="L44" s="2"/>
      <c r="M44" s="2">
        <v>1</v>
      </c>
    </row>
    <row r="45" spans="1:13" x14ac:dyDescent="0.15">
      <c r="A45" s="11" t="str">
        <f>member!A45</f>
        <v>马耳他</v>
      </c>
      <c r="B45" s="34">
        <f t="shared" si="25"/>
        <v>5</v>
      </c>
      <c r="C45" s="34">
        <f>E7*E45+F7*F45+G7*G45+H7*H45+I7*I45+J7*J45+K7*K45+L7*L45+M7*M45+O7*O45+P7*P45+Q7*Q45+R7*R45+S7*S45+T7*T45</f>
        <v>125</v>
      </c>
      <c r="D45" s="36">
        <f>E8*E45+F8*F45+G8*G45+H8*H45+I8*I45+J8*J45+K8*K45+L8*L45+M8*M45+O8*O45+P8*P45+Q8*Q45+R8*R45+S8*S45+T8*T45</f>
        <v>26.770833333333329</v>
      </c>
      <c r="E45" s="2"/>
      <c r="F45" s="2">
        <v>1</v>
      </c>
      <c r="G45" s="2"/>
      <c r="H45" s="2"/>
      <c r="I45" s="2">
        <v>1</v>
      </c>
      <c r="J45" s="2">
        <v>1</v>
      </c>
      <c r="K45" s="2">
        <v>1</v>
      </c>
      <c r="L45" s="2">
        <v>1</v>
      </c>
      <c r="M45" s="2"/>
    </row>
    <row r="46" spans="1:13" x14ac:dyDescent="0.15">
      <c r="A46" s="11" t="str">
        <f>member!A46</f>
        <v>Cindy~陈猛</v>
      </c>
      <c r="B46" s="34">
        <f t="shared" si="25"/>
        <v>6</v>
      </c>
      <c r="C46" s="34">
        <f>E7*E46+F7*F46+G7*G46+H7*H46+I7*I46+J7*J46+K7*K46+L7*L46+M7*M46+O7*O46+P7*P46+Q7*Q46+R7*R46+S7*S46+T7*T46</f>
        <v>165</v>
      </c>
      <c r="D46" s="36">
        <f>E8*E46+F8*F46+G8*G46+H8*H46+I8*I46+J8*J46+K8*K46+L8*L46+M8*M46+O8*O46+P8*P46+Q8*Q46+R8*R46+S8*S46+T8*T46</f>
        <v>50.620039682539669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/>
    </row>
    <row r="47" spans="1:13" x14ac:dyDescent="0.15">
      <c r="A47" s="11" t="str">
        <f>member!A47</f>
        <v>张硕</v>
      </c>
      <c r="B47" s="34">
        <f t="shared" si="25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34">
        <f t="shared" si="25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34">
        <f t="shared" si="25"/>
        <v>5</v>
      </c>
      <c r="C49" s="34">
        <f>E7*E49+F7*F49+G7*G49+H7*H49+I7*I49+J7*J49+K7*K49+L7*L49+M7*M49+O7*O49+P7*P49+Q7*Q49+R7*R49+S7*S49+T7*T49</f>
        <v>140</v>
      </c>
      <c r="D49" s="36">
        <f>E8*E49+F8*F49+G8*G49+H8*H49+I8*I49+J8*J49+K8*K49+L8*L49+M8*M49+O8*O49+P8*P49+Q8*Q49+R8*R49+S8*S49+T8*T49</f>
        <v>42.932539682539684</v>
      </c>
      <c r="E49" s="2">
        <v>1</v>
      </c>
      <c r="F49" s="2"/>
      <c r="G49" s="2">
        <v>1</v>
      </c>
      <c r="H49" s="2">
        <v>1</v>
      </c>
      <c r="I49" s="2"/>
      <c r="J49" s="2"/>
      <c r="K49" s="2">
        <v>1</v>
      </c>
      <c r="L49" s="2"/>
      <c r="M49" s="2">
        <v>1</v>
      </c>
    </row>
    <row r="50" spans="1:13" x14ac:dyDescent="0.15">
      <c r="A50" s="11" t="str">
        <f>member!A50</f>
        <v>水中阳光</v>
      </c>
      <c r="B50" s="34">
        <f t="shared" si="2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15">
      <c r="A51" s="11" t="str">
        <f>member!A51</f>
        <v>sam</v>
      </c>
      <c r="B51" s="34">
        <f t="shared" si="25"/>
        <v>2</v>
      </c>
      <c r="C51" s="34">
        <f>E7*E51+F7*F51+G7*G51+H7*H51+I7*I51+J7*J51+K7*K51+L7*L51+M7*M51+O7*O51+P7*P51+Q7*Q51+R7*R51+S7*S51+T7*T51</f>
        <v>50</v>
      </c>
      <c r="D51" s="36">
        <f>E8*E51+F8*F51+G8*G51+H8*H51+I8*I51+J8*J51+K8*K51+L8*L51+M8*M51+O8*O51+P8*P51+Q8*Q51+R8*R51+S8*S51+T8*T51</f>
        <v>11.666666666666664</v>
      </c>
      <c r="E51" s="2"/>
      <c r="F51" s="2"/>
      <c r="G51" s="2"/>
      <c r="H51" s="2"/>
      <c r="I51" s="2">
        <v>1</v>
      </c>
      <c r="J51" s="2"/>
      <c r="K51" s="2"/>
      <c r="L51" s="2">
        <v>1</v>
      </c>
      <c r="M51" s="2"/>
    </row>
    <row r="52" spans="1:13" x14ac:dyDescent="0.15">
      <c r="A52" s="11" t="str">
        <f>member!A52</f>
        <v>26 方亚</v>
      </c>
      <c r="B52" s="34">
        <f t="shared" si="25"/>
        <v>5</v>
      </c>
      <c r="C52" s="34">
        <f>E7*E52+F7*F52+G7*G52+H7*H52+I7*I52+J7*J52+K7*K52+L7*L52+M7*M52+O7*O52+P7*P52+Q7*Q52+R7*R52+S7*S52+T7*T52</f>
        <v>145</v>
      </c>
      <c r="D52" s="36">
        <f>E8*E52+F8*F52+G8*G52+H8*H52+I8*I52+J8*J52+K8*K52+L8*L52+M8*M52+O8*O52+P8*P52+Q8*Q52+R8*R52+S8*S52+T8*T52</f>
        <v>42.798611111111114</v>
      </c>
      <c r="E52" s="2">
        <v>1</v>
      </c>
      <c r="F52" s="2">
        <v>1</v>
      </c>
      <c r="G52" s="2"/>
      <c r="H52" s="2">
        <v>1</v>
      </c>
      <c r="I52" s="2"/>
      <c r="J52" s="2">
        <v>1</v>
      </c>
      <c r="K52" s="2"/>
      <c r="L52" s="2"/>
      <c r="M52" s="2">
        <v>1</v>
      </c>
    </row>
    <row r="53" spans="1:13" x14ac:dyDescent="0.15">
      <c r="A53" s="11" t="str">
        <f>member!A53</f>
        <v>维尼</v>
      </c>
      <c r="B53" s="34">
        <f t="shared" si="2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34">
        <f t="shared" si="2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15">
      <c r="A55" s="11" t="str">
        <f>member!A55</f>
        <v>泰山</v>
      </c>
      <c r="B55" s="34">
        <f t="shared" si="2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11" t="str">
        <f>member!A56</f>
        <v>尚峰</v>
      </c>
      <c r="B56" s="34">
        <f t="shared" si="25"/>
        <v>4</v>
      </c>
      <c r="C56" s="34">
        <f>E7*E56+F7*F56+G7*G56+H7*H56+I7*I56+J7*J56+K7*K56+L7*L56+M7*M56+O7*O56+P7*P56+Q7*Q56+R7*R56+S7*S56+T7*T56</f>
        <v>105</v>
      </c>
      <c r="D56" s="36">
        <f>E8*E56+F8*F56+G8*G56+H8*H56+I8*I56+J8*J56+K8*K56+L8*L56+M8*M56+O8*O56+P8*P56+Q8*Q56+R8*R56+S8*S56+T8*T56</f>
        <v>28.953373015873016</v>
      </c>
      <c r="E56" s="1"/>
      <c r="F56" s="1"/>
      <c r="G56" s="1">
        <v>1</v>
      </c>
      <c r="H56" s="1">
        <v>1</v>
      </c>
      <c r="I56" s="1">
        <v>1</v>
      </c>
      <c r="J56" s="1">
        <v>1</v>
      </c>
      <c r="K56" s="1"/>
      <c r="L56" s="1"/>
      <c r="M56" s="1"/>
    </row>
    <row r="57" spans="1:13" x14ac:dyDescent="0.15">
      <c r="A57" s="11" t="str">
        <f>member!A57</f>
        <v>杨光</v>
      </c>
      <c r="B57" s="34">
        <f t="shared" si="2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15">
      <c r="A58" s="11" t="str">
        <f>member!A58</f>
        <v>小磊</v>
      </c>
      <c r="B58" s="34">
        <f t="shared" si="25"/>
        <v>6</v>
      </c>
      <c r="C58" s="34">
        <f>E7*E58+F7*F58+G7*G58+H7*H58+I7*I58+J7*J58+K7*K58+L7*L58+M7*M58+O7*O58+P7*P58+Q7*Q58+R7*R58+S7*S58+T7*T58</f>
        <v>165</v>
      </c>
      <c r="D58" s="36">
        <f>E8*E58+F8*F58+G8*G58+H8*H58+I8*I58+J8*J58+K8*K58+L8*L58+M8*M58+O8*O58+P8*P58+Q8*Q58+R8*R58+S8*S58+T8*T58</f>
        <v>48.536706349206341</v>
      </c>
      <c r="E58" s="1">
        <v>1</v>
      </c>
      <c r="F58" s="1"/>
      <c r="G58" s="1">
        <v>1</v>
      </c>
      <c r="H58" s="1">
        <v>1</v>
      </c>
      <c r="I58" s="1"/>
      <c r="J58" s="1">
        <v>1</v>
      </c>
      <c r="K58" s="1">
        <v>1</v>
      </c>
      <c r="L58" s="1">
        <v>1</v>
      </c>
      <c r="M58" s="1"/>
    </row>
    <row r="59" spans="1:13" x14ac:dyDescent="0.15">
      <c r="A59" s="11" t="str">
        <f>member!A59</f>
        <v>绿洲</v>
      </c>
      <c r="B59" s="34">
        <f t="shared" si="2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1" t="str">
        <f>member!A60</f>
        <v>孙伟</v>
      </c>
      <c r="B60" s="34">
        <f t="shared" si="25"/>
        <v>2</v>
      </c>
      <c r="C60" s="34">
        <f>E7*E60+F7*F60+G7*G60+H7*H60+I7*I60+J7*J60+K7*K60+L7*L60+M7*M60+O7*O60+P7*P60+Q7*Q60+R7*R60+S7*S60+T7*T60</f>
        <v>50</v>
      </c>
      <c r="D60" s="36">
        <f>E8*E60+F8*F60+G8*G60+H8*H60+I8*I60+J8*J60+K8*K60+L8*L60+M8*M60+O8*O60+P8*P60+Q8*Q60+R8*R60+S8*S60+T8*T60</f>
        <v>11.944444444444443</v>
      </c>
      <c r="E60" s="1"/>
      <c r="F60" s="1"/>
      <c r="G60" s="1"/>
      <c r="H60" s="1">
        <v>1</v>
      </c>
      <c r="I60" s="1"/>
      <c r="J60" s="1"/>
      <c r="K60" s="1">
        <v>1</v>
      </c>
      <c r="L60" s="1"/>
      <c r="M60" s="1"/>
    </row>
    <row r="61" spans="1:13" x14ac:dyDescent="0.15">
      <c r="A61" s="11" t="str">
        <f>member!A61</f>
        <v>古轮木</v>
      </c>
      <c r="B61" s="34">
        <f t="shared" si="25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0.83333333333333215</v>
      </c>
      <c r="E61" s="1"/>
      <c r="F61" s="1"/>
      <c r="G61" s="1"/>
      <c r="H61" s="1"/>
      <c r="I61" s="1"/>
      <c r="J61" s="1"/>
      <c r="K61" s="1">
        <v>1</v>
      </c>
      <c r="L61" s="1"/>
      <c r="M61" s="1"/>
    </row>
    <row r="62" spans="1:13" x14ac:dyDescent="0.15">
      <c r="A62" s="11" t="str">
        <f>member!A62</f>
        <v>makoko</v>
      </c>
      <c r="B62" s="34">
        <f t="shared" si="25"/>
        <v>2</v>
      </c>
      <c r="C62" s="34">
        <f>E7*E62+F7*F62+G7*G62+H7*H62+I7*I62+J7*J62+K7*K62+L7*L62+M7*M62+O7*O62+P7*P62+Q7*Q62+R7*R62+S7*S62+T7*T62</f>
        <v>60</v>
      </c>
      <c r="D62" s="36">
        <f>E8*E62+F8*F62+G8*G62+H8*H62+I8*I62+J8*J62+K8*K62+L8*L62+M8*M62+O8*O62+P8*P62+Q8*Q62+R8*R62+S8*S62+T8*T62</f>
        <v>19.777777777777779</v>
      </c>
      <c r="E62" s="1"/>
      <c r="F62" s="1"/>
      <c r="G62" s="1"/>
      <c r="H62" s="1">
        <v>1</v>
      </c>
      <c r="I62" s="1"/>
      <c r="J62" s="1"/>
      <c r="K62" s="1"/>
      <c r="L62" s="1"/>
      <c r="M62" s="1">
        <v>1</v>
      </c>
    </row>
    <row r="63" spans="1:13" x14ac:dyDescent="0.15">
      <c r="A63" s="11" t="str">
        <f>member!A63</f>
        <v>玲-深蓝</v>
      </c>
      <c r="B63" s="34">
        <f t="shared" ref="B63" si="26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  <c r="I63" s="1"/>
      <c r="J63" s="1"/>
      <c r="K63" s="1"/>
      <c r="L63" s="1"/>
      <c r="M63" s="1"/>
    </row>
    <row r="64" spans="1:13" x14ac:dyDescent="0.15">
      <c r="A64" s="11" t="str">
        <f>member!A64</f>
        <v>玲-小马</v>
      </c>
      <c r="B64" s="34">
        <f t="shared" ref="B64:B100" si="27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  <c r="I64" s="1"/>
      <c r="J64" s="1"/>
      <c r="K64" s="1"/>
      <c r="L64" s="1"/>
      <c r="M64" s="1"/>
    </row>
    <row r="65" spans="1:13" x14ac:dyDescent="0.15">
      <c r="A65" s="11" t="str">
        <f>member!A65</f>
        <v>玲-高</v>
      </c>
      <c r="B65" s="34">
        <f t="shared" si="27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  <c r="I65" s="1"/>
      <c r="J65" s="1"/>
      <c r="K65" s="1"/>
      <c r="L65" s="1"/>
      <c r="M65" s="1"/>
    </row>
    <row r="66" spans="1:13" x14ac:dyDescent="0.15">
      <c r="A66" s="11" t="str">
        <f>member!A66</f>
        <v>玲-秦</v>
      </c>
      <c r="B66" s="34">
        <f t="shared" si="27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  <c r="I66" s="1"/>
      <c r="J66" s="1"/>
      <c r="K66" s="1"/>
      <c r="L66" s="1"/>
      <c r="M66" s="1"/>
    </row>
    <row r="67" spans="1:13" x14ac:dyDescent="0.15">
      <c r="A67" s="11" t="str">
        <f>member!A67</f>
        <v>玲-手</v>
      </c>
      <c r="B67" s="34">
        <f t="shared" si="27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  <c r="I67" s="1"/>
      <c r="J67" s="1"/>
      <c r="K67" s="1"/>
      <c r="L67" s="1"/>
      <c r="M67" s="1"/>
    </row>
    <row r="68" spans="1:13" x14ac:dyDescent="0.15">
      <c r="A68" s="11" t="str">
        <f>member!A68</f>
        <v>度日</v>
      </c>
      <c r="B68" s="34">
        <f t="shared" si="27"/>
        <v>2</v>
      </c>
      <c r="C68" s="34">
        <f>E7*E68+F7*F68+G7*G68+H7*H68+I7*I68+J7*J68+K7*K68+L7*L68+M7*M68+N7*N68+O7*O68+P7*P68+Q7*Q68+R7*R68+S7*S68+T7*T68</f>
        <v>60</v>
      </c>
      <c r="D68" s="36">
        <f>E8*E68+F8*F68+G8*G68+H8*H68+I8*I68+J8*J68+K8*K68+L8*L68+M8*M68+N8*N68+O8*O68+P8*P68+Q8*Q68+R8*R68+S8*S68+T8*T68</f>
        <v>19.5</v>
      </c>
      <c r="E68" s="1"/>
      <c r="F68" s="1"/>
      <c r="G68" s="1"/>
      <c r="H68" s="1"/>
      <c r="I68" s="1"/>
      <c r="J68" s="1"/>
      <c r="K68" s="1"/>
      <c r="L68" s="1">
        <v>1</v>
      </c>
      <c r="M68" s="1">
        <v>1</v>
      </c>
    </row>
    <row r="69" spans="1:13" x14ac:dyDescent="0.15">
      <c r="A69" s="11" t="str">
        <f>member!A69</f>
        <v>肖飞</v>
      </c>
      <c r="B69" s="34">
        <f t="shared" si="27"/>
        <v>1</v>
      </c>
      <c r="C69" s="34">
        <f>E7*E69+F7*F69+G7*G69+H7*H69+I7*I69+J7*J69+K7*K69+L7*L69+M7*M69+N7*N69+O7*O69+P7*P69+Q7*Q69+R7*R69+S7*S69+T7*T69</f>
        <v>30</v>
      </c>
      <c r="D69" s="36">
        <f>E8*E69+F8*F69+G8*G69+H8*H69+I8*I69+J8*J69+K8*K69+L8*L69+M8*M69+N8*N69+O8*O69+P8*P69+Q8*Q69+R8*R69+S8*S69+T8*T69</f>
        <v>8.6666666666666679</v>
      </c>
      <c r="E69" s="1"/>
      <c r="F69" s="1"/>
      <c r="G69" s="1"/>
      <c r="H69" s="1"/>
      <c r="I69" s="1"/>
      <c r="J69" s="1"/>
      <c r="K69" s="1"/>
      <c r="L69" s="1"/>
      <c r="M69" s="1">
        <v>1</v>
      </c>
    </row>
    <row r="70" spans="1:13" x14ac:dyDescent="0.15">
      <c r="A70" s="11" t="str">
        <f>member!A70</f>
        <v>玲-大马</v>
      </c>
      <c r="B70" s="34">
        <f t="shared" si="27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15">
      <c r="A71" s="11" t="str">
        <f>member!A71</f>
        <v>新</v>
      </c>
      <c r="B71" s="34">
        <f t="shared" si="27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15">
      <c r="A72" s="11" t="str">
        <f>member!A72</f>
        <v>新</v>
      </c>
      <c r="B72" s="34">
        <f t="shared" si="27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15">
      <c r="A73" s="11" t="str">
        <f>member!A73</f>
        <v>新</v>
      </c>
      <c r="B73" s="34">
        <f t="shared" si="27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15">
      <c r="A74" s="11" t="str">
        <f>member!A74</f>
        <v>新</v>
      </c>
      <c r="B74" s="34">
        <f t="shared" si="2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15">
      <c r="A75" s="11" t="str">
        <f>member!A75</f>
        <v>新</v>
      </c>
      <c r="B75" s="34">
        <f t="shared" si="2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15">
      <c r="A76" s="11" t="str">
        <f>member!A76</f>
        <v>新</v>
      </c>
      <c r="B76" s="34">
        <f t="shared" si="2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15">
      <c r="A77" s="11" t="str">
        <f>member!A77</f>
        <v>新</v>
      </c>
      <c r="B77" s="34">
        <f t="shared" si="2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15">
      <c r="A78" s="11" t="str">
        <f>member!A78</f>
        <v>新</v>
      </c>
      <c r="B78" s="34">
        <f t="shared" si="2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15">
      <c r="A79" s="11" t="str">
        <f>member!A79</f>
        <v>新</v>
      </c>
      <c r="B79" s="34">
        <f t="shared" si="2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15">
      <c r="A80" s="11" t="str">
        <f>member!A80</f>
        <v>新</v>
      </c>
      <c r="B80" s="34">
        <f t="shared" si="2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15">
      <c r="A81" s="11" t="str">
        <f>member!A81</f>
        <v>新</v>
      </c>
      <c r="B81" s="34">
        <f t="shared" si="2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15">
      <c r="A82" s="11" t="str">
        <f>member!A82</f>
        <v>新</v>
      </c>
      <c r="B82" s="34">
        <f t="shared" si="2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15">
      <c r="A83" s="11" t="str">
        <f>member!A83</f>
        <v>新</v>
      </c>
      <c r="B83" s="34">
        <f t="shared" si="2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15">
      <c r="A84" s="11" t="str">
        <f>member!A84</f>
        <v>新</v>
      </c>
      <c r="B84" s="34">
        <f t="shared" si="2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15">
      <c r="A85" s="11" t="str">
        <f>member!A85</f>
        <v>新</v>
      </c>
      <c r="B85" s="34">
        <f t="shared" si="2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15">
      <c r="A86" s="11" t="str">
        <f>member!A86</f>
        <v>新</v>
      </c>
      <c r="B86" s="34">
        <f t="shared" si="2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15">
      <c r="A87" s="11" t="str">
        <f>member!A87</f>
        <v>新</v>
      </c>
      <c r="B87" s="34">
        <f t="shared" si="2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15">
      <c r="A88" s="11" t="str">
        <f>member!A88</f>
        <v>新</v>
      </c>
      <c r="B88" s="34">
        <f t="shared" si="2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15">
      <c r="A89" s="11" t="str">
        <f>member!A89</f>
        <v>新</v>
      </c>
      <c r="B89" s="34">
        <f t="shared" si="2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15">
      <c r="A90" s="11" t="str">
        <f>member!A90</f>
        <v>新</v>
      </c>
      <c r="B90" s="34">
        <f t="shared" si="2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15">
      <c r="A91" s="11" t="str">
        <f>member!A91</f>
        <v>新</v>
      </c>
      <c r="B91" s="34">
        <f t="shared" si="2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15">
      <c r="A92" s="11" t="str">
        <f>member!A92</f>
        <v>新</v>
      </c>
      <c r="B92" s="34">
        <f t="shared" si="2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15">
      <c r="A93" s="11" t="str">
        <f>member!A93</f>
        <v>新</v>
      </c>
      <c r="B93" s="34">
        <f t="shared" si="2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15">
      <c r="A94" s="11" t="str">
        <f>member!A94</f>
        <v>新</v>
      </c>
      <c r="B94" s="34">
        <f t="shared" si="2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15">
      <c r="A95" s="11" t="str">
        <f>member!A95</f>
        <v>新</v>
      </c>
      <c r="B95" s="34">
        <f t="shared" si="2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15">
      <c r="A96" s="11" t="str">
        <f>member!A96</f>
        <v>新</v>
      </c>
      <c r="B96" s="34">
        <f t="shared" si="2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15">
      <c r="A97" s="11" t="str">
        <f>member!A97</f>
        <v>新</v>
      </c>
      <c r="B97" s="34">
        <f t="shared" si="2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15">
      <c r="A98" s="11" t="str">
        <f>member!A98</f>
        <v>新</v>
      </c>
      <c r="B98" s="34">
        <f t="shared" si="2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15">
      <c r="A99" s="11" t="str">
        <f>member!A99</f>
        <v>新</v>
      </c>
      <c r="B99" s="34">
        <f t="shared" si="2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15">
      <c r="A100" s="11" t="str">
        <f>member!A100</f>
        <v>新</v>
      </c>
      <c r="B100" s="34">
        <f t="shared" si="2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  <c r="I100" s="1"/>
      <c r="J100" s="1"/>
      <c r="K100" s="1"/>
      <c r="L100" s="1"/>
      <c r="M100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76" workbookViewId="0">
      <selection sqref="A1:H100"/>
    </sheetView>
  </sheetViews>
  <sheetFormatPr defaultRowHeight="13.5" x14ac:dyDescent="0.15"/>
  <cols>
    <col min="1" max="1" width="14.5" customWidth="1"/>
    <col min="5" max="5" width="10.875" customWidth="1"/>
    <col min="6" max="6" width="11.25" customWidth="1"/>
    <col min="7" max="8" width="10.5" bestFit="1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41065</v>
      </c>
      <c r="F1" s="5">
        <v>41067</v>
      </c>
      <c r="G1" s="5">
        <v>41072</v>
      </c>
      <c r="H1" s="5">
        <v>41079</v>
      </c>
    </row>
    <row r="2" spans="1:8" x14ac:dyDescent="0.15">
      <c r="A2" s="8" t="s">
        <v>30</v>
      </c>
      <c r="B2" s="33">
        <f>SUM(B9:B100)</f>
        <v>69</v>
      </c>
      <c r="C2" s="34"/>
      <c r="D2" s="35"/>
      <c r="E2" s="33">
        <f t="shared" ref="E2:F2" si="0">COUNT(E9:E100)</f>
        <v>20</v>
      </c>
      <c r="F2" s="33">
        <f t="shared" si="0"/>
        <v>19</v>
      </c>
      <c r="G2" s="33">
        <f t="shared" ref="G2:H2" si="1">COUNT(G9:G100)</f>
        <v>16</v>
      </c>
      <c r="H2" s="33">
        <f t="shared" si="1"/>
        <v>14</v>
      </c>
    </row>
    <row r="3" spans="1:8" x14ac:dyDescent="0.15">
      <c r="A3" s="8" t="s">
        <v>31</v>
      </c>
      <c r="B3" s="33"/>
      <c r="C3" s="34"/>
      <c r="D3" s="35"/>
      <c r="E3" s="20">
        <v>370</v>
      </c>
      <c r="F3" s="20">
        <v>345</v>
      </c>
      <c r="G3" s="20">
        <v>345</v>
      </c>
      <c r="H3" s="20">
        <v>320</v>
      </c>
    </row>
    <row r="4" spans="1:8" x14ac:dyDescent="0.15">
      <c r="A4" s="8" t="s">
        <v>32</v>
      </c>
      <c r="B4" s="33"/>
      <c r="C4" s="34">
        <f>SUM(E4:T4)</f>
        <v>1600</v>
      </c>
      <c r="D4" s="35"/>
      <c r="E4" s="32">
        <f t="shared" ref="E4:F4" si="2">E2*E7</f>
        <v>400</v>
      </c>
      <c r="F4" s="32">
        <f t="shared" si="2"/>
        <v>380</v>
      </c>
      <c r="G4" s="32">
        <f t="shared" ref="G4:H4" si="3">G2*G7</f>
        <v>400</v>
      </c>
      <c r="H4" s="32">
        <f t="shared" si="3"/>
        <v>420</v>
      </c>
    </row>
    <row r="5" spans="1:8" x14ac:dyDescent="0.15">
      <c r="A5" s="8" t="s">
        <v>36</v>
      </c>
      <c r="B5" s="33"/>
      <c r="C5" s="34"/>
      <c r="D5" s="35">
        <f>SUM(E5:T5)</f>
        <v>220</v>
      </c>
      <c r="E5" s="32">
        <f t="shared" ref="E5:F5" si="4">E4-E3</f>
        <v>30</v>
      </c>
      <c r="F5" s="32">
        <f t="shared" si="4"/>
        <v>35</v>
      </c>
      <c r="G5" s="32">
        <f t="shared" ref="G5:H5" si="5">G4-G3</f>
        <v>55</v>
      </c>
      <c r="H5" s="32">
        <f t="shared" si="5"/>
        <v>100</v>
      </c>
    </row>
    <row r="6" spans="1:8" x14ac:dyDescent="0.15">
      <c r="A6" s="8" t="s">
        <v>33</v>
      </c>
      <c r="B6" s="33"/>
      <c r="C6" s="34"/>
      <c r="D6" s="35"/>
      <c r="E6" s="32">
        <f t="shared" ref="E6:F6" si="6">E3/E2</f>
        <v>18.5</v>
      </c>
      <c r="F6" s="32">
        <f t="shared" si="6"/>
        <v>18.157894736842106</v>
      </c>
      <c r="G6" s="32">
        <f t="shared" ref="G6:H6" si="7">G3/G2</f>
        <v>21.5625</v>
      </c>
      <c r="H6" s="32">
        <f t="shared" si="7"/>
        <v>22.857142857142858</v>
      </c>
    </row>
    <row r="7" spans="1:8" x14ac:dyDescent="0.15">
      <c r="A7" s="8" t="s">
        <v>34</v>
      </c>
      <c r="B7" s="33"/>
      <c r="C7" s="34"/>
      <c r="D7" s="35"/>
      <c r="E7" s="20">
        <v>20</v>
      </c>
      <c r="F7" s="20">
        <v>20</v>
      </c>
      <c r="G7" s="20">
        <v>25</v>
      </c>
      <c r="H7" s="20">
        <v>30</v>
      </c>
    </row>
    <row r="8" spans="1:8" x14ac:dyDescent="0.15">
      <c r="A8" s="8" t="s">
        <v>40</v>
      </c>
      <c r="B8" s="34"/>
      <c r="C8" s="34"/>
      <c r="D8" s="36"/>
      <c r="E8" s="32">
        <f t="shared" ref="E8:F8" si="8">E7-E6</f>
        <v>1.5</v>
      </c>
      <c r="F8" s="32">
        <f t="shared" si="8"/>
        <v>1.8421052631578938</v>
      </c>
      <c r="G8" s="32">
        <f t="shared" ref="G8:H8" si="9">G7-G6</f>
        <v>3.4375</v>
      </c>
      <c r="H8" s="32">
        <f t="shared" si="9"/>
        <v>7.1428571428571423</v>
      </c>
    </row>
    <row r="9" spans="1:8" x14ac:dyDescent="0.15">
      <c r="A9" s="11" t="str">
        <f>member!A9</f>
        <v>守候幸福</v>
      </c>
      <c r="B9" s="34">
        <f t="shared" ref="B9:B72" si="10">COUNT(E9:T9)</f>
        <v>3</v>
      </c>
      <c r="C9" s="34">
        <f>E7*E9+F7*F9+G7*G9+H7*H9+I7*I9+J7*J9+K7*K9+L7*L9+M7*M9+N7*N9+O7*O9+P7*P9+Q7*Q9+R7*R9+S7*S9+T7*T9</f>
        <v>75</v>
      </c>
      <c r="D9" s="36">
        <f>E8*E9+F8*F9+G8*G9+H8*H9+I8*I9+J8*J9+K8*K9+L8*L9+M8*M9+O8*O9+P8*P9+Q8*Q9+R8*R9+S8*S9+T8*T9</f>
        <v>12.080357142857142</v>
      </c>
      <c r="E9" s="2">
        <v>1</v>
      </c>
      <c r="F9" s="2"/>
      <c r="G9" s="2">
        <v>1</v>
      </c>
      <c r="H9" s="2">
        <v>1</v>
      </c>
    </row>
    <row r="10" spans="1:8" x14ac:dyDescent="0.15">
      <c r="A10" s="11" t="str">
        <f>member!A10</f>
        <v>李一刀</v>
      </c>
      <c r="B10" s="34">
        <f t="shared" si="10"/>
        <v>2</v>
      </c>
      <c r="C10" s="34">
        <f>E7*E10+F7*F10+G7*G10+H7*H10+I7*I10+J7*J10+K7*K10+L7*L10+M7*M10+N7*N10+O7*O10+P7*P10+Q7*Q10+R7*R10+S7*S10+T7*T10</f>
        <v>50</v>
      </c>
      <c r="D10" s="36">
        <f>E8*E10+F8*F10+G8*G10+H8*H10+I8*I10+J8*J10+K8*K10+L8*L10+M8*M10+O8*O10+P8*P10+Q8*Q10+R8*R10+S8*S10+T8*T10</f>
        <v>8.6428571428571423</v>
      </c>
      <c r="E10" s="2">
        <v>1</v>
      </c>
      <c r="F10" s="2"/>
      <c r="G10" s="2"/>
      <c r="H10" s="2">
        <v>1</v>
      </c>
    </row>
    <row r="11" spans="1:8" x14ac:dyDescent="0.15">
      <c r="A11" s="11" t="str">
        <f>member!A11</f>
        <v>咣咣地跟屁蟲</v>
      </c>
      <c r="B11" s="34">
        <f t="shared" si="10"/>
        <v>2</v>
      </c>
      <c r="C11" s="34">
        <f>E7*E11+F7*F11+G7*G11+H7*H11+I7*I11+J7*J11+K7*K11+L7*L11+M7*M11+N7*N11+O7*O11+P7*P11+Q7*Q11+R7*R11+S7*S11+T7*T11</f>
        <v>50</v>
      </c>
      <c r="D11" s="36">
        <f>E8*E11+F8*F11+G8*G11+H8*H11+I8*I11+J8*J11+K8*K11+L8*L11+M8*M11+O8*O11+P8*P11+Q8*Q11+R8*R11+S8*S11+T8*T11</f>
        <v>8.9849624060150362</v>
      </c>
      <c r="E11" s="2"/>
      <c r="F11" s="2">
        <v>1</v>
      </c>
      <c r="G11" s="2"/>
      <c r="H11" s="2">
        <v>1</v>
      </c>
    </row>
    <row r="12" spans="1:8" x14ac:dyDescent="0.15">
      <c r="A12" s="11" t="str">
        <f>member!A12</f>
        <v>Oo内拉祖里oO</v>
      </c>
      <c r="B12" s="34">
        <f t="shared" si="10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 t="shared" si="10"/>
        <v>3</v>
      </c>
      <c r="C13" s="34">
        <f>E7*E13+F7*F13+G7*G13+H7*H13+I7*I13+J7*J13+K7*K13+L7*L13+M7*M13+N7*N13+O7*O13+P7*P13+Q7*Q13+R7*R13+S7*S13+T7*T13</f>
        <v>75</v>
      </c>
      <c r="D13" s="36">
        <f>E8*E13+F8*F13+G8*G13+H8*H13+I8*I13+J8*J13+K8*K13+L8*L13+M8*M13+O8*O13+P8*P13+Q8*Q13+R8*R13+S8*S13+T8*T13</f>
        <v>12.080357142857142</v>
      </c>
      <c r="E13" s="2">
        <v>1</v>
      </c>
      <c r="F13" s="2"/>
      <c r="G13" s="2">
        <v>1</v>
      </c>
      <c r="H13" s="2">
        <v>1</v>
      </c>
    </row>
    <row r="14" spans="1:8" x14ac:dyDescent="0.15">
      <c r="A14" s="11" t="str">
        <f>member!A14</f>
        <v>蚕豆</v>
      </c>
      <c r="B14" s="34">
        <f t="shared" si="10"/>
        <v>2</v>
      </c>
      <c r="C14" s="34">
        <f>E7*E14+F7*F14+G7*G14+H7*H14+I7*I14+J7*J14+K7*K14+L7*L14+M7*M14+N7*N14+O7*O14+P7*P14+Q7*Q14+R7*R14+S7*S14+T7*T14</f>
        <v>50</v>
      </c>
      <c r="D14" s="36">
        <f>E8*E14+F8*F14+G8*G14+H8*H14+I8*I14+J8*J14+K8*K14+L8*L14+M8*M14+O8*O14+P8*P14+Q8*Q14+R8*R14+S8*S14+T8*T14</f>
        <v>8.6428571428571423</v>
      </c>
      <c r="E14" s="2">
        <v>1</v>
      </c>
      <c r="F14" s="2"/>
      <c r="G14" s="2"/>
      <c r="H14" s="2">
        <v>1</v>
      </c>
    </row>
    <row r="15" spans="1:8" x14ac:dyDescent="0.15">
      <c r="A15" s="11" t="str">
        <f>member!A15</f>
        <v>who cares?</v>
      </c>
      <c r="B15" s="34">
        <f t="shared" si="10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 t="shared" si="10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 t="shared" si="10"/>
        <v>2</v>
      </c>
      <c r="C17" s="34">
        <f>E7*E17+F7*F17+G7*G17+H7*H17+I7*I17+J7*J17+K7*K17+L7*L17+M7*M17+O7*O17+P7*P17+Q7*Q17+R7*R17+S7*S17+T7*T17</f>
        <v>45</v>
      </c>
      <c r="D17" s="36">
        <f>E8*E17+F8*F17+G8*G17+H8*H17+I8*I17+J8*J17+K8*K17+L8*L17+M8*M17+O8*O17+P8*P17+Q8*Q17+R8*R17+S8*S17+T8*T17</f>
        <v>4.9375</v>
      </c>
      <c r="E17" s="2">
        <v>1</v>
      </c>
      <c r="F17" s="2"/>
      <c r="G17" s="2">
        <v>1</v>
      </c>
      <c r="H17" s="2"/>
    </row>
    <row r="18" spans="1:8" x14ac:dyDescent="0.15">
      <c r="A18" s="11" t="str">
        <f>member!A18</f>
        <v>老A</v>
      </c>
      <c r="B18" s="34">
        <f t="shared" si="10"/>
        <v>2</v>
      </c>
      <c r="C18" s="34">
        <f>E7*E18+F7*F18+G7*G18+H7*H18+I7*I18+J7*J18+K7*K18+L7*L18+M7*M18+O7*O18+P7*P18+Q7*Q18+R7*R18+S7*S18+T7*T18</f>
        <v>45</v>
      </c>
      <c r="D18" s="36">
        <f>E8*E18+F8*F18+G8*G18+H8*H18+I8*I18+J8*J18+K8*K18+L8*L18+M8*M18+O8*O18+P8*P18+Q8*Q18+R8*R18+S8*S18+T8*T18</f>
        <v>4.9375</v>
      </c>
      <c r="E18" s="2">
        <v>1</v>
      </c>
      <c r="F18" s="2"/>
      <c r="G18" s="2">
        <v>1</v>
      </c>
      <c r="H18" s="2"/>
    </row>
    <row r="19" spans="1:8" x14ac:dyDescent="0.15">
      <c r="A19" s="11" t="str">
        <f>member!A19</f>
        <v>狐狸</v>
      </c>
      <c r="B19" s="34">
        <f t="shared" si="10"/>
        <v>2</v>
      </c>
      <c r="C19" s="34">
        <f>E7*E19+F7*F19+G7*G19+H7*H19+I7*I19+J7*J19+K7*K19+L7*L19+M7*M19+O7*O19+P7*P19+Q7*Q19+R7*R19+S7*S19+T7*T19</f>
        <v>40</v>
      </c>
      <c r="D19" s="36">
        <f>E8*E19+F8*F19+G8*G19+H8*H19+I8*I19+J8*J19+K8*K19+L8*L19+M8*M19+O8*O19+P8*P19+Q8*Q19+R8*R19+S8*S19+T8*T19</f>
        <v>3.3421052631578938</v>
      </c>
      <c r="E19" s="2">
        <v>1</v>
      </c>
      <c r="F19" s="2">
        <v>1</v>
      </c>
      <c r="G19" s="2"/>
      <c r="H19" s="2"/>
    </row>
    <row r="20" spans="1:8" x14ac:dyDescent="0.15">
      <c r="A20" s="11" t="str">
        <f>member!A20</f>
        <v>腿子</v>
      </c>
      <c r="B20" s="34">
        <f t="shared" si="10"/>
        <v>0</v>
      </c>
      <c r="C20" s="34">
        <f>E7*E20+F7*F20+G7*G20+H7*H20+I7*I20+J7*J20+K7*K20+L7*L20+M7*M20+O7*O20+P7*P20+Q7*Q20+R7*R20+S7*S20+T7*T20</f>
        <v>0</v>
      </c>
      <c r="D20" s="36">
        <f>E8*E20+F8*F20+G8*G20+H8*H20+I8*I20+J8*J20+K8*K20+L8*L20+M8*M20+O8*O20+P8*P20+Q8*Q20+R8*R20+S8*S20+T8*T20</f>
        <v>0</v>
      </c>
      <c r="E20" s="2"/>
      <c r="F20" s="2"/>
      <c r="G20" s="2"/>
      <c r="H20" s="2"/>
    </row>
    <row r="21" spans="1:8" x14ac:dyDescent="0.15">
      <c r="A21" s="11" t="str">
        <f>member!A21</f>
        <v>smile</v>
      </c>
      <c r="B21" s="34">
        <f t="shared" si="10"/>
        <v>1</v>
      </c>
      <c r="C21" s="34">
        <f>E7*E21+F7*F21+G7*G21+H7*H21+I7*I21+J7*J21+K7*K21+L7*L21+M7*M21+O7*O21+P7*P21+Q7*Q21+R7*R21+S7*S21+T7*T21</f>
        <v>20</v>
      </c>
      <c r="D21" s="36">
        <f>E8*E21+F8*F21+G8*G21+H8*H21+I8*I21+J8*J21+K8*K21+L8*L21+M8*M21+O8*O21+P8*P21+Q8*Q21+R8*R21+S8*S21+T8*T21</f>
        <v>1.5</v>
      </c>
      <c r="E21" s="2">
        <v>1</v>
      </c>
      <c r="F21" s="2"/>
      <c r="G21" s="2"/>
      <c r="H21" s="2"/>
    </row>
    <row r="22" spans="1:8" x14ac:dyDescent="0.15">
      <c r="A22" s="11" t="str">
        <f>member!A22</f>
        <v>小贝</v>
      </c>
      <c r="B22" s="34">
        <f t="shared" si="10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7.1428571428571423</v>
      </c>
      <c r="E22" s="2"/>
      <c r="F22" s="2"/>
      <c r="G22" s="2"/>
      <c r="H22" s="2">
        <v>1</v>
      </c>
    </row>
    <row r="23" spans="1:8" x14ac:dyDescent="0.15">
      <c r="A23" s="11" t="str">
        <f>member!A23</f>
        <v>11号-鲜明</v>
      </c>
      <c r="B23" s="34">
        <f t="shared" si="10"/>
        <v>2</v>
      </c>
      <c r="C23" s="34">
        <f>E7*E23+F7*F23+G7*G23+H7*H23+I7*I23+J7*J23+K7*K23+L7*L23+M7*M23+O7*O23+P7*P23+Q7*Q23+R7*R23+S7*S23+T7*T23</f>
        <v>45</v>
      </c>
      <c r="D23" s="36">
        <f>E8*E23+F8*F23+G8*G23+H8*H23+I8*I23+J8*J23+K8*K23+L8*L23+M8*M23+O8*O23+P8*P23+Q8*Q23+R8*R23+S8*S23+T8*T23</f>
        <v>4.9375</v>
      </c>
      <c r="E23" s="2">
        <v>1</v>
      </c>
      <c r="F23" s="2"/>
      <c r="G23" s="2">
        <v>1</v>
      </c>
      <c r="H23" s="2"/>
    </row>
    <row r="24" spans="1:8" x14ac:dyDescent="0.15">
      <c r="A24" s="11" t="str">
        <f>member!A24</f>
        <v>狐狸~涛</v>
      </c>
      <c r="B24" s="34">
        <f t="shared" si="10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  <c r="H24" s="2"/>
    </row>
    <row r="25" spans="1:8" x14ac:dyDescent="0.15">
      <c r="A25" s="11" t="str">
        <f>member!A25</f>
        <v>侯盟</v>
      </c>
      <c r="B25" s="34">
        <f t="shared" si="10"/>
        <v>2</v>
      </c>
      <c r="C25" s="34">
        <f>E7*E25+F7*F25+G7*G25+H7*H25+I7*I25+J7*J25+K7*K25+L7*L25+M7*M25+O7*O25+P7*P25+Q7*Q25+R7*R25+S7*S25+T7*T25</f>
        <v>40</v>
      </c>
      <c r="D25" s="36">
        <f>E8*E25+F8*F25+G8*G25+H8*H25+I8*I25+J8*J25+K8*K25+L8*L25+M8*M25+O8*O25+P8*P25+Q8*Q25+R8*R25+S8*S25+T8*T25</f>
        <v>3.3421052631578938</v>
      </c>
      <c r="E25" s="2">
        <v>1</v>
      </c>
      <c r="F25" s="2">
        <v>1</v>
      </c>
      <c r="G25" s="2"/>
      <c r="H25" s="2"/>
    </row>
    <row r="26" spans="1:8" x14ac:dyDescent="0.15">
      <c r="A26" s="11" t="str">
        <f>member!A26</f>
        <v>玖伍贰壹</v>
      </c>
      <c r="B26" s="34">
        <f t="shared" si="10"/>
        <v>2</v>
      </c>
      <c r="C26" s="34">
        <f>E7*E26+F7*F26+G7*G26+H7*H26+I7*I26+J7*J26+K7*K26+L7*L26+M7*M26+O7*O26+P7*P26+Q7*Q26+R7*R26+S7*S26+T7*T26</f>
        <v>45</v>
      </c>
      <c r="D26" s="36">
        <f>E8*E26+F8*F26+G8*G26+H8*H26+I8*I26+J8*J26+K8*K26+L8*L26+M8*M26+O8*O26+P8*P26+Q8*Q26+R8*R26+S8*S26+T8*T26</f>
        <v>5.2796052631578938</v>
      </c>
      <c r="E26" s="2"/>
      <c r="F26" s="2">
        <v>1</v>
      </c>
      <c r="G26" s="2">
        <v>1</v>
      </c>
      <c r="H26" s="2"/>
    </row>
    <row r="27" spans="1:8" x14ac:dyDescent="0.15">
      <c r="A27" s="11" t="str">
        <f>member!A27</f>
        <v>红色F50-超</v>
      </c>
      <c r="B27" s="34">
        <f t="shared" si="10"/>
        <v>3</v>
      </c>
      <c r="C27" s="34">
        <f>E7*E27+F7*F27+G7*G27+H7*H27+I7*I27+J7*J27+K7*K27+L7*L27+M7*M27+O7*O27+P7*P27+Q7*Q27+R7*R27+S7*S27+T7*T27</f>
        <v>65</v>
      </c>
      <c r="D27" s="36">
        <f>E8*E27+F8*F27+G8*G27+H8*H27+I8*I27+J8*J27+K8*K27+L8*L27+M8*M27+O8*O27+P8*P27+Q8*Q27+R8*R27+S8*S27+T8*T27</f>
        <v>6.7796052631578938</v>
      </c>
      <c r="E27" s="2">
        <v>1</v>
      </c>
      <c r="F27" s="2">
        <v>1</v>
      </c>
      <c r="G27" s="2">
        <v>1</v>
      </c>
      <c r="H27" s="2"/>
    </row>
    <row r="28" spans="1:8" x14ac:dyDescent="0.15">
      <c r="A28" s="11" t="str">
        <f>member!A28</f>
        <v>活了</v>
      </c>
      <c r="B28" s="34">
        <f t="shared" si="10"/>
        <v>2</v>
      </c>
      <c r="C28" s="34">
        <f>E7*E28+F7*F28+G7*G28+H7*H28+I7*I28+J7*J28+K7*K28+L7*L28+M7*M28+O7*O28+P7*P28+Q7*Q28+R7*R28+S7*S28+T7*T28</f>
        <v>55</v>
      </c>
      <c r="D28" s="36">
        <f>E8*E28+F8*F28+G8*G28+H8*H28+I8*I28+J8*J28+K8*K28+L8*L28+M8*M28+O8*O28+P8*P28+Q8*Q28+R8*R28+S8*S28+T8*T28</f>
        <v>10.580357142857142</v>
      </c>
      <c r="E28" s="2"/>
      <c r="F28" s="2"/>
      <c r="G28" s="2">
        <v>1</v>
      </c>
      <c r="H28" s="2">
        <v>1</v>
      </c>
    </row>
    <row r="29" spans="1:8" x14ac:dyDescent="0.15">
      <c r="A29" s="11" t="str">
        <f>member!A29</f>
        <v>天赐</v>
      </c>
      <c r="B29" s="34">
        <f t="shared" si="10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  <c r="H29" s="2"/>
    </row>
    <row r="30" spans="1:8" x14ac:dyDescent="0.15">
      <c r="A30" s="11" t="str">
        <f>member!A30</f>
        <v>Shenghak</v>
      </c>
      <c r="B30" s="34">
        <f t="shared" si="10"/>
        <v>1</v>
      </c>
      <c r="C30" s="34">
        <f>E7*E30+F7*F30+G7*G30+H7*H30+I7*I30+J7*J30+K7*K30+L7*L30+M7*M30+O7*O30+P7*P30+Q7*Q30+R7*R30+S7*S30+T7*T30</f>
        <v>20</v>
      </c>
      <c r="D30" s="36">
        <f>E8*E30+F8*F30+G8*G30+H8*H30+I8*I30+J8*J30+K8*K30+L8*L30+M8*M30+O8*O30+P8*P30+Q8*Q30+R8*R30+S8*S30+T8*T30</f>
        <v>1.8421052631578938</v>
      </c>
      <c r="E30" s="2"/>
      <c r="F30" s="2">
        <v>1</v>
      </c>
      <c r="G30" s="2"/>
      <c r="H30" s="2"/>
    </row>
    <row r="31" spans="1:8" x14ac:dyDescent="0.15">
      <c r="A31" s="11" t="str">
        <f>member!A31</f>
        <v>红色6号</v>
      </c>
      <c r="B31" s="34">
        <f t="shared" si="10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 t="shared" si="10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  <c r="H32" s="2"/>
    </row>
    <row r="33" spans="1:8" x14ac:dyDescent="0.15">
      <c r="A33" s="11" t="str">
        <f>member!A33</f>
        <v>77号-更心</v>
      </c>
      <c r="B33" s="34">
        <f t="shared" si="10"/>
        <v>1</v>
      </c>
      <c r="C33" s="34">
        <f>E7*E33+F7*F33+G7*G33+H7*H33+I7*I33+J7*J33+K7*K33+L7*L33+M7*M33+O7*O33+P7*P33+Q7*Q33+R7*R33+S7*S33+T7*T33</f>
        <v>20</v>
      </c>
      <c r="D33" s="36">
        <f>E8*E33+F8*F33+G8*G33+H8*H33+I8*I33+J8*J33+K8*K33+L8*L33+M8*M33+O8*O33+P8*P33+Q8*Q33+R8*R33+S8*S33+T8*T33</f>
        <v>1.5</v>
      </c>
      <c r="E33" s="2">
        <v>1</v>
      </c>
      <c r="F33" s="2"/>
      <c r="G33" s="2"/>
      <c r="H33" s="2"/>
    </row>
    <row r="34" spans="1:8" x14ac:dyDescent="0.15">
      <c r="A34" s="11" t="str">
        <f>member!A34</f>
        <v>更心朋友</v>
      </c>
      <c r="B34" s="34">
        <f t="shared" si="10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 t="shared" si="10"/>
        <v>2</v>
      </c>
      <c r="C35" s="34">
        <f>E7*E35+F7*F35+G7*G35+H7*H35+I7*I35+J7*J35+K7*K35+L7*L35+M7*M35+O7*O35+P7*P35+Q7*Q35+R7*R35+S7*S35+T7*T35</f>
        <v>45</v>
      </c>
      <c r="D35" s="36">
        <f>E8*E35+F8*F35+G8*G35+H8*H35+I8*I35+J8*J35+K8*K35+L8*L35+M8*M35+O8*O35+P8*P35+Q8*Q35+R8*R35+S8*S35+T8*T35</f>
        <v>4.9375</v>
      </c>
      <c r="E35" s="2">
        <v>1</v>
      </c>
      <c r="F35" s="2"/>
      <c r="G35" s="2">
        <v>1</v>
      </c>
      <c r="H35" s="2"/>
    </row>
    <row r="36" spans="1:8" x14ac:dyDescent="0.15">
      <c r="A36" s="11" t="str">
        <f>member!A36</f>
        <v>杨光朋友</v>
      </c>
      <c r="B36" s="34">
        <f t="shared" si="10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 t="shared" si="10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 t="shared" si="10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 t="shared" si="10"/>
        <v>2</v>
      </c>
      <c r="C39" s="34">
        <f>E7*E39+F7*F39+G7*G39+H7*H39+I7*I39+J7*J39+K7*K39+L7*L39+M7*M39+O7*O39+P7*P39+Q7*Q39+R7*R39+S7*S39+T7*T39</f>
        <v>45</v>
      </c>
      <c r="D39" s="36">
        <f>E8*E39+F8*F39+G8*G39+H8*H39+I8*I39+J8*J39+K8*K39+L8*L39+M8*M39+O8*O39+P8*P39+Q8*Q39+R8*R39+S8*S39+T8*T39</f>
        <v>4.9375</v>
      </c>
      <c r="E39" s="2">
        <v>1</v>
      </c>
      <c r="F39" s="2"/>
      <c r="G39" s="2">
        <v>1</v>
      </c>
      <c r="H39" s="2"/>
    </row>
    <row r="40" spans="1:8" x14ac:dyDescent="0.15">
      <c r="A40" s="11" t="str">
        <f>member!A40</f>
        <v>勇敢的爬爬</v>
      </c>
      <c r="B40" s="34">
        <f t="shared" si="10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 t="shared" si="10"/>
        <v>1</v>
      </c>
      <c r="C41" s="34">
        <f>E7*E41+F7*F41+G7*G41+H7*H41+I7*I41+J7*J41+K7*K41+L7*L41+M7*M41+O7*O41+P7*P41+Q7*Q41+R7*R41+S7*S41+T7*T41</f>
        <v>20</v>
      </c>
      <c r="D41" s="36">
        <f>E8*E41+F8*F41+G8*G41+H8*H41+I8*I41+J8*J41+K8*K41+L8*L41+M8*M41+O8*O41+P8*P41+Q8*Q41+R8*R41+S8*S41+T8*T41</f>
        <v>1.8421052631578938</v>
      </c>
      <c r="E41" s="2"/>
      <c r="F41" s="2">
        <v>1</v>
      </c>
      <c r="G41" s="2"/>
      <c r="H41" s="2"/>
    </row>
    <row r="42" spans="1:8" x14ac:dyDescent="0.15">
      <c r="A42" s="11" t="str">
        <f>member!A42</f>
        <v>雷雨</v>
      </c>
      <c r="B42" s="34">
        <f t="shared" si="10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 t="shared" si="10"/>
        <v>2</v>
      </c>
      <c r="C43" s="34">
        <f>E7*E43+F7*F43+G7*G43+H7*H43+I7*I43+J7*J43+K7*K43+L7*L43+M7*M43+O7*O43+P7*P43+Q7*Q43+R7*R43+S7*S43+T7*T43</f>
        <v>45</v>
      </c>
      <c r="D43" s="36">
        <f>E8*E43+F8*F43+G8*G43+H8*H43+I8*I43+J8*J43+K8*K43+L8*L43+M8*M43+O8*O43+P8*P43+Q8*Q43+R8*R43+S8*S43+T8*T43</f>
        <v>4.9375</v>
      </c>
      <c r="E43" s="2">
        <v>1</v>
      </c>
      <c r="F43" s="2"/>
      <c r="G43" s="2">
        <v>1</v>
      </c>
      <c r="H43" s="2"/>
    </row>
    <row r="44" spans="1:8" x14ac:dyDescent="0.15">
      <c r="A44" s="11" t="str">
        <f>member!A44</f>
        <v>红色8号</v>
      </c>
      <c r="B44" s="34">
        <f t="shared" si="10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 t="shared" si="10"/>
        <v>1</v>
      </c>
      <c r="C45" s="34">
        <f>E7*E45+F7*F45+G7*G45+H7*H45+I7*I45+J7*J45+K7*K45+L7*L45+M7*M45+O7*O45+P7*P45+Q7*Q45+R7*R45+S7*S45+T7*T45</f>
        <v>20</v>
      </c>
      <c r="D45" s="36">
        <f>E8*E45+F8*F45+G8*G45+H8*H45+I8*I45+J8*J45+K8*K45+L8*L45+M8*M45+O8*O45+P8*P45+Q8*Q45+R8*R45+S8*S45+T8*T45</f>
        <v>1.5</v>
      </c>
      <c r="E45" s="2">
        <v>1</v>
      </c>
      <c r="F45" s="2"/>
      <c r="G45" s="2"/>
      <c r="H45" s="2"/>
    </row>
    <row r="46" spans="1:8" x14ac:dyDescent="0.15">
      <c r="A46" s="11" t="str">
        <f>member!A46</f>
        <v>Cindy~陈猛</v>
      </c>
      <c r="B46" s="34">
        <f t="shared" si="10"/>
        <v>3</v>
      </c>
      <c r="C46" s="34">
        <f>E7*E46+F7*F46+G7*G46+H7*H46+I7*I46+J7*J46+K7*K46+L7*L46+M7*M46+O7*O46+P7*P46+Q7*Q46+R7*R46+S7*S46+T7*T46</f>
        <v>75</v>
      </c>
      <c r="D46" s="36">
        <f>E8*E46+F8*F46+G8*G46+H8*H46+I8*I46+J8*J46+K8*K46+L8*L46+M8*M46+O8*O46+P8*P46+Q8*Q46+R8*R46+S8*S46+T8*T46</f>
        <v>12.080357142857142</v>
      </c>
      <c r="E46" s="2">
        <v>1</v>
      </c>
      <c r="F46" s="2"/>
      <c r="G46" s="2">
        <v>1</v>
      </c>
      <c r="H46" s="2">
        <v>1</v>
      </c>
    </row>
    <row r="47" spans="1:8" x14ac:dyDescent="0.15">
      <c r="A47" s="11" t="str">
        <f>member!A47</f>
        <v>张硕</v>
      </c>
      <c r="B47" s="34">
        <f t="shared" si="10"/>
        <v>1</v>
      </c>
      <c r="C47" s="34">
        <f>E7*E47+F7*F47+G7*G47+H7*H47+I7*I47+J7*J47+K7*K47+L7*L47+M7*M47+O7*O47+P7*P47+Q7*Q47+R7*R47+S7*S47+T7*T47</f>
        <v>20</v>
      </c>
      <c r="D47" s="36">
        <f>E8*E47+F8*F47+G8*G47+H8*H47+I8*I47+J8*J47+K8*K47+L8*L47+M8*M47+O8*O47+P8*P47+Q8*Q47+R8*R47+S8*S47+T8*T47</f>
        <v>1.8421052631578938</v>
      </c>
      <c r="E47" s="2"/>
      <c r="F47" s="2">
        <v>1</v>
      </c>
      <c r="G47" s="2"/>
      <c r="H47" s="2"/>
    </row>
    <row r="48" spans="1:8" x14ac:dyDescent="0.15">
      <c r="A48" s="11" t="str">
        <f>member!A48</f>
        <v>Violin</v>
      </c>
      <c r="B48" s="34">
        <f t="shared" si="10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  <c r="H48" s="2"/>
    </row>
    <row r="49" spans="1:8" x14ac:dyDescent="0.15">
      <c r="A49" s="11" t="str">
        <f>member!A49</f>
        <v>87号陈磊</v>
      </c>
      <c r="B49" s="34">
        <f t="shared" si="10"/>
        <v>1</v>
      </c>
      <c r="C49" s="34">
        <f>E7*E49+F7*F49+G7*G49+H7*H49+I7*I49+J7*J49+K7*K49+L7*L49+M7*M49+O7*O49+P7*P49+Q7*Q49+R7*R49+S7*S49+T7*T49</f>
        <v>20</v>
      </c>
      <c r="D49" s="36">
        <f>E8*E49+F8*F49+G8*G49+H8*H49+I8*I49+J8*J49+K8*K49+L8*L49+M8*M49+O8*O49+P8*P49+Q8*Q49+R8*R49+S8*S49+T8*T49</f>
        <v>1.8421052631578938</v>
      </c>
      <c r="E49" s="2"/>
      <c r="F49" s="2">
        <v>1</v>
      </c>
      <c r="G49" s="2"/>
      <c r="H49" s="2"/>
    </row>
    <row r="50" spans="1:8" x14ac:dyDescent="0.15">
      <c r="A50" s="11" t="str">
        <f>member!A50</f>
        <v>水中阳光</v>
      </c>
      <c r="B50" s="34">
        <f t="shared" si="10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 t="shared" si="10"/>
        <v>2</v>
      </c>
      <c r="C51" s="34">
        <f>E7*E51+F7*F51+G7*G51+H7*H51+I7*I51+J7*J51+K7*K51+L7*L51+M7*M51+O7*O51+P7*P51+Q7*Q51+R7*R51+S7*S51+T7*T51</f>
        <v>55</v>
      </c>
      <c r="D51" s="36">
        <f>E8*E51+F8*F51+G8*G51+H8*H51+I8*I51+J8*J51+K8*K51+L8*L51+M8*M51+O8*O51+P8*P51+Q8*Q51+R8*R51+S8*S51+T8*T51</f>
        <v>10.580357142857142</v>
      </c>
      <c r="E51" s="2"/>
      <c r="F51" s="2"/>
      <c r="G51" s="2">
        <v>1</v>
      </c>
      <c r="H51" s="2">
        <v>1</v>
      </c>
    </row>
    <row r="52" spans="1:8" x14ac:dyDescent="0.15">
      <c r="A52" s="11" t="str">
        <f>member!A52</f>
        <v>26 方亚</v>
      </c>
      <c r="B52" s="34">
        <f t="shared" si="10"/>
        <v>3</v>
      </c>
      <c r="C52" s="34">
        <f>E7*E52+F7*F52+G7*G52+H7*H52+I7*I52+J7*J52+K7*K52+L7*L52+M7*M52+O7*O52+P7*P52+Q7*Q52+R7*R52+S7*S52+T7*T52</f>
        <v>75</v>
      </c>
      <c r="D52" s="36">
        <f>E8*E52+F8*F52+G8*G52+H8*H52+I8*I52+J8*J52+K8*K52+L8*L52+M8*M52+O8*O52+P8*P52+Q8*Q52+R8*R52+S8*S52+T8*T52</f>
        <v>12.422462406015036</v>
      </c>
      <c r="E52" s="2"/>
      <c r="F52" s="2">
        <v>1</v>
      </c>
      <c r="G52" s="2">
        <v>1</v>
      </c>
      <c r="H52" s="2">
        <v>1</v>
      </c>
    </row>
    <row r="53" spans="1:8" x14ac:dyDescent="0.15">
      <c r="A53" s="11" t="str">
        <f>member!A53</f>
        <v>维尼</v>
      </c>
      <c r="B53" s="34">
        <f t="shared" si="10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 t="shared" si="10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 t="shared" si="10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 t="shared" si="10"/>
        <v>1</v>
      </c>
      <c r="C56" s="34">
        <f>E7*E56+F7*F56+G7*G56+H7*H56+I7*I56+J7*J56+K7*K56+L7*L56+M7*M56+O7*O56+P7*P56+Q7*Q56+R7*R56+S7*S56+T7*T56</f>
        <v>20</v>
      </c>
      <c r="D56" s="36">
        <f>E8*E56+F8*F56+G8*G56+H8*H56+I8*I56+J8*J56+K8*K56+L8*L56+M8*M56+O8*O56+P8*P56+Q8*Q56+R8*R56+S8*S56+T8*T56</f>
        <v>1.5</v>
      </c>
      <c r="E56" s="1">
        <v>1</v>
      </c>
      <c r="F56" s="1"/>
      <c r="G56" s="1"/>
      <c r="H56" s="1"/>
    </row>
    <row r="57" spans="1:8" x14ac:dyDescent="0.15">
      <c r="A57" s="11" t="str">
        <f>member!A57</f>
        <v>杨光</v>
      </c>
      <c r="B57" s="34">
        <f t="shared" si="10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 t="shared" si="10"/>
        <v>4</v>
      </c>
      <c r="C58" s="34">
        <f>E7*E58+F7*F58+G7*G58+H7*H58+I7*I58+J7*J58+K7*K58+L7*L58+M7*M58+O7*O58+P7*P58+Q7*Q58+R7*R58+S7*S58+T7*T58</f>
        <v>95</v>
      </c>
      <c r="D58" s="36">
        <f>E8*E58+F8*F58+G8*G58+H8*H58+I8*I58+J8*J58+K8*K58+L8*L58+M8*M58+O8*O58+P8*P58+Q8*Q58+R8*R58+S8*S58+T8*T58</f>
        <v>13.922462406015036</v>
      </c>
      <c r="E58" s="1">
        <v>1</v>
      </c>
      <c r="F58" s="1">
        <v>1</v>
      </c>
      <c r="G58" s="1">
        <v>1</v>
      </c>
      <c r="H58" s="1">
        <v>1</v>
      </c>
    </row>
    <row r="59" spans="1:8" x14ac:dyDescent="0.15">
      <c r="A59" s="11" t="str">
        <f>member!A59</f>
        <v>绿洲</v>
      </c>
      <c r="B59" s="34">
        <f t="shared" si="10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 t="shared" si="10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  <c r="H60" s="1"/>
    </row>
    <row r="61" spans="1:8" x14ac:dyDescent="0.15">
      <c r="A61" s="11" t="str">
        <f>member!A61</f>
        <v>古轮木</v>
      </c>
      <c r="B61" s="34">
        <f t="shared" si="10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1.8421052631578938</v>
      </c>
      <c r="E61" s="1"/>
      <c r="F61" s="1">
        <v>1</v>
      </c>
      <c r="G61" s="1"/>
      <c r="H61" s="1"/>
    </row>
    <row r="62" spans="1:8" x14ac:dyDescent="0.15">
      <c r="A62" s="11" t="str">
        <f>member!A62</f>
        <v>makoko</v>
      </c>
      <c r="B62" s="34">
        <f t="shared" si="10"/>
        <v>1</v>
      </c>
      <c r="C62" s="34">
        <f>E7*E62+F7*F62+G7*G62+H7*H62+I7*I62+J7*J62+K7*K62+L7*L62+M7*M62+O7*O62+P7*P62+Q7*Q62+R7*R62+S7*S62+T7*T62</f>
        <v>20</v>
      </c>
      <c r="D62" s="36">
        <f>E8*E62+F8*F62+G8*G62+H8*H62+I8*I62+J8*J62+K8*K62+L8*L62+M8*M62+O8*O62+P8*P62+Q8*Q62+R8*R62+S8*S62+T8*T62</f>
        <v>1.8421052631578938</v>
      </c>
      <c r="E62" s="1"/>
      <c r="F62" s="1">
        <v>1</v>
      </c>
      <c r="G62" s="1"/>
      <c r="H62" s="1"/>
    </row>
    <row r="63" spans="1:8" x14ac:dyDescent="0.15">
      <c r="A63" s="11" t="str">
        <f>member!A63</f>
        <v>玲-深蓝</v>
      </c>
      <c r="B63" s="34">
        <f t="shared" si="10"/>
        <v>1</v>
      </c>
      <c r="C63" s="34">
        <f>E7*E63+F7*F63+G7*G63+H7*H63+I7*I63+J7*J63+K7*K63+L7*L63+M7*M63+N7*N63+O7*O63+P7*P63+Q7*Q63+R7*R63+S7*S63+T7*T63</f>
        <v>20</v>
      </c>
      <c r="D63" s="36">
        <f>E8*E63+F8*F63+G8*G63+H8*H63+I8*I63+J8*J63+K8*K63+L8*L63+M8*M63+N8*N63+O8*O63+P8*P63+Q8*Q63+R8*R63+S8*S63+T8*T63</f>
        <v>1.8421052631578938</v>
      </c>
      <c r="E63" s="1"/>
      <c r="F63" s="1">
        <v>1</v>
      </c>
      <c r="G63" s="1"/>
      <c r="H63" s="1"/>
    </row>
    <row r="64" spans="1:8" x14ac:dyDescent="0.15">
      <c r="A64" s="11" t="str">
        <f>member!A64</f>
        <v>玲-小马</v>
      </c>
      <c r="B64" s="34">
        <f t="shared" si="10"/>
        <v>1</v>
      </c>
      <c r="C64" s="34">
        <f>E7*E64+F7*F64+G7*G64+H7*H64+I7*I64+J7*J64+K7*K64+L7*L64+M7*M64+N7*N64+O7*O64+P7*P64+Q7*Q64+R7*R64+S7*S64+T7*T64</f>
        <v>20</v>
      </c>
      <c r="D64" s="36">
        <f>E8*E64+F8*F64+G8*G64+H8*H64+I8*I64+J8*J64+K8*K64+L8*L64+M8*M64+N8*N64+O8*O64+P8*P64+Q8*Q64+R8*R64+S8*S64+T8*T64</f>
        <v>1.8421052631578938</v>
      </c>
      <c r="E64" s="1"/>
      <c r="F64" s="1">
        <v>1</v>
      </c>
      <c r="G64" s="1"/>
      <c r="H64" s="1"/>
    </row>
    <row r="65" spans="1:8" x14ac:dyDescent="0.15">
      <c r="A65" s="11" t="str">
        <f>member!A65</f>
        <v>玲-高</v>
      </c>
      <c r="B65" s="34">
        <f t="shared" si="10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  <c r="H65" s="1"/>
    </row>
    <row r="66" spans="1:8" x14ac:dyDescent="0.15">
      <c r="A66" s="11" t="str">
        <f>member!A66</f>
        <v>玲-秦</v>
      </c>
      <c r="B66" s="34">
        <f t="shared" si="10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  <c r="H66" s="1"/>
    </row>
    <row r="67" spans="1:8" x14ac:dyDescent="0.15">
      <c r="A67" s="11" t="str">
        <f>member!A67</f>
        <v>玲-手</v>
      </c>
      <c r="B67" s="34">
        <f t="shared" si="10"/>
        <v>1</v>
      </c>
      <c r="C67" s="34">
        <f>E7*E67+F7*F67+G7*G67+H7*H67+I7*I67+J7*J67+K7*K67+L7*L67+M7*M67+N7*N67+O7*O67+P7*P67+Q7*Q67+R7*R67+S7*S67+T7*T67</f>
        <v>20</v>
      </c>
      <c r="D67" s="36">
        <f>E8*E67+F8*F67+G8*G67+H8*H67+I8*I67+J8*J67+K8*K67+L8*L67+M8*M67+N8*N67+O8*O67+P8*P67+Q8*Q67+R8*R67+S8*S67+T8*T67</f>
        <v>1.8421052631578938</v>
      </c>
      <c r="E67" s="1"/>
      <c r="F67" s="1">
        <v>1</v>
      </c>
      <c r="G67" s="1"/>
      <c r="H67" s="1"/>
    </row>
    <row r="68" spans="1:8" x14ac:dyDescent="0.15">
      <c r="A68" s="11" t="str">
        <f>member!A68</f>
        <v>度日</v>
      </c>
      <c r="B68" s="34">
        <f t="shared" si="10"/>
        <v>1</v>
      </c>
      <c r="C68" s="34">
        <f>E7*E68+F7*F68+G7*G68+H7*H68+I7*I68+J7*J68+K7*K68+L7*L68+M7*M68+N7*N68+O7*O68+P7*P68+Q7*Q68+R7*R68+S7*S68+T7*T68</f>
        <v>20</v>
      </c>
      <c r="D68" s="36">
        <f>E8*E68+F8*F68+G8*G68+H8*H68+I8*I68+J8*J68+K8*K68+L8*L68+M8*M68+N8*N68+O8*O68+P8*P68+Q8*Q68+R8*R68+S8*S68+T8*T68</f>
        <v>1.8421052631578938</v>
      </c>
      <c r="E68" s="1"/>
      <c r="F68" s="1">
        <v>1</v>
      </c>
      <c r="G68" s="1"/>
      <c r="H68" s="1"/>
    </row>
    <row r="69" spans="1:8" x14ac:dyDescent="0.15">
      <c r="A69" s="11" t="str">
        <f>member!A69</f>
        <v>肖飞</v>
      </c>
      <c r="B69" s="34">
        <f t="shared" si="10"/>
        <v>4</v>
      </c>
      <c r="C69" s="34">
        <f>E7*E69+F7*F69+G7*G69+H7*H69+I7*I69+J7*J69+K7*K69+L7*L69+M7*M69+N7*N69+O7*O69+P7*P69+Q7*Q69+R7*R69+S7*S69+T7*T69</f>
        <v>95</v>
      </c>
      <c r="D69" s="36">
        <f>E8*E69+F8*F69+G8*G69+H8*H69+I8*I69+J8*J69+K8*K69+L8*L69+M8*M69+N8*N69+O8*O69+P8*P69+Q8*Q69+R8*R69+S8*S69+T8*T69</f>
        <v>13.922462406015036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15">
      <c r="A70" s="11" t="str">
        <f>member!A70</f>
        <v>玲-大马</v>
      </c>
      <c r="B70" s="34">
        <f t="shared" si="10"/>
        <v>1</v>
      </c>
      <c r="C70" s="34">
        <f>E7*E70+F7*F70+G7*G70+H7*H70+I7*I70+J7*J70+K7*K70+L7*L70+M7*M70+N7*N70+O7*O70+P7*P70+Q7*Q70+R7*R70+S7*S70+T7*T70</f>
        <v>20</v>
      </c>
      <c r="D70" s="36">
        <f>E8*E70+F8*F70+G8*G70+H8*H70+I8*I70+J8*J70+K8*K70+L8*L70+M8*M70+N8*N70+O8*O70+P8*P70+Q8*Q70+R8*R70+S8*S70+T8*T70</f>
        <v>1.8421052631578938</v>
      </c>
      <c r="E70" s="1"/>
      <c r="F70" s="1">
        <v>1</v>
      </c>
      <c r="G70" s="1"/>
      <c r="H70" s="1"/>
    </row>
    <row r="71" spans="1:8" x14ac:dyDescent="0.15">
      <c r="A71" s="11" t="s">
        <v>156</v>
      </c>
      <c r="B71" s="34">
        <f t="shared" si="10"/>
        <v>1</v>
      </c>
      <c r="C71" s="34">
        <f>E7*E71+F7*F71+G7*G71+H7*H71+I7*I71+J7*J71+K7*K71+L7*L71+M7*M71+N7*N71+O7*O71+P7*P71+Q7*Q71+R7*R71+S7*S71+T7*T71</f>
        <v>30</v>
      </c>
      <c r="D71" s="36">
        <f>E8*E71+F8*F71+G8*G71+H8*H71+I8*I71+J8*J71+K8*K71+L8*L71+M8*M71+N8*N71+O8*O71+P8*P71+Q8*Q71+R8*R71+S8*S71+T8*T71</f>
        <v>7.1428571428571423</v>
      </c>
      <c r="E71" s="1"/>
      <c r="F71" s="1"/>
      <c r="G71" s="1"/>
      <c r="H71" s="1">
        <v>1</v>
      </c>
    </row>
    <row r="72" spans="1:8" x14ac:dyDescent="0.15">
      <c r="A72" s="11" t="s">
        <v>157</v>
      </c>
      <c r="B72" s="34">
        <f t="shared" si="10"/>
        <v>1</v>
      </c>
      <c r="C72" s="34">
        <f>E7*E72+F7*F72+G7*G72+H7*H72+I7*I72+J7*J72+K7*K72+L7*L72+M7*M72+N7*N72+O7*O72+P7*P72+Q7*Q72+R7*R72+S7*S72+T7*T72</f>
        <v>30</v>
      </c>
      <c r="D72" s="36">
        <f>E8*E72+F8*F72+G8*G72+H8*H72+I8*I72+J8*J72+K8*K72+L8*L72+M8*M72+N8*N72+O8*O72+P8*P72+Q8*Q72+R8*R72+S8*S72+T8*T72</f>
        <v>7.1428571428571423</v>
      </c>
      <c r="E72" s="1"/>
      <c r="F72" s="1"/>
      <c r="G72" s="1"/>
      <c r="H72" s="1">
        <v>1</v>
      </c>
    </row>
    <row r="73" spans="1:8" x14ac:dyDescent="0.15">
      <c r="A73" s="11" t="s">
        <v>158</v>
      </c>
      <c r="B73" s="34">
        <f t="shared" ref="B73:B100" si="11">COUNT(E73:T73)</f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</row>
    <row r="74" spans="1:8" x14ac:dyDescent="0.15">
      <c r="A74" s="11" t="str">
        <f>member!A74</f>
        <v>新</v>
      </c>
      <c r="B74" s="34">
        <f t="shared" si="11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新</v>
      </c>
      <c r="B75" s="34">
        <f t="shared" si="11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</row>
    <row r="76" spans="1:8" x14ac:dyDescent="0.15">
      <c r="A76" s="11" t="str">
        <f>member!A76</f>
        <v>新</v>
      </c>
      <c r="B76" s="34">
        <f t="shared" si="11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</row>
    <row r="77" spans="1:8" x14ac:dyDescent="0.15">
      <c r="A77" s="11" t="str">
        <f>member!A77</f>
        <v>新</v>
      </c>
      <c r="B77" s="34">
        <f t="shared" si="11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</row>
    <row r="78" spans="1:8" x14ac:dyDescent="0.15">
      <c r="A78" s="11" t="str">
        <f>member!A78</f>
        <v>新</v>
      </c>
      <c r="B78" s="34">
        <f t="shared" si="11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</row>
    <row r="79" spans="1:8" x14ac:dyDescent="0.15">
      <c r="A79" s="11" t="str">
        <f>member!A79</f>
        <v>新</v>
      </c>
      <c r="B79" s="34">
        <f t="shared" si="11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</row>
    <row r="80" spans="1:8" x14ac:dyDescent="0.15">
      <c r="A80" s="11" t="str">
        <f>member!A80</f>
        <v>新</v>
      </c>
      <c r="B80" s="34">
        <f t="shared" si="11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</row>
    <row r="81" spans="1:8" x14ac:dyDescent="0.15">
      <c r="A81" s="11" t="str">
        <f>member!A81</f>
        <v>新</v>
      </c>
      <c r="B81" s="34">
        <f t="shared" si="11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</row>
    <row r="82" spans="1:8" x14ac:dyDescent="0.15">
      <c r="A82" s="11" t="str">
        <f>member!A82</f>
        <v>新</v>
      </c>
      <c r="B82" s="34">
        <f t="shared" si="11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11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11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11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11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11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11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11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11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11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11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11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11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11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11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11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11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11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11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F13" sqref="F13"/>
    </sheetView>
  </sheetViews>
  <sheetFormatPr defaultRowHeight="13.5" x14ac:dyDescent="0.15"/>
  <cols>
    <col min="5" max="5" width="9.5" bestFit="1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41095</v>
      </c>
      <c r="F1" s="5"/>
      <c r="G1" s="5"/>
      <c r="H1" s="5"/>
    </row>
    <row r="2" spans="1:8" x14ac:dyDescent="0.15">
      <c r="A2" s="8" t="s">
        <v>30</v>
      </c>
      <c r="B2" s="33">
        <f>SUM(B9:B100)</f>
        <v>14</v>
      </c>
      <c r="C2" s="34"/>
      <c r="D2" s="35"/>
      <c r="E2" s="33">
        <f t="shared" ref="E2:H2" si="0">COUNT(E9:E100)</f>
        <v>14</v>
      </c>
      <c r="F2" s="33"/>
      <c r="G2" s="33"/>
      <c r="H2" s="33"/>
    </row>
    <row r="3" spans="1:8" x14ac:dyDescent="0.15">
      <c r="A3" s="8" t="s">
        <v>31</v>
      </c>
      <c r="B3" s="33"/>
      <c r="C3" s="34"/>
      <c r="D3" s="35"/>
      <c r="E3" s="20">
        <v>240</v>
      </c>
      <c r="F3" s="20"/>
      <c r="G3" s="20"/>
      <c r="H3" s="20"/>
    </row>
    <row r="4" spans="1:8" x14ac:dyDescent="0.15">
      <c r="A4" s="8" t="s">
        <v>32</v>
      </c>
      <c r="B4" s="33"/>
      <c r="C4" s="34">
        <f>SUM(E4:T4)</f>
        <v>420</v>
      </c>
      <c r="D4" s="35"/>
      <c r="E4" s="32">
        <f t="shared" ref="E4:H4" si="1">E2*E7</f>
        <v>420</v>
      </c>
      <c r="F4" s="32"/>
      <c r="G4" s="32"/>
      <c r="H4" s="32"/>
    </row>
    <row r="5" spans="1:8" x14ac:dyDescent="0.15">
      <c r="A5" s="8" t="s">
        <v>36</v>
      </c>
      <c r="B5" s="33"/>
      <c r="C5" s="34"/>
      <c r="D5" s="35">
        <f>SUM(E5:T5)</f>
        <v>180</v>
      </c>
      <c r="E5" s="32">
        <f t="shared" ref="E5:H5" si="2">E4-E3</f>
        <v>180</v>
      </c>
      <c r="F5" s="32"/>
      <c r="G5" s="32"/>
      <c r="H5" s="32"/>
    </row>
    <row r="6" spans="1:8" x14ac:dyDescent="0.15">
      <c r="A6" s="8" t="s">
        <v>33</v>
      </c>
      <c r="B6" s="33"/>
      <c r="C6" s="34"/>
      <c r="D6" s="35"/>
      <c r="E6" s="32">
        <f t="shared" ref="E6:H6" si="3">E3/E2</f>
        <v>17.142857142857142</v>
      </c>
      <c r="F6" s="32"/>
      <c r="G6" s="32"/>
      <c r="H6" s="32"/>
    </row>
    <row r="7" spans="1:8" x14ac:dyDescent="0.15">
      <c r="A7" s="8" t="s">
        <v>34</v>
      </c>
      <c r="B7" s="33"/>
      <c r="C7" s="34"/>
      <c r="D7" s="35"/>
      <c r="E7" s="20">
        <v>30</v>
      </c>
      <c r="F7" s="20"/>
      <c r="G7" s="20"/>
      <c r="H7" s="20"/>
    </row>
    <row r="8" spans="1:8" x14ac:dyDescent="0.15">
      <c r="A8" s="8" t="s">
        <v>40</v>
      </c>
      <c r="B8" s="34"/>
      <c r="C8" s="34"/>
      <c r="D8" s="36"/>
      <c r="E8" s="32">
        <f t="shared" ref="E8:H8" si="4">E7-E6</f>
        <v>12.857142857142858</v>
      </c>
      <c r="F8" s="32"/>
      <c r="G8" s="32"/>
      <c r="H8" s="32"/>
    </row>
    <row r="9" spans="1:8" x14ac:dyDescent="0.15">
      <c r="A9" s="11" t="str">
        <f>member!A9</f>
        <v>守候幸福</v>
      </c>
      <c r="B9" s="34">
        <f>COUNT(E9:T9)</f>
        <v>1</v>
      </c>
      <c r="C9" s="34">
        <f>E7*E9+F7*F9+G7*G9+H7*H9+I7*I9+J7*J9+K7*K9+L7*L9+M7*M9+N7*N9+O7*O9+P7*P9+Q7*Q9+R7*R9+S7*S9+T7*T9</f>
        <v>30</v>
      </c>
      <c r="D9" s="36">
        <f>E8*E9+F8*F9+G8*G9+H8*H9+I8*I9+J8*J9+K8*K9+L8*L9+M8*M9+O8*O9+P8*P9+Q8*Q9+R8*R9+S8*S9+T8*T9</f>
        <v>12.857142857142858</v>
      </c>
      <c r="E9" s="2">
        <v>1</v>
      </c>
      <c r="F9" s="2"/>
      <c r="G9" s="2"/>
      <c r="H9" s="2"/>
    </row>
    <row r="10" spans="1:8" x14ac:dyDescent="0.15">
      <c r="A10" s="11" t="str">
        <f>member!A10</f>
        <v>李一刀</v>
      </c>
      <c r="B10" s="34">
        <f>COUNT(E10:T10)</f>
        <v>0</v>
      </c>
      <c r="C10" s="34">
        <f>E7*E10+F7*F10+G7*G10+H7*H10+I7*I10+J7*J10+K7*K10+L7*L10+M7*M10+N7*N10+O7*O10+P7*P10+Q7*Q10+R7*R10+S7*S10+T7*T10</f>
        <v>0</v>
      </c>
      <c r="D10" s="36">
        <f>E8*E10+F8*F10+G8*G10+H8*H10+I8*I10+J8*J10+K8*K10+L8*L10+M8*M10+O8*O10+P8*P10+Q8*Q10+R8*R10+S8*S10+T8*T10</f>
        <v>0</v>
      </c>
      <c r="E10" s="2"/>
      <c r="F10" s="2"/>
      <c r="G10" s="2"/>
      <c r="H10" s="2"/>
    </row>
    <row r="11" spans="1:8" x14ac:dyDescent="0.15">
      <c r="A11" s="11" t="str">
        <f>member!A11</f>
        <v>咣咣地跟屁蟲</v>
      </c>
      <c r="B11" s="34">
        <f>COUNT(E11:T11)</f>
        <v>1</v>
      </c>
      <c r="C11" s="34">
        <f>E7*E11+F7*F11+G7*G11+H7*H11+I7*I11+J7*J11+K7*K11+L7*L11+M7*M11+N7*N11+O7*O11+P7*P11+Q7*Q11+R7*R11+S7*S11+T7*T11</f>
        <v>30</v>
      </c>
      <c r="D11" s="36">
        <f>E8*E11+F8*F11+G8*G11+H8*H11+I8*I11+J8*J11+K8*K11+L8*L11+M8*M11+O8*O11+P8*P11+Q8*Q11+R8*R11+S8*S11+T8*T11</f>
        <v>12.857142857142858</v>
      </c>
      <c r="E11" s="2">
        <v>1</v>
      </c>
      <c r="F11" s="2"/>
      <c r="G11" s="2"/>
      <c r="H11" s="2"/>
    </row>
    <row r="12" spans="1:8" x14ac:dyDescent="0.15">
      <c r="A12" s="11" t="str">
        <f>member!A12</f>
        <v>Oo内拉祖里oO</v>
      </c>
      <c r="B12" s="34">
        <f>COUNT(E12:T12)</f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>COUNT(E13:T13)</f>
        <v>0</v>
      </c>
      <c r="C13" s="34">
        <f>E7*E13+F7*F13+G7*G13+H7*H13+I7*I13+J7*J13+K7*K13+L7*L13+M7*M13+N7*N13+O7*O13+P7*P13+Q7*Q13+R7*R13+S7*S13+T7*T13</f>
        <v>0</v>
      </c>
      <c r="D13" s="36">
        <f>E8*E13+F8*F13+G8*G13+H8*H13+I8*I13+J8*J13+K8*K13+L8*L13+M8*M13+O8*O13+P8*P13+Q8*Q13+R8*R13+S8*S13+T8*T13</f>
        <v>0</v>
      </c>
      <c r="E13" s="2"/>
      <c r="F13" s="2"/>
      <c r="G13" s="2"/>
      <c r="H13" s="2"/>
    </row>
    <row r="14" spans="1:8" x14ac:dyDescent="0.15">
      <c r="A14" s="11" t="str">
        <f>member!A14</f>
        <v>蚕豆</v>
      </c>
      <c r="B14" s="34">
        <f>COUNT(E14:T14)</f>
        <v>1</v>
      </c>
      <c r="C14" s="34">
        <f>E7*E14+F7*F14+G7*G14+H7*H14+I7*I14+J7*J14+K7*K14+L7*L14+M7*M14+N7*N14+O7*O14+P7*P14+Q7*Q14+R7*R14+S7*S14+T7*T14</f>
        <v>30</v>
      </c>
      <c r="D14" s="36">
        <f>E8*E14+F8*F14+G8*G14+H8*H14+I8*I14+J8*J14+K8*K14+L8*L14+M8*M14+O8*O14+P8*P14+Q8*Q14+R8*R14+S8*S14+T8*T14</f>
        <v>12.857142857142858</v>
      </c>
      <c r="E14" s="2">
        <v>1</v>
      </c>
      <c r="F14" s="2"/>
      <c r="G14" s="2"/>
      <c r="H14" s="2"/>
    </row>
    <row r="15" spans="1:8" x14ac:dyDescent="0.15">
      <c r="A15" s="11" t="str">
        <f>member!A15</f>
        <v>who cares?</v>
      </c>
      <c r="B15" s="34">
        <f>COUNT(E15:T15)</f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>COUNT(E16:T16)</f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>COUNT(E17:T17)</f>
        <v>1</v>
      </c>
      <c r="C17" s="34">
        <f>E7*E17+F7*F17+G7*G17+H7*H17+I7*I17+J7*J17+K7*K17+L7*L17+M7*M17+O7*O17+P7*P17+Q7*Q17+R7*R17+S7*S17+T7*T17</f>
        <v>30</v>
      </c>
      <c r="D17" s="36">
        <f>E8*E17+F8*F17+G8*G17+H8*H17+I8*I17+J8*J17+K8*K17+L8*L17+M8*M17+O8*O17+P8*P17+Q8*Q17+R8*R17+S8*S17+T8*T17</f>
        <v>12.857142857142858</v>
      </c>
      <c r="E17" s="2">
        <v>1</v>
      </c>
      <c r="F17" s="2"/>
      <c r="G17" s="2"/>
      <c r="H17" s="2"/>
    </row>
    <row r="18" spans="1:8" x14ac:dyDescent="0.15">
      <c r="A18" s="11" t="str">
        <f>member!A18</f>
        <v>老A</v>
      </c>
      <c r="B18" s="34">
        <f>COUNT(E18:T18)</f>
        <v>1</v>
      </c>
      <c r="C18" s="34">
        <f>E7*E18+F7*F18+G7*G18+H7*H18+I7*I18+J7*J18+K7*K18+L7*L18+M7*M18+O7*O18+P7*P18+Q7*Q18+R7*R18+S7*S18+T7*T18</f>
        <v>30</v>
      </c>
      <c r="D18" s="36">
        <f>E8*E18+F8*F18+G8*G18+H8*H18+I8*I18+J8*J18+K8*K18+L8*L18+M8*M18+O8*O18+P8*P18+Q8*Q18+R8*R18+S8*S18+T8*T18</f>
        <v>12.857142857142858</v>
      </c>
      <c r="E18" s="2">
        <v>1</v>
      </c>
      <c r="F18" s="2"/>
      <c r="G18" s="2"/>
      <c r="H18" s="2"/>
    </row>
    <row r="19" spans="1:8" x14ac:dyDescent="0.15">
      <c r="A19" s="11" t="str">
        <f>member!A19</f>
        <v>狐狸</v>
      </c>
      <c r="B19" s="34">
        <f>COUNT(E19:T19)</f>
        <v>1</v>
      </c>
      <c r="C19" s="34">
        <f>E7*E19+F7*F19+G7*G19+H7*H19+I7*I19+J7*J19+K7*K19+L7*L19+M7*M19+O7*O19+P7*P19+Q7*Q19+R7*R19+S7*S19+T7*T19</f>
        <v>30</v>
      </c>
      <c r="D19" s="36">
        <f>E8*E19+F8*F19+G8*G19+H8*H19+I8*I19+J8*J19+K8*K19+L8*L19+M8*M19+O8*O19+P8*P19+Q8*Q19+R8*R19+S8*S19+T8*T19</f>
        <v>12.857142857142858</v>
      </c>
      <c r="E19" s="2">
        <v>1</v>
      </c>
      <c r="F19" s="2"/>
      <c r="G19" s="2"/>
      <c r="H19" s="2"/>
    </row>
    <row r="20" spans="1:8" x14ac:dyDescent="0.15">
      <c r="A20" s="11" t="str">
        <f>member!A20</f>
        <v>腿子</v>
      </c>
      <c r="B20" s="34">
        <f>COUNT(E20:T20)</f>
        <v>0</v>
      </c>
      <c r="C20" s="34">
        <f>E7*E20+F7*F20+G7*G20+H7*H20+I7*I20+J7*J20+K7*K20+L7*L20+M7*M20+O7*O20+P7*P20+Q7*Q20+R7*R20+S7*S20+T7*T20</f>
        <v>0</v>
      </c>
      <c r="D20" s="36">
        <f>E8*E20+F8*F20+G8*G20+H8*H20+I8*I20+J8*J20+K8*K20+L8*L20+M8*M20+O8*O20+P8*P20+Q8*Q20+R8*R20+S8*S20+T8*T20</f>
        <v>0</v>
      </c>
      <c r="E20" s="2"/>
      <c r="F20" s="2"/>
      <c r="G20" s="2"/>
      <c r="H20" s="2"/>
    </row>
    <row r="21" spans="1:8" x14ac:dyDescent="0.15">
      <c r="A21" s="11" t="str">
        <f>member!A21</f>
        <v>smile</v>
      </c>
      <c r="B21" s="34">
        <f>COUNT(E21:T21)</f>
        <v>1</v>
      </c>
      <c r="C21" s="34">
        <f>E7*E21+F7*F21+G7*G21+H7*H21+I7*I21+J7*J21+K7*K21+L7*L21+M7*M21+O7*O21+P7*P21+Q7*Q21+R7*R21+S7*S21+T7*T21</f>
        <v>30</v>
      </c>
      <c r="D21" s="36">
        <f>E8*E21+F8*F21+G8*G21+H8*H21+I8*I21+J8*J21+K8*K21+L8*L21+M8*M21+O8*O21+P8*P21+Q8*Q21+R8*R21+S8*S21+T8*T21</f>
        <v>12.857142857142858</v>
      </c>
      <c r="E21" s="2">
        <v>1</v>
      </c>
      <c r="F21" s="2"/>
      <c r="G21" s="2"/>
      <c r="H21" s="2"/>
    </row>
    <row r="22" spans="1:8" x14ac:dyDescent="0.15">
      <c r="A22" s="11" t="str">
        <f>member!A22</f>
        <v>小贝</v>
      </c>
      <c r="B22" s="34">
        <f>COUNT(E22:T22)</f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12.857142857142858</v>
      </c>
      <c r="E22" s="2">
        <v>1</v>
      </c>
      <c r="F22" s="2"/>
      <c r="G22" s="2"/>
      <c r="H22" s="2"/>
    </row>
    <row r="23" spans="1:8" x14ac:dyDescent="0.15">
      <c r="A23" s="11" t="str">
        <f>member!A23</f>
        <v>11号-鲜明</v>
      </c>
      <c r="B23" s="34">
        <f>COUNT(E23:T23)</f>
        <v>0</v>
      </c>
      <c r="C23" s="34">
        <f>E7*E23+F7*F23+G7*G23+H7*H23+I7*I23+J7*J23+K7*K23+L7*L23+M7*M23+O7*O23+P7*P23+Q7*Q23+R7*R23+S7*S23+T7*T23</f>
        <v>0</v>
      </c>
      <c r="D23" s="36">
        <f>E8*E23+F8*F23+G8*G23+H8*H23+I8*I23+J8*J23+K8*K23+L8*L23+M8*M23+O8*O23+P8*P23+Q8*Q23+R8*R23+S8*S23+T8*T23</f>
        <v>0</v>
      </c>
      <c r="E23" s="2"/>
      <c r="F23" s="2"/>
      <c r="G23" s="2"/>
      <c r="H23" s="2"/>
    </row>
    <row r="24" spans="1:8" x14ac:dyDescent="0.15">
      <c r="A24" s="11" t="str">
        <f>member!A24</f>
        <v>狐狸~涛</v>
      </c>
      <c r="B24" s="34">
        <f>COUNT(E24:T24)</f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  <c r="H24" s="2"/>
    </row>
    <row r="25" spans="1:8" x14ac:dyDescent="0.15">
      <c r="A25" s="11" t="str">
        <f>member!A25</f>
        <v>侯盟</v>
      </c>
      <c r="B25" s="34">
        <f>COUNT(E25:T25)</f>
        <v>1</v>
      </c>
      <c r="C25" s="34">
        <f>E7*E25+F7*F25+G7*G25+H7*H25+I7*I25+J7*J25+K7*K25+L7*L25+M7*M25+O7*O25+P7*P25+Q7*Q25+R7*R25+S7*S25+T7*T25</f>
        <v>30</v>
      </c>
      <c r="D25" s="36">
        <f>E8*E25+F8*F25+G8*G25+H8*H25+I8*I25+J8*J25+K8*K25+L8*L25+M8*M25+O8*O25+P8*P25+Q8*Q25+R8*R25+S8*S25+T8*T25</f>
        <v>12.857142857142858</v>
      </c>
      <c r="E25" s="2">
        <v>1</v>
      </c>
      <c r="F25" s="2"/>
      <c r="G25" s="2"/>
      <c r="H25" s="2"/>
    </row>
    <row r="26" spans="1:8" x14ac:dyDescent="0.15">
      <c r="A26" s="11" t="str">
        <f>member!A26</f>
        <v>玖伍贰壹</v>
      </c>
      <c r="B26" s="34">
        <f>COUNT(E26:T26)</f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</row>
    <row r="27" spans="1:8" x14ac:dyDescent="0.15">
      <c r="A27" s="11" t="str">
        <f>member!A27</f>
        <v>红色F50-超</v>
      </c>
      <c r="B27" s="34">
        <f>COUNT(E27:T27)</f>
        <v>0</v>
      </c>
      <c r="C27" s="34">
        <f>E7*E27+F7*F27+G7*G27+H7*H27+I7*I27+J7*J27+K7*K27+L7*L27+M7*M27+O7*O27+P7*P27+Q7*Q27+R7*R27+S7*S27+T7*T27</f>
        <v>0</v>
      </c>
      <c r="D27" s="36">
        <f>E8*E27+F8*F27+G8*G27+H8*H27+I8*I27+J8*J27+K8*K27+L8*L27+M8*M27+O8*O27+P8*P27+Q8*Q27+R8*R27+S8*S27+T8*T27</f>
        <v>0</v>
      </c>
      <c r="E27" s="2"/>
      <c r="F27" s="2"/>
      <c r="G27" s="2"/>
      <c r="H27" s="2"/>
    </row>
    <row r="28" spans="1:8" x14ac:dyDescent="0.15">
      <c r="A28" s="11" t="str">
        <f>member!A28</f>
        <v>活了</v>
      </c>
      <c r="B28" s="34">
        <f>COUNT(E28:T28)</f>
        <v>0</v>
      </c>
      <c r="C28" s="34">
        <f>E7*E28+F7*F28+G7*G28+H7*H28+I7*I28+J7*J28+K7*K28+L7*L28+M7*M28+O7*O28+P7*P28+Q7*Q28+R7*R28+S7*S28+T7*T28</f>
        <v>0</v>
      </c>
      <c r="D28" s="36">
        <f>E8*E28+F8*F28+G8*G28+H8*H28+I8*I28+J8*J28+K8*K28+L8*L28+M8*M28+O8*O28+P8*P28+Q8*Q28+R8*R28+S8*S28+T8*T28</f>
        <v>0</v>
      </c>
      <c r="E28" s="2"/>
      <c r="F28" s="2"/>
      <c r="G28" s="2"/>
      <c r="H28" s="2"/>
    </row>
    <row r="29" spans="1:8" x14ac:dyDescent="0.15">
      <c r="A29" s="11" t="str">
        <f>member!A29</f>
        <v>天赐</v>
      </c>
      <c r="B29" s="34">
        <f>COUNT(E29:T29)</f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  <c r="H29" s="2"/>
    </row>
    <row r="30" spans="1:8" x14ac:dyDescent="0.15">
      <c r="A30" s="11" t="str">
        <f>member!A30</f>
        <v>Shenghak</v>
      </c>
      <c r="B30" s="34">
        <f>COUNT(E30:T30)</f>
        <v>0</v>
      </c>
      <c r="C30" s="34">
        <f>E7*E30+F7*F30+G7*G30+H7*H30+I7*I30+J7*J30+K7*K30+L7*L30+M7*M30+O7*O30+P7*P30+Q7*Q30+R7*R30+S7*S30+T7*T30</f>
        <v>0</v>
      </c>
      <c r="D30" s="36">
        <f>E8*E30+F8*F30+G8*G30+H8*H30+I8*I30+J8*J30+K8*K30+L8*L30+M8*M30+O8*O30+P8*P30+Q8*Q30+R8*R30+S8*S30+T8*T30</f>
        <v>0</v>
      </c>
      <c r="E30" s="2"/>
      <c r="F30" s="2"/>
      <c r="G30" s="2"/>
      <c r="H30" s="2"/>
    </row>
    <row r="31" spans="1:8" x14ac:dyDescent="0.15">
      <c r="A31" s="11" t="str">
        <f>member!A31</f>
        <v>红色6号</v>
      </c>
      <c r="B31" s="34">
        <f>COUNT(E31:T31)</f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>COUNT(E32:T32)</f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  <c r="H32" s="2"/>
    </row>
    <row r="33" spans="1:8" x14ac:dyDescent="0.15">
      <c r="A33" s="11" t="str">
        <f>member!A33</f>
        <v>77号-更心</v>
      </c>
      <c r="B33" s="34">
        <f>COUNT(E33:T33)</f>
        <v>1</v>
      </c>
      <c r="C33" s="34">
        <f>E7*E33+F7*F33+G7*G33+H7*H33+I7*I33+J7*J33+K7*K33+L7*L33+M7*M33+O7*O33+P7*P33+Q7*Q33+R7*R33+S7*S33+T7*T33</f>
        <v>30</v>
      </c>
      <c r="D33" s="36">
        <f>E8*E33+F8*F33+G8*G33+H8*H33+I8*I33+J8*J33+K8*K33+L8*L33+M8*M33+O8*O33+P8*P33+Q8*Q33+R8*R33+S8*S33+T8*T33</f>
        <v>12.857142857142858</v>
      </c>
      <c r="E33" s="2">
        <v>1</v>
      </c>
      <c r="F33" s="2"/>
      <c r="G33" s="2"/>
      <c r="H33" s="2"/>
    </row>
    <row r="34" spans="1:8" x14ac:dyDescent="0.15">
      <c r="A34" s="11" t="str">
        <f>member!A34</f>
        <v>更心朋友</v>
      </c>
      <c r="B34" s="34">
        <f>COUNT(E34:T34)</f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>COUNT(E35:T35)</f>
        <v>0</v>
      </c>
      <c r="C35" s="34">
        <f>E7*E35+F7*F35+G7*G35+H7*H35+I7*I35+J7*J35+K7*K35+L7*L35+M7*M35+O7*O35+P7*P35+Q7*Q35+R7*R35+S7*S35+T7*T35</f>
        <v>0</v>
      </c>
      <c r="D35" s="36">
        <f>E8*E35+F8*F35+G8*G35+H8*H35+I8*I35+J8*J35+K8*K35+L8*L35+M8*M35+O8*O35+P8*P35+Q8*Q35+R8*R35+S8*S35+T8*T35</f>
        <v>0</v>
      </c>
      <c r="E35" s="2"/>
      <c r="F35" s="2"/>
      <c r="G35" s="2"/>
      <c r="H35" s="2"/>
    </row>
    <row r="36" spans="1:8" x14ac:dyDescent="0.15">
      <c r="A36" s="11" t="str">
        <f>member!A36</f>
        <v>杨光朋友</v>
      </c>
      <c r="B36" s="34">
        <f>COUNT(E36:T36)</f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>COUNT(E37:T37)</f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>COUNT(E38:T38)</f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>COUNT(E39:T39)</f>
        <v>0</v>
      </c>
      <c r="C39" s="34">
        <f>E7*E39+F7*F39+G7*G39+H7*H39+I7*I39+J7*J39+K7*K39+L7*L39+M7*M39+O7*O39+P7*P39+Q7*Q39+R7*R39+S7*S39+T7*T39</f>
        <v>0</v>
      </c>
      <c r="D39" s="36">
        <f>E8*E39+F8*F39+G8*G39+H8*H39+I8*I39+J8*J39+K8*K39+L8*L39+M8*M39+O8*O39+P8*P39+Q8*Q39+R8*R39+S8*S39+T8*T39</f>
        <v>0</v>
      </c>
      <c r="E39" s="2"/>
      <c r="F39" s="2"/>
      <c r="G39" s="2"/>
      <c r="H39" s="2"/>
    </row>
    <row r="40" spans="1:8" x14ac:dyDescent="0.15">
      <c r="A40" s="11" t="str">
        <f>member!A40</f>
        <v>勇敢的爬爬</v>
      </c>
      <c r="B40" s="34">
        <f>COUNT(E40:T40)</f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>COUNT(E41:T41)</f>
        <v>1</v>
      </c>
      <c r="C41" s="34">
        <f>E7*E41+F7*F41+G7*G41+H7*H41+I7*I41+J7*J41+K7*K41+L7*L41+M7*M41+O7*O41+P7*P41+Q7*Q41+R7*R41+S7*S41+T7*T41</f>
        <v>30</v>
      </c>
      <c r="D41" s="36">
        <f>E8*E41+F8*F41+G8*G41+H8*H41+I8*I41+J8*J41+K8*K41+L8*L41+M8*M41+O8*O41+P8*P41+Q8*Q41+R8*R41+S8*S41+T8*T41</f>
        <v>12.857142857142858</v>
      </c>
      <c r="E41" s="2">
        <v>1</v>
      </c>
      <c r="F41" s="2"/>
      <c r="G41" s="2"/>
      <c r="H41" s="2"/>
    </row>
    <row r="42" spans="1:8" x14ac:dyDescent="0.15">
      <c r="A42" s="11" t="str">
        <f>member!A42</f>
        <v>雷雨</v>
      </c>
      <c r="B42" s="34">
        <f>COUNT(E42:T42)</f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>COUNT(E43:T43)</f>
        <v>1</v>
      </c>
      <c r="C43" s="34">
        <f>E7*E43+F7*F43+G7*G43+H7*H43+I7*I43+J7*J43+K7*K43+L7*L43+M7*M43+O7*O43+P7*P43+Q7*Q43+R7*R43+S7*S43+T7*T43</f>
        <v>30</v>
      </c>
      <c r="D43" s="36">
        <f>E8*E43+F8*F43+G8*G43+H8*H43+I8*I43+J8*J43+K8*K43+L8*L43+M8*M43+O8*O43+P8*P43+Q8*Q43+R8*R43+S8*S43+T8*T43</f>
        <v>12.857142857142858</v>
      </c>
      <c r="E43" s="2">
        <v>1</v>
      </c>
      <c r="F43" s="2"/>
      <c r="G43" s="2"/>
      <c r="H43" s="2"/>
    </row>
    <row r="44" spans="1:8" x14ac:dyDescent="0.15">
      <c r="A44" s="11" t="str">
        <f>member!A44</f>
        <v>红色8号</v>
      </c>
      <c r="B44" s="34">
        <f>COUNT(E44:T44)</f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>COUNT(E45:T45)</f>
        <v>0</v>
      </c>
      <c r="C45" s="34">
        <f>E7*E45+F7*F45+G7*G45+H7*H45+I7*I45+J7*J45+K7*K45+L7*L45+M7*M45+O7*O45+P7*P45+Q7*Q45+R7*R45+S7*S45+T7*T45</f>
        <v>0</v>
      </c>
      <c r="D45" s="36">
        <f>E8*E45+F8*F45+G8*G45+H8*H45+I8*I45+J8*J45+K8*K45+L8*L45+M8*M45+O8*O45+P8*P45+Q8*Q45+R8*R45+S8*S45+T8*T45</f>
        <v>0</v>
      </c>
      <c r="E45" s="2"/>
      <c r="F45" s="2"/>
      <c r="G45" s="2"/>
      <c r="H45" s="2"/>
    </row>
    <row r="46" spans="1:8" x14ac:dyDescent="0.15">
      <c r="A46" s="11" t="str">
        <f>member!A46</f>
        <v>Cindy~陈猛</v>
      </c>
      <c r="B46" s="34">
        <f>COUNT(E46:T46)</f>
        <v>0</v>
      </c>
      <c r="C46" s="34">
        <f>E7*E46+F7*F46+G7*G46+H7*H46+I7*I46+J7*J46+K7*K46+L7*L46+M7*M46+O7*O46+P7*P46+Q7*Q46+R7*R46+S7*S46+T7*T46</f>
        <v>0</v>
      </c>
      <c r="D46" s="36">
        <f>E8*E46+F8*F46+G8*G46+H8*H46+I8*I46+J8*J46+K8*K46+L8*L46+M8*M46+O8*O46+P8*P46+Q8*Q46+R8*R46+S8*S46+T8*T46</f>
        <v>0</v>
      </c>
      <c r="E46" s="2"/>
      <c r="F46" s="2"/>
      <c r="G46" s="2"/>
      <c r="H46" s="2"/>
    </row>
    <row r="47" spans="1:8" x14ac:dyDescent="0.15">
      <c r="A47" s="11" t="str">
        <f>member!A47</f>
        <v>张硕</v>
      </c>
      <c r="B47" s="34">
        <f>COUNT(E47:T47)</f>
        <v>0</v>
      </c>
      <c r="C47" s="34">
        <f>E7*E47+F7*F47+G7*G47+H7*H47+I7*I47+J7*J47+K7*K47+L7*L47+M7*M47+O7*O47+P7*P47+Q7*Q47+R7*R47+S7*S47+T7*T47</f>
        <v>0</v>
      </c>
      <c r="D47" s="36">
        <f>E8*E47+F8*F47+G8*G47+H8*H47+I8*I47+J8*J47+K8*K47+L8*L47+M8*M47+O8*O47+P8*P47+Q8*Q47+R8*R47+S8*S47+T8*T47</f>
        <v>0</v>
      </c>
      <c r="E47" s="2"/>
      <c r="F47" s="2"/>
      <c r="G47" s="2"/>
      <c r="H47" s="2"/>
    </row>
    <row r="48" spans="1:8" x14ac:dyDescent="0.15">
      <c r="A48" s="11" t="str">
        <f>member!A48</f>
        <v>Violin</v>
      </c>
      <c r="B48" s="34">
        <f>COUNT(E48:T48)</f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  <c r="H48" s="2"/>
    </row>
    <row r="49" spans="1:8" x14ac:dyDescent="0.15">
      <c r="A49" s="11" t="str">
        <f>member!A49</f>
        <v>87号陈磊</v>
      </c>
      <c r="B49" s="34">
        <f>COUNT(E49:T49)</f>
        <v>0</v>
      </c>
      <c r="C49" s="34">
        <f>E7*E49+F7*F49+G7*G49+H7*H49+I7*I49+J7*J49+K7*K49+L7*L49+M7*M49+O7*O49+P7*P49+Q7*Q49+R7*R49+S7*S49+T7*T49</f>
        <v>0</v>
      </c>
      <c r="D49" s="36">
        <f>E8*E49+F8*F49+G8*G49+H8*H49+I8*I49+J8*J49+K8*K49+L8*L49+M8*M49+O8*O49+P8*P49+Q8*Q49+R8*R49+S8*S49+T8*T49</f>
        <v>0</v>
      </c>
      <c r="E49" s="2"/>
      <c r="F49" s="2"/>
      <c r="G49" s="2"/>
      <c r="H49" s="2"/>
    </row>
    <row r="50" spans="1:8" x14ac:dyDescent="0.15">
      <c r="A50" s="11" t="str">
        <f>member!A50</f>
        <v>水中阳光</v>
      </c>
      <c r="B50" s="34">
        <f>COUNT(E50:T50)</f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>COUNT(E51:T51)</f>
        <v>0</v>
      </c>
      <c r="C51" s="34">
        <f>E7*E51+F7*F51+G7*G51+H7*H51+I7*I51+J7*J51+K7*K51+L7*L51+M7*M51+O7*O51+P7*P51+Q7*Q51+R7*R51+S7*S51+T7*T51</f>
        <v>0</v>
      </c>
      <c r="D51" s="36">
        <f>E8*E51+F8*F51+G8*G51+H8*H51+I8*I51+J8*J51+K8*K51+L8*L51+M8*M51+O8*O51+P8*P51+Q8*Q51+R8*R51+S8*S51+T8*T51</f>
        <v>0</v>
      </c>
      <c r="E51" s="2"/>
      <c r="F51" s="2"/>
      <c r="G51" s="2"/>
      <c r="H51" s="2"/>
    </row>
    <row r="52" spans="1:8" x14ac:dyDescent="0.15">
      <c r="A52" s="11" t="str">
        <f>member!A52</f>
        <v>26 方亚</v>
      </c>
      <c r="B52" s="34">
        <f>COUNT(E52:T52)</f>
        <v>0</v>
      </c>
      <c r="C52" s="34">
        <f>E7*E52+F7*F52+G7*G52+H7*H52+I7*I52+J7*J52+K7*K52+L7*L52+M7*M52+O7*O52+P7*P52+Q7*Q52+R7*R52+S7*S52+T7*T52</f>
        <v>0</v>
      </c>
      <c r="D52" s="36">
        <f>E8*E52+F8*F52+G8*G52+H8*H52+I8*I52+J8*J52+K8*K52+L8*L52+M8*M52+O8*O52+P8*P52+Q8*Q52+R8*R52+S8*S52+T8*T52</f>
        <v>0</v>
      </c>
      <c r="E52" s="2"/>
      <c r="F52" s="2"/>
      <c r="G52" s="2"/>
      <c r="H52" s="2"/>
    </row>
    <row r="53" spans="1:8" x14ac:dyDescent="0.15">
      <c r="A53" s="11" t="str">
        <f>member!A53</f>
        <v>维尼</v>
      </c>
      <c r="B53" s="34">
        <f>COUNT(E53:T53)</f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>COUNT(E54:T54)</f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>COUNT(E55:T55)</f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>COUNT(E56:T56)</f>
        <v>0</v>
      </c>
      <c r="C56" s="34">
        <f>E7*E56+F7*F56+G7*G56+H7*H56+I7*I56+J7*J56+K7*K56+L7*L56+M7*M56+O7*O56+P7*P56+Q7*Q56+R7*R56+S7*S56+T7*T56</f>
        <v>0</v>
      </c>
      <c r="D56" s="36">
        <f>E8*E56+F8*F56+G8*G56+H8*H56+I8*I56+J8*J56+K8*K56+L8*L56+M8*M56+O8*O56+P8*P56+Q8*Q56+R8*R56+S8*S56+T8*T56</f>
        <v>0</v>
      </c>
      <c r="E56" s="1"/>
      <c r="F56" s="1"/>
      <c r="G56" s="1"/>
      <c r="H56" s="1"/>
    </row>
    <row r="57" spans="1:8" x14ac:dyDescent="0.15">
      <c r="A57" s="11" t="str">
        <f>member!A57</f>
        <v>杨光</v>
      </c>
      <c r="B57" s="34">
        <f>COUNT(E57:T57)</f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>COUNT(E58:T58)</f>
        <v>0</v>
      </c>
      <c r="C58" s="34">
        <f>E7*E58+F7*F58+G7*G58+H7*H58+I7*I58+J7*J58+K7*K58+L7*L58+M7*M58+O7*O58+P7*P58+Q7*Q58+R7*R58+S7*S58+T7*T58</f>
        <v>0</v>
      </c>
      <c r="D58" s="36">
        <f>E8*E58+F8*F58+G8*G58+H8*H58+I8*I58+J8*J58+K8*K58+L8*L58+M8*M58+O8*O58+P8*P58+Q8*Q58+R8*R58+S8*S58+T8*T58</f>
        <v>0</v>
      </c>
      <c r="E58" s="1"/>
      <c r="F58" s="1"/>
      <c r="G58" s="1"/>
      <c r="H58" s="1"/>
    </row>
    <row r="59" spans="1:8" x14ac:dyDescent="0.15">
      <c r="A59" s="11" t="str">
        <f>member!A59</f>
        <v>绿洲</v>
      </c>
      <c r="B59" s="34">
        <f>COUNT(E59:T59)</f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>COUNT(E60:T60)</f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  <c r="H60" s="1"/>
    </row>
    <row r="61" spans="1:8" x14ac:dyDescent="0.15">
      <c r="A61" s="11" t="str">
        <f>member!A61</f>
        <v>古轮木</v>
      </c>
      <c r="B61" s="34">
        <f>COUNT(E61:T61)</f>
        <v>0</v>
      </c>
      <c r="C61" s="34">
        <f>E7*E61+F7*F61+G7*G61+H7*H61+I7*I61+J7*J61+K7*K61+L7*L61+M7*M61+O7*O61+P7*P61+Q7*Q61+R7*R61+S7*S61+T7*T61</f>
        <v>0</v>
      </c>
      <c r="D61" s="36">
        <f>E8*E61+F8*F61+G8*G61+H8*H61+I8*I61+J8*J61+K8*K61+L8*L61+M8*M61+O8*O61+P8*P61+Q8*Q61+R8*R61+S8*S61+T8*T61</f>
        <v>0</v>
      </c>
      <c r="E61" s="1"/>
      <c r="F61" s="1"/>
      <c r="G61" s="1"/>
      <c r="H61" s="1"/>
    </row>
    <row r="62" spans="1:8" x14ac:dyDescent="0.15">
      <c r="A62" s="11" t="str">
        <f>member!A62</f>
        <v>makoko</v>
      </c>
      <c r="B62" s="34">
        <f>COUNT(E62:T62)</f>
        <v>0</v>
      </c>
      <c r="C62" s="34">
        <f>E7*E62+F7*F62+G7*G62+H7*H62+I7*I62+J7*J62+K7*K62+L7*L62+M7*M62+O7*O62+P7*P62+Q7*Q62+R7*R62+S7*S62+T7*T62</f>
        <v>0</v>
      </c>
      <c r="D62" s="36">
        <f>E8*E62+F8*F62+G8*G62+H8*H62+I8*I62+J8*J62+K8*K62+L8*L62+M8*M62+O8*O62+P8*P62+Q8*Q62+R8*R62+S8*S62+T8*T62</f>
        <v>0</v>
      </c>
      <c r="E62" s="1"/>
      <c r="F62" s="1"/>
      <c r="G62" s="1"/>
      <c r="H62" s="1"/>
    </row>
    <row r="63" spans="1:8" x14ac:dyDescent="0.15">
      <c r="A63" s="11" t="str">
        <f>member!A63</f>
        <v>玲-深蓝</v>
      </c>
      <c r="B63" s="34">
        <f>COUNT(E63:T63)</f>
        <v>0</v>
      </c>
      <c r="C63" s="34">
        <f>E7*E63+F7*F63+G7*G63+H7*H63+I7*I63+J7*J63+K7*K63+L7*L63+M7*M63+N7*N63+O7*O63+P7*P63+Q7*Q63+R7*R63+S7*S63+T7*T63</f>
        <v>0</v>
      </c>
      <c r="D63" s="36">
        <f>E8*E63+F8*F63+G8*G63+H8*H63+I8*I63+J8*J63+K8*K63+L8*L63+M8*M63+N8*N63+O8*O63+P8*P63+Q8*Q63+R8*R63+S8*S63+T8*T63</f>
        <v>0</v>
      </c>
      <c r="E63" s="1"/>
      <c r="F63" s="1"/>
      <c r="G63" s="1"/>
      <c r="H63" s="1"/>
    </row>
    <row r="64" spans="1:8" x14ac:dyDescent="0.15">
      <c r="A64" s="11" t="str">
        <f>member!A64</f>
        <v>玲-小马</v>
      </c>
      <c r="B64" s="34">
        <f>COUNT(E64:T64)</f>
        <v>0</v>
      </c>
      <c r="C64" s="34">
        <f>E7*E64+F7*F64+G7*G64+H7*H64+I7*I64+J7*J64+K7*K64+L7*L64+M7*M64+N7*N64+O7*O64+P7*P64+Q7*Q64+R7*R64+S7*S64+T7*T64</f>
        <v>0</v>
      </c>
      <c r="D64" s="36">
        <f>E8*E64+F8*F64+G8*G64+H8*H64+I8*I64+J8*J64+K8*K64+L8*L64+M8*M64+N8*N64+O8*O64+P8*P64+Q8*Q64+R8*R64+S8*S64+T8*T64</f>
        <v>0</v>
      </c>
      <c r="E64" s="1"/>
      <c r="F64" s="1"/>
      <c r="G64" s="1"/>
      <c r="H64" s="1"/>
    </row>
    <row r="65" spans="1:8" x14ac:dyDescent="0.15">
      <c r="A65" s="11" t="str">
        <f>member!A65</f>
        <v>玲-高</v>
      </c>
      <c r="B65" s="34">
        <f>COUNT(E65:T65)</f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  <c r="H65" s="1"/>
    </row>
    <row r="66" spans="1:8" x14ac:dyDescent="0.15">
      <c r="A66" s="11" t="str">
        <f>member!A66</f>
        <v>玲-秦</v>
      </c>
      <c r="B66" s="34">
        <f>COUNT(E66:T66)</f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  <c r="H66" s="1"/>
    </row>
    <row r="67" spans="1:8" x14ac:dyDescent="0.15">
      <c r="A67" s="11" t="str">
        <f>member!A67</f>
        <v>玲-手</v>
      </c>
      <c r="B67" s="34">
        <f>COUNT(E67:T67)</f>
        <v>0</v>
      </c>
      <c r="C67" s="34">
        <f>E7*E67+F7*F67+G7*G67+H7*H67+I7*I67+J7*J67+K7*K67+L7*L67+M7*M67+N7*N67+O7*O67+P7*P67+Q7*Q67+R7*R67+S7*S67+T7*T67</f>
        <v>0</v>
      </c>
      <c r="D67" s="36">
        <f>E8*E67+F8*F67+G8*G67+H8*H67+I8*I67+J8*J67+K8*K67+L8*L67+M8*M67+N8*N67+O8*O67+P8*P67+Q8*Q67+R8*R67+S8*S67+T8*T67</f>
        <v>0</v>
      </c>
      <c r="E67" s="1"/>
      <c r="F67" s="1"/>
      <c r="G67" s="1"/>
      <c r="H67" s="1"/>
    </row>
    <row r="68" spans="1:8" x14ac:dyDescent="0.15">
      <c r="A68" s="11" t="str">
        <f>member!A68</f>
        <v>度日</v>
      </c>
      <c r="B68" s="34">
        <f>COUNT(E68:T68)</f>
        <v>0</v>
      </c>
      <c r="C68" s="34">
        <f>E7*E68+F7*F68+G7*G68+H7*H68+I7*I68+J7*J68+K7*K68+L7*L68+M7*M68+N7*N68+O7*O68+P7*P68+Q7*Q68+R7*R68+S7*S68+T7*T68</f>
        <v>0</v>
      </c>
      <c r="D68" s="36">
        <f>E8*E68+F8*F68+G8*G68+H8*H68+I8*I68+J8*J68+K8*K68+L8*L68+M8*M68+N8*N68+O8*O68+P8*P68+Q8*Q68+R8*R68+S8*S68+T8*T68</f>
        <v>0</v>
      </c>
      <c r="E68" s="1"/>
      <c r="F68" s="1"/>
      <c r="G68" s="1"/>
      <c r="H68" s="1"/>
    </row>
    <row r="69" spans="1:8" x14ac:dyDescent="0.15">
      <c r="A69" s="11" t="str">
        <f>member!A69</f>
        <v>肖飞</v>
      </c>
      <c r="B69" s="34">
        <f>COUNT(E69:T69)</f>
        <v>0</v>
      </c>
      <c r="C69" s="34">
        <f>E7*E69+F7*F69+G7*G69+H7*H69+I7*I69+J7*J69+K7*K69+L7*L69+M7*M69+N7*N69+O7*O69+P7*P69+Q7*Q69+R7*R69+S7*S69+T7*T69</f>
        <v>0</v>
      </c>
      <c r="D69" s="36">
        <f>E8*E69+F8*F69+G8*G69+H8*H69+I8*I69+J8*J69+K8*K69+L8*L69+M8*M69+N8*N69+O8*O69+P8*P69+Q8*Q69+R8*R69+S8*S69+T8*T69</f>
        <v>0</v>
      </c>
      <c r="E69" s="1"/>
      <c r="F69" s="1"/>
      <c r="G69" s="1"/>
      <c r="H69" s="1"/>
    </row>
    <row r="70" spans="1:8" x14ac:dyDescent="0.15">
      <c r="A70" s="11" t="str">
        <f>member!A70</f>
        <v>玲-大马</v>
      </c>
      <c r="B70" s="34">
        <f>COUNT(E70:T70)</f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</row>
    <row r="71" spans="1:8" x14ac:dyDescent="0.15">
      <c r="A71" s="11" t="s">
        <v>156</v>
      </c>
      <c r="B71" s="34">
        <f>COUNT(E71:T71)</f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</row>
    <row r="72" spans="1:8" x14ac:dyDescent="0.15">
      <c r="A72" s="11" t="s">
        <v>157</v>
      </c>
      <c r="B72" s="34">
        <f>COUNT(E72:T72)</f>
        <v>1</v>
      </c>
      <c r="C72" s="34">
        <f>E7*E72+F7*F72+G7*G72+H7*H72+I7*I72+J7*J72+K7*K72+L7*L72+M7*M72+N7*N72+O7*O72+P7*P72+Q7*Q72+R7*R72+S7*S72+T7*T72</f>
        <v>30</v>
      </c>
      <c r="D72" s="36">
        <f>E8*E72+F8*F72+G8*G72+H8*H72+I8*I72+J8*J72+K8*K72+L8*L72+M8*M72+N8*N72+O8*O72+P8*P72+Q8*Q72+R8*R72+S8*S72+T8*T72</f>
        <v>12.857142857142858</v>
      </c>
      <c r="E72" s="1">
        <v>1</v>
      </c>
      <c r="F72" s="1"/>
      <c r="G72" s="1"/>
      <c r="H72" s="1"/>
    </row>
    <row r="73" spans="1:8" x14ac:dyDescent="0.15">
      <c r="A73" s="11" t="s">
        <v>158</v>
      </c>
      <c r="B73" s="34">
        <f t="shared" ref="B73:B100" si="5">COUNT(E73:T73)</f>
        <v>1</v>
      </c>
      <c r="C73" s="34">
        <f>E7*E73+F7*F73+G7*G73+H7*H73+I7*I73+J7*J73+K7*K73+L7*L73+M7*M73+N7*N73+O7*O73+P7*P73+Q7*Q73+R7*R73+S7*S73+T7*T73</f>
        <v>30</v>
      </c>
      <c r="D73" s="36">
        <f>E8*E73+F8*F73+G8*G73+H8*H73+I8*I73+J8*J73+K8*K73+L8*L73+M8*M73+N8*N73+O8*O73+P8*P73+Q8*Q73+R8*R73+S8*S73+T8*T73</f>
        <v>12.857142857142858</v>
      </c>
      <c r="E73" s="1">
        <v>1</v>
      </c>
      <c r="F73" s="1"/>
      <c r="G73" s="1"/>
      <c r="H73" s="1"/>
    </row>
    <row r="74" spans="1:8" x14ac:dyDescent="0.15">
      <c r="A74" s="11" t="str">
        <f>member!A74</f>
        <v>新</v>
      </c>
      <c r="B74" s="34">
        <f t="shared" si="5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新</v>
      </c>
      <c r="B75" s="34">
        <f t="shared" si="5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</row>
    <row r="76" spans="1:8" x14ac:dyDescent="0.15">
      <c r="A76" s="11" t="str">
        <f>member!A76</f>
        <v>新</v>
      </c>
      <c r="B76" s="34">
        <f t="shared" si="5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</row>
    <row r="77" spans="1:8" x14ac:dyDescent="0.15">
      <c r="A77" s="11" t="str">
        <f>member!A77</f>
        <v>新</v>
      </c>
      <c r="B77" s="34">
        <f t="shared" si="5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</row>
    <row r="78" spans="1:8" x14ac:dyDescent="0.15">
      <c r="A78" s="11" t="str">
        <f>member!A78</f>
        <v>新</v>
      </c>
      <c r="B78" s="34">
        <f t="shared" si="5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</row>
    <row r="79" spans="1:8" x14ac:dyDescent="0.15">
      <c r="A79" s="11" t="str">
        <f>member!A79</f>
        <v>新</v>
      </c>
      <c r="B79" s="34">
        <f t="shared" si="5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</row>
    <row r="80" spans="1:8" x14ac:dyDescent="0.15">
      <c r="A80" s="11" t="str">
        <f>member!A80</f>
        <v>新</v>
      </c>
      <c r="B80" s="34">
        <f t="shared" si="5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</row>
    <row r="81" spans="1:8" x14ac:dyDescent="0.15">
      <c r="A81" s="11" t="str">
        <f>member!A81</f>
        <v>新</v>
      </c>
      <c r="B81" s="34">
        <f t="shared" si="5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</row>
    <row r="82" spans="1:8" x14ac:dyDescent="0.15">
      <c r="A82" s="11" t="str">
        <f>member!A82</f>
        <v>新</v>
      </c>
      <c r="B82" s="34">
        <f t="shared" si="5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5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5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5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5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5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5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5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5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5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5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5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5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5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5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5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5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5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5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member</vt:lpstr>
      <vt:lpstr>收费</vt:lpstr>
      <vt:lpstr>欧洲杯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2012-07-09T02:33:08Z</dcterms:modified>
</cp:coreProperties>
</file>