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108" i="15" l="1"/>
  <c r="C107" i="15"/>
  <c r="C106" i="15" l="1"/>
  <c r="C105" i="15"/>
  <c r="C102" i="15"/>
  <c r="C103" i="15" s="1"/>
  <c r="C104" i="15" s="1"/>
  <c r="S4" i="11"/>
  <c r="S68" i="11" s="1"/>
  <c r="S26" i="11" l="1"/>
  <c r="S42" i="11"/>
  <c r="S48" i="11"/>
  <c r="S55" i="11"/>
  <c r="S12" i="11"/>
  <c r="S20" i="11"/>
  <c r="S16" i="11"/>
  <c r="S25" i="11"/>
  <c r="S32" i="11"/>
  <c r="S43" i="11"/>
  <c r="S56" i="11"/>
  <c r="S17" i="11"/>
  <c r="S24" i="11"/>
  <c r="S51" i="11"/>
  <c r="S40" i="11"/>
  <c r="S49" i="11"/>
  <c r="C5" i="14"/>
  <c r="B2" i="16"/>
  <c r="B2" i="15"/>
  <c r="C4" i="14" s="1"/>
  <c r="S5" i="11" l="1"/>
  <c r="S6" i="11"/>
  <c r="R4" i="11"/>
  <c r="R63" i="11" s="1"/>
  <c r="R12" i="11" l="1"/>
  <c r="R15" i="11"/>
  <c r="R22" i="11"/>
  <c r="R28" i="11"/>
  <c r="R36" i="11"/>
  <c r="R51" i="11"/>
  <c r="R59" i="11"/>
  <c r="R13" i="11"/>
  <c r="R21" i="11"/>
  <c r="R24" i="11"/>
  <c r="R30" i="11"/>
  <c r="R41" i="11"/>
  <c r="R54" i="11"/>
  <c r="R19" i="11"/>
  <c r="R40" i="11"/>
  <c r="R49" i="11"/>
  <c r="R17" i="11"/>
  <c r="R27" i="11"/>
  <c r="A70" i="11"/>
  <c r="Q4" i="11"/>
  <c r="Q62" i="11" s="1"/>
  <c r="Q20" i="11" l="1"/>
  <c r="Q27" i="11"/>
  <c r="Q32" i="11"/>
  <c r="Q42" i="11"/>
  <c r="Q44" i="11"/>
  <c r="Q50" i="11"/>
  <c r="Q64" i="11"/>
  <c r="Q16" i="11"/>
  <c r="Q26" i="11"/>
  <c r="Q33" i="11"/>
  <c r="Q40" i="11"/>
  <c r="Q43" i="11"/>
  <c r="Q49" i="11"/>
  <c r="Q56" i="11"/>
  <c r="Q68" i="11"/>
  <c r="Q70" i="11"/>
  <c r="R6" i="11"/>
  <c r="R5" i="11"/>
  <c r="Q17" i="11"/>
  <c r="Q19" i="11"/>
  <c r="C70" i="11" l="1"/>
  <c r="H70" i="14" s="1"/>
  <c r="D70" i="11"/>
  <c r="F70" i="14" s="1"/>
  <c r="Q6" i="11"/>
  <c r="Q5" i="11"/>
  <c r="P4" i="11"/>
  <c r="P62" i="11" s="1"/>
  <c r="C70" i="14" l="1"/>
  <c r="P17" i="11"/>
  <c r="P19" i="11"/>
  <c r="P27" i="11"/>
  <c r="P51" i="11"/>
  <c r="P22" i="11"/>
  <c r="P35" i="11"/>
  <c r="P39" i="11"/>
  <c r="P15" i="11"/>
  <c r="P21" i="11"/>
  <c r="P24" i="11"/>
  <c r="P30" i="11"/>
  <c r="P36" i="11"/>
  <c r="P61" i="11"/>
  <c r="P53" i="11"/>
  <c r="P12" i="11"/>
  <c r="P29" i="11"/>
  <c r="P41" i="11"/>
  <c r="A69" i="11"/>
  <c r="O4" i="11"/>
  <c r="O68" i="11" s="1"/>
  <c r="P6" i="11" l="1"/>
  <c r="O41" i="11"/>
  <c r="O13" i="11"/>
  <c r="O17" i="11"/>
  <c r="O26" i="11"/>
  <c r="O39" i="11"/>
  <c r="O43" i="11"/>
  <c r="O49" i="11"/>
  <c r="O64" i="11"/>
  <c r="O12" i="11"/>
  <c r="O11" i="11"/>
  <c r="O6" i="11" s="1"/>
  <c r="O16" i="11"/>
  <c r="O20" i="11"/>
  <c r="O29" i="11"/>
  <c r="O42" i="11"/>
  <c r="O44" i="11"/>
  <c r="O51" i="11"/>
  <c r="O69" i="11"/>
  <c r="P5" i="11"/>
  <c r="D69" i="11" l="1"/>
  <c r="F69" i="14" s="1"/>
  <c r="C69" i="11"/>
  <c r="H69" i="14" s="1"/>
  <c r="O5" i="11"/>
  <c r="N4" i="11"/>
  <c r="N63" i="11" s="1"/>
  <c r="C69" i="14" l="1"/>
  <c r="N30" i="11"/>
  <c r="N15" i="11"/>
  <c r="N61" i="11"/>
  <c r="N22" i="11"/>
  <c r="N40" i="11"/>
  <c r="N21" i="11"/>
  <c r="N24" i="11"/>
  <c r="N36" i="11"/>
  <c r="N59" i="11"/>
  <c r="N27" i="11"/>
  <c r="N35" i="11"/>
  <c r="N62" i="11"/>
  <c r="N12" i="11"/>
  <c r="N19" i="11"/>
  <c r="N28" i="11"/>
  <c r="N41" i="11"/>
  <c r="N54" i="11"/>
  <c r="A68" i="11"/>
  <c r="M4" i="11"/>
  <c r="M68" i="11" s="1"/>
  <c r="M19" i="11" l="1"/>
  <c r="M37" i="11"/>
  <c r="M50" i="11"/>
  <c r="M12" i="11"/>
  <c r="M28" i="11"/>
  <c r="M41" i="11"/>
  <c r="M54" i="11"/>
  <c r="D68" i="11"/>
  <c r="F68" i="14" s="1"/>
  <c r="C68" i="11"/>
  <c r="H68" i="14" s="1"/>
  <c r="M13" i="11"/>
  <c r="M27" i="11"/>
  <c r="M35" i="11"/>
  <c r="M39" i="11"/>
  <c r="M48" i="11"/>
  <c r="M51" i="11"/>
  <c r="N5" i="11"/>
  <c r="N6" i="11"/>
  <c r="M16" i="11"/>
  <c r="M44" i="11"/>
  <c r="M66" i="11"/>
  <c r="M18" i="11"/>
  <c r="M43" i="11"/>
  <c r="M62" i="11"/>
  <c r="A67" i="11"/>
  <c r="A66" i="11"/>
  <c r="A65" i="11"/>
  <c r="A64" i="11"/>
  <c r="L4" i="11"/>
  <c r="L66" i="11" s="1"/>
  <c r="D66" i="11" s="1"/>
  <c r="C68" i="14" l="1"/>
  <c r="L64" i="11"/>
  <c r="L16" i="11"/>
  <c r="L20" i="11"/>
  <c r="L26" i="11"/>
  <c r="L43" i="11"/>
  <c r="L55" i="11"/>
  <c r="L61" i="11"/>
  <c r="L65" i="11"/>
  <c r="D65" i="11" s="1"/>
  <c r="F65" i="14" s="1"/>
  <c r="L67" i="11"/>
  <c r="C66" i="11"/>
  <c r="H66" i="14" s="1"/>
  <c r="L18" i="11"/>
  <c r="L21" i="11"/>
  <c r="L40" i="11"/>
  <c r="L44" i="11"/>
  <c r="L56" i="11"/>
  <c r="C65" i="11"/>
  <c r="H65" i="14" s="1"/>
  <c r="M6" i="11"/>
  <c r="M5" i="11"/>
  <c r="L62" i="11"/>
  <c r="L36" i="11"/>
  <c r="L49" i="11"/>
  <c r="F66" i="14"/>
  <c r="C67" i="11" l="1"/>
  <c r="H67" i="14" s="1"/>
  <c r="D67" i="11"/>
  <c r="F67" i="14" s="1"/>
  <c r="D64" i="11"/>
  <c r="F64" i="14" s="1"/>
  <c r="C64" i="11"/>
  <c r="H64" i="14" s="1"/>
  <c r="L6" i="11"/>
  <c r="L5" i="11"/>
  <c r="C67" i="14"/>
  <c r="C66" i="14"/>
  <c r="C65" i="14"/>
  <c r="C5" i="16"/>
  <c r="C64" i="14" l="1"/>
  <c r="A63" i="11"/>
  <c r="K4" i="11"/>
  <c r="K63" i="11" s="1"/>
  <c r="D63" i="11" l="1"/>
  <c r="F63" i="14" s="1"/>
  <c r="C63" i="11"/>
  <c r="H63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2" i="11"/>
  <c r="K49" i="11"/>
  <c r="C63" i="14" l="1"/>
  <c r="K5" i="11"/>
  <c r="K6" i="11"/>
  <c r="A62" i="11"/>
  <c r="A61" i="11"/>
  <c r="A60" i="11"/>
  <c r="J4" i="11"/>
  <c r="J49" i="11" s="1"/>
  <c r="J16" i="11" l="1"/>
  <c r="J18" i="11"/>
  <c r="J35" i="11"/>
  <c r="J43" i="11"/>
  <c r="J46" i="11"/>
  <c r="J57" i="11"/>
  <c r="J62" i="11"/>
  <c r="J60" i="11"/>
  <c r="J17" i="11"/>
  <c r="J26" i="11"/>
  <c r="J42" i="11"/>
  <c r="J44" i="11"/>
  <c r="J48" i="11"/>
  <c r="J61" i="11"/>
  <c r="J12" i="11"/>
  <c r="J6" i="11" s="1"/>
  <c r="J39" i="11"/>
  <c r="A59" i="11"/>
  <c r="I4" i="11"/>
  <c r="I37" i="11" s="1"/>
  <c r="I19" i="11" l="1"/>
  <c r="I31" i="11"/>
  <c r="I12" i="11"/>
  <c r="I27" i="11"/>
  <c r="I49" i="11"/>
  <c r="I59" i="11"/>
  <c r="D61" i="11"/>
  <c r="F61" i="14" s="1"/>
  <c r="C61" i="11"/>
  <c r="H61" i="14" s="1"/>
  <c r="D62" i="11"/>
  <c r="F62" i="14" s="1"/>
  <c r="C62" i="11"/>
  <c r="H62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2" i="14" l="1"/>
  <c r="C61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7" i="15" l="1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  <c r="C6" i="14" s="1"/>
  <c r="C7" i="14" s="1"/>
</calcChain>
</file>

<file path=xl/sharedStrings.xml><?xml version="1.0" encoding="utf-8"?>
<sst xmlns="http://schemas.openxmlformats.org/spreadsheetml/2006/main" count="619" uniqueCount="230">
  <si>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</si>
  <si>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</si>
  <si>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</si>
  <si>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</si>
  <si>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</si>
  <si>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</si>
  <si>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</si>
  <si>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</si>
  <si>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</si>
  <si>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</si>
  <si>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</si>
  <si>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</si>
  <si>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</si>
  <si>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</si>
  <si>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</si>
  <si>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</si>
  <si>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</si>
  <si>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</si>
  <si>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</si>
  <si>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</si>
  <si>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</si>
  <si>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</si>
  <si>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</si>
  <si>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</si>
  <si>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</si>
  <si>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</si>
  <si>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</si>
  <si>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</si>
  <si>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</si>
  <si>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</si>
  <si>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</si>
  <si>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</si>
  <si>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</si>
  <si>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</si>
  <si>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</si>
  <si>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</si>
  <si>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</si>
  <si>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</si>
  <si>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</si>
  <si>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</si>
  <si>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</si>
  <si>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</si>
  <si>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</si>
  <si>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</si>
  <si>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</si>
  <si>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</si>
  <si>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</si>
  <si>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</si>
  <si>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</si>
  <si>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</si>
  <si>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</si>
  <si>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</si>
  <si>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</si>
  <si>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</si>
  <si>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</si>
  <si>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</si>
  <si>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</si>
  <si>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</si>
  <si>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</si>
  <si>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</si>
  <si>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</si>
  <si>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</si>
  <si>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</si>
  <si>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</si>
  <si>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</si>
  <si>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</si>
  <si>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</si>
  <si>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</si>
  <si>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</si>
  <si>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</si>
  <si>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</si>
  <si>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</si>
  <si>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</si>
  <si>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</si>
  <si>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</si>
  <si>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</si>
  <si>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</si>
  <si>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</si>
  <si>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</si>
  <si>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</si>
  <si>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</si>
  <si>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</si>
  <si>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</si>
  <si>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</si>
  <si>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</si>
  <si>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</si>
  <si>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</si>
  <si>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</si>
  <si>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</si>
  <si>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</si>
  <si>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</si>
  <si>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</si>
  <si>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</si>
  <si>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</si>
  <si>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</si>
  <si>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</si>
  <si>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</si>
  <si>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</si>
  <si>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</si>
  <si>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</si>
  <si>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</si>
  <si>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</si>
  <si>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</si>
  <si>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</si>
  <si>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</si>
  <si>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</si>
  <si>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</si>
  <si>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</si>
  <si>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</si>
  <si>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</si>
  <si>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</si>
  <si>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</si>
  <si>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</si>
  <si>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</si>
  <si>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</si>
  <si>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</si>
  <si>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</si>
  <si>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</si>
  <si>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</si>
  <si>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</si>
  <si>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</si>
  <si>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</si>
  <si>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</si>
  <si>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</si>
  <si>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</si>
  <si>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</si>
  <si>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</si>
  <si>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</si>
  <si>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</si>
  <si>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</si>
  <si>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</si>
  <si>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</si>
  <si>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</si>
  <si>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</si>
  <si>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</si>
  <si>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</si>
  <si>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</si>
  <si>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</si>
  <si>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</si>
  <si>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</si>
  <si>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</si>
  <si>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</si>
  <si>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</si>
  <si>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</si>
  <si>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</si>
  <si>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</si>
  <si>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</si>
  <si>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</si>
  <si>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</si>
  <si>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</si>
  <si>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</si>
  <si>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</si>
  <si>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</si>
  <si>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</si>
  <si>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</si>
  <si>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</si>
  <si>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</si>
  <si>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</si>
  <si>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</si>
  <si>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</si>
  <si>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</si>
  <si>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</si>
  <si>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</si>
  <si>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</si>
  <si>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</si>
  <si>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</si>
  <si>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小宋</t>
    <phoneticPr fontId="1" type="noConversion"/>
  </si>
  <si>
    <t>压岁钱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</si>
  <si>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</si>
  <si>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</si>
  <si>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</si>
  <si>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</si>
  <si>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</si>
  <si>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</si>
  <si>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</si>
  <si>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</si>
  <si>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</si>
  <si>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</si>
  <si>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20(120920),100/120(120922),100/220(121113)</t>
    <phoneticPr fontId="1" type="noConversion"/>
  </si>
  <si>
    <t>幸福</t>
    <phoneticPr fontId="1" type="noConversion"/>
  </si>
  <si>
    <t>100(120927),100/200(121115)</t>
    <phoneticPr fontId="1" type="noConversion"/>
  </si>
  <si>
    <t>清道夫</t>
    <phoneticPr fontId="1" type="noConversion"/>
  </si>
  <si>
    <t>30(121101),30/60(121108),100/160(121115)</t>
    <phoneticPr fontId="1" type="noConversion"/>
  </si>
  <si>
    <t>小郝</t>
    <phoneticPr fontId="1" type="noConversion"/>
  </si>
  <si>
    <t>30(121115)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</si>
  <si>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</si>
  <si>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</si>
  <si>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</si>
  <si>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</si>
  <si>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</si>
  <si>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</si>
  <si>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</si>
  <si>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</si>
  <si>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40(120927),100/140(121009),100/240(121120)</t>
    <phoneticPr fontId="1" type="noConversion"/>
  </si>
  <si>
    <t>20(120920),100/120(120927),100/220(121120)</t>
    <phoneticPr fontId="1" type="noConversion"/>
  </si>
  <si>
    <t>100(120927),100/200(121120)</t>
    <phoneticPr fontId="1" type="noConversion"/>
  </si>
  <si>
    <t>100(121023),100/200(121120)</t>
    <phoneticPr fontId="1" type="noConversion"/>
  </si>
  <si>
    <t>西北</t>
    <phoneticPr fontId="1" type="noConversion"/>
  </si>
  <si>
    <t>度日</t>
    <phoneticPr fontId="1" type="noConversion"/>
  </si>
  <si>
    <t>古轮木</t>
    <phoneticPr fontId="1" type="noConversion"/>
  </si>
  <si>
    <t>虫子</t>
    <phoneticPr fontId="1" type="noConversion"/>
  </si>
  <si>
    <t>Sam</t>
    <phoneticPr fontId="1" type="noConversion"/>
  </si>
  <si>
    <t>活了</t>
    <phoneticPr fontId="1" type="noConversion"/>
  </si>
  <si>
    <t>超</t>
    <phoneticPr fontId="1" type="noConversion"/>
  </si>
  <si>
    <t>R</t>
    <phoneticPr fontId="1" type="noConversion"/>
  </si>
  <si>
    <t>小岭</t>
    <phoneticPr fontId="1" type="noConversion"/>
  </si>
  <si>
    <t>贰壹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</si>
  <si>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</si>
  <si>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</si>
  <si>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</si>
  <si>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</si>
  <si>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</si>
  <si>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</si>
  <si>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</si>
  <si>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</si>
  <si>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</si>
  <si>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</si>
  <si>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</si>
  <si>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</si>
  <si>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</si>
  <si>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鲜明</t>
    <phoneticPr fontId="1" type="noConversion"/>
  </si>
  <si>
    <t>Smile</t>
    <phoneticPr fontId="1" type="noConversion"/>
  </si>
  <si>
    <t>Shenghak</t>
    <phoneticPr fontId="1" type="noConversion"/>
  </si>
  <si>
    <t>20(120920),100/120(121009),100/220(121018),100/320(121120)</t>
    <phoneticPr fontId="1" type="noConversion"/>
  </si>
  <si>
    <t>660/4500(121018),430/4930(121023),360/5290(121025),430/5720(121101),100/5820(121106),
-40/5780(121106调),390/6170(121108),500/6670(121113),260/6930(121115),500/7430(121120),
230/7660(121122)</t>
    <phoneticPr fontId="1" type="noConversion"/>
  </si>
  <si>
    <t>小贝</t>
    <phoneticPr fontId="1" type="noConversion"/>
  </si>
  <si>
    <t>100(121122),10(121122返)</t>
    <phoneticPr fontId="1" type="noConversion"/>
  </si>
  <si>
    <t>100(120927),100/200(121122),10(121122返)</t>
    <phoneticPr fontId="1" type="noConversion"/>
  </si>
  <si>
    <t>奖励</t>
    <phoneticPr fontId="1" type="noConversion"/>
  </si>
  <si>
    <t>充值一次奖励10元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</si>
</sst>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B19" workbookViewId="0">
      <selection activeCell="B32" sqref="B32:I32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0.5" style="3" bestFit="1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24</v>
      </c>
      <c r="C1" s="15" t="s">
        <v>215</v>
      </c>
      <c r="D1" s="15" t="s">
        <v>45</v>
      </c>
      <c r="E1" s="15" t="s">
        <v>213</v>
      </c>
      <c r="F1" s="15" t="s">
        <v>214</v>
      </c>
      <c r="G1" s="15" t="s">
        <v>216</v>
      </c>
      <c r="H1" s="15" t="s">
        <v>29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121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142</v>
      </c>
      <c r="B4" s="21"/>
      <c r="C4" s="30">
        <f>幸福!B2</f>
        <v>3643</v>
      </c>
      <c r="D4" s="31" t="s">
        <v>209</v>
      </c>
      <c r="E4" s="8"/>
      <c r="F4" s="8"/>
      <c r="G4" s="8"/>
      <c r="H4" s="8"/>
      <c r="I4" s="13"/>
    </row>
    <row r="5" spans="1:9" x14ac:dyDescent="0.15">
      <c r="A5" s="14" t="s">
        <v>122</v>
      </c>
      <c r="B5" s="8"/>
      <c r="C5" s="30">
        <f>刀哥!B2</f>
        <v>760</v>
      </c>
      <c r="D5" s="31" t="s">
        <v>210</v>
      </c>
      <c r="E5" s="8"/>
      <c r="F5" s="8"/>
      <c r="G5" s="8"/>
      <c r="H5" s="8"/>
      <c r="I5" s="13"/>
    </row>
    <row r="6" spans="1:9" x14ac:dyDescent="0.15">
      <c r="A6" s="14" t="s">
        <v>123</v>
      </c>
      <c r="B6" s="24"/>
      <c r="C6" s="30">
        <f>C8</f>
        <v>3241.7557894736856</v>
      </c>
      <c r="D6" s="31" t="s">
        <v>211</v>
      </c>
      <c r="E6" s="8"/>
      <c r="F6" s="8"/>
      <c r="G6" s="8"/>
      <c r="H6" s="8"/>
      <c r="I6" s="13"/>
    </row>
    <row r="7" spans="1:9" x14ac:dyDescent="0.15">
      <c r="A7" s="14" t="s">
        <v>126</v>
      </c>
      <c r="B7" s="23"/>
      <c r="C7" s="30">
        <f>C4+C5-C6</f>
        <v>1161.2442105263144</v>
      </c>
      <c r="D7" s="31" t="s">
        <v>212</v>
      </c>
      <c r="E7" s="8"/>
      <c r="F7" s="8"/>
      <c r="G7" s="8"/>
      <c r="H7" s="8"/>
      <c r="I7" s="13" t="s">
        <v>73</v>
      </c>
    </row>
    <row r="8" spans="1:9" ht="44.25" customHeight="1" x14ac:dyDescent="0.15">
      <c r="A8" s="14" t="s">
        <v>33</v>
      </c>
      <c r="B8" s="14"/>
      <c r="C8" s="12">
        <f t="shared" ref="C8:H8" si="0">SUM(C9:C90)</f>
        <v>3241.7557894736856</v>
      </c>
      <c r="D8" s="8">
        <f t="shared" si="0"/>
        <v>925.43999999999994</v>
      </c>
      <c r="E8" s="8">
        <f t="shared" si="0"/>
        <v>7660</v>
      </c>
      <c r="F8" s="9">
        <f t="shared" si="0"/>
        <v>5088.6842105263158</v>
      </c>
      <c r="G8" s="8">
        <f t="shared" si="0"/>
        <v>20</v>
      </c>
      <c r="H8" s="8">
        <f t="shared" si="0"/>
        <v>275</v>
      </c>
      <c r="I8" s="28" t="s">
        <v>224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28</v>
      </c>
    </row>
    <row r="10" spans="1:9" x14ac:dyDescent="0.15">
      <c r="A10" s="8">
        <v>1</v>
      </c>
      <c r="B10" s="21" t="s">
        <v>124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49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95</v>
      </c>
    </row>
    <row r="12" spans="1:9" x14ac:dyDescent="0.15">
      <c r="A12" s="8">
        <v>3</v>
      </c>
      <c r="B12" s="8" t="s">
        <v>197</v>
      </c>
      <c r="C12" s="12">
        <f t="shared" si="1"/>
        <v>63.43900584795324</v>
      </c>
      <c r="D12" s="2">
        <v>57.42</v>
      </c>
      <c r="E12" s="2">
        <v>240</v>
      </c>
      <c r="F12" s="9">
        <f>'201201'!D12</f>
        <v>222.98099415204678</v>
      </c>
      <c r="G12" s="1"/>
      <c r="H12" s="8">
        <f>'201201'!C12</f>
        <v>11</v>
      </c>
      <c r="I12" s="1" t="s">
        <v>193</v>
      </c>
    </row>
    <row r="13" spans="1:9" x14ac:dyDescent="0.15">
      <c r="A13" s="8">
        <v>4</v>
      </c>
      <c r="B13" s="8" t="s">
        <v>198</v>
      </c>
      <c r="C13" s="12">
        <f t="shared" si="1"/>
        <v>105.6809090909091</v>
      </c>
      <c r="D13" s="2">
        <v>18.34</v>
      </c>
      <c r="E13" s="2">
        <v>220</v>
      </c>
      <c r="F13" s="9">
        <f>'201201'!D13</f>
        <v>125.65909090909091</v>
      </c>
      <c r="G13" s="1"/>
      <c r="H13" s="8">
        <f>'201201'!C13</f>
        <v>7</v>
      </c>
      <c r="I13" s="1" t="s">
        <v>194</v>
      </c>
    </row>
    <row r="14" spans="1:9" x14ac:dyDescent="0.15">
      <c r="A14" s="8">
        <v>5</v>
      </c>
      <c r="B14" s="24" t="s">
        <v>125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173</v>
      </c>
      <c r="C15" s="12">
        <f t="shared" si="1"/>
        <v>90.04213716108454</v>
      </c>
      <c r="D15" s="2">
        <v>5.46</v>
      </c>
      <c r="E15" s="2">
        <v>200</v>
      </c>
      <c r="F15" s="9">
        <f>'201201'!D15</f>
        <v>109.41786283891547</v>
      </c>
      <c r="G15" s="1"/>
      <c r="H15" s="8">
        <f>'201201'!C15</f>
        <v>6</v>
      </c>
      <c r="I15" s="1" t="s">
        <v>170</v>
      </c>
    </row>
    <row r="16" spans="1:9" x14ac:dyDescent="0.15">
      <c r="A16" s="8">
        <v>7</v>
      </c>
      <c r="B16" s="8" t="s">
        <v>150</v>
      </c>
      <c r="C16" s="12">
        <f t="shared" si="1"/>
        <v>48.040877192982464</v>
      </c>
      <c r="D16" s="2">
        <v>3.94</v>
      </c>
      <c r="E16" s="2">
        <v>220</v>
      </c>
      <c r="F16" s="9">
        <f>'201201'!D16</f>
        <v>166.89912280701753</v>
      </c>
      <c r="G16" s="1"/>
      <c r="H16" s="8">
        <f>'201201'!C16</f>
        <v>9</v>
      </c>
      <c r="I16" s="1" t="s">
        <v>147</v>
      </c>
    </row>
    <row r="17" spans="1:9" x14ac:dyDescent="0.15">
      <c r="A17" s="8">
        <v>8</v>
      </c>
      <c r="B17" s="8" t="s">
        <v>4</v>
      </c>
      <c r="C17" s="12">
        <f t="shared" si="1"/>
        <v>86.924327485380132</v>
      </c>
      <c r="D17" s="2">
        <v>2.36</v>
      </c>
      <c r="E17" s="2">
        <v>220</v>
      </c>
      <c r="F17" s="9">
        <f>'201201'!D17</f>
        <v>128.43567251461988</v>
      </c>
      <c r="G17" s="1"/>
      <c r="H17" s="8">
        <f>'201201'!C17</f>
        <v>7</v>
      </c>
      <c r="I17" s="1" t="s">
        <v>105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91</v>
      </c>
    </row>
    <row r="19" spans="1:9" x14ac:dyDescent="0.15">
      <c r="A19" s="8">
        <v>10</v>
      </c>
      <c r="B19" s="8" t="s">
        <v>179</v>
      </c>
      <c r="C19" s="12">
        <f t="shared" si="1"/>
        <v>76.539681020733639</v>
      </c>
      <c r="D19" s="2">
        <v>48.69</v>
      </c>
      <c r="E19" s="2">
        <v>220</v>
      </c>
      <c r="F19" s="9">
        <f>'201201'!D19</f>
        <v>182.15031897926636</v>
      </c>
      <c r="G19" s="1"/>
      <c r="H19" s="8">
        <f>'201201'!C19</f>
        <v>10</v>
      </c>
      <c r="I19" s="1" t="s">
        <v>178</v>
      </c>
    </row>
    <row r="20" spans="1:9" x14ac:dyDescent="0.15">
      <c r="A20" s="8">
        <v>11</v>
      </c>
      <c r="B20" s="21" t="s">
        <v>220</v>
      </c>
      <c r="C20" s="12">
        <f t="shared" si="1"/>
        <v>14.994210526315783</v>
      </c>
      <c r="D20" s="2">
        <v>12.31</v>
      </c>
      <c r="E20" s="2">
        <v>120</v>
      </c>
      <c r="F20" s="9">
        <f>'201201'!D20</f>
        <v>111.31578947368422</v>
      </c>
      <c r="G20" s="1"/>
      <c r="H20" s="8">
        <f>'201201'!C20</f>
        <v>6</v>
      </c>
      <c r="I20" s="1" t="s">
        <v>50</v>
      </c>
    </row>
    <row r="21" spans="1:9" x14ac:dyDescent="0.15">
      <c r="A21" s="8">
        <v>12</v>
      </c>
      <c r="B21" s="8" t="s">
        <v>7</v>
      </c>
      <c r="C21" s="12">
        <f t="shared" si="1"/>
        <v>81.602339181286538</v>
      </c>
      <c r="D21" s="2">
        <v>0</v>
      </c>
      <c r="E21" s="2">
        <v>200</v>
      </c>
      <c r="F21" s="9">
        <f>'201201'!D21</f>
        <v>112.39766081871346</v>
      </c>
      <c r="G21" s="1"/>
      <c r="H21" s="8">
        <f>'201201'!C21</f>
        <v>6</v>
      </c>
      <c r="I21" s="1" t="s">
        <v>154</v>
      </c>
    </row>
    <row r="22" spans="1:9" x14ac:dyDescent="0.15">
      <c r="A22" s="8">
        <v>13</v>
      </c>
      <c r="B22" s="8" t="s">
        <v>174</v>
      </c>
      <c r="C22" s="12">
        <f t="shared" si="1"/>
        <v>79.738803827751212</v>
      </c>
      <c r="D22" s="2">
        <v>35.49</v>
      </c>
      <c r="E22" s="2">
        <v>200</v>
      </c>
      <c r="F22" s="9">
        <f>'201201'!D22</f>
        <v>147.7511961722488</v>
      </c>
      <c r="G22" s="1"/>
      <c r="H22" s="8">
        <f>'201201'!C22</f>
        <v>8</v>
      </c>
      <c r="I22" s="1" t="s">
        <v>171</v>
      </c>
    </row>
    <row r="23" spans="1:9" x14ac:dyDescent="0.15">
      <c r="A23" s="8">
        <v>14</v>
      </c>
      <c r="B23" s="23" t="s">
        <v>225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199</v>
      </c>
      <c r="C24" s="12">
        <f t="shared" si="1"/>
        <v>54.727692716640092</v>
      </c>
      <c r="D24" s="2">
        <v>9.09</v>
      </c>
      <c r="E24" s="2">
        <v>200</v>
      </c>
      <c r="F24" s="9">
        <f>'201201'!D24</f>
        <v>146.36230728335991</v>
      </c>
      <c r="G24" s="1"/>
      <c r="H24" s="8">
        <f>'201201'!C24</f>
        <v>8</v>
      </c>
      <c r="I24" s="1" t="s">
        <v>195</v>
      </c>
    </row>
    <row r="25" spans="1:9" x14ac:dyDescent="0.15">
      <c r="A25" s="8">
        <v>16</v>
      </c>
      <c r="B25" s="8" t="s">
        <v>200</v>
      </c>
      <c r="C25" s="12">
        <f t="shared" si="1"/>
        <v>36.924327485380132</v>
      </c>
      <c r="D25" s="2">
        <v>15.36</v>
      </c>
      <c r="E25" s="2">
        <v>120</v>
      </c>
      <c r="F25" s="9">
        <f>'201201'!D25</f>
        <v>93.435672514619881</v>
      </c>
      <c r="G25" s="1"/>
      <c r="H25" s="8">
        <f>'201201'!C25</f>
        <v>5</v>
      </c>
      <c r="I25" s="1" t="s">
        <v>51</v>
      </c>
    </row>
    <row r="26" spans="1:9" x14ac:dyDescent="0.15">
      <c r="A26" s="8">
        <v>17</v>
      </c>
      <c r="B26" s="8" t="s">
        <v>164</v>
      </c>
      <c r="C26" s="12">
        <f t="shared" si="1"/>
        <v>52.695438596491215</v>
      </c>
      <c r="D26" s="2">
        <v>51.02</v>
      </c>
      <c r="E26" s="2">
        <v>120</v>
      </c>
      <c r="F26" s="9">
        <f>'201201'!D26</f>
        <v>112.3245614035088</v>
      </c>
      <c r="G26" s="1"/>
      <c r="H26" s="8">
        <f>'201201'!C26</f>
        <v>6</v>
      </c>
      <c r="I26" s="1" t="s">
        <v>217</v>
      </c>
    </row>
    <row r="27" spans="1:9" x14ac:dyDescent="0.15">
      <c r="A27" s="8">
        <v>18</v>
      </c>
      <c r="B27" s="8" t="s">
        <v>177</v>
      </c>
      <c r="C27" s="12">
        <f t="shared" si="1"/>
        <v>58.98424242424241</v>
      </c>
      <c r="D27" s="2">
        <v>11.81</v>
      </c>
      <c r="E27" s="2">
        <v>200</v>
      </c>
      <c r="F27" s="9">
        <f>'201201'!D27</f>
        <v>144.82575757575759</v>
      </c>
      <c r="G27" s="1"/>
      <c r="H27" s="8">
        <f>'201201'!C27</f>
        <v>8</v>
      </c>
      <c r="I27" s="1" t="s">
        <v>170</v>
      </c>
    </row>
    <row r="28" spans="1:9" x14ac:dyDescent="0.15">
      <c r="A28" s="8">
        <v>19</v>
      </c>
      <c r="B28" s="21" t="s">
        <v>202</v>
      </c>
      <c r="C28" s="12">
        <f t="shared" si="1"/>
        <v>25.390909090909105</v>
      </c>
      <c r="D28" s="2">
        <v>38.049999999999997</v>
      </c>
      <c r="E28" s="2">
        <v>120</v>
      </c>
      <c r="F28" s="9">
        <f>'201201'!D28</f>
        <v>125.65909090909091</v>
      </c>
      <c r="G28" s="1"/>
      <c r="H28" s="8">
        <f>'201201'!C28</f>
        <v>7</v>
      </c>
      <c r="I28" s="1" t="s">
        <v>84</v>
      </c>
    </row>
    <row r="29" spans="1:9" x14ac:dyDescent="0.15">
      <c r="A29" s="8">
        <v>20</v>
      </c>
      <c r="B29" s="8" t="s">
        <v>165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159</v>
      </c>
    </row>
    <row r="30" spans="1:9" x14ac:dyDescent="0.15">
      <c r="A30" s="8">
        <v>21</v>
      </c>
      <c r="B30" s="21" t="s">
        <v>206</v>
      </c>
      <c r="C30" s="12">
        <f t="shared" si="1"/>
        <v>23.168803827751191</v>
      </c>
      <c r="D30" s="2">
        <v>18.420000000000002</v>
      </c>
      <c r="E30" s="2">
        <v>100</v>
      </c>
      <c r="F30" s="9">
        <f>'201201'!D30</f>
        <v>90.251196172248811</v>
      </c>
      <c r="G30" s="1"/>
      <c r="H30" s="8">
        <f>'201201'!C30</f>
        <v>5</v>
      </c>
      <c r="I30" s="1" t="s">
        <v>96</v>
      </c>
    </row>
    <row r="31" spans="1:9" x14ac:dyDescent="0.15">
      <c r="A31" s="8">
        <v>22</v>
      </c>
      <c r="B31" s="23" t="s">
        <v>74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96</v>
      </c>
    </row>
    <row r="32" spans="1:9" x14ac:dyDescent="0.15">
      <c r="A32" s="8">
        <v>23</v>
      </c>
      <c r="B32" s="8" t="s">
        <v>201</v>
      </c>
      <c r="C32" s="12">
        <f t="shared" si="1"/>
        <v>101.02432748538013</v>
      </c>
      <c r="D32" s="2">
        <v>28.96</v>
      </c>
      <c r="E32" s="2">
        <v>100</v>
      </c>
      <c r="F32" s="9">
        <f>'201201'!D32</f>
        <v>35.935672514619881</v>
      </c>
      <c r="G32" s="2">
        <v>10</v>
      </c>
      <c r="H32" s="8">
        <f>'201201'!C32</f>
        <v>2</v>
      </c>
      <c r="I32" s="1" t="s">
        <v>226</v>
      </c>
    </row>
    <row r="33" spans="1:9" x14ac:dyDescent="0.15">
      <c r="A33" s="8">
        <v>24</v>
      </c>
      <c r="B33" s="8" t="s">
        <v>9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8">
        <f>'201201'!C33</f>
        <v>2</v>
      </c>
      <c r="I33" s="1" t="s">
        <v>92</v>
      </c>
    </row>
    <row r="34" spans="1:9" x14ac:dyDescent="0.15">
      <c r="A34" s="8">
        <v>25</v>
      </c>
      <c r="B34" s="21" t="s">
        <v>10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112</v>
      </c>
    </row>
    <row r="35" spans="1:9" x14ac:dyDescent="0.15">
      <c r="A35" s="8">
        <v>26</v>
      </c>
      <c r="B35" s="8" t="s">
        <v>11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52</v>
      </c>
    </row>
    <row r="36" spans="1:9" x14ac:dyDescent="0.15">
      <c r="A36" s="8">
        <v>27</v>
      </c>
      <c r="B36" s="8" t="s">
        <v>12</v>
      </c>
      <c r="C36" s="12">
        <f t="shared" si="1"/>
        <v>32.769914938862314</v>
      </c>
      <c r="D36" s="2">
        <v>8.41</v>
      </c>
      <c r="E36" s="2">
        <v>200</v>
      </c>
      <c r="F36" s="9">
        <f>'201201'!D36</f>
        <v>166.64008506113768</v>
      </c>
      <c r="G36" s="1"/>
      <c r="H36" s="8">
        <f>'201201'!C36</f>
        <v>9</v>
      </c>
      <c r="I36" s="1" t="s">
        <v>113</v>
      </c>
    </row>
    <row r="37" spans="1:9" x14ac:dyDescent="0.15">
      <c r="A37" s="8">
        <v>28</v>
      </c>
      <c r="B37" s="8" t="s">
        <v>13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52</v>
      </c>
    </row>
    <row r="38" spans="1:9" x14ac:dyDescent="0.15">
      <c r="A38" s="8">
        <v>29</v>
      </c>
      <c r="B38" s="8" t="s">
        <v>14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52</v>
      </c>
    </row>
    <row r="39" spans="1:9" x14ac:dyDescent="0.15">
      <c r="A39" s="8">
        <v>30</v>
      </c>
      <c r="B39" s="8" t="s">
        <v>151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148</v>
      </c>
    </row>
    <row r="40" spans="1:9" x14ac:dyDescent="0.15">
      <c r="A40" s="8">
        <v>32</v>
      </c>
      <c r="B40" s="8" t="s">
        <v>181</v>
      </c>
      <c r="C40" s="12">
        <f t="shared" si="1"/>
        <v>59.326666666666654</v>
      </c>
      <c r="D40" s="2">
        <v>15.66</v>
      </c>
      <c r="E40" s="2">
        <v>200</v>
      </c>
      <c r="F40" s="9">
        <f>'201201'!D40</f>
        <v>148.33333333333334</v>
      </c>
      <c r="G40" s="1"/>
      <c r="H40" s="8">
        <f>'201201'!C40</f>
        <v>8</v>
      </c>
      <c r="I40" s="1" t="s">
        <v>180</v>
      </c>
    </row>
    <row r="41" spans="1:9" x14ac:dyDescent="0.15">
      <c r="A41" s="8">
        <v>33</v>
      </c>
      <c r="B41" s="8" t="s">
        <v>203</v>
      </c>
      <c r="C41" s="12">
        <f t="shared" ref="C41:C70" si="2">D41+E41+G41-F41-H41</f>
        <v>89.878803827751184</v>
      </c>
      <c r="D41" s="2">
        <v>3.38</v>
      </c>
      <c r="E41" s="2">
        <v>200</v>
      </c>
      <c r="F41" s="9">
        <f>'201201'!D41</f>
        <v>107.50119617224881</v>
      </c>
      <c r="G41" s="1"/>
      <c r="H41" s="8">
        <f>'201201'!C41</f>
        <v>6</v>
      </c>
      <c r="I41" s="1" t="s">
        <v>196</v>
      </c>
    </row>
    <row r="42" spans="1:9" x14ac:dyDescent="0.15">
      <c r="A42" s="8">
        <v>37</v>
      </c>
      <c r="B42" s="8" t="s">
        <v>221</v>
      </c>
      <c r="C42" s="12">
        <f t="shared" si="2"/>
        <v>96.097660818713422</v>
      </c>
      <c r="D42" s="2">
        <v>4.7</v>
      </c>
      <c r="E42" s="2">
        <v>200</v>
      </c>
      <c r="F42" s="9">
        <f>'201201'!D42</f>
        <v>112.60233918128657</v>
      </c>
      <c r="G42" s="2">
        <v>10</v>
      </c>
      <c r="H42" s="8">
        <f>'201201'!C42</f>
        <v>6</v>
      </c>
      <c r="I42" s="1" t="s">
        <v>227</v>
      </c>
    </row>
    <row r="43" spans="1:9" x14ac:dyDescent="0.15">
      <c r="A43" s="8">
        <v>45</v>
      </c>
      <c r="B43" s="8" t="s">
        <v>166</v>
      </c>
      <c r="C43" s="12">
        <f t="shared" si="2"/>
        <v>63.425438596491205</v>
      </c>
      <c r="D43" s="2">
        <v>0</v>
      </c>
      <c r="E43" s="2">
        <v>200</v>
      </c>
      <c r="F43" s="9">
        <f>'201201'!D43</f>
        <v>129.5745614035088</v>
      </c>
      <c r="G43" s="1"/>
      <c r="H43" s="8">
        <f>'201201'!C43</f>
        <v>7</v>
      </c>
      <c r="I43" s="1" t="s">
        <v>160</v>
      </c>
    </row>
    <row r="44" spans="1:9" x14ac:dyDescent="0.15">
      <c r="A44" s="8">
        <v>55</v>
      </c>
      <c r="B44" s="8" t="s">
        <v>16</v>
      </c>
      <c r="C44" s="12">
        <f t="shared" si="2"/>
        <v>110.77988304093566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8">
        <f>'201201'!C44</f>
        <v>5</v>
      </c>
      <c r="I44" s="1" t="s">
        <v>160</v>
      </c>
    </row>
    <row r="45" spans="1:9" x14ac:dyDescent="0.15">
      <c r="A45" s="8">
        <v>69</v>
      </c>
      <c r="B45" s="23" t="s">
        <v>156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127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106</v>
      </c>
    </row>
    <row r="47" spans="1:9" x14ac:dyDescent="0.15">
      <c r="A47" s="8">
        <v>87</v>
      </c>
      <c r="B47" s="8" t="s">
        <v>152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93</v>
      </c>
    </row>
    <row r="48" spans="1:9" x14ac:dyDescent="0.15">
      <c r="A48" s="8">
        <v>88</v>
      </c>
      <c r="B48" s="8" t="s">
        <v>18</v>
      </c>
      <c r="C48" s="12">
        <f t="shared" si="2"/>
        <v>32.631903242955872</v>
      </c>
      <c r="D48" s="2">
        <v>26.06</v>
      </c>
      <c r="E48" s="2">
        <v>120</v>
      </c>
      <c r="F48" s="9">
        <f>'201201'!D48</f>
        <v>107.42809675704413</v>
      </c>
      <c r="G48" s="1"/>
      <c r="H48" s="8">
        <f>'201201'!C48</f>
        <v>6</v>
      </c>
      <c r="I48" s="1" t="s">
        <v>84</v>
      </c>
    </row>
    <row r="49" spans="1:9" x14ac:dyDescent="0.15">
      <c r="A49" s="8">
        <v>97</v>
      </c>
      <c r="B49" s="8" t="s">
        <v>204</v>
      </c>
      <c r="C49" s="12">
        <f t="shared" si="2"/>
        <v>68.099681020733669</v>
      </c>
      <c r="D49" s="2">
        <v>0</v>
      </c>
      <c r="E49" s="2">
        <v>320</v>
      </c>
      <c r="F49" s="9">
        <f>'201201'!D49</f>
        <v>239.90031897926633</v>
      </c>
      <c r="G49" s="1"/>
      <c r="H49" s="8">
        <f>'201201'!C49</f>
        <v>12</v>
      </c>
      <c r="I49" s="1" t="s">
        <v>223</v>
      </c>
    </row>
    <row r="50" spans="1:9" x14ac:dyDescent="0.15">
      <c r="A50" s="8">
        <v>99</v>
      </c>
      <c r="B50" s="8" t="s">
        <v>19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8">
        <f>'201201'!C50</f>
        <v>4</v>
      </c>
      <c r="I50" s="1" t="s">
        <v>94</v>
      </c>
    </row>
    <row r="51" spans="1:9" x14ac:dyDescent="0.15">
      <c r="A51" s="8"/>
      <c r="B51" s="21" t="s">
        <v>222</v>
      </c>
      <c r="C51" s="12">
        <f t="shared" si="2"/>
        <v>16.657692716640099</v>
      </c>
      <c r="D51" s="2">
        <v>28.77</v>
      </c>
      <c r="E51" s="2">
        <v>100</v>
      </c>
      <c r="F51" s="9">
        <f>'201201'!D51</f>
        <v>106.11230728335991</v>
      </c>
      <c r="G51" s="1"/>
      <c r="H51" s="8">
        <f>'201201'!C51</f>
        <v>6</v>
      </c>
      <c r="I51" s="1" t="s">
        <v>114</v>
      </c>
    </row>
    <row r="52" spans="1:9" x14ac:dyDescent="0.15">
      <c r="A52" s="8"/>
      <c r="B52" s="21" t="s">
        <v>128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21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86</v>
      </c>
    </row>
    <row r="54" spans="1:9" x14ac:dyDescent="0.15">
      <c r="A54" s="8"/>
      <c r="B54" s="8" t="s">
        <v>22</v>
      </c>
      <c r="C54" s="12">
        <f t="shared" si="2"/>
        <v>86.602137161084542</v>
      </c>
      <c r="D54" s="2">
        <v>20.27</v>
      </c>
      <c r="E54" s="2">
        <v>200</v>
      </c>
      <c r="F54" s="9">
        <f>'201201'!D54</f>
        <v>126.66786283891547</v>
      </c>
      <c r="G54" s="1"/>
      <c r="H54" s="8">
        <f>'201201'!C54</f>
        <v>7</v>
      </c>
      <c r="I54" s="1" t="s">
        <v>149</v>
      </c>
    </row>
    <row r="55" spans="1:9" x14ac:dyDescent="0.15">
      <c r="A55" s="8"/>
      <c r="B55" s="8" t="s">
        <v>141</v>
      </c>
      <c r="C55" s="12">
        <f t="shared" si="2"/>
        <v>69.743333333333325</v>
      </c>
      <c r="D55" s="2">
        <v>8.41</v>
      </c>
      <c r="E55" s="2">
        <v>100</v>
      </c>
      <c r="F55" s="9">
        <f>'201201'!D55</f>
        <v>36.666666666666671</v>
      </c>
      <c r="G55" s="1"/>
      <c r="H55" s="8">
        <f>'201201'!C55</f>
        <v>2</v>
      </c>
      <c r="I55" s="1" t="s">
        <v>138</v>
      </c>
    </row>
    <row r="56" spans="1:9" x14ac:dyDescent="0.15">
      <c r="A56" s="8"/>
      <c r="B56" s="21" t="s">
        <v>189</v>
      </c>
      <c r="C56" s="12">
        <f t="shared" si="2"/>
        <v>2.8508771929824377</v>
      </c>
      <c r="D56" s="2">
        <v>0</v>
      </c>
      <c r="E56" s="2">
        <v>100</v>
      </c>
      <c r="F56" s="9">
        <f>'201201'!D56</f>
        <v>92.149122807017562</v>
      </c>
      <c r="G56" s="1"/>
      <c r="H56" s="8">
        <f>'201201'!C56</f>
        <v>5</v>
      </c>
      <c r="I56" s="1" t="s">
        <v>157</v>
      </c>
    </row>
    <row r="57" spans="1:9" x14ac:dyDescent="0.15">
      <c r="A57" s="8"/>
      <c r="B57" s="8" t="s">
        <v>23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107</v>
      </c>
    </row>
    <row r="58" spans="1:9" x14ac:dyDescent="0.15">
      <c r="A58" s="8"/>
      <c r="B58" s="23" t="s">
        <v>130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21" t="s">
        <v>205</v>
      </c>
      <c r="C59" s="12">
        <f t="shared" si="2"/>
        <v>24.91547049441786</v>
      </c>
      <c r="D59" s="2">
        <v>0</v>
      </c>
      <c r="E59" s="2">
        <v>100</v>
      </c>
      <c r="F59" s="9">
        <f>'201201'!D59</f>
        <v>71.08452950558214</v>
      </c>
      <c r="G59" s="1"/>
      <c r="H59" s="8">
        <f>'201201'!C59</f>
        <v>4</v>
      </c>
      <c r="I59" s="1" t="s">
        <v>97</v>
      </c>
    </row>
    <row r="60" spans="1:9" x14ac:dyDescent="0.15">
      <c r="A60" s="8"/>
      <c r="B60" s="21" t="s">
        <v>129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106</v>
      </c>
    </row>
    <row r="61" spans="1:9" x14ac:dyDescent="0.15">
      <c r="A61" s="8"/>
      <c r="B61" s="21" t="s">
        <v>175</v>
      </c>
      <c r="C61" s="12">
        <f t="shared" si="2"/>
        <v>19.6111111111111</v>
      </c>
      <c r="D61" s="2">
        <v>0</v>
      </c>
      <c r="E61" s="2">
        <v>100</v>
      </c>
      <c r="F61" s="9">
        <f>'201201'!D61</f>
        <v>76.3888888888889</v>
      </c>
      <c r="G61" s="1"/>
      <c r="H61" s="8">
        <f>'201201'!C61</f>
        <v>4</v>
      </c>
      <c r="I61" s="1" t="s">
        <v>108</v>
      </c>
    </row>
    <row r="62" spans="1:9" x14ac:dyDescent="0.15">
      <c r="A62" s="8"/>
      <c r="B62" s="8" t="s">
        <v>176</v>
      </c>
      <c r="C62" s="12">
        <f t="shared" si="2"/>
        <v>65.294125465178084</v>
      </c>
      <c r="D62" s="2">
        <v>0</v>
      </c>
      <c r="E62" s="2">
        <v>200</v>
      </c>
      <c r="F62" s="9">
        <f>'201201'!D62</f>
        <v>127.70587453482192</v>
      </c>
      <c r="G62" s="1"/>
      <c r="H62" s="8">
        <f>'201201'!C62</f>
        <v>7</v>
      </c>
      <c r="I62" s="1" t="s">
        <v>172</v>
      </c>
    </row>
    <row r="63" spans="1:9" x14ac:dyDescent="0.15">
      <c r="A63" s="8"/>
      <c r="B63" s="8" t="s">
        <v>111</v>
      </c>
      <c r="C63" s="12">
        <f t="shared" si="2"/>
        <v>45.082137161084532</v>
      </c>
      <c r="D63" s="2">
        <v>0</v>
      </c>
      <c r="E63" s="2">
        <v>100</v>
      </c>
      <c r="F63" s="9">
        <f>'201201'!D63</f>
        <v>51.917862838915468</v>
      </c>
      <c r="G63" s="1"/>
      <c r="H63" s="8">
        <f>'201201'!C63</f>
        <v>3</v>
      </c>
      <c r="I63" s="1" t="s">
        <v>114</v>
      </c>
    </row>
    <row r="64" spans="1:9" x14ac:dyDescent="0.15">
      <c r="A64" s="8"/>
      <c r="B64" s="8" t="s">
        <v>139</v>
      </c>
      <c r="C64" s="12">
        <f t="shared" si="2"/>
        <v>40.786549707602333</v>
      </c>
      <c r="D64" s="2">
        <v>0</v>
      </c>
      <c r="E64" s="2">
        <v>100</v>
      </c>
      <c r="F64" s="9">
        <f>'201201'!D64</f>
        <v>56.213450292397667</v>
      </c>
      <c r="G64" s="1"/>
      <c r="H64" s="8">
        <f>'201201'!C64</f>
        <v>3</v>
      </c>
      <c r="I64" s="1" t="s">
        <v>138</v>
      </c>
    </row>
    <row r="65" spans="1:9" x14ac:dyDescent="0.15">
      <c r="A65" s="8"/>
      <c r="B65" s="8" t="s">
        <v>140</v>
      </c>
      <c r="C65" s="12">
        <f t="shared" si="2"/>
        <v>80.111111111111114</v>
      </c>
      <c r="D65" s="2">
        <v>0</v>
      </c>
      <c r="E65" s="2">
        <v>100</v>
      </c>
      <c r="F65" s="9">
        <f>'201201'!D65</f>
        <v>18.888888888888889</v>
      </c>
      <c r="G65" s="1"/>
      <c r="H65" s="8">
        <f>'201201'!C65</f>
        <v>1</v>
      </c>
      <c r="I65" s="1" t="s">
        <v>138</v>
      </c>
    </row>
    <row r="66" spans="1:9" x14ac:dyDescent="0.15">
      <c r="A66" s="8"/>
      <c r="B66" s="8" t="s">
        <v>153</v>
      </c>
      <c r="C66" s="12">
        <f t="shared" si="2"/>
        <v>91.861111111111114</v>
      </c>
      <c r="D66" s="2">
        <v>0</v>
      </c>
      <c r="E66" s="2">
        <v>130</v>
      </c>
      <c r="F66" s="9">
        <f>'201201'!D66</f>
        <v>36.138888888888886</v>
      </c>
      <c r="G66" s="1"/>
      <c r="H66" s="8">
        <f>'201201'!C66</f>
        <v>2</v>
      </c>
      <c r="I66" s="1" t="s">
        <v>146</v>
      </c>
    </row>
    <row r="67" spans="1:9" x14ac:dyDescent="0.15">
      <c r="A67" s="8"/>
      <c r="B67" s="23" t="s">
        <v>161</v>
      </c>
      <c r="C67" s="12">
        <f t="shared" si="2"/>
        <v>10.111111111111111</v>
      </c>
      <c r="D67" s="2">
        <v>0</v>
      </c>
      <c r="E67" s="2">
        <v>30</v>
      </c>
      <c r="F67" s="9">
        <f>'201201'!D67</f>
        <v>18.888888888888889</v>
      </c>
      <c r="G67" s="1"/>
      <c r="H67" s="8">
        <f>'201201'!C67</f>
        <v>1</v>
      </c>
      <c r="I67" s="1" t="s">
        <v>137</v>
      </c>
    </row>
    <row r="68" spans="1:9" x14ac:dyDescent="0.15">
      <c r="A68" s="8"/>
      <c r="B68" s="8" t="s">
        <v>183</v>
      </c>
      <c r="C68" s="12">
        <f t="shared" si="2"/>
        <v>83.647660818713433</v>
      </c>
      <c r="D68" s="2">
        <v>0</v>
      </c>
      <c r="E68" s="2">
        <v>160</v>
      </c>
      <c r="F68" s="9">
        <f>'201201'!D68</f>
        <v>72.352339181286567</v>
      </c>
      <c r="G68" s="1"/>
      <c r="H68" s="8">
        <f>'201201'!C68</f>
        <v>4</v>
      </c>
      <c r="I68" s="1" t="s">
        <v>182</v>
      </c>
    </row>
    <row r="69" spans="1:9" x14ac:dyDescent="0.15">
      <c r="A69" s="8"/>
      <c r="B69" s="24" t="s">
        <v>167</v>
      </c>
      <c r="C69" s="12">
        <f t="shared" si="2"/>
        <v>9.8333333333333321</v>
      </c>
      <c r="D69" s="2">
        <v>0</v>
      </c>
      <c r="E69" s="2">
        <v>30</v>
      </c>
      <c r="F69" s="9">
        <f>'201201'!D69</f>
        <v>19.166666666666668</v>
      </c>
      <c r="G69" s="1"/>
      <c r="H69" s="8">
        <f>'201201'!C69</f>
        <v>1</v>
      </c>
      <c r="I69" s="1" t="s">
        <v>162</v>
      </c>
    </row>
    <row r="70" spans="1:9" x14ac:dyDescent="0.15">
      <c r="A70" s="8"/>
      <c r="B70" s="21" t="s">
        <v>185</v>
      </c>
      <c r="C70" s="12">
        <f t="shared" si="2"/>
        <v>10.842105263157894</v>
      </c>
      <c r="D70" s="2">
        <v>0</v>
      </c>
      <c r="E70" s="2">
        <v>30</v>
      </c>
      <c r="F70" s="9">
        <f>'201201'!D70</f>
        <v>18.157894736842106</v>
      </c>
      <c r="G70" s="1"/>
      <c r="H70" s="8">
        <f>'201201'!C70</f>
        <v>1</v>
      </c>
      <c r="I70" s="1" t="s">
        <v>184</v>
      </c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A94" workbookViewId="0">
      <selection activeCell="D108" sqref="D108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36</v>
      </c>
      <c r="B1" s="25" t="s">
        <v>43</v>
      </c>
      <c r="C1" s="14" t="s">
        <v>44</v>
      </c>
      <c r="D1" s="14" t="s">
        <v>37</v>
      </c>
      <c r="E1" s="14" t="s">
        <v>41</v>
      </c>
      <c r="F1" s="14" t="s">
        <v>38</v>
      </c>
      <c r="G1" s="14" t="s">
        <v>39</v>
      </c>
      <c r="H1" s="14" t="s">
        <v>40</v>
      </c>
      <c r="I1" s="14"/>
    </row>
    <row r="2" spans="1:9" x14ac:dyDescent="0.15">
      <c r="A2" s="14" t="s">
        <v>207</v>
      </c>
      <c r="B2" s="14">
        <f>SUM(B3:B350)</f>
        <v>3643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34</v>
      </c>
      <c r="E3" s="2" t="s">
        <v>34</v>
      </c>
      <c r="F3" s="2" t="s">
        <v>6</v>
      </c>
      <c r="G3" s="2" t="s">
        <v>6</v>
      </c>
      <c r="H3" s="1" t="s">
        <v>35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43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53</v>
      </c>
      <c r="E5" s="2" t="s">
        <v>43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54</v>
      </c>
      <c r="E6" s="2" t="s">
        <v>43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55</v>
      </c>
      <c r="E7" s="2" t="s">
        <v>43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56</v>
      </c>
      <c r="E8" s="2" t="s">
        <v>43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57</v>
      </c>
      <c r="E9" s="2" t="s">
        <v>43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58</v>
      </c>
      <c r="E10" s="2" t="s">
        <v>43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59</v>
      </c>
      <c r="E11" s="2" t="s">
        <v>43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60</v>
      </c>
      <c r="E12" s="2" t="s">
        <v>43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61</v>
      </c>
      <c r="E13" s="2" t="s">
        <v>43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62</v>
      </c>
      <c r="E14" s="2" t="s">
        <v>43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63</v>
      </c>
      <c r="E15" s="2" t="s">
        <v>43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64</v>
      </c>
      <c r="E16" s="2" t="s">
        <v>43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65</v>
      </c>
      <c r="E17" s="2" t="s">
        <v>43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66</v>
      </c>
      <c r="E18" s="2" t="s">
        <v>43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67</v>
      </c>
      <c r="E19" s="2" t="s">
        <v>43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68</v>
      </c>
      <c r="E20" s="2" t="s">
        <v>43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58</v>
      </c>
      <c r="E21" s="2" t="s">
        <v>69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70</v>
      </c>
      <c r="E22" s="2" t="s">
        <v>71</v>
      </c>
      <c r="F22" s="2" t="s">
        <v>6</v>
      </c>
      <c r="G22" s="2" t="s">
        <v>6</v>
      </c>
      <c r="H22" s="1" t="s">
        <v>72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70</v>
      </c>
      <c r="E23" s="2" t="s">
        <v>71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75</v>
      </c>
      <c r="E24" s="2" t="s">
        <v>43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76</v>
      </c>
      <c r="E25" s="2" t="s">
        <v>43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77</v>
      </c>
      <c r="E26" s="2" t="s">
        <v>43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78</v>
      </c>
      <c r="E27" s="2" t="s">
        <v>43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79</v>
      </c>
      <c r="E28" s="2" t="s">
        <v>43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80</v>
      </c>
      <c r="E29" s="2" t="s">
        <v>43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81</v>
      </c>
      <c r="E30" s="2" t="s">
        <v>43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82</v>
      </c>
      <c r="E31" s="2" t="s">
        <v>43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83</v>
      </c>
      <c r="E32" s="2" t="s">
        <v>43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85</v>
      </c>
      <c r="E33" s="2" t="s">
        <v>43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70</v>
      </c>
      <c r="E34" s="2" t="s">
        <v>71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15</v>
      </c>
      <c r="E35" s="2" t="s">
        <v>43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87</v>
      </c>
      <c r="E36" s="2" t="s">
        <v>43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19</v>
      </c>
      <c r="E37" s="2" t="s">
        <v>43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88</v>
      </c>
      <c r="E38" s="2" t="s">
        <v>43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43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89</v>
      </c>
      <c r="E40" s="2" t="s">
        <v>43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70</v>
      </c>
      <c r="E41" s="2" t="s">
        <v>71</v>
      </c>
      <c r="F41" s="2" t="s">
        <v>6</v>
      </c>
      <c r="G41" s="2" t="s">
        <v>6</v>
      </c>
      <c r="H41" s="1" t="s">
        <v>90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74</v>
      </c>
      <c r="E42" s="2" t="s">
        <v>43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43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98</v>
      </c>
      <c r="E44" s="2" t="s">
        <v>43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99</v>
      </c>
      <c r="E45" s="2" t="s">
        <v>43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100</v>
      </c>
      <c r="E46" s="2" t="s">
        <v>43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70</v>
      </c>
      <c r="E47" s="2" t="s">
        <v>71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43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101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102</v>
      </c>
      <c r="E50" s="2" t="s">
        <v>43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103</v>
      </c>
      <c r="E51" s="2" t="s">
        <v>43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104</v>
      </c>
      <c r="E52" s="2" t="s">
        <v>43</v>
      </c>
      <c r="F52" s="2" t="s">
        <v>6</v>
      </c>
      <c r="G52" s="2" t="s">
        <v>6</v>
      </c>
      <c r="H52" s="1" t="s">
        <v>110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23</v>
      </c>
      <c r="E53" s="2" t="s">
        <v>43</v>
      </c>
      <c r="F53" s="2" t="s">
        <v>6</v>
      </c>
      <c r="G53" s="2" t="s">
        <v>6</v>
      </c>
      <c r="H53" s="1" t="s">
        <v>109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17</v>
      </c>
      <c r="E54" s="2" t="s">
        <v>43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70</v>
      </c>
      <c r="E55" s="2" t="s">
        <v>71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115</v>
      </c>
      <c r="E56" s="2" t="s">
        <v>43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56</v>
      </c>
      <c r="E57" s="2" t="s">
        <v>43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116</v>
      </c>
      <c r="E58" s="2" t="s">
        <v>43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117</v>
      </c>
      <c r="E59" s="2" t="s">
        <v>43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118</v>
      </c>
      <c r="E60" s="2" t="s">
        <v>43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70</v>
      </c>
      <c r="E61" s="2" t="s">
        <v>71</v>
      </c>
      <c r="F61" s="2" t="s">
        <v>6</v>
      </c>
      <c r="G61" s="2" t="s">
        <v>6</v>
      </c>
      <c r="H61" s="1" t="s">
        <v>119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131</v>
      </c>
      <c r="E62" s="2" t="s">
        <v>43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134</v>
      </c>
      <c r="E63" s="2" t="s">
        <v>43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135</v>
      </c>
      <c r="E64" s="2" t="s">
        <v>43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132</v>
      </c>
      <c r="E65" s="2" t="s">
        <v>43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133</v>
      </c>
      <c r="E66" s="2" t="s">
        <v>43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70</v>
      </c>
      <c r="E67" s="2" t="s">
        <v>71</v>
      </c>
      <c r="F67" s="2" t="s">
        <v>6</v>
      </c>
      <c r="G67" s="2" t="s">
        <v>6</v>
      </c>
      <c r="H67" s="1" t="s">
        <v>136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143</v>
      </c>
      <c r="E68" s="2" t="s">
        <v>43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64</v>
      </c>
      <c r="E69" s="2" t="s">
        <v>43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132</v>
      </c>
      <c r="E70" s="2" t="s">
        <v>43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145</v>
      </c>
      <c r="E71" s="2" t="s">
        <v>43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144</v>
      </c>
      <c r="E72" s="2" t="s">
        <v>43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70</v>
      </c>
      <c r="E73" s="2" t="s">
        <v>71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155</v>
      </c>
      <c r="E74" s="2" t="s">
        <v>43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70</v>
      </c>
      <c r="E75" s="2" t="s">
        <v>71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87</v>
      </c>
      <c r="E76" s="2" t="s">
        <v>43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15</v>
      </c>
      <c r="E77" s="2" t="s">
        <v>43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100</v>
      </c>
      <c r="E78" s="2" t="s">
        <v>43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103</v>
      </c>
      <c r="E79" s="2" t="s">
        <v>43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144</v>
      </c>
      <c r="E80" s="2" t="s">
        <v>43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158</v>
      </c>
      <c r="E81" s="2" t="s">
        <v>43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70</v>
      </c>
      <c r="E82" s="2" t="s">
        <v>71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81</v>
      </c>
      <c r="E83" s="2" t="s">
        <v>43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79</v>
      </c>
      <c r="E84" s="2" t="s">
        <v>43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168</v>
      </c>
      <c r="E85" s="2" t="s">
        <v>43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169</v>
      </c>
      <c r="E86" s="2" t="s">
        <v>43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71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70</v>
      </c>
      <c r="E88" s="2" t="s">
        <v>71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57</v>
      </c>
      <c r="E89" s="2" t="s">
        <v>43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144</v>
      </c>
      <c r="E90" s="2" t="s">
        <v>43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103</v>
      </c>
      <c r="E91" s="2" t="s">
        <v>43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186</v>
      </c>
      <c r="E92" s="2" t="s">
        <v>43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70</v>
      </c>
      <c r="E93" s="2" t="s">
        <v>71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187</v>
      </c>
      <c r="F94" s="2" t="s">
        <v>6</v>
      </c>
      <c r="G94" s="2" t="s">
        <v>6</v>
      </c>
      <c r="H94" s="1" t="s">
        <v>188</v>
      </c>
      <c r="I94" s="1"/>
    </row>
    <row r="95" spans="1:9" x14ac:dyDescent="0.15">
      <c r="A95" s="17">
        <v>41232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187</v>
      </c>
      <c r="F95" s="2" t="s">
        <v>6</v>
      </c>
      <c r="G95" s="2" t="s">
        <v>6</v>
      </c>
      <c r="H95" s="1" t="s">
        <v>190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61</v>
      </c>
      <c r="E96" s="2" t="s">
        <v>43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191</v>
      </c>
      <c r="E97" s="2" t="s">
        <v>43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192</v>
      </c>
      <c r="E98" s="2" t="s">
        <v>43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58</v>
      </c>
      <c r="E99" s="2" t="s">
        <v>43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163</v>
      </c>
      <c r="E100" s="2" t="s">
        <v>43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70</v>
      </c>
      <c r="E101" s="2" t="s">
        <v>71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67</v>
      </c>
      <c r="E102" s="2" t="s">
        <v>43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201</v>
      </c>
      <c r="E103" s="2" t="s">
        <v>43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103</v>
      </c>
      <c r="E104" s="2" t="s">
        <v>43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70</v>
      </c>
      <c r="E105" s="2" t="s">
        <v>71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218</v>
      </c>
      <c r="F106" s="2" t="s">
        <v>6</v>
      </c>
      <c r="G106" s="2" t="s">
        <v>6</v>
      </c>
      <c r="H106" s="1" t="s">
        <v>219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201</v>
      </c>
      <c r="E107" s="2" t="s">
        <v>228</v>
      </c>
      <c r="F107" s="2" t="s">
        <v>6</v>
      </c>
      <c r="G107" s="2" t="s">
        <v>6</v>
      </c>
      <c r="H107" s="1" t="s">
        <v>229</v>
      </c>
      <c r="I107" s="1"/>
    </row>
    <row r="108" spans="1:9" x14ac:dyDescent="0.15">
      <c r="A108" s="17">
        <v>41235</v>
      </c>
      <c r="B108" s="26">
        <v>-10</v>
      </c>
      <c r="C108" s="8">
        <f t="shared" ref="C108" si="13">C107+B108</f>
        <v>3643</v>
      </c>
      <c r="D108" s="2" t="s">
        <v>67</v>
      </c>
      <c r="E108" s="2" t="s">
        <v>228</v>
      </c>
      <c r="F108" s="2" t="s">
        <v>6</v>
      </c>
      <c r="G108" s="2" t="s">
        <v>6</v>
      </c>
      <c r="H108" s="1" t="s">
        <v>229</v>
      </c>
      <c r="I108" s="1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36</v>
      </c>
      <c r="B1" s="14" t="s">
        <v>43</v>
      </c>
      <c r="C1" s="14" t="s">
        <v>44</v>
      </c>
      <c r="D1" s="14" t="s">
        <v>37</v>
      </c>
      <c r="E1" s="14" t="s">
        <v>41</v>
      </c>
      <c r="F1" s="14" t="s">
        <v>38</v>
      </c>
      <c r="G1" s="14" t="s">
        <v>39</v>
      </c>
      <c r="H1" s="14" t="s">
        <v>40</v>
      </c>
    </row>
    <row r="2" spans="1:8" x14ac:dyDescent="0.15">
      <c r="A2" s="14" t="s">
        <v>208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34</v>
      </c>
      <c r="E3" s="2" t="s">
        <v>34</v>
      </c>
      <c r="F3" s="2" t="s">
        <v>42</v>
      </c>
      <c r="G3" s="2" t="s">
        <v>42</v>
      </c>
      <c r="H3" s="1" t="s">
        <v>35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42</v>
      </c>
      <c r="E4" s="2" t="s">
        <v>46</v>
      </c>
      <c r="F4" s="2" t="s">
        <v>42</v>
      </c>
      <c r="G4" s="2" t="s">
        <v>42</v>
      </c>
      <c r="H4" s="1" t="s">
        <v>47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70</v>
      </c>
      <c r="E5" s="2" t="s">
        <v>71</v>
      </c>
      <c r="F5" s="2" t="s">
        <v>42</v>
      </c>
      <c r="G5" s="2" t="s">
        <v>42</v>
      </c>
      <c r="H5" s="1" t="s">
        <v>120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>
      <pane xSplit="1" topLeftCell="H1" activePane="topRight" state="frozen"/>
      <selection pane="topRight" activeCell="H61" sqref="H61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</cols>
  <sheetData>
    <row r="1" spans="1:19" ht="27" x14ac:dyDescent="0.15">
      <c r="A1" s="14" t="s">
        <v>24</v>
      </c>
      <c r="B1" s="14" t="s">
        <v>48</v>
      </c>
      <c r="C1" s="15" t="s">
        <v>29</v>
      </c>
      <c r="D1" s="15" t="s">
        <v>25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</row>
    <row r="2" spans="1:19" x14ac:dyDescent="0.15">
      <c r="A2" s="14" t="s">
        <v>20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</row>
    <row r="3" spans="1:19" x14ac:dyDescent="0.15">
      <c r="A3" s="14" t="s">
        <v>30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</row>
    <row r="4" spans="1:19" x14ac:dyDescent="0.15">
      <c r="A4" s="14" t="s">
        <v>31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" si="5">S3/S2</f>
        <v>17.777777777777779</v>
      </c>
    </row>
    <row r="5" spans="1:19" x14ac:dyDescent="0.15">
      <c r="A5" s="14" t="s">
        <v>32</v>
      </c>
      <c r="B5" s="8"/>
      <c r="C5" s="9"/>
      <c r="D5" s="9"/>
      <c r="E5" s="10">
        <f t="shared" ref="E5:S5" si="6">COUNT(E9:E90)</f>
        <v>17</v>
      </c>
      <c r="F5" s="10">
        <f t="shared" si="6"/>
        <v>18</v>
      </c>
      <c r="G5" s="10">
        <f t="shared" si="6"/>
        <v>18</v>
      </c>
      <c r="H5" s="10">
        <f t="shared" si="6"/>
        <v>18</v>
      </c>
      <c r="I5" s="10">
        <f t="shared" si="6"/>
        <v>18</v>
      </c>
      <c r="J5" s="10">
        <f t="shared" si="6"/>
        <v>17</v>
      </c>
      <c r="K5" s="10">
        <f t="shared" si="6"/>
        <v>22</v>
      </c>
      <c r="L5" s="10">
        <f t="shared" si="6"/>
        <v>18</v>
      </c>
      <c r="M5" s="10">
        <f t="shared" si="6"/>
        <v>20</v>
      </c>
      <c r="N5" s="10">
        <f t="shared" si="6"/>
        <v>18</v>
      </c>
      <c r="O5" s="10">
        <f t="shared" si="6"/>
        <v>18</v>
      </c>
      <c r="P5" s="10">
        <f t="shared" si="6"/>
        <v>18</v>
      </c>
      <c r="Q5" s="10">
        <f t="shared" si="6"/>
        <v>19</v>
      </c>
      <c r="R5" s="10">
        <f t="shared" si="6"/>
        <v>19</v>
      </c>
      <c r="S5" s="10">
        <f t="shared" si="6"/>
        <v>17</v>
      </c>
    </row>
    <row r="6" spans="1:19" x14ac:dyDescent="0.15">
      <c r="A6" s="14" t="s">
        <v>26</v>
      </c>
      <c r="B6" s="8"/>
      <c r="C6" s="10">
        <f t="shared" ref="C6:S6" si="7">SUM(C9:C90)</f>
        <v>275</v>
      </c>
      <c r="D6" s="9">
        <f t="shared" si="7"/>
        <v>5088.6842105263158</v>
      </c>
      <c r="E6" s="9">
        <f t="shared" si="7"/>
        <v>308.68421052631578</v>
      </c>
      <c r="F6" s="9">
        <f t="shared" si="7"/>
        <v>345.00000000000006</v>
      </c>
      <c r="G6" s="9">
        <f t="shared" si="7"/>
        <v>345.00000000000006</v>
      </c>
      <c r="H6" s="9">
        <f t="shared" si="7"/>
        <v>345.00000000000006</v>
      </c>
      <c r="I6" s="9">
        <f t="shared" si="7"/>
        <v>345.00000000000006</v>
      </c>
      <c r="J6" s="9">
        <f t="shared" si="7"/>
        <v>345.00000000000006</v>
      </c>
      <c r="K6" s="9">
        <f t="shared" si="7"/>
        <v>350.00000000000011</v>
      </c>
      <c r="L6" s="9">
        <f t="shared" si="7"/>
        <v>340.00000000000011</v>
      </c>
      <c r="M6" s="9">
        <f t="shared" si="7"/>
        <v>345</v>
      </c>
      <c r="N6" s="9">
        <f t="shared" si="7"/>
        <v>345.00000000000006</v>
      </c>
      <c r="O6" s="9">
        <f t="shared" si="7"/>
        <v>345.00000000000006</v>
      </c>
      <c r="P6" s="9">
        <f t="shared" si="7"/>
        <v>345.00000000000006</v>
      </c>
      <c r="Q6" s="9">
        <f t="shared" si="7"/>
        <v>344.99999999999994</v>
      </c>
      <c r="R6" s="9">
        <f t="shared" si="7"/>
        <v>320.00000000000006</v>
      </c>
      <c r="S6" s="9">
        <f t="shared" si="7"/>
        <v>319.99999999999994</v>
      </c>
    </row>
    <row r="7" spans="1:19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8" t="str">
        <f>member!B9</f>
        <v>家宁</v>
      </c>
      <c r="B9" s="8">
        <f>member!A9</f>
        <v>0</v>
      </c>
      <c r="C9" s="8">
        <f t="shared" ref="C9:C40" si="8">COUNT(E9:ZZ9)</f>
        <v>1</v>
      </c>
      <c r="D9" s="9">
        <f t="shared" ref="D9:D40" si="9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8" t="str">
        <f>member!B10</f>
        <v>小白</v>
      </c>
      <c r="B10" s="8">
        <f>member!A10</f>
        <v>1</v>
      </c>
      <c r="C10" s="8">
        <f t="shared" si="8"/>
        <v>1</v>
      </c>
      <c r="D10" s="9">
        <f t="shared" si="9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8" t="str">
        <f>member!B11</f>
        <v>狼</v>
      </c>
      <c r="B11" s="8">
        <f>member!A11</f>
        <v>2</v>
      </c>
      <c r="C11" s="8">
        <f t="shared" si="8"/>
        <v>3</v>
      </c>
      <c r="D11" s="9">
        <f t="shared" si="9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</row>
    <row r="12" spans="1:19" x14ac:dyDescent="0.15">
      <c r="A12" s="8" t="str">
        <f>member!B12</f>
        <v>西北</v>
      </c>
      <c r="B12" s="8">
        <f>member!A12</f>
        <v>3</v>
      </c>
      <c r="C12" s="8">
        <f t="shared" si="8"/>
        <v>11</v>
      </c>
      <c r="D12" s="9">
        <f t="shared" si="9"/>
        <v>222.98099415204678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</row>
    <row r="13" spans="1:19" x14ac:dyDescent="0.15">
      <c r="A13" s="8" t="str">
        <f>member!B13</f>
        <v>度日</v>
      </c>
      <c r="B13" s="8">
        <f>member!A13</f>
        <v>4</v>
      </c>
      <c r="C13" s="8">
        <f t="shared" si="8"/>
        <v>7</v>
      </c>
      <c r="D13" s="9">
        <f t="shared" si="9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</row>
    <row r="14" spans="1:19" x14ac:dyDescent="0.15">
      <c r="A14" s="8" t="str">
        <f>member!B14</f>
        <v>李正</v>
      </c>
      <c r="B14" s="8">
        <f>member!A14</f>
        <v>5</v>
      </c>
      <c r="C14" s="8">
        <f t="shared" si="8"/>
        <v>1</v>
      </c>
      <c r="D14" s="9">
        <f t="shared" si="9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15">
      <c r="A15" s="8" t="str">
        <f>member!B15</f>
        <v>小磊</v>
      </c>
      <c r="B15" s="8">
        <f>member!A15</f>
        <v>6</v>
      </c>
      <c r="C15" s="8">
        <f t="shared" si="8"/>
        <v>6</v>
      </c>
      <c r="D15" s="9">
        <f t="shared" si="9"/>
        <v>109.41786283891547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  <c r="S15" s="18"/>
    </row>
    <row r="16" spans="1:19" x14ac:dyDescent="0.15">
      <c r="A16" s="8" t="str">
        <f>member!B16</f>
        <v>蚕豆</v>
      </c>
      <c r="B16" s="8">
        <f>member!A16</f>
        <v>7</v>
      </c>
      <c r="C16" s="8">
        <f t="shared" si="8"/>
        <v>9</v>
      </c>
      <c r="D16" s="9">
        <f t="shared" si="9"/>
        <v>166.89912280701753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  <c r="S16" s="18">
        <f>S4</f>
        <v>17.777777777777779</v>
      </c>
    </row>
    <row r="17" spans="1:19" x14ac:dyDescent="0.15">
      <c r="A17" s="8" t="str">
        <f>member!B17</f>
        <v>菜菜</v>
      </c>
      <c r="B17" s="8">
        <f>member!A17</f>
        <v>8</v>
      </c>
      <c r="C17" s="8">
        <f t="shared" si="8"/>
        <v>7</v>
      </c>
      <c r="D17" s="9">
        <f t="shared" si="9"/>
        <v>128.43567251461988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  <c r="S17" s="18">
        <f>S4</f>
        <v>17.777777777777779</v>
      </c>
    </row>
    <row r="18" spans="1:19" x14ac:dyDescent="0.15">
      <c r="A18" s="8" t="str">
        <f>member!B18</f>
        <v>老A</v>
      </c>
      <c r="B18" s="8">
        <f>member!A18</f>
        <v>9</v>
      </c>
      <c r="C18" s="8">
        <f t="shared" si="8"/>
        <v>5</v>
      </c>
      <c r="D18" s="9">
        <f t="shared" si="9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  <c r="S18" s="18"/>
    </row>
    <row r="19" spans="1:19" x14ac:dyDescent="0.15">
      <c r="A19" s="8" t="str">
        <f>member!B19</f>
        <v>幸福</v>
      </c>
      <c r="B19" s="8">
        <f>member!A19</f>
        <v>10</v>
      </c>
      <c r="C19" s="8">
        <f t="shared" si="8"/>
        <v>10</v>
      </c>
      <c r="D19" s="9">
        <f t="shared" si="9"/>
        <v>182.15031897926636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  <c r="S19" s="18"/>
    </row>
    <row r="20" spans="1:19" x14ac:dyDescent="0.15">
      <c r="A20" s="8" t="str">
        <f>member!B20</f>
        <v>鲜明</v>
      </c>
      <c r="B20" s="8">
        <f>member!A20</f>
        <v>11</v>
      </c>
      <c r="C20" s="8">
        <f t="shared" si="8"/>
        <v>6</v>
      </c>
      <c r="D20" s="9">
        <f t="shared" si="9"/>
        <v>111.31578947368422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  <c r="S20" s="18">
        <f>S4</f>
        <v>17.777777777777779</v>
      </c>
    </row>
    <row r="21" spans="1:19" x14ac:dyDescent="0.15">
      <c r="A21" s="8" t="str">
        <f>member!B21</f>
        <v>Zigbeer</v>
      </c>
      <c r="B21" s="8">
        <f>member!A21</f>
        <v>12</v>
      </c>
      <c r="C21" s="8">
        <f t="shared" si="8"/>
        <v>6</v>
      </c>
      <c r="D21" s="9">
        <f t="shared" si="9"/>
        <v>112.39766081871346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</row>
    <row r="22" spans="1:19" x14ac:dyDescent="0.15">
      <c r="A22" s="8" t="str">
        <f>member!B22</f>
        <v>侯盟</v>
      </c>
      <c r="B22" s="8">
        <f>member!A22</f>
        <v>13</v>
      </c>
      <c r="C22" s="8">
        <f t="shared" si="8"/>
        <v>8</v>
      </c>
      <c r="D22" s="9">
        <f t="shared" si="9"/>
        <v>147.7511961722488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  <c r="S22" s="18"/>
    </row>
    <row r="23" spans="1:19" x14ac:dyDescent="0.15">
      <c r="A23" s="8" t="str">
        <f>member!B23</f>
        <v>小贝</v>
      </c>
      <c r="B23" s="8">
        <f>member!A23</f>
        <v>14</v>
      </c>
      <c r="C23" s="8">
        <f t="shared" si="8"/>
        <v>0</v>
      </c>
      <c r="D23" s="9">
        <f t="shared" si="9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8" t="str">
        <f>member!B24</f>
        <v>古轮木</v>
      </c>
      <c r="B24" s="8">
        <f>member!A24</f>
        <v>15</v>
      </c>
      <c r="C24" s="8">
        <f t="shared" si="8"/>
        <v>8</v>
      </c>
      <c r="D24" s="9">
        <f t="shared" si="9"/>
        <v>146.36230728335991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  <c r="S24" s="18">
        <f>S4</f>
        <v>17.777777777777779</v>
      </c>
    </row>
    <row r="25" spans="1:19" x14ac:dyDescent="0.15">
      <c r="A25" s="8" t="str">
        <f>member!B25</f>
        <v>虫子</v>
      </c>
      <c r="B25" s="8">
        <f>member!A25</f>
        <v>16</v>
      </c>
      <c r="C25" s="8">
        <f t="shared" si="8"/>
        <v>5</v>
      </c>
      <c r="D25" s="9">
        <f t="shared" si="9"/>
        <v>93.435672514619881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8">
        <f>S4</f>
        <v>17.777777777777779</v>
      </c>
    </row>
    <row r="26" spans="1:19" x14ac:dyDescent="0.15">
      <c r="A26" s="8" t="str">
        <f>member!B26</f>
        <v>4号</v>
      </c>
      <c r="B26" s="8">
        <f>member!A26</f>
        <v>17</v>
      </c>
      <c r="C26" s="8">
        <f t="shared" si="8"/>
        <v>6</v>
      </c>
      <c r="D26" s="9">
        <f t="shared" si="9"/>
        <v>112.3245614035088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  <c r="S26" s="18">
        <f>S4</f>
        <v>17.777777777777779</v>
      </c>
    </row>
    <row r="27" spans="1:19" x14ac:dyDescent="0.15">
      <c r="A27" s="8" t="str">
        <f>member!B27</f>
        <v>刀</v>
      </c>
      <c r="B27" s="8">
        <f>member!A27</f>
        <v>18</v>
      </c>
      <c r="C27" s="8">
        <f t="shared" si="8"/>
        <v>8</v>
      </c>
      <c r="D27" s="9">
        <f t="shared" si="9"/>
        <v>144.82575757575759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  <c r="S27" s="18"/>
    </row>
    <row r="28" spans="1:19" x14ac:dyDescent="0.15">
      <c r="A28" s="8" t="str">
        <f>member!B28</f>
        <v>活了</v>
      </c>
      <c r="B28" s="8">
        <f>member!A28</f>
        <v>19</v>
      </c>
      <c r="C28" s="8">
        <f t="shared" si="8"/>
        <v>7</v>
      </c>
      <c r="D28" s="9">
        <f t="shared" si="9"/>
        <v>125.65909090909091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  <c r="S28" s="18"/>
    </row>
    <row r="29" spans="1:19" x14ac:dyDescent="0.15">
      <c r="A29" s="8" t="str">
        <f>member!B29</f>
        <v>m8</v>
      </c>
      <c r="B29" s="8">
        <f>member!A29</f>
        <v>20</v>
      </c>
      <c r="C29" s="8">
        <f t="shared" si="8"/>
        <v>4</v>
      </c>
      <c r="D29" s="9">
        <f t="shared" si="9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  <c r="S29" s="18"/>
    </row>
    <row r="30" spans="1:19" x14ac:dyDescent="0.15">
      <c r="A30" s="8" t="str">
        <f>member!B30</f>
        <v>贰壹</v>
      </c>
      <c r="B30" s="8">
        <f>member!A30</f>
        <v>21</v>
      </c>
      <c r="C30" s="8">
        <f t="shared" si="8"/>
        <v>5</v>
      </c>
      <c r="D30" s="9">
        <f t="shared" si="9"/>
        <v>90.251196172248811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  <c r="S30" s="18"/>
    </row>
    <row r="31" spans="1:19" x14ac:dyDescent="0.15">
      <c r="A31" s="8" t="str">
        <f>member!B31</f>
        <v>温涛</v>
      </c>
      <c r="B31" s="8">
        <f>member!A31</f>
        <v>22</v>
      </c>
      <c r="C31" s="8">
        <f t="shared" si="8"/>
        <v>1</v>
      </c>
      <c r="D31" s="9">
        <f t="shared" si="9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15">
      <c r="A32" s="8" t="str">
        <f>member!B32</f>
        <v>Sam</v>
      </c>
      <c r="B32" s="8">
        <f>member!A32</f>
        <v>23</v>
      </c>
      <c r="C32" s="8">
        <f t="shared" si="8"/>
        <v>2</v>
      </c>
      <c r="D32" s="9">
        <f t="shared" si="9"/>
        <v>35.935672514619881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>
        <f>S4</f>
        <v>17.777777777777779</v>
      </c>
    </row>
    <row r="33" spans="1:19" x14ac:dyDescent="0.15">
      <c r="A33" s="8" t="str">
        <f>member!B33</f>
        <v>杨光</v>
      </c>
      <c r="B33" s="8">
        <f>member!A33</f>
        <v>24</v>
      </c>
      <c r="C33" s="8">
        <f t="shared" si="8"/>
        <v>2</v>
      </c>
      <c r="D33" s="9">
        <f t="shared" si="9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  <c r="S33" s="18"/>
    </row>
    <row r="34" spans="1:19" x14ac:dyDescent="0.15">
      <c r="A34" s="8" t="str">
        <f>member!B34</f>
        <v>红星</v>
      </c>
      <c r="B34" s="8">
        <f>member!A34</f>
        <v>25</v>
      </c>
      <c r="C34" s="8">
        <f t="shared" si="8"/>
        <v>2</v>
      </c>
      <c r="D34" s="9">
        <f t="shared" si="9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  <c r="S34" s="18"/>
    </row>
    <row r="35" spans="1:19" x14ac:dyDescent="0.15">
      <c r="A35" s="8" t="str">
        <f>member!B35</f>
        <v>方亚</v>
      </c>
      <c r="B35" s="8">
        <f>member!A35</f>
        <v>26</v>
      </c>
      <c r="C35" s="8">
        <f t="shared" si="8"/>
        <v>7</v>
      </c>
      <c r="D35" s="9">
        <f t="shared" si="9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  <c r="S35" s="18"/>
    </row>
    <row r="36" spans="1:19" x14ac:dyDescent="0.15">
      <c r="A36" s="8" t="str">
        <f>member!B36</f>
        <v>戒影</v>
      </c>
      <c r="B36" s="8">
        <f>member!A36</f>
        <v>27</v>
      </c>
      <c r="C36" s="8">
        <f t="shared" si="8"/>
        <v>9</v>
      </c>
      <c r="D36" s="9">
        <f t="shared" si="9"/>
        <v>166.64008506113768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  <c r="S36" s="18"/>
    </row>
    <row r="37" spans="1:19" x14ac:dyDescent="0.15">
      <c r="A37" s="8" t="str">
        <f>member!B37</f>
        <v>尚峰</v>
      </c>
      <c r="B37" s="8">
        <f>member!A37</f>
        <v>28</v>
      </c>
      <c r="C37" s="8">
        <f t="shared" si="8"/>
        <v>4</v>
      </c>
      <c r="D37" s="9">
        <f t="shared" si="9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  <c r="S37" s="18"/>
    </row>
    <row r="38" spans="1:19" x14ac:dyDescent="0.15">
      <c r="A38" s="8" t="str">
        <f>member!B38</f>
        <v>狐狸涛</v>
      </c>
      <c r="B38" s="8">
        <f>member!A38</f>
        <v>29</v>
      </c>
      <c r="C38" s="8">
        <f t="shared" si="8"/>
        <v>2</v>
      </c>
      <c r="D38" s="9">
        <f t="shared" si="9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  <c r="S38" s="18"/>
    </row>
    <row r="39" spans="1:19" x14ac:dyDescent="0.15">
      <c r="A39" s="8" t="str">
        <f>member!B39</f>
        <v>小天</v>
      </c>
      <c r="B39" s="8">
        <f>member!A39</f>
        <v>30</v>
      </c>
      <c r="C39" s="8">
        <f t="shared" si="8"/>
        <v>7</v>
      </c>
      <c r="D39" s="9">
        <f t="shared" si="9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  <c r="S39" s="18"/>
    </row>
    <row r="40" spans="1:19" x14ac:dyDescent="0.15">
      <c r="A40" s="8" t="str">
        <f>member!B40</f>
        <v>清道夫</v>
      </c>
      <c r="B40" s="8">
        <f>member!A40</f>
        <v>32</v>
      </c>
      <c r="C40" s="8">
        <f t="shared" si="8"/>
        <v>8</v>
      </c>
      <c r="D40" s="9">
        <f t="shared" si="9"/>
        <v>148.33333333333334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  <c r="S40" s="18">
        <f>S4</f>
        <v>17.777777777777779</v>
      </c>
    </row>
    <row r="41" spans="1:19" x14ac:dyDescent="0.15">
      <c r="A41" s="8" t="str">
        <f>member!B41</f>
        <v>超</v>
      </c>
      <c r="B41" s="8">
        <f>member!A41</f>
        <v>33</v>
      </c>
      <c r="C41" s="8">
        <f t="shared" ref="C41:C70" si="10">COUNT(E41:ZZ41)</f>
        <v>6</v>
      </c>
      <c r="D41" s="9">
        <f t="shared" ref="D41:D70" si="11">SUM(E41:ZZ41)</f>
        <v>107.50119617224881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  <c r="S41" s="18"/>
    </row>
    <row r="42" spans="1:19" x14ac:dyDescent="0.15">
      <c r="A42" s="8" t="str">
        <f>member!B42</f>
        <v>Smile</v>
      </c>
      <c r="B42" s="8">
        <f>member!A42</f>
        <v>37</v>
      </c>
      <c r="C42" s="8">
        <f t="shared" si="10"/>
        <v>6</v>
      </c>
      <c r="D42" s="9">
        <f t="shared" si="11"/>
        <v>112.60233918128657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</row>
    <row r="43" spans="1:19" x14ac:dyDescent="0.15">
      <c r="A43" s="8" t="str">
        <f>member!B43</f>
        <v>小宋</v>
      </c>
      <c r="B43" s="8">
        <f>member!A43</f>
        <v>45</v>
      </c>
      <c r="C43" s="8">
        <f t="shared" si="10"/>
        <v>7</v>
      </c>
      <c r="D43" s="9">
        <f t="shared" si="11"/>
        <v>129.5745614035088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>
        <f>S4</f>
        <v>17.777777777777779</v>
      </c>
    </row>
    <row r="44" spans="1:19" x14ac:dyDescent="0.15">
      <c r="A44" s="8" t="str">
        <f>member!B44</f>
        <v>赵聪</v>
      </c>
      <c r="B44" s="8">
        <f>member!A44</f>
        <v>55</v>
      </c>
      <c r="C44" s="8">
        <f t="shared" si="10"/>
        <v>5</v>
      </c>
      <c r="D44" s="9">
        <f t="shared" si="11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  <c r="S44" s="18"/>
    </row>
    <row r="45" spans="1:19" x14ac:dyDescent="0.15">
      <c r="A45" s="8" t="str">
        <f>member!B45</f>
        <v>腿</v>
      </c>
      <c r="B45" s="8">
        <f>member!A45</f>
        <v>69</v>
      </c>
      <c r="C45" s="8">
        <f t="shared" si="10"/>
        <v>0</v>
      </c>
      <c r="D45" s="9">
        <f t="shared" si="11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8" t="str">
        <f>member!B46</f>
        <v>更心</v>
      </c>
      <c r="B46" s="8">
        <f>member!A46</f>
        <v>77</v>
      </c>
      <c r="C46" s="8">
        <f t="shared" si="10"/>
        <v>1</v>
      </c>
      <c r="D46" s="9">
        <f t="shared" si="11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  <c r="S46" s="18"/>
    </row>
    <row r="47" spans="1:19" x14ac:dyDescent="0.15">
      <c r="A47" s="8" t="str">
        <f>member!B47</f>
        <v>刘晨</v>
      </c>
      <c r="B47" s="8">
        <f>member!A47</f>
        <v>87</v>
      </c>
      <c r="C47" s="8">
        <f t="shared" si="10"/>
        <v>2</v>
      </c>
      <c r="D47" s="9">
        <f t="shared" si="11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8" t="str">
        <f>member!B48</f>
        <v>拂晓</v>
      </c>
      <c r="B48" s="8">
        <f>member!A48</f>
        <v>88</v>
      </c>
      <c r="C48" s="8">
        <f t="shared" si="10"/>
        <v>6</v>
      </c>
      <c r="D48" s="9">
        <f t="shared" si="11"/>
        <v>107.42809675704413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  <c r="S48" s="18">
        <f>S4</f>
        <v>17.777777777777779</v>
      </c>
    </row>
    <row r="49" spans="1:19" x14ac:dyDescent="0.15">
      <c r="A49" s="8" t="str">
        <f>member!B49</f>
        <v>R</v>
      </c>
      <c r="B49" s="8">
        <f>member!A49</f>
        <v>97</v>
      </c>
      <c r="C49" s="8">
        <f t="shared" si="10"/>
        <v>12</v>
      </c>
      <c r="D49" s="9">
        <f t="shared" si="11"/>
        <v>239.90031897926633</v>
      </c>
      <c r="E49" s="4">
        <f t="shared" ref="E49:I49" si="12">E4</f>
        <v>18.157894736842106</v>
      </c>
      <c r="F49" s="4">
        <f t="shared" si="12"/>
        <v>19.166666666666668</v>
      </c>
      <c r="G49" s="18">
        <f t="shared" si="12"/>
        <v>19.166666666666668</v>
      </c>
      <c r="H49" s="18">
        <f t="shared" si="12"/>
        <v>19.166666666666668</v>
      </c>
      <c r="I49" s="18">
        <f t="shared" si="12"/>
        <v>19.166666666666668</v>
      </c>
      <c r="J49" s="18">
        <f>J4 * 2</f>
        <v>38.333333333333336</v>
      </c>
      <c r="K49" s="18">
        <f t="shared" ref="K49:L49" si="13">K4</f>
        <v>15.909090909090908</v>
      </c>
      <c r="L49" s="18">
        <f t="shared" si="13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  <c r="R49" s="18">
        <f>R4</f>
        <v>16.842105263157894</v>
      </c>
      <c r="S49" s="18">
        <f>S4</f>
        <v>17.777777777777779</v>
      </c>
    </row>
    <row r="50" spans="1:19" x14ac:dyDescent="0.15">
      <c r="A50" s="8" t="str">
        <f>member!B50</f>
        <v>陈磊</v>
      </c>
      <c r="B50" s="8">
        <f>member!A50</f>
        <v>99</v>
      </c>
      <c r="C50" s="8">
        <f t="shared" si="10"/>
        <v>4</v>
      </c>
      <c r="D50" s="9">
        <f t="shared" si="11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  <c r="S50" s="2"/>
    </row>
    <row r="51" spans="1:19" x14ac:dyDescent="0.15">
      <c r="A51" s="8" t="str">
        <f>member!B51</f>
        <v>Shenghak</v>
      </c>
      <c r="B51" s="8"/>
      <c r="C51" s="8">
        <f t="shared" si="10"/>
        <v>6</v>
      </c>
      <c r="D51" s="9">
        <f t="shared" si="11"/>
        <v>106.11230728335991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  <c r="S51" s="18">
        <f>S4</f>
        <v>17.777777777777779</v>
      </c>
    </row>
    <row r="52" spans="1:19" x14ac:dyDescent="0.15">
      <c r="A52" s="8" t="str">
        <f>member!B52</f>
        <v>张硕</v>
      </c>
      <c r="B52" s="8"/>
      <c r="C52" s="8">
        <f t="shared" si="10"/>
        <v>1</v>
      </c>
      <c r="D52" s="9">
        <f t="shared" si="11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8" t="str">
        <f>member!B53</f>
        <v>孙伟</v>
      </c>
      <c r="B53" s="8"/>
      <c r="C53" s="8">
        <f t="shared" si="10"/>
        <v>3</v>
      </c>
      <c r="D53" s="9">
        <f t="shared" si="11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  <c r="S53" s="18"/>
    </row>
    <row r="54" spans="1:19" x14ac:dyDescent="0.15">
      <c r="A54" s="8" t="str">
        <f>member!B54</f>
        <v>小新</v>
      </c>
      <c r="B54" s="8"/>
      <c r="C54" s="8">
        <f t="shared" si="10"/>
        <v>7</v>
      </c>
      <c r="D54" s="9">
        <f t="shared" si="11"/>
        <v>126.66786283891547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  <c r="S54" s="18"/>
    </row>
    <row r="55" spans="1:19" x14ac:dyDescent="0.15">
      <c r="A55" s="8" t="str">
        <f>member!B55</f>
        <v>小严</v>
      </c>
      <c r="B55" s="8"/>
      <c r="C55" s="8">
        <f t="shared" si="10"/>
        <v>2</v>
      </c>
      <c r="D55" s="9">
        <f t="shared" si="11"/>
        <v>36.666666666666671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  <c r="S55" s="18">
        <f>S4</f>
        <v>17.777777777777779</v>
      </c>
    </row>
    <row r="56" spans="1:19" x14ac:dyDescent="0.15">
      <c r="A56" s="8" t="str">
        <f>member!B56</f>
        <v>懦夫</v>
      </c>
      <c r="B56" s="8"/>
      <c r="C56" s="8">
        <f t="shared" si="10"/>
        <v>5</v>
      </c>
      <c r="D56" s="9">
        <f t="shared" si="11"/>
        <v>92.149122807017562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  <c r="S56" s="18">
        <f>S4</f>
        <v>17.777777777777779</v>
      </c>
    </row>
    <row r="57" spans="1:19" x14ac:dyDescent="0.15">
      <c r="A57" s="8" t="str">
        <f>member!B57</f>
        <v>拉齐奥</v>
      </c>
      <c r="B57" s="8"/>
      <c r="C57" s="8">
        <f t="shared" si="10"/>
        <v>2</v>
      </c>
      <c r="D57" s="9">
        <f t="shared" si="11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  <c r="S57" s="18"/>
    </row>
    <row r="58" spans="1:19" x14ac:dyDescent="0.15">
      <c r="A58" s="8" t="str">
        <f>member!B58</f>
        <v>狐狸</v>
      </c>
      <c r="B58" s="8"/>
      <c r="C58" s="8">
        <f t="shared" si="10"/>
        <v>0</v>
      </c>
      <c r="D58" s="9">
        <f t="shared" si="11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19" x14ac:dyDescent="0.15">
      <c r="A59" s="8" t="str">
        <f>member!B59</f>
        <v>小岭</v>
      </c>
      <c r="B59" s="8"/>
      <c r="C59" s="8">
        <f t="shared" si="10"/>
        <v>4</v>
      </c>
      <c r="D59" s="9">
        <f t="shared" si="11"/>
        <v>71.08452950558214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  <c r="S59" s="18"/>
    </row>
    <row r="60" spans="1:19" x14ac:dyDescent="0.15">
      <c r="A60" s="8" t="str">
        <f>member!B60</f>
        <v>孙硕</v>
      </c>
      <c r="B60" s="8"/>
      <c r="C60" s="8">
        <f t="shared" si="10"/>
        <v>1</v>
      </c>
      <c r="D60" s="9">
        <f t="shared" si="11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  <c r="R60" s="18"/>
      <c r="S60" s="18"/>
    </row>
    <row r="61" spans="1:19" x14ac:dyDescent="0.15">
      <c r="A61" s="8" t="str">
        <f>member!B61</f>
        <v>刘俊峰</v>
      </c>
      <c r="B61" s="8"/>
      <c r="C61" s="8">
        <f t="shared" si="10"/>
        <v>4</v>
      </c>
      <c r="D61" s="9">
        <f t="shared" si="11"/>
        <v>76.3888888888889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>
        <f>L4</f>
        <v>18.888888888888889</v>
      </c>
      <c r="M61" s="18"/>
      <c r="N61" s="18">
        <f>N4</f>
        <v>19.166666666666668</v>
      </c>
      <c r="O61" s="18"/>
      <c r="P61" s="18">
        <f>P4</f>
        <v>19.166666666666668</v>
      </c>
      <c r="Q61" s="18"/>
      <c r="R61" s="18"/>
      <c r="S61" s="18"/>
    </row>
    <row r="62" spans="1:19" x14ac:dyDescent="0.15">
      <c r="A62" s="8" t="str">
        <f>member!B62</f>
        <v>人在旅途</v>
      </c>
      <c r="B62" s="8"/>
      <c r="C62" s="8">
        <f t="shared" si="10"/>
        <v>7</v>
      </c>
      <c r="D62" s="9">
        <f t="shared" si="11"/>
        <v>127.70587453482192</v>
      </c>
      <c r="E62" s="4"/>
      <c r="F62" s="4"/>
      <c r="G62" s="18"/>
      <c r="H62" s="18"/>
      <c r="I62" s="18"/>
      <c r="J62" s="18">
        <f>J4</f>
        <v>19.166666666666668</v>
      </c>
      <c r="K62" s="18">
        <f>K4</f>
        <v>15.909090909090908</v>
      </c>
      <c r="L62" s="18">
        <f>L4</f>
        <v>18.888888888888889</v>
      </c>
      <c r="M62" s="18">
        <f>M4</f>
        <v>17.25</v>
      </c>
      <c r="N62" s="18">
        <f>N4</f>
        <v>19.166666666666668</v>
      </c>
      <c r="O62" s="18"/>
      <c r="P62" s="18">
        <f>P4</f>
        <v>19.166666666666668</v>
      </c>
      <c r="Q62" s="18">
        <f>Q4</f>
        <v>18.157894736842106</v>
      </c>
      <c r="R62" s="18"/>
      <c r="S62" s="18"/>
    </row>
    <row r="63" spans="1:19" x14ac:dyDescent="0.15">
      <c r="A63" s="8" t="str">
        <f>member!B63</f>
        <v>狮子少爷</v>
      </c>
      <c r="B63" s="8"/>
      <c r="C63" s="8">
        <f t="shared" si="10"/>
        <v>3</v>
      </c>
      <c r="D63" s="9">
        <f t="shared" si="11"/>
        <v>51.917862838915468</v>
      </c>
      <c r="E63" s="4"/>
      <c r="F63" s="4"/>
      <c r="G63" s="18"/>
      <c r="H63" s="18"/>
      <c r="I63" s="18"/>
      <c r="J63" s="18"/>
      <c r="K63" s="18">
        <f>K4</f>
        <v>15.909090909090908</v>
      </c>
      <c r="L63" s="18"/>
      <c r="M63" s="18"/>
      <c r="N63" s="18">
        <f>N4</f>
        <v>19.166666666666668</v>
      </c>
      <c r="O63" s="18"/>
      <c r="P63" s="18"/>
      <c r="Q63" s="18"/>
      <c r="R63" s="18">
        <f>R4</f>
        <v>16.842105263157894</v>
      </c>
      <c r="S63" s="18"/>
    </row>
    <row r="64" spans="1:19" x14ac:dyDescent="0.15">
      <c r="A64" s="8" t="str">
        <f>member!B64</f>
        <v>Edison</v>
      </c>
      <c r="B64" s="8"/>
      <c r="C64" s="8">
        <f t="shared" si="10"/>
        <v>3</v>
      </c>
      <c r="D64" s="9">
        <f t="shared" si="11"/>
        <v>56.213450292397667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/>
      <c r="N64" s="18"/>
      <c r="O64" s="18">
        <f>O4</f>
        <v>19.166666666666668</v>
      </c>
      <c r="P64" s="18"/>
      <c r="Q64" s="18">
        <f>Q4</f>
        <v>18.157894736842106</v>
      </c>
      <c r="R64" s="18"/>
      <c r="S64" s="18"/>
    </row>
    <row r="65" spans="1:19" x14ac:dyDescent="0.15">
      <c r="A65" s="8" t="str">
        <f>member!B65</f>
        <v>于博霏</v>
      </c>
      <c r="B65" s="8"/>
      <c r="C65" s="8">
        <f t="shared" si="10"/>
        <v>1</v>
      </c>
      <c r="D65" s="9">
        <f t="shared" si="11"/>
        <v>18.888888888888889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/>
      <c r="P65" s="18"/>
      <c r="Q65" s="18"/>
      <c r="R65" s="18"/>
      <c r="S65" s="18"/>
    </row>
    <row r="66" spans="1:19" x14ac:dyDescent="0.15">
      <c r="A66" s="8" t="str">
        <f>member!B66</f>
        <v>段晨</v>
      </c>
      <c r="B66" s="8"/>
      <c r="C66" s="8">
        <f t="shared" si="10"/>
        <v>2</v>
      </c>
      <c r="D66" s="9">
        <f t="shared" si="11"/>
        <v>36.138888888888886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>
        <f>M4</f>
        <v>17.25</v>
      </c>
      <c r="N66" s="18"/>
      <c r="O66" s="18"/>
      <c r="P66" s="18"/>
      <c r="Q66" s="18"/>
      <c r="R66" s="18"/>
      <c r="S66" s="18"/>
    </row>
    <row r="67" spans="1:19" x14ac:dyDescent="0.15">
      <c r="A67" s="8" t="str">
        <f>member!B67</f>
        <v>顾伟强</v>
      </c>
      <c r="B67" s="8"/>
      <c r="C67" s="8">
        <f t="shared" si="10"/>
        <v>1</v>
      </c>
      <c r="D67" s="9">
        <f t="shared" si="11"/>
        <v>18.888888888888889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/>
      <c r="N67" s="18"/>
      <c r="O67" s="18"/>
      <c r="P67" s="18"/>
      <c r="Q67" s="18"/>
      <c r="R67" s="18"/>
      <c r="S67" s="18"/>
    </row>
    <row r="68" spans="1:19" x14ac:dyDescent="0.15">
      <c r="A68" s="8" t="str">
        <f>member!B68</f>
        <v>小郝</v>
      </c>
      <c r="B68" s="8"/>
      <c r="C68" s="8">
        <f t="shared" si="10"/>
        <v>4</v>
      </c>
      <c r="D68" s="9">
        <f t="shared" si="11"/>
        <v>72.352339181286567</v>
      </c>
      <c r="E68" s="4"/>
      <c r="F68" s="4"/>
      <c r="G68" s="2"/>
      <c r="H68" s="2"/>
      <c r="I68" s="2"/>
      <c r="J68" s="2"/>
      <c r="K68" s="2"/>
      <c r="L68" s="2"/>
      <c r="M68" s="18">
        <f>M4</f>
        <v>17.25</v>
      </c>
      <c r="N68" s="18"/>
      <c r="O68" s="18">
        <f>O4</f>
        <v>19.166666666666668</v>
      </c>
      <c r="P68" s="18"/>
      <c r="Q68" s="18">
        <f>Q4</f>
        <v>18.157894736842106</v>
      </c>
      <c r="R68" s="18"/>
      <c r="S68" s="18">
        <f>S4</f>
        <v>17.777777777777779</v>
      </c>
    </row>
    <row r="69" spans="1:19" x14ac:dyDescent="0.15">
      <c r="A69" s="8" t="str">
        <f>member!B69</f>
        <v>压岁钱</v>
      </c>
      <c r="B69" s="8"/>
      <c r="C69" s="8">
        <f t="shared" si="10"/>
        <v>1</v>
      </c>
      <c r="D69" s="9">
        <f t="shared" si="11"/>
        <v>19.166666666666668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18">
        <f>O4</f>
        <v>19.166666666666668</v>
      </c>
      <c r="P69" s="18"/>
      <c r="Q69" s="18"/>
      <c r="R69" s="18"/>
      <c r="S69" s="18"/>
    </row>
    <row r="70" spans="1:19" x14ac:dyDescent="0.15">
      <c r="A70" s="8" t="str">
        <f>member!B70</f>
        <v>TOTO</v>
      </c>
      <c r="B70" s="8"/>
      <c r="C70" s="8">
        <f t="shared" si="10"/>
        <v>1</v>
      </c>
      <c r="D70" s="9">
        <f t="shared" si="11"/>
        <v>18.157894736842106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18">
        <f>Q4</f>
        <v>18.157894736842106</v>
      </c>
      <c r="R70" s="18"/>
      <c r="S70" s="18"/>
    </row>
    <row r="71" spans="1:19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3" spans="1:19" x14ac:dyDescent="0.15">
      <c r="A93" s="3" t="s">
        <v>27</v>
      </c>
      <c r="B9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2012-11-23T07:59:29Z</dcterms:modified>
</cp:coreProperties>
</file>