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D67" i="11" l="1"/>
  <c r="C67" i="11"/>
  <c r="U4" i="11"/>
  <c r="U68" i="11" s="1"/>
  <c r="A69" i="11"/>
  <c r="A68" i="11"/>
  <c r="A67" i="11"/>
  <c r="C127" i="15"/>
  <c r="C123" i="15"/>
  <c r="C124" i="15" s="1"/>
  <c r="C125" i="15" s="1"/>
  <c r="C126" i="15" s="1"/>
  <c r="C122" i="15"/>
  <c r="C121" i="15"/>
  <c r="C120" i="15"/>
  <c r="C119" i="15"/>
  <c r="U16" i="11" l="1"/>
  <c r="U41" i="11"/>
  <c r="U66" i="11"/>
  <c r="U23" i="11"/>
  <c r="U62" i="11"/>
  <c r="U69" i="11"/>
  <c r="D69" i="11" s="1"/>
  <c r="F69" i="14" s="1"/>
  <c r="C68" i="11"/>
  <c r="I68" i="14" s="1"/>
  <c r="D68" i="11"/>
  <c r="F68" i="14" s="1"/>
  <c r="U19" i="11"/>
  <c r="U25" i="11"/>
  <c r="U60" i="11"/>
  <c r="U65" i="11"/>
  <c r="C69" i="11"/>
  <c r="I69" i="14" s="1"/>
  <c r="C69" i="14" s="1"/>
  <c r="U12" i="11"/>
  <c r="U38" i="11"/>
  <c r="U40" i="11"/>
  <c r="U50" i="11"/>
  <c r="U14" i="11"/>
  <c r="U48" i="11"/>
  <c r="U53" i="11"/>
  <c r="C118" i="15"/>
  <c r="I67" i="14"/>
  <c r="F67" i="14"/>
  <c r="C68" i="14" l="1"/>
  <c r="U6" i="11"/>
  <c r="U5" i="11"/>
  <c r="C67" i="14"/>
  <c r="C114" i="15"/>
  <c r="C113" i="15"/>
  <c r="T4" i="11" l="1"/>
  <c r="T64" i="11" s="1"/>
  <c r="T48" i="11" l="1"/>
  <c r="T14" i="11"/>
  <c r="T26" i="11"/>
  <c r="T28" i="11"/>
  <c r="T34" i="11"/>
  <c r="T38" i="11"/>
  <c r="T53" i="11"/>
  <c r="T58" i="11"/>
  <c r="T39" i="11"/>
  <c r="T12" i="11"/>
  <c r="T18" i="11"/>
  <c r="T27" i="11"/>
  <c r="T29" i="11"/>
  <c r="T35" i="11"/>
  <c r="T40" i="11"/>
  <c r="T24" i="11"/>
  <c r="T50" i="11"/>
  <c r="H8" i="14"/>
  <c r="T6" i="11" l="1"/>
  <c r="T5" i="11"/>
  <c r="S4" i="11" l="1"/>
  <c r="S65" i="11" s="1"/>
  <c r="S25" i="11" l="1"/>
  <c r="S41" i="11"/>
  <c r="S47" i="11"/>
  <c r="S54" i="11"/>
  <c r="S12" i="11"/>
  <c r="S19" i="11"/>
  <c r="S15" i="11"/>
  <c r="S24" i="11"/>
  <c r="S31" i="11"/>
  <c r="S42" i="11"/>
  <c r="S55" i="11"/>
  <c r="S16" i="11"/>
  <c r="S23" i="11"/>
  <c r="S50" i="11"/>
  <c r="S39" i="11"/>
  <c r="S48" i="11"/>
  <c r="C5" i="14"/>
  <c r="B2" i="16"/>
  <c r="B2" i="15"/>
  <c r="C4" i="14" s="1"/>
  <c r="S5" i="11" l="1"/>
  <c r="S6" i="11"/>
  <c r="R4" i="11"/>
  <c r="R61" i="11" s="1"/>
  <c r="R12" i="11" l="1"/>
  <c r="R14" i="11"/>
  <c r="R21" i="11"/>
  <c r="R27" i="11"/>
  <c r="R35" i="11"/>
  <c r="R50" i="11"/>
  <c r="R58" i="11"/>
  <c r="R13" i="11"/>
  <c r="R20" i="11"/>
  <c r="R23" i="11"/>
  <c r="R29" i="11"/>
  <c r="R40" i="11"/>
  <c r="R53" i="11"/>
  <c r="R18" i="11"/>
  <c r="R39" i="11"/>
  <c r="R48" i="11"/>
  <c r="R16" i="11"/>
  <c r="R26" i="11"/>
  <c r="A66" i="11"/>
  <c r="Q4" i="11"/>
  <c r="Q60" i="11" s="1"/>
  <c r="Q19" i="11" l="1"/>
  <c r="Q26" i="11"/>
  <c r="Q31" i="11"/>
  <c r="Q41" i="11"/>
  <c r="Q43" i="11"/>
  <c r="Q49" i="11"/>
  <c r="Q62" i="11"/>
  <c r="Q15" i="11"/>
  <c r="Q25" i="11"/>
  <c r="Q32" i="11"/>
  <c r="Q39" i="11"/>
  <c r="Q42" i="11"/>
  <c r="Q48" i="11"/>
  <c r="Q55" i="11"/>
  <c r="Q65" i="11"/>
  <c r="Q66" i="11"/>
  <c r="R6" i="11"/>
  <c r="R5" i="11"/>
  <c r="Q16" i="11"/>
  <c r="Q18" i="11"/>
  <c r="C66" i="11" l="1"/>
  <c r="I66" i="14" s="1"/>
  <c r="D66" i="11"/>
  <c r="F66" i="14" s="1"/>
  <c r="Q6" i="11"/>
  <c r="Q5" i="11"/>
  <c r="P4" i="11"/>
  <c r="P60" i="11" s="1"/>
  <c r="C66" i="14" l="1"/>
  <c r="P16" i="11"/>
  <c r="P18" i="11"/>
  <c r="P26" i="11"/>
  <c r="P50" i="11"/>
  <c r="P21" i="11"/>
  <c r="P34" i="11"/>
  <c r="P38" i="11"/>
  <c r="P14" i="11"/>
  <c r="P20" i="11"/>
  <c r="P23" i="11"/>
  <c r="P29" i="11"/>
  <c r="P35" i="11"/>
  <c r="P59" i="11"/>
  <c r="P52" i="11"/>
  <c r="P12" i="11"/>
  <c r="P28" i="11"/>
  <c r="P40" i="11"/>
  <c r="O4" i="11"/>
  <c r="O65" i="11" s="1"/>
  <c r="P6" i="11" l="1"/>
  <c r="O40" i="11"/>
  <c r="O13" i="11"/>
  <c r="O16" i="11"/>
  <c r="O25" i="11"/>
  <c r="O38" i="11"/>
  <c r="O42" i="11"/>
  <c r="O48" i="11"/>
  <c r="O62" i="11"/>
  <c r="O12" i="11"/>
  <c r="O11" i="11"/>
  <c r="O15" i="11"/>
  <c r="O19" i="11"/>
  <c r="O28" i="11"/>
  <c r="O41" i="11"/>
  <c r="O43" i="11"/>
  <c r="O50" i="11"/>
  <c r="P5" i="11"/>
  <c r="O6" i="11" l="1"/>
  <c r="O5" i="11"/>
  <c r="N4" i="11"/>
  <c r="N61" i="11" s="1"/>
  <c r="N29" i="11" l="1"/>
  <c r="N14" i="11"/>
  <c r="N59" i="11"/>
  <c r="N21" i="11"/>
  <c r="N39" i="11"/>
  <c r="N20" i="11"/>
  <c r="N23" i="11"/>
  <c r="N35" i="11"/>
  <c r="N58" i="11"/>
  <c r="N26" i="11"/>
  <c r="N34" i="11"/>
  <c r="N60" i="11"/>
  <c r="N12" i="11"/>
  <c r="N18" i="11"/>
  <c r="N27" i="11"/>
  <c r="N40" i="11"/>
  <c r="N53" i="11"/>
  <c r="A65" i="11"/>
  <c r="M4" i="11"/>
  <c r="M65" i="11" s="1"/>
  <c r="M18" i="11" l="1"/>
  <c r="M36" i="11"/>
  <c r="M49" i="11"/>
  <c r="M12" i="11"/>
  <c r="M27" i="11"/>
  <c r="M40" i="11"/>
  <c r="M53" i="11"/>
  <c r="D65" i="11"/>
  <c r="F65" i="14" s="1"/>
  <c r="C65" i="11"/>
  <c r="I65" i="14" s="1"/>
  <c r="M13" i="11"/>
  <c r="M26" i="11"/>
  <c r="M34" i="11"/>
  <c r="M38" i="11"/>
  <c r="M47" i="11"/>
  <c r="M50" i="11"/>
  <c r="N5" i="11"/>
  <c r="N6" i="11"/>
  <c r="M15" i="11"/>
  <c r="M43" i="11"/>
  <c r="M64" i="11"/>
  <c r="M17" i="11"/>
  <c r="M42" i="11"/>
  <c r="M60" i="11"/>
  <c r="A64" i="11"/>
  <c r="A63" i="11"/>
  <c r="A62" i="11"/>
  <c r="L4" i="11"/>
  <c r="L64" i="11" s="1"/>
  <c r="D64" i="11" s="1"/>
  <c r="C65" i="14" l="1"/>
  <c r="L62" i="11"/>
  <c r="L15" i="11"/>
  <c r="L19" i="11"/>
  <c r="L25" i="11"/>
  <c r="L42" i="11"/>
  <c r="L54" i="11"/>
  <c r="L59" i="11"/>
  <c r="L63" i="11"/>
  <c r="D63" i="11" s="1"/>
  <c r="F63" i="14" s="1"/>
  <c r="C64" i="11"/>
  <c r="I64" i="14" s="1"/>
  <c r="L17" i="11"/>
  <c r="L20" i="11"/>
  <c r="L39" i="11"/>
  <c r="L43" i="11"/>
  <c r="L55" i="11"/>
  <c r="M6" i="11"/>
  <c r="M5" i="11"/>
  <c r="L60" i="11"/>
  <c r="L35" i="11"/>
  <c r="L48" i="11"/>
  <c r="F64" i="14"/>
  <c r="C64" i="14" l="1"/>
  <c r="C63" i="11"/>
  <c r="I63" i="14" s="1"/>
  <c r="C63" i="14" s="1"/>
  <c r="D62" i="11"/>
  <c r="F62" i="14" s="1"/>
  <c r="C62" i="11"/>
  <c r="I62" i="14" s="1"/>
  <c r="L6" i="11"/>
  <c r="L5" i="11"/>
  <c r="C5" i="16"/>
  <c r="C62" i="14" l="1"/>
  <c r="A61" i="11"/>
  <c r="K4" i="11"/>
  <c r="K61" i="11" s="1"/>
  <c r="D61" i="11" l="1"/>
  <c r="F61" i="14" s="1"/>
  <c r="C61" i="14" s="1"/>
  <c r="C61" i="11"/>
  <c r="I61" i="14" s="1"/>
  <c r="K14" i="11"/>
  <c r="K21" i="11"/>
  <c r="K26" i="11"/>
  <c r="K29" i="11"/>
  <c r="K35" i="11"/>
  <c r="K40" i="11"/>
  <c r="K50" i="11"/>
  <c r="K53" i="11"/>
  <c r="K13" i="11"/>
  <c r="K18" i="11"/>
  <c r="K23" i="11"/>
  <c r="K27" i="11"/>
  <c r="K33" i="11"/>
  <c r="K37" i="11"/>
  <c r="K49" i="11"/>
  <c r="K52" i="11"/>
  <c r="K58" i="11"/>
  <c r="K34" i="11"/>
  <c r="K47" i="11"/>
  <c r="K60" i="11"/>
  <c r="K48" i="11"/>
  <c r="K5" i="11" l="1"/>
  <c r="K6" i="11"/>
  <c r="A60" i="11"/>
  <c r="A59" i="11"/>
  <c r="J4" i="11"/>
  <c r="J48" i="11" l="1"/>
  <c r="J15" i="11"/>
  <c r="J17" i="11"/>
  <c r="J34" i="11"/>
  <c r="J42" i="11"/>
  <c r="J45" i="11"/>
  <c r="J56" i="11"/>
  <c r="J60" i="11"/>
  <c r="J16" i="11"/>
  <c r="J25" i="11"/>
  <c r="J41" i="11"/>
  <c r="J43" i="11"/>
  <c r="J47" i="11"/>
  <c r="J59" i="11"/>
  <c r="J12" i="11"/>
  <c r="J38" i="11"/>
  <c r="A58" i="11"/>
  <c r="I4" i="11"/>
  <c r="I36" i="11" s="1"/>
  <c r="J6" i="11" l="1"/>
  <c r="I18" i="11"/>
  <c r="I30" i="11"/>
  <c r="I12" i="11"/>
  <c r="I26" i="11"/>
  <c r="I48" i="11"/>
  <c r="I58" i="11"/>
  <c r="C58" i="11" s="1"/>
  <c r="I58" i="14" s="1"/>
  <c r="D59" i="11"/>
  <c r="F59" i="14" s="1"/>
  <c r="C59" i="11"/>
  <c r="I59" i="14" s="1"/>
  <c r="D60" i="11"/>
  <c r="F60" i="14" s="1"/>
  <c r="C60" i="11"/>
  <c r="I60" i="14" s="1"/>
  <c r="I21" i="11"/>
  <c r="I28" i="11"/>
  <c r="J5" i="11"/>
  <c r="D58" i="11"/>
  <c r="F58" i="14" s="1"/>
  <c r="I11" i="11"/>
  <c r="I14" i="11"/>
  <c r="I20" i="11"/>
  <c r="I23" i="11"/>
  <c r="I27" i="11"/>
  <c r="I29" i="11"/>
  <c r="I35" i="11"/>
  <c r="I38" i="11"/>
  <c r="H4" i="11"/>
  <c r="H49" i="11" s="1"/>
  <c r="C60" i="14" l="1"/>
  <c r="C59" i="14"/>
  <c r="C58" i="14"/>
  <c r="H24" i="11"/>
  <c r="H38" i="11"/>
  <c r="H48" i="11"/>
  <c r="H12" i="11"/>
  <c r="H17" i="11"/>
  <c r="H34" i="11"/>
  <c r="H42" i="11"/>
  <c r="H25" i="11"/>
  <c r="H21" i="11"/>
  <c r="H35" i="11"/>
  <c r="H39" i="11"/>
  <c r="H53" i="11"/>
  <c r="H13" i="11"/>
  <c r="H32" i="11"/>
  <c r="H41" i="11"/>
  <c r="H46" i="11"/>
  <c r="H51" i="11"/>
  <c r="H5" i="11" l="1"/>
  <c r="H6" i="11"/>
  <c r="G4" i="11"/>
  <c r="G52" i="11" s="1"/>
  <c r="C4" i="16"/>
  <c r="G14" i="11" l="1"/>
  <c r="G18" i="11"/>
  <c r="G21" i="11"/>
  <c r="G24" i="11"/>
  <c r="G27" i="11"/>
  <c r="G36" i="11"/>
  <c r="G39" i="11"/>
  <c r="G48" i="11"/>
  <c r="G53" i="11"/>
  <c r="G12" i="11"/>
  <c r="G15" i="11"/>
  <c r="G20" i="11"/>
  <c r="G23" i="11"/>
  <c r="G26" i="11"/>
  <c r="G35" i="11"/>
  <c r="G38" i="11"/>
  <c r="G47" i="11"/>
  <c r="D57" i="11"/>
  <c r="C57" i="11"/>
  <c r="A57" i="11"/>
  <c r="G5" i="11" l="1"/>
  <c r="G6" i="11"/>
  <c r="F4" i="11" l="1"/>
  <c r="F41" i="11" s="1"/>
  <c r="F10" i="11" l="1"/>
  <c r="F39" i="11"/>
  <c r="F34" i="11"/>
  <c r="F21" i="11"/>
  <c r="F36" i="11"/>
  <c r="F53" i="11"/>
  <c r="F12" i="11"/>
  <c r="F23" i="11"/>
  <c r="F35" i="11"/>
  <c r="F37" i="11"/>
  <c r="F15" i="11"/>
  <c r="F19" i="11"/>
  <c r="F55" i="11"/>
  <c r="F13" i="11"/>
  <c r="F18" i="11"/>
  <c r="F24" i="11"/>
  <c r="F48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7" i="14"/>
  <c r="G8" i="14"/>
  <c r="E8" i="14"/>
  <c r="F57" i="14"/>
  <c r="D8" i="14"/>
  <c r="D54" i="11"/>
  <c r="F54" i="14" s="1"/>
  <c r="D53" i="11"/>
  <c r="F53" i="14" s="1"/>
  <c r="D52" i="11"/>
  <c r="F52" i="14" s="1"/>
  <c r="D51" i="11"/>
  <c r="F51" i="14" s="1"/>
  <c r="D50" i="11"/>
  <c r="F50" i="14" s="1"/>
  <c r="D49" i="11"/>
  <c r="F49" i="14" s="1"/>
  <c r="D45" i="11"/>
  <c r="F45" i="14" s="1"/>
  <c r="D44" i="11"/>
  <c r="F44" i="14" s="1"/>
  <c r="D43" i="11"/>
  <c r="F43" i="14" s="1"/>
  <c r="D42" i="11"/>
  <c r="F42" i="14" s="1"/>
  <c r="D41" i="11"/>
  <c r="F41" i="14" s="1"/>
  <c r="D40" i="11"/>
  <c r="F40" i="14" s="1"/>
  <c r="A56" i="11"/>
  <c r="A55" i="11"/>
  <c r="A54" i="11"/>
  <c r="A53" i="11"/>
  <c r="A52" i="11"/>
  <c r="A51" i="11"/>
  <c r="A50" i="11"/>
  <c r="D39" i="11"/>
  <c r="F39" i="14" s="1"/>
  <c r="D38" i="11"/>
  <c r="F38" i="14" s="1"/>
  <c r="D37" i="11"/>
  <c r="F37" i="14" s="1"/>
  <c r="D36" i="11"/>
  <c r="F36" i="14" s="1"/>
  <c r="D35" i="11"/>
  <c r="F35" i="14" s="1"/>
  <c r="D34" i="11"/>
  <c r="F34" i="14" s="1"/>
  <c r="D32" i="11"/>
  <c r="F32" i="14" s="1"/>
  <c r="D31" i="11"/>
  <c r="F31" i="14" s="1"/>
  <c r="D30" i="11"/>
  <c r="F30" i="14" s="1"/>
  <c r="D29" i="11"/>
  <c r="F29" i="14" s="1"/>
  <c r="D26" i="11"/>
  <c r="F26" i="14" s="1"/>
  <c r="D25" i="11"/>
  <c r="F25" i="14" s="1"/>
  <c r="D23" i="11"/>
  <c r="F23" i="14" s="1"/>
  <c r="D22" i="11"/>
  <c r="F22" i="14" s="1"/>
  <c r="D21" i="11"/>
  <c r="F21" i="14" s="1"/>
  <c r="D20" i="11"/>
  <c r="F20" i="14" s="1"/>
  <c r="D14" i="11"/>
  <c r="F14" i="14" s="1"/>
  <c r="D12" i="11"/>
  <c r="F12" i="14" s="1"/>
  <c r="D10" i="11"/>
  <c r="F10" i="14" s="1"/>
  <c r="C54" i="11"/>
  <c r="I54" i="14" s="1"/>
  <c r="C53" i="11"/>
  <c r="I53" i="14" s="1"/>
  <c r="C52" i="11"/>
  <c r="I52" i="14" s="1"/>
  <c r="C51" i="11"/>
  <c r="I51" i="14" s="1"/>
  <c r="C50" i="11"/>
  <c r="I50" i="14" s="1"/>
  <c r="C49" i="11"/>
  <c r="I49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4" i="11"/>
  <c r="I34" i="14" s="1"/>
  <c r="C32" i="11"/>
  <c r="I32" i="14" s="1"/>
  <c r="C31" i="11"/>
  <c r="I31" i="14" s="1"/>
  <c r="C30" i="11"/>
  <c r="I30" i="14" s="1"/>
  <c r="C29" i="11"/>
  <c r="I29" i="14" s="1"/>
  <c r="C26" i="11"/>
  <c r="I26" i="14" s="1"/>
  <c r="C25" i="11"/>
  <c r="I25" i="14" s="1"/>
  <c r="C23" i="11"/>
  <c r="I23" i="14" s="1"/>
  <c r="C22" i="11"/>
  <c r="I22" i="14" s="1"/>
  <c r="C21" i="11"/>
  <c r="I21" i="14" s="1"/>
  <c r="C20" i="11"/>
  <c r="I20" i="14" s="1"/>
  <c r="C14" i="11"/>
  <c r="I14" i="14" s="1"/>
  <c r="C12" i="11"/>
  <c r="I12" i="14" s="1"/>
  <c r="C10" i="11"/>
  <c r="I10" i="14" s="1"/>
  <c r="C57" i="14" l="1"/>
  <c r="C12" i="14"/>
  <c r="C14" i="14"/>
  <c r="C21" i="14"/>
  <c r="C23" i="14"/>
  <c r="C26" i="14"/>
  <c r="C30" i="14"/>
  <c r="C32" i="14"/>
  <c r="C35" i="14"/>
  <c r="C37" i="14"/>
  <c r="C39" i="14"/>
  <c r="C40" i="14"/>
  <c r="C42" i="14"/>
  <c r="C44" i="14"/>
  <c r="C49" i="14"/>
  <c r="C51" i="14"/>
  <c r="C53" i="14"/>
  <c r="C10" i="14"/>
  <c r="C20" i="14"/>
  <c r="C22" i="14"/>
  <c r="C25" i="14"/>
  <c r="C29" i="14"/>
  <c r="C31" i="14"/>
  <c r="C34" i="14"/>
  <c r="C36" i="14"/>
  <c r="C38" i="14"/>
  <c r="C41" i="14"/>
  <c r="C43" i="14"/>
  <c r="C45" i="14"/>
  <c r="C50" i="14"/>
  <c r="C52" i="14"/>
  <c r="C54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E4" i="11"/>
  <c r="E15" i="11" s="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C115" i="15" l="1"/>
  <c r="C116" i="15" s="1"/>
  <c r="C117" i="15" s="1"/>
  <c r="E11" i="11"/>
  <c r="D11" i="11" s="1"/>
  <c r="F11" i="14" s="1"/>
  <c r="E17" i="11"/>
  <c r="C17" i="11" s="1"/>
  <c r="I17" i="14" s="1"/>
  <c r="E19" i="11"/>
  <c r="C19" i="11" s="1"/>
  <c r="I19" i="14" s="1"/>
  <c r="E27" i="11"/>
  <c r="C27" i="11" s="1"/>
  <c r="I27" i="14" s="1"/>
  <c r="E33" i="11"/>
  <c r="C33" i="11" s="1"/>
  <c r="I33" i="14" s="1"/>
  <c r="E47" i="11"/>
  <c r="D47" i="11" s="1"/>
  <c r="F47" i="14" s="1"/>
  <c r="E55" i="11"/>
  <c r="C55" i="11" s="1"/>
  <c r="I55" i="14" s="1"/>
  <c r="E56" i="11"/>
  <c r="C56" i="11" s="1"/>
  <c r="I56" i="14" s="1"/>
  <c r="E9" i="11"/>
  <c r="C9" i="11" s="1"/>
  <c r="I9" i="14" s="1"/>
  <c r="E13" i="11"/>
  <c r="E16" i="11"/>
  <c r="D16" i="11" s="1"/>
  <c r="F16" i="14" s="1"/>
  <c r="E18" i="11"/>
  <c r="C18" i="11" s="1"/>
  <c r="I18" i="14" s="1"/>
  <c r="E24" i="11"/>
  <c r="D24" i="11" s="1"/>
  <c r="F24" i="14" s="1"/>
  <c r="E28" i="11"/>
  <c r="C28" i="11" s="1"/>
  <c r="I28" i="14" s="1"/>
  <c r="E46" i="11"/>
  <c r="C46" i="11" s="1"/>
  <c r="I46" i="14" s="1"/>
  <c r="E48" i="11"/>
  <c r="C48" i="11" s="1"/>
  <c r="I48" i="14" s="1"/>
  <c r="D15" i="11"/>
  <c r="F15" i="14" s="1"/>
  <c r="C15" i="11"/>
  <c r="I15" i="14" s="1"/>
  <c r="D48" i="11"/>
  <c r="F48" i="14" s="1"/>
  <c r="C48" i="14" s="1"/>
  <c r="D56" i="11" l="1"/>
  <c r="F56" i="14" s="1"/>
  <c r="C56" i="14" s="1"/>
  <c r="D28" i="11"/>
  <c r="F28" i="14" s="1"/>
  <c r="D27" i="11"/>
  <c r="F27" i="14" s="1"/>
  <c r="C28" i="14"/>
  <c r="C27" i="14"/>
  <c r="C15" i="14"/>
  <c r="D18" i="11"/>
  <c r="F18" i="14" s="1"/>
  <c r="C18" i="14" s="1"/>
  <c r="C47" i="11"/>
  <c r="I47" i="14" s="1"/>
  <c r="C47" i="14" s="1"/>
  <c r="D17" i="11"/>
  <c r="F17" i="14" s="1"/>
  <c r="C17" i="14" s="1"/>
  <c r="C11" i="11"/>
  <c r="I11" i="14" s="1"/>
  <c r="C11" i="14" s="1"/>
  <c r="D46" i="11"/>
  <c r="F46" i="14" s="1"/>
  <c r="C46" i="14" s="1"/>
  <c r="E5" i="11"/>
  <c r="C16" i="11"/>
  <c r="I16" i="14" s="1"/>
  <c r="C16" i="14" s="1"/>
  <c r="C24" i="11"/>
  <c r="I24" i="14" s="1"/>
  <c r="C24" i="14" s="1"/>
  <c r="E6" i="11"/>
  <c r="D33" i="11"/>
  <c r="D9" i="11"/>
  <c r="F9" i="14" s="1"/>
  <c r="C9" i="14" s="1"/>
  <c r="D55" i="11"/>
  <c r="F55" i="14" s="1"/>
  <c r="C55" i="14" s="1"/>
  <c r="D19" i="11"/>
  <c r="F19" i="14" s="1"/>
  <c r="C19" i="14" s="1"/>
  <c r="F33" i="14" l="1"/>
  <c r="C33" i="14" s="1"/>
  <c r="I6" i="11"/>
  <c r="C13" i="11"/>
  <c r="C6" i="11" s="1"/>
  <c r="I5" i="11"/>
  <c r="D13" i="11"/>
  <c r="D6" i="11" s="1"/>
  <c r="F13" i="14" l="1"/>
  <c r="I13" i="14"/>
  <c r="I8" i="14" s="1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<sst xmlns="http://schemas.openxmlformats.org/spreadsheetml/2006/main" count="708" uniqueCount="254">
  <si>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</si>
  <si>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</si>
  <si>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</si>
  <si>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</si>
  <si>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</si>
  <si>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</si>
  <si>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</si>
  <si>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</si>
  <si>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</si>
  <si>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</si>
  <si>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</si>
  <si>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</si>
  <si>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</si>
  <si>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</si>
  <si>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</si>
  <si>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</si>
  <si>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</si>
  <si>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</si>
  <si>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</si>
  <si>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</si>
  <si>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</si>
  <si>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</si>
  <si>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</si>
  <si>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</si>
  <si>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</si>
  <si>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</si>
  <si>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</si>
  <si>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</si>
  <si>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</si>
  <si>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</si>
  <si>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</si>
  <si>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</si>
  <si>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</si>
  <si>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</si>
  <si>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</si>
  <si>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</si>
  <si>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</si>
  <si>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</si>
  <si>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</si>
  <si>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</si>
  <si>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</si>
  <si>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</si>
  <si>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</si>
  <si>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</si>
  <si>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</si>
  <si>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</si>
  <si>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</si>
  <si>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</si>
  <si>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</si>
  <si>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</si>
  <si>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</si>
  <si>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</si>
  <si>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</si>
  <si>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</si>
  <si>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</si>
  <si>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</si>
  <si>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</si>
  <si>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</si>
  <si>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</si>
  <si>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</si>
  <si>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</si>
  <si>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</si>
  <si>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</si>
  <si>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</si>
  <si>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</si>
  <si>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</si>
  <si>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</si>
  <si>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</si>
  <si>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</si>
  <si>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</si>
  <si>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</si>
  <si>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</si>
  <si>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</si>
  <si>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</si>
  <si>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</si>
  <si>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</si>
  <si>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</si>
  <si>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</si>
  <si>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</si>
  <si>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</si>
  <si>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</si>
  <si>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</si>
  <si>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</si>
  <si>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</si>
  <si>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</si>
  <si>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</si>
  <si>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</si>
  <si>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</si>
  <si>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</si>
  <si>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</si>
  <si>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</si>
  <si>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</si>
  <si>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</si>
  <si>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</si>
  <si>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</si>
  <si>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</si>
  <si>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</si>
  <si>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</si>
  <si>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</si>
  <si>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</si>
  <si>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</si>
  <si>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</si>
  <si>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</si>
  <si>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</si>
  <si>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</si>
  <si>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</si>
  <si>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</si>
  <si>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</si>
  <si>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</si>
  <si>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</si>
  <si>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</si>
  <si>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</si>
  <si>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</si>
  <si>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</si>
  <si>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</si>
  <si>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</si>
  <si>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</si>
  <si>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</si>
  <si>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</si>
  <si>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</si>
  <si>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</si>
  <si>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</si>
  <si>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</si>
  <si>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</si>
  <si>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</si>
  <si>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</si>
  <si>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</si>
  <si>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</si>
  <si>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</si>
  <si>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</si>
  <si>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</si>
  <si>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</si>
  <si>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</si>
  <si>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</si>
  <si>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</si>
  <si>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</si>
  <si>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</si>
  <si>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</si>
  <si>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</si>
  <si>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</si>
  <si>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</si>
  <si>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</si>
  <si>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</si>
  <si>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</si>
  <si>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</si>
  <si>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</si>
  <si>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</si>
  <si>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</si>
  <si>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</si>
  <si>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</si>
  <si>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</si>
  <si>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</si>
  <si>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</si>
  <si>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</si>
  <si>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</si>
  <si>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</si>
  <si>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</si>
  <si>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</si>
  <si>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</si>
  <si>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</si>
  <si>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</si>
  <si>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</si>
  <si>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20(120920),100/120(120922),100/220(121113)</t>
    <phoneticPr fontId="1" type="noConversion"/>
  </si>
  <si>
    <t>幸福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</si>
  <si>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</si>
  <si>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</si>
  <si>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</si>
  <si>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</si>
  <si>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</si>
  <si>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</si>
  <si>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</si>
  <si>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</si>
  <si>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</si>
  <si>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</si>
  <si>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</si>
  <si>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</si>
  <si>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</si>
  <si>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</si>
  <si>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</si>
  <si>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</si>
  <si>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</si>
  <si>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</si>
  <si>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</si>
  <si>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</si>
  <si>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</si>
  <si>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</si>
  <si>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</si>
  <si>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</si>
  <si>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</si>
  <si>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</si>
  <si>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</si>
  <si>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</si>
  <si>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</si>
  <si>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</si>
  <si>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</si>
  <si>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额外
支出</t>
    <phoneticPr fontId="1" type="noConversion"/>
  </si>
  <si>
    <t>20(120920),100/120(121009),100/220(121018),100/320(121120),-12(121123坎)</t>
    <phoneticPr fontId="1" type="noConversion"/>
  </si>
  <si>
    <t>100(121122),10(121122返),-12(121123坎)</t>
    <phoneticPr fontId="1" type="noConversion"/>
  </si>
  <si>
    <t>100(120927),100/200(121120),-12(121123坎)</t>
    <phoneticPr fontId="1" type="noConversion"/>
  </si>
  <si>
    <t>100(121009),100/200(121113),-12(121123坎)</t>
    <phoneticPr fontId="1" type="noConversion"/>
  </si>
  <si>
    <t>40(120927),100/140(121009),100/240(121120),-12(121123坎)</t>
    <phoneticPr fontId="1" type="noConversion"/>
  </si>
  <si>
    <t>30(121101),30/60(121108),100/160(121115),-10(121123坎)</t>
    <phoneticPr fontId="1" type="noConversion"/>
  </si>
  <si>
    <t>100/100(120927),-10(121123坎)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</si>
  <si>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</si>
  <si>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</si>
  <si>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100(120927),100/200(121115),-12(121123坎)</t>
    <phoneticPr fontId="1" type="noConversion"/>
  </si>
  <si>
    <t>100(121025),-10(121123坎)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</si>
  <si>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</si>
  <si>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</si>
  <si>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</si>
  <si>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</si>
  <si>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</si>
  <si>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</si>
  <si>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</si>
  <si>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</si>
  <si>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</si>
  <si>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刀</t>
    <phoneticPr fontId="1" type="noConversion"/>
  </si>
  <si>
    <t>活了</t>
    <phoneticPr fontId="1" type="noConversion"/>
  </si>
  <si>
    <t>贰壹</t>
    <phoneticPr fontId="1" type="noConversion"/>
  </si>
  <si>
    <t>戒影</t>
    <phoneticPr fontId="1" type="noConversion"/>
  </si>
  <si>
    <t>清道夫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</si>
  <si>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</si>
  <si>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</si>
  <si>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</si>
  <si>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</si>
  <si>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</si>
  <si>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</si>
  <si>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</si>
  <si>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</si>
  <si>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</si>
  <si>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100(121009),100/200(121101),30/230(121127)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</si>
  <si>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</si>
  <si>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</si>
  <si>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</si>
  <si>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</si>
  <si>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</si>
  <si>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</si>
  <si>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</si>
  <si>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</si>
  <si>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</si>
  <si>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</si>
  <si>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</si>
  <si>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30(121115),-10(121123坎),100/130(121129),10(121129返)</t>
    <phoneticPr fontId="1" type="noConversion"/>
  </si>
  <si>
    <t>100(121129),10(121129返)</t>
    <phoneticPr fontId="1" type="noConversion"/>
  </si>
  <si>
    <t>22(121129)</t>
    <phoneticPr fontId="1" type="noConversion"/>
  </si>
  <si>
    <t>鲜明</t>
    <phoneticPr fontId="1" type="noConversion"/>
  </si>
  <si>
    <t>小贝</t>
    <phoneticPr fontId="1" type="noConversion"/>
  </si>
  <si>
    <t>古轮木</t>
    <phoneticPr fontId="1" type="noConversion"/>
  </si>
  <si>
    <t>R</t>
    <phoneticPr fontId="1" type="noConversion"/>
  </si>
  <si>
    <t>注销-1</t>
    <phoneticPr fontId="1" type="noConversion"/>
  </si>
  <si>
    <t>王勇</t>
    <phoneticPr fontId="1" type="noConversion"/>
  </si>
  <si>
    <t>TOTO</t>
    <phoneticPr fontId="1" type="noConversion"/>
  </si>
  <si>
    <t>Edison</t>
    <phoneticPr fontId="1" type="noConversion"/>
  </si>
  <si>
    <t>660/4500(121018),430/4930(121023),360/5290(121025),430/5720(121101),100/5820(121106),
-40/5780(121106调),390/6170(121108),500/6670(121113),260/6930(121115),500/7430(121120),
230/7660(121122),330/7990(121127),422/8412(121129),-90/8322(121129注)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</si>
</sst>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J4" sqref="J4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88.75" customWidth="1"/>
  </cols>
  <sheetData>
    <row r="1" spans="1:10" ht="27" x14ac:dyDescent="0.15">
      <c r="A1" s="14" t="s">
        <v>1</v>
      </c>
      <c r="B1" s="14" t="s">
        <v>22</v>
      </c>
      <c r="C1" s="15" t="s">
        <v>186</v>
      </c>
      <c r="D1" s="15" t="s">
        <v>43</v>
      </c>
      <c r="E1" s="15" t="s">
        <v>184</v>
      </c>
      <c r="F1" s="15" t="s">
        <v>185</v>
      </c>
      <c r="G1" s="15" t="s">
        <v>187</v>
      </c>
      <c r="H1" s="15" t="s">
        <v>195</v>
      </c>
      <c r="I1" s="15" t="s">
        <v>27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118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134</v>
      </c>
      <c r="B4" s="21"/>
      <c r="C4" s="30">
        <f>幸福!B2</f>
        <v>3531</v>
      </c>
      <c r="D4" s="31" t="s">
        <v>180</v>
      </c>
      <c r="E4" s="8"/>
      <c r="F4" s="8"/>
      <c r="G4" s="8"/>
      <c r="H4" s="8"/>
      <c r="I4" s="8"/>
      <c r="J4" s="13"/>
    </row>
    <row r="5" spans="1:10" x14ac:dyDescent="0.15">
      <c r="A5" s="14" t="s">
        <v>119</v>
      </c>
      <c r="B5" s="8"/>
      <c r="C5" s="30">
        <f>刀哥!B2</f>
        <v>760</v>
      </c>
      <c r="D5" s="31" t="s">
        <v>181</v>
      </c>
      <c r="E5" s="8"/>
      <c r="F5" s="8"/>
      <c r="G5" s="8"/>
      <c r="H5" s="8"/>
      <c r="I5" s="8"/>
      <c r="J5" s="13"/>
    </row>
    <row r="6" spans="1:10" x14ac:dyDescent="0.15">
      <c r="A6" s="14" t="s">
        <v>120</v>
      </c>
      <c r="B6" s="24"/>
      <c r="C6" s="30">
        <f>C8</f>
        <v>3184.9846783625735</v>
      </c>
      <c r="D6" s="31" t="s">
        <v>182</v>
      </c>
      <c r="E6" s="8"/>
      <c r="F6" s="8"/>
      <c r="G6" s="8"/>
      <c r="H6" s="8"/>
      <c r="I6" s="8"/>
      <c r="J6" s="13"/>
    </row>
    <row r="7" spans="1:10" x14ac:dyDescent="0.15">
      <c r="A7" s="14" t="s">
        <v>122</v>
      </c>
      <c r="B7" s="23"/>
      <c r="C7" s="30">
        <f>C4+C5-C6</f>
        <v>1106.0153216374265</v>
      </c>
      <c r="D7" s="31" t="s">
        <v>183</v>
      </c>
      <c r="E7" s="8"/>
      <c r="F7" s="8"/>
      <c r="G7" s="8"/>
      <c r="H7" s="8"/>
      <c r="I7" s="8"/>
      <c r="J7" s="13" t="s">
        <v>70</v>
      </c>
    </row>
    <row r="8" spans="1:10" ht="44.25" customHeight="1" x14ac:dyDescent="0.15">
      <c r="A8" s="14" t="s">
        <v>31</v>
      </c>
      <c r="B8" s="14"/>
      <c r="C8" s="12">
        <f>SUM(C9:C86)</f>
        <v>3184.9846783625735</v>
      </c>
      <c r="D8" s="8">
        <f>SUM(D9:D86)</f>
        <v>896.28</v>
      </c>
      <c r="E8" s="8">
        <f>SUM(E9:E86)</f>
        <v>8322</v>
      </c>
      <c r="F8" s="9">
        <f>SUM(F9:F86)</f>
        <v>5652.2953216374253</v>
      </c>
      <c r="G8" s="8">
        <f>SUM(G9:G86)</f>
        <v>80</v>
      </c>
      <c r="H8" s="8">
        <f>SUM(H9:H86)</f>
        <v>154</v>
      </c>
      <c r="I8" s="8">
        <f>SUM(I9:I86)</f>
        <v>307</v>
      </c>
      <c r="J8" s="28" t="s">
        <v>253</v>
      </c>
    </row>
    <row r="9" spans="1:10" x14ac:dyDescent="0.15">
      <c r="A9" s="8">
        <v>0</v>
      </c>
      <c r="B9" s="21" t="s">
        <v>2</v>
      </c>
      <c r="C9" s="12">
        <f t="shared" ref="C9:C39" si="0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26</v>
      </c>
    </row>
    <row r="10" spans="1:10" x14ac:dyDescent="0.15">
      <c r="A10" s="8">
        <v>1</v>
      </c>
      <c r="B10" s="21" t="s">
        <v>121</v>
      </c>
      <c r="C10" s="12">
        <f t="shared" si="0"/>
        <v>14.833333333333332</v>
      </c>
      <c r="D10" s="2">
        <v>0</v>
      </c>
      <c r="E10" s="2">
        <v>35</v>
      </c>
      <c r="F10" s="9">
        <f>'201201'!D10</f>
        <v>19.166666666666668</v>
      </c>
      <c r="G10" s="2"/>
      <c r="H10" s="2"/>
      <c r="I10" s="8">
        <f>'201201'!C10</f>
        <v>1</v>
      </c>
      <c r="J10" s="1" t="s">
        <v>47</v>
      </c>
    </row>
    <row r="11" spans="1:10" x14ac:dyDescent="0.15">
      <c r="A11" s="8">
        <v>2</v>
      </c>
      <c r="B11" s="8" t="s">
        <v>3</v>
      </c>
      <c r="C11" s="12">
        <f t="shared" si="0"/>
        <v>60.508771929824562</v>
      </c>
      <c r="D11" s="2">
        <v>0</v>
      </c>
      <c r="E11" s="2">
        <v>120</v>
      </c>
      <c r="F11" s="9">
        <f>'201201'!D11</f>
        <v>56.491228070175438</v>
      </c>
      <c r="G11" s="2"/>
      <c r="H11" s="2"/>
      <c r="I11" s="8">
        <f>'201201'!C11</f>
        <v>3</v>
      </c>
      <c r="J11" s="1" t="s">
        <v>92</v>
      </c>
    </row>
    <row r="12" spans="1:10" x14ac:dyDescent="0.15">
      <c r="A12" s="8">
        <v>3</v>
      </c>
      <c r="B12" s="21" t="s">
        <v>55</v>
      </c>
      <c r="C12" s="12">
        <f t="shared" si="0"/>
        <v>13.883450292397697</v>
      </c>
      <c r="D12" s="2">
        <v>57.42</v>
      </c>
      <c r="E12" s="2">
        <v>240</v>
      </c>
      <c r="F12" s="9">
        <f>'201201'!D12</f>
        <v>258.53654970760232</v>
      </c>
      <c r="G12" s="2"/>
      <c r="H12" s="2">
        <v>12</v>
      </c>
      <c r="I12" s="8">
        <f>'201201'!C12</f>
        <v>13</v>
      </c>
      <c r="J12" s="1" t="s">
        <v>200</v>
      </c>
    </row>
    <row r="13" spans="1:10" x14ac:dyDescent="0.15">
      <c r="A13" s="8">
        <v>4</v>
      </c>
      <c r="B13" s="8" t="s">
        <v>174</v>
      </c>
      <c r="C13" s="12">
        <f t="shared" si="0"/>
        <v>93.680909090909097</v>
      </c>
      <c r="D13" s="2">
        <v>18.34</v>
      </c>
      <c r="E13" s="2">
        <v>220</v>
      </c>
      <c r="F13" s="9">
        <f>'201201'!D13</f>
        <v>125.65909090909091</v>
      </c>
      <c r="G13" s="2"/>
      <c r="H13" s="2">
        <v>12</v>
      </c>
      <c r="I13" s="8">
        <f>'201201'!C13</f>
        <v>7</v>
      </c>
      <c r="J13" s="1" t="s">
        <v>207</v>
      </c>
    </row>
    <row r="14" spans="1:10" x14ac:dyDescent="0.15">
      <c r="A14" s="8">
        <v>6</v>
      </c>
      <c r="B14" s="8" t="s">
        <v>158</v>
      </c>
      <c r="C14" s="12">
        <f t="shared" si="0"/>
        <v>52.486581605528983</v>
      </c>
      <c r="D14" s="2">
        <v>5.46</v>
      </c>
      <c r="E14" s="2">
        <v>200</v>
      </c>
      <c r="F14" s="9">
        <f>'201201'!D14</f>
        <v>144.97341839447103</v>
      </c>
      <c r="G14" s="2"/>
      <c r="H14" s="2"/>
      <c r="I14" s="8">
        <f>'201201'!C14</f>
        <v>8</v>
      </c>
      <c r="J14" s="1" t="s">
        <v>155</v>
      </c>
    </row>
    <row r="15" spans="1:10" x14ac:dyDescent="0.15">
      <c r="A15" s="8">
        <v>7</v>
      </c>
      <c r="B15" s="8" t="s">
        <v>140</v>
      </c>
      <c r="C15" s="12">
        <f t="shared" si="0"/>
        <v>48.040877192982464</v>
      </c>
      <c r="D15" s="2">
        <v>3.94</v>
      </c>
      <c r="E15" s="2">
        <v>220</v>
      </c>
      <c r="F15" s="9">
        <f>'201201'!D15</f>
        <v>166.89912280701753</v>
      </c>
      <c r="G15" s="2"/>
      <c r="H15" s="2"/>
      <c r="I15" s="8">
        <f>'201201'!C15</f>
        <v>9</v>
      </c>
      <c r="J15" s="1" t="s">
        <v>138</v>
      </c>
    </row>
    <row r="16" spans="1:10" x14ac:dyDescent="0.15">
      <c r="A16" s="8">
        <v>8</v>
      </c>
      <c r="B16" s="8" t="s">
        <v>4</v>
      </c>
      <c r="C16" s="12">
        <f t="shared" si="0"/>
        <v>68.146549707602361</v>
      </c>
      <c r="D16" s="2">
        <v>2.36</v>
      </c>
      <c r="E16" s="2">
        <v>220</v>
      </c>
      <c r="F16" s="9">
        <f>'201201'!D16</f>
        <v>146.21345029239765</v>
      </c>
      <c r="G16" s="2"/>
      <c r="H16" s="2"/>
      <c r="I16" s="8">
        <f>'201201'!C16</f>
        <v>8</v>
      </c>
      <c r="J16" s="1" t="s">
        <v>102</v>
      </c>
    </row>
    <row r="17" spans="1:10" x14ac:dyDescent="0.15">
      <c r="A17" s="8">
        <v>9</v>
      </c>
      <c r="B17" s="23" t="s">
        <v>5</v>
      </c>
      <c r="C17" s="12">
        <f t="shared" si="0"/>
        <v>33.919883040935687</v>
      </c>
      <c r="D17" s="2">
        <v>11.55</v>
      </c>
      <c r="E17" s="2">
        <v>120</v>
      </c>
      <c r="F17" s="9">
        <f>'201201'!D17</f>
        <v>92.630116959064324</v>
      </c>
      <c r="G17" s="2"/>
      <c r="H17" s="2"/>
      <c r="I17" s="8">
        <f>'201201'!C17</f>
        <v>5</v>
      </c>
      <c r="J17" s="1" t="s">
        <v>88</v>
      </c>
    </row>
    <row r="18" spans="1:10" x14ac:dyDescent="0.15">
      <c r="A18" s="8">
        <v>10</v>
      </c>
      <c r="B18" s="8" t="s">
        <v>163</v>
      </c>
      <c r="C18" s="12">
        <f t="shared" si="0"/>
        <v>57.761903242955867</v>
      </c>
      <c r="D18" s="2">
        <v>48.69</v>
      </c>
      <c r="E18" s="2">
        <v>220</v>
      </c>
      <c r="F18" s="9">
        <f>'201201'!D18</f>
        <v>199.92809675704413</v>
      </c>
      <c r="G18" s="2"/>
      <c r="H18" s="2"/>
      <c r="I18" s="8">
        <f>'201201'!C18</f>
        <v>11</v>
      </c>
      <c r="J18" s="1" t="s">
        <v>162</v>
      </c>
    </row>
    <row r="19" spans="1:10" x14ac:dyDescent="0.15">
      <c r="A19" s="8">
        <v>11</v>
      </c>
      <c r="B19" s="8" t="s">
        <v>245</v>
      </c>
      <c r="C19" s="12">
        <f t="shared" si="0"/>
        <v>106.21643274853801</v>
      </c>
      <c r="D19" s="2">
        <v>12.31</v>
      </c>
      <c r="E19" s="2">
        <v>220</v>
      </c>
      <c r="F19" s="9">
        <f>'201201'!D19</f>
        <v>129.09356725146199</v>
      </c>
      <c r="G19" s="2">
        <v>10</v>
      </c>
      <c r="H19" s="2"/>
      <c r="I19" s="8">
        <f>'201201'!C19</f>
        <v>7</v>
      </c>
      <c r="J19" s="1" t="s">
        <v>241</v>
      </c>
    </row>
    <row r="20" spans="1:10" x14ac:dyDescent="0.15">
      <c r="A20" s="8">
        <v>12</v>
      </c>
      <c r="B20" s="8" t="s">
        <v>7</v>
      </c>
      <c r="C20" s="12">
        <f t="shared" si="0"/>
        <v>81.602339181286538</v>
      </c>
      <c r="D20" s="2">
        <v>0</v>
      </c>
      <c r="E20" s="2">
        <v>200</v>
      </c>
      <c r="F20" s="9">
        <f>'201201'!D20</f>
        <v>112.39766081871346</v>
      </c>
      <c r="G20" s="2"/>
      <c r="H20" s="2"/>
      <c r="I20" s="8">
        <f>'201201'!C20</f>
        <v>6</v>
      </c>
      <c r="J20" s="1" t="s">
        <v>144</v>
      </c>
    </row>
    <row r="21" spans="1:10" x14ac:dyDescent="0.15">
      <c r="A21" s="8">
        <v>13</v>
      </c>
      <c r="B21" s="8" t="s">
        <v>159</v>
      </c>
      <c r="C21" s="12">
        <f t="shared" si="0"/>
        <v>79.738803827751212</v>
      </c>
      <c r="D21" s="2">
        <v>35.49</v>
      </c>
      <c r="E21" s="2">
        <v>200</v>
      </c>
      <c r="F21" s="9">
        <f>'201201'!D21</f>
        <v>147.7511961722488</v>
      </c>
      <c r="G21" s="2"/>
      <c r="H21" s="2"/>
      <c r="I21" s="8">
        <f>'201201'!C21</f>
        <v>8</v>
      </c>
      <c r="J21" s="1" t="s">
        <v>156</v>
      </c>
    </row>
    <row r="22" spans="1:10" x14ac:dyDescent="0.15">
      <c r="A22" s="8">
        <v>14</v>
      </c>
      <c r="B22" s="8" t="s">
        <v>246</v>
      </c>
      <c r="C22" s="12">
        <f t="shared" si="0"/>
        <v>44.19</v>
      </c>
      <c r="D22" s="2">
        <v>44.19</v>
      </c>
      <c r="E22" s="2"/>
      <c r="F22" s="9">
        <f>'201201'!D22</f>
        <v>0</v>
      </c>
      <c r="G22" s="2"/>
      <c r="H22" s="2"/>
      <c r="I22" s="8">
        <f>'201201'!C22</f>
        <v>0</v>
      </c>
      <c r="J22" s="1"/>
    </row>
    <row r="23" spans="1:10" x14ac:dyDescent="0.15">
      <c r="A23" s="8">
        <v>15</v>
      </c>
      <c r="B23" s="21" t="s">
        <v>247</v>
      </c>
      <c r="C23" s="12">
        <f t="shared" si="0"/>
        <v>23.949914938862321</v>
      </c>
      <c r="D23" s="2">
        <v>9.09</v>
      </c>
      <c r="E23" s="2">
        <v>200</v>
      </c>
      <c r="F23" s="9">
        <f>'201201'!D23</f>
        <v>164.14008506113768</v>
      </c>
      <c r="G23" s="2"/>
      <c r="H23" s="2">
        <v>12</v>
      </c>
      <c r="I23" s="8">
        <f>'201201'!C23</f>
        <v>9</v>
      </c>
      <c r="J23" s="1" t="s">
        <v>198</v>
      </c>
    </row>
    <row r="24" spans="1:10" x14ac:dyDescent="0.15">
      <c r="A24" s="8">
        <v>16</v>
      </c>
      <c r="B24" s="21" t="s">
        <v>215</v>
      </c>
      <c r="C24" s="12">
        <f t="shared" si="0"/>
        <v>18.146549707602361</v>
      </c>
      <c r="D24" s="2">
        <v>15.36</v>
      </c>
      <c r="E24" s="2">
        <v>120</v>
      </c>
      <c r="F24" s="9">
        <f>'201201'!D24</f>
        <v>111.21345029239765</v>
      </c>
      <c r="G24" s="2"/>
      <c r="H24" s="2"/>
      <c r="I24" s="8">
        <f>'201201'!C24</f>
        <v>6</v>
      </c>
      <c r="J24" s="1" t="s">
        <v>48</v>
      </c>
    </row>
    <row r="25" spans="1:10" x14ac:dyDescent="0.15">
      <c r="A25" s="8">
        <v>17</v>
      </c>
      <c r="B25" s="8" t="s">
        <v>150</v>
      </c>
      <c r="C25" s="12">
        <f t="shared" si="0"/>
        <v>33.917660818713443</v>
      </c>
      <c r="D25" s="2">
        <v>51.02</v>
      </c>
      <c r="E25" s="2">
        <v>120</v>
      </c>
      <c r="F25" s="9">
        <f>'201201'!D25</f>
        <v>130.10233918128657</v>
      </c>
      <c r="G25" s="2"/>
      <c r="H25" s="2"/>
      <c r="I25" s="8">
        <f>'201201'!C25</f>
        <v>7</v>
      </c>
      <c r="J25" s="1" t="s">
        <v>188</v>
      </c>
    </row>
    <row r="26" spans="1:10" x14ac:dyDescent="0.15">
      <c r="A26" s="8">
        <v>18</v>
      </c>
      <c r="B26" s="21" t="s">
        <v>216</v>
      </c>
      <c r="C26" s="12">
        <f t="shared" si="0"/>
        <v>28.206464646464639</v>
      </c>
      <c r="D26" s="2">
        <v>11.81</v>
      </c>
      <c r="E26" s="2">
        <v>200</v>
      </c>
      <c r="F26" s="9">
        <f>'201201'!D26</f>
        <v>162.60353535353536</v>
      </c>
      <c r="G26" s="2"/>
      <c r="H26" s="2">
        <v>12</v>
      </c>
      <c r="I26" s="8">
        <f>'201201'!C26</f>
        <v>9</v>
      </c>
      <c r="J26" s="1" t="s">
        <v>199</v>
      </c>
    </row>
    <row r="27" spans="1:10" x14ac:dyDescent="0.15">
      <c r="A27" s="8">
        <v>19</v>
      </c>
      <c r="B27" s="8" t="s">
        <v>217</v>
      </c>
      <c r="C27" s="12">
        <f t="shared" si="0"/>
        <v>116.61313131313133</v>
      </c>
      <c r="D27" s="2">
        <v>38.049999999999997</v>
      </c>
      <c r="E27" s="2">
        <v>220</v>
      </c>
      <c r="F27" s="9">
        <f>'201201'!D27</f>
        <v>143.43686868686868</v>
      </c>
      <c r="G27" s="2">
        <v>10</v>
      </c>
      <c r="H27" s="2"/>
      <c r="I27" s="8">
        <f>'201201'!C27</f>
        <v>8</v>
      </c>
      <c r="J27" s="1" t="s">
        <v>213</v>
      </c>
    </row>
    <row r="28" spans="1:10" x14ac:dyDescent="0.15">
      <c r="A28" s="8">
        <v>20</v>
      </c>
      <c r="B28" s="8" t="s">
        <v>151</v>
      </c>
      <c r="C28" s="12">
        <f t="shared" si="0"/>
        <v>46.564327485380119</v>
      </c>
      <c r="D28" s="2">
        <v>0</v>
      </c>
      <c r="E28" s="2">
        <v>145</v>
      </c>
      <c r="F28" s="9">
        <f>'201201'!D28</f>
        <v>93.435672514619881</v>
      </c>
      <c r="G28" s="2"/>
      <c r="H28" s="2"/>
      <c r="I28" s="8">
        <f>'201201'!C28</f>
        <v>5</v>
      </c>
      <c r="J28" s="1" t="s">
        <v>148</v>
      </c>
    </row>
    <row r="29" spans="1:10" x14ac:dyDescent="0.15">
      <c r="A29" s="8">
        <v>21</v>
      </c>
      <c r="B29" s="23" t="s">
        <v>218</v>
      </c>
      <c r="C29" s="12">
        <f t="shared" si="0"/>
        <v>4.3910260499734051</v>
      </c>
      <c r="D29" s="2">
        <v>18.420000000000002</v>
      </c>
      <c r="E29" s="2">
        <v>100</v>
      </c>
      <c r="F29" s="9">
        <f>'201201'!D29</f>
        <v>108.0289739500266</v>
      </c>
      <c r="G29" s="2"/>
      <c r="H29" s="2"/>
      <c r="I29" s="8">
        <f>'201201'!C29</f>
        <v>6</v>
      </c>
      <c r="J29" s="1" t="s">
        <v>93</v>
      </c>
    </row>
    <row r="30" spans="1:10" x14ac:dyDescent="0.15">
      <c r="A30" s="8">
        <v>22</v>
      </c>
      <c r="B30" s="23" t="s">
        <v>71</v>
      </c>
      <c r="C30" s="12">
        <f t="shared" si="0"/>
        <v>79.833333333333329</v>
      </c>
      <c r="D30" s="2">
        <v>0</v>
      </c>
      <c r="E30" s="2">
        <v>100</v>
      </c>
      <c r="F30" s="9">
        <f>'201201'!D30</f>
        <v>19.166666666666668</v>
      </c>
      <c r="G30" s="2"/>
      <c r="H30" s="2"/>
      <c r="I30" s="8">
        <f>'201201'!C30</f>
        <v>1</v>
      </c>
      <c r="J30" s="1" t="s">
        <v>93</v>
      </c>
    </row>
    <row r="31" spans="1:10" x14ac:dyDescent="0.15">
      <c r="A31" s="8">
        <v>23</v>
      </c>
      <c r="B31" s="8" t="s">
        <v>175</v>
      </c>
      <c r="C31" s="12">
        <f t="shared" si="0"/>
        <v>89.024327485380127</v>
      </c>
      <c r="D31" s="2">
        <v>28.96</v>
      </c>
      <c r="E31" s="2">
        <v>100</v>
      </c>
      <c r="F31" s="9">
        <f>'201201'!D31</f>
        <v>35.935672514619881</v>
      </c>
      <c r="G31" s="2">
        <v>10</v>
      </c>
      <c r="H31" s="2">
        <v>12</v>
      </c>
      <c r="I31" s="8">
        <f>'201201'!C31</f>
        <v>2</v>
      </c>
      <c r="J31" s="1" t="s">
        <v>197</v>
      </c>
    </row>
    <row r="32" spans="1:10" x14ac:dyDescent="0.15">
      <c r="A32" s="8">
        <v>24</v>
      </c>
      <c r="B32" s="8" t="s">
        <v>9</v>
      </c>
      <c r="C32" s="12">
        <f t="shared" si="0"/>
        <v>80.645438596491232</v>
      </c>
      <c r="D32" s="2">
        <v>19.97</v>
      </c>
      <c r="E32" s="2">
        <v>100</v>
      </c>
      <c r="F32" s="9">
        <f>'201201'!D32</f>
        <v>37.324561403508774</v>
      </c>
      <c r="G32" s="2"/>
      <c r="H32" s="2"/>
      <c r="I32" s="8">
        <f>'201201'!C32</f>
        <v>2</v>
      </c>
      <c r="J32" s="1" t="s">
        <v>89</v>
      </c>
    </row>
    <row r="33" spans="1:10" x14ac:dyDescent="0.15">
      <c r="A33" s="8">
        <v>25</v>
      </c>
      <c r="B33" s="21" t="s">
        <v>10</v>
      </c>
      <c r="C33" s="12">
        <f t="shared" si="0"/>
        <v>11.933014354066984</v>
      </c>
      <c r="D33" s="2">
        <v>18</v>
      </c>
      <c r="E33" s="2">
        <v>30</v>
      </c>
      <c r="F33" s="9">
        <f>'201201'!D33</f>
        <v>34.066985645933016</v>
      </c>
      <c r="G33" s="2"/>
      <c r="H33" s="2"/>
      <c r="I33" s="8">
        <f>'201201'!C33</f>
        <v>2</v>
      </c>
      <c r="J33" s="1" t="s">
        <v>109</v>
      </c>
    </row>
    <row r="34" spans="1:10" x14ac:dyDescent="0.15">
      <c r="A34" s="8">
        <v>26</v>
      </c>
      <c r="B34" s="8" t="s">
        <v>11</v>
      </c>
      <c r="C34" s="12">
        <f t="shared" si="0"/>
        <v>145.579797979798</v>
      </c>
      <c r="D34" s="2">
        <v>90.35</v>
      </c>
      <c r="E34" s="2">
        <v>200</v>
      </c>
      <c r="F34" s="9">
        <f>'201201'!D34</f>
        <v>146.77020202020202</v>
      </c>
      <c r="G34" s="2">
        <v>10</v>
      </c>
      <c r="H34" s="2"/>
      <c r="I34" s="8">
        <f>'201201'!C34</f>
        <v>8</v>
      </c>
      <c r="J34" s="1" t="s">
        <v>222</v>
      </c>
    </row>
    <row r="35" spans="1:10" x14ac:dyDescent="0.15">
      <c r="A35" s="8">
        <v>27</v>
      </c>
      <c r="B35" s="21" t="s">
        <v>219</v>
      </c>
      <c r="C35" s="12">
        <f t="shared" si="0"/>
        <v>13.992137161084543</v>
      </c>
      <c r="D35" s="2">
        <v>8.41</v>
      </c>
      <c r="E35" s="2">
        <v>200</v>
      </c>
      <c r="F35" s="9">
        <f>'201201'!D35</f>
        <v>184.41786283891545</v>
      </c>
      <c r="G35" s="2"/>
      <c r="H35" s="2"/>
      <c r="I35" s="8">
        <f>'201201'!C35</f>
        <v>10</v>
      </c>
      <c r="J35" s="1" t="s">
        <v>110</v>
      </c>
    </row>
    <row r="36" spans="1:10" x14ac:dyDescent="0.15">
      <c r="A36" s="8">
        <v>28</v>
      </c>
      <c r="B36" s="8" t="s">
        <v>12</v>
      </c>
      <c r="C36" s="12">
        <f t="shared" si="0"/>
        <v>75.37</v>
      </c>
      <c r="D36" s="2">
        <v>54.12</v>
      </c>
      <c r="E36" s="2">
        <v>100</v>
      </c>
      <c r="F36" s="9">
        <f>'201201'!D36</f>
        <v>74.75</v>
      </c>
      <c r="G36" s="2"/>
      <c r="H36" s="2"/>
      <c r="I36" s="8">
        <f>'201201'!C36</f>
        <v>4</v>
      </c>
      <c r="J36" s="1" t="s">
        <v>49</v>
      </c>
    </row>
    <row r="37" spans="1:10" x14ac:dyDescent="0.15">
      <c r="A37" s="8">
        <v>29</v>
      </c>
      <c r="B37" s="8" t="s">
        <v>194</v>
      </c>
      <c r="C37" s="12">
        <f t="shared" si="0"/>
        <v>92.86424242424242</v>
      </c>
      <c r="D37" s="2">
        <v>29.94</v>
      </c>
      <c r="E37" s="2">
        <v>100</v>
      </c>
      <c r="F37" s="9">
        <f>'201201'!D37</f>
        <v>35.075757575757578</v>
      </c>
      <c r="G37" s="2"/>
      <c r="H37" s="2"/>
      <c r="I37" s="8">
        <f>'201201'!C37</f>
        <v>2</v>
      </c>
      <c r="J37" s="1" t="s">
        <v>49</v>
      </c>
    </row>
    <row r="38" spans="1:10" x14ac:dyDescent="0.15">
      <c r="A38" s="8">
        <v>30</v>
      </c>
      <c r="B38" s="8" t="s">
        <v>141</v>
      </c>
      <c r="C38" s="12">
        <f t="shared" si="0"/>
        <v>53.194444444444457</v>
      </c>
      <c r="D38" s="2">
        <v>0</v>
      </c>
      <c r="E38" s="2">
        <v>230</v>
      </c>
      <c r="F38" s="9">
        <f>'201201'!D38</f>
        <v>167.80555555555554</v>
      </c>
      <c r="G38" s="2"/>
      <c r="H38" s="2"/>
      <c r="I38" s="8">
        <f>'201201'!C38</f>
        <v>9</v>
      </c>
      <c r="J38" s="1" t="s">
        <v>230</v>
      </c>
    </row>
    <row r="39" spans="1:10" x14ac:dyDescent="0.15">
      <c r="A39" s="8">
        <v>32</v>
      </c>
      <c r="B39" s="21" t="s">
        <v>220</v>
      </c>
      <c r="C39" s="12">
        <f t="shared" si="0"/>
        <v>28.548888888888882</v>
      </c>
      <c r="D39" s="2">
        <v>15.66</v>
      </c>
      <c r="E39" s="2">
        <v>200</v>
      </c>
      <c r="F39" s="9">
        <f>'201201'!D39</f>
        <v>166.11111111111111</v>
      </c>
      <c r="G39" s="2"/>
      <c r="H39" s="2">
        <v>12</v>
      </c>
      <c r="I39" s="8">
        <f>'201201'!C39</f>
        <v>9</v>
      </c>
      <c r="J39" s="1" t="s">
        <v>205</v>
      </c>
    </row>
    <row r="40" spans="1:10" x14ac:dyDescent="0.15">
      <c r="A40" s="8">
        <v>33</v>
      </c>
      <c r="B40" s="8" t="s">
        <v>176</v>
      </c>
      <c r="C40" s="12">
        <f t="shared" ref="C40:C69" si="1">D40+E40+G40-F40-I40-H40</f>
        <v>52.323248272195627</v>
      </c>
      <c r="D40" s="2">
        <v>3.38</v>
      </c>
      <c r="E40" s="2">
        <v>200</v>
      </c>
      <c r="F40" s="9">
        <f>'201201'!D40</f>
        <v>143.05675172780437</v>
      </c>
      <c r="G40" s="2"/>
      <c r="H40" s="2"/>
      <c r="I40" s="8">
        <f>'201201'!C40</f>
        <v>8</v>
      </c>
      <c r="J40" s="1" t="s">
        <v>173</v>
      </c>
    </row>
    <row r="41" spans="1:10" x14ac:dyDescent="0.15">
      <c r="A41" s="8">
        <v>37</v>
      </c>
      <c r="B41" s="8" t="s">
        <v>191</v>
      </c>
      <c r="C41" s="12">
        <f t="shared" si="1"/>
        <v>77.31988304093565</v>
      </c>
      <c r="D41" s="2">
        <v>4.7</v>
      </c>
      <c r="E41" s="2">
        <v>200</v>
      </c>
      <c r="F41" s="9">
        <f>'201201'!D41</f>
        <v>130.38011695906434</v>
      </c>
      <c r="G41" s="2">
        <v>10</v>
      </c>
      <c r="H41" s="2"/>
      <c r="I41" s="8">
        <f>'201201'!C41</f>
        <v>7</v>
      </c>
      <c r="J41" s="1" t="s">
        <v>192</v>
      </c>
    </row>
    <row r="42" spans="1:10" x14ac:dyDescent="0.15">
      <c r="A42" s="8">
        <v>45</v>
      </c>
      <c r="B42" s="8" t="s">
        <v>152</v>
      </c>
      <c r="C42" s="12">
        <f t="shared" si="1"/>
        <v>53.425438596491205</v>
      </c>
      <c r="D42" s="2">
        <v>0</v>
      </c>
      <c r="E42" s="2">
        <v>200</v>
      </c>
      <c r="F42" s="9">
        <f>'201201'!D42</f>
        <v>129.5745614035088</v>
      </c>
      <c r="G42" s="2"/>
      <c r="H42" s="2">
        <v>10</v>
      </c>
      <c r="I42" s="8">
        <f>'201201'!C42</f>
        <v>7</v>
      </c>
      <c r="J42" s="1" t="s">
        <v>204</v>
      </c>
    </row>
    <row r="43" spans="1:10" x14ac:dyDescent="0.15">
      <c r="A43" s="8">
        <v>55</v>
      </c>
      <c r="B43" s="8" t="s">
        <v>14</v>
      </c>
      <c r="C43" s="12">
        <f t="shared" si="1"/>
        <v>100.77988304093566</v>
      </c>
      <c r="D43" s="2">
        <v>8.41</v>
      </c>
      <c r="E43" s="2">
        <v>200</v>
      </c>
      <c r="F43" s="9">
        <f>'201201'!D43</f>
        <v>92.630116959064338</v>
      </c>
      <c r="G43" s="2"/>
      <c r="H43" s="2">
        <v>10</v>
      </c>
      <c r="I43" s="8">
        <f>'201201'!C43</f>
        <v>5</v>
      </c>
      <c r="J43" s="1" t="s">
        <v>204</v>
      </c>
    </row>
    <row r="44" spans="1:10" x14ac:dyDescent="0.15">
      <c r="A44" s="8">
        <v>69</v>
      </c>
      <c r="B44" s="23" t="s">
        <v>146</v>
      </c>
      <c r="C44" s="12">
        <f t="shared" si="1"/>
        <v>5.75</v>
      </c>
      <c r="D44" s="2">
        <v>5.75</v>
      </c>
      <c r="E44" s="2"/>
      <c r="F44" s="9">
        <f>'201201'!D44</f>
        <v>0</v>
      </c>
      <c r="G44" s="2"/>
      <c r="H44" s="2"/>
      <c r="I44" s="8">
        <f>'201201'!C44</f>
        <v>0</v>
      </c>
      <c r="J44" s="1"/>
    </row>
    <row r="45" spans="1:10" x14ac:dyDescent="0.15">
      <c r="A45" s="8">
        <v>77</v>
      </c>
      <c r="B45" s="23" t="s">
        <v>211</v>
      </c>
      <c r="C45" s="12">
        <f t="shared" si="1"/>
        <v>5.5733333333333341</v>
      </c>
      <c r="D45" s="2">
        <v>-4.26</v>
      </c>
      <c r="E45" s="2">
        <v>30</v>
      </c>
      <c r="F45" s="9">
        <f>'201201'!D45</f>
        <v>19.166666666666668</v>
      </c>
      <c r="G45" s="2"/>
      <c r="H45" s="2"/>
      <c r="I45" s="8">
        <f>'201201'!C45</f>
        <v>1</v>
      </c>
      <c r="J45" s="1" t="s">
        <v>103</v>
      </c>
    </row>
    <row r="46" spans="1:10" x14ac:dyDescent="0.15">
      <c r="A46" s="8">
        <v>87</v>
      </c>
      <c r="B46" s="8" t="s">
        <v>142</v>
      </c>
      <c r="C46" s="12">
        <f t="shared" si="1"/>
        <v>80.675438596491233</v>
      </c>
      <c r="D46" s="2">
        <v>0</v>
      </c>
      <c r="E46" s="2">
        <v>120</v>
      </c>
      <c r="F46" s="9">
        <f>'201201'!D46</f>
        <v>37.324561403508774</v>
      </c>
      <c r="G46" s="2"/>
      <c r="H46" s="2"/>
      <c r="I46" s="8">
        <f>'201201'!C46</f>
        <v>2</v>
      </c>
      <c r="J46" s="1" t="s">
        <v>90</v>
      </c>
    </row>
    <row r="47" spans="1:10" x14ac:dyDescent="0.15">
      <c r="A47" s="8">
        <v>88</v>
      </c>
      <c r="B47" s="8" t="s">
        <v>16</v>
      </c>
      <c r="C47" s="12">
        <f t="shared" si="1"/>
        <v>32.631903242955872</v>
      </c>
      <c r="D47" s="2">
        <v>26.06</v>
      </c>
      <c r="E47" s="2">
        <v>120</v>
      </c>
      <c r="F47" s="9">
        <f>'201201'!D47</f>
        <v>107.42809675704413</v>
      </c>
      <c r="G47" s="2"/>
      <c r="H47" s="2"/>
      <c r="I47" s="8">
        <f>'201201'!C47</f>
        <v>6</v>
      </c>
      <c r="J47" s="1" t="s">
        <v>81</v>
      </c>
    </row>
    <row r="48" spans="1:10" x14ac:dyDescent="0.15">
      <c r="A48" s="8">
        <v>97</v>
      </c>
      <c r="B48" s="21" t="s">
        <v>248</v>
      </c>
      <c r="C48" s="12">
        <f t="shared" si="1"/>
        <v>18.544125465178126</v>
      </c>
      <c r="D48" s="2">
        <v>0</v>
      </c>
      <c r="E48" s="2">
        <v>320</v>
      </c>
      <c r="F48" s="9">
        <f>'201201'!D48</f>
        <v>275.45587453482187</v>
      </c>
      <c r="G48" s="2"/>
      <c r="H48" s="2">
        <v>12</v>
      </c>
      <c r="I48" s="8">
        <f>'201201'!C48</f>
        <v>14</v>
      </c>
      <c r="J48" s="1" t="s">
        <v>196</v>
      </c>
    </row>
    <row r="49" spans="1:10" x14ac:dyDescent="0.15">
      <c r="A49" s="8">
        <v>99</v>
      </c>
      <c r="B49" s="8" t="s">
        <v>17</v>
      </c>
      <c r="C49" s="12">
        <f t="shared" si="1"/>
        <v>60.286347687400323</v>
      </c>
      <c r="D49" s="2">
        <v>34.770000000000003</v>
      </c>
      <c r="E49" s="2">
        <v>100</v>
      </c>
      <c r="F49" s="9">
        <f>'201201'!D49</f>
        <v>70.483652312599688</v>
      </c>
      <c r="G49" s="2"/>
      <c r="H49" s="2"/>
      <c r="I49" s="8">
        <f>'201201'!C49</f>
        <v>4</v>
      </c>
      <c r="J49" s="1" t="s">
        <v>91</v>
      </c>
    </row>
    <row r="50" spans="1:10" x14ac:dyDescent="0.15">
      <c r="A50" s="8"/>
      <c r="B50" s="8" t="s">
        <v>221</v>
      </c>
      <c r="C50" s="12">
        <f t="shared" si="1"/>
        <v>89.102137161084556</v>
      </c>
      <c r="D50" s="2">
        <v>28.77</v>
      </c>
      <c r="E50" s="2">
        <v>200</v>
      </c>
      <c r="F50" s="9">
        <f>'201201'!D50</f>
        <v>141.66786283891545</v>
      </c>
      <c r="G50" s="2">
        <v>10</v>
      </c>
      <c r="H50" s="2"/>
      <c r="I50" s="8">
        <f>'201201'!C50</f>
        <v>8</v>
      </c>
      <c r="J50" s="1" t="s">
        <v>214</v>
      </c>
    </row>
    <row r="51" spans="1:10" x14ac:dyDescent="0.15">
      <c r="A51" s="8"/>
      <c r="B51" s="21" t="s">
        <v>123</v>
      </c>
      <c r="C51" s="12">
        <f t="shared" si="1"/>
        <v>13.193333333333332</v>
      </c>
      <c r="D51" s="2">
        <v>33.36</v>
      </c>
      <c r="E51" s="2"/>
      <c r="F51" s="9">
        <f>'201201'!D51</f>
        <v>19.166666666666668</v>
      </c>
      <c r="G51" s="2"/>
      <c r="H51" s="2"/>
      <c r="I51" s="8">
        <f>'201201'!C51</f>
        <v>1</v>
      </c>
      <c r="J51" s="1"/>
    </row>
    <row r="52" spans="1:10" x14ac:dyDescent="0.15">
      <c r="A52" s="8"/>
      <c r="B52" s="8" t="s">
        <v>19</v>
      </c>
      <c r="C52" s="12">
        <f t="shared" si="1"/>
        <v>52.697575757575748</v>
      </c>
      <c r="D52" s="2">
        <v>9.94</v>
      </c>
      <c r="E52" s="2">
        <v>100</v>
      </c>
      <c r="F52" s="9">
        <f>'201201'!D52</f>
        <v>54.242424242424249</v>
      </c>
      <c r="G52" s="2"/>
      <c r="H52" s="2"/>
      <c r="I52" s="8">
        <f>'201201'!C52</f>
        <v>3</v>
      </c>
      <c r="J52" s="1" t="s">
        <v>83</v>
      </c>
    </row>
    <row r="53" spans="1:10" x14ac:dyDescent="0.15">
      <c r="A53" s="8"/>
      <c r="B53" s="8" t="s">
        <v>20</v>
      </c>
      <c r="C53" s="12">
        <f t="shared" si="1"/>
        <v>49.046581605528985</v>
      </c>
      <c r="D53" s="2">
        <v>20.27</v>
      </c>
      <c r="E53" s="2">
        <v>200</v>
      </c>
      <c r="F53" s="9">
        <f>'201201'!D53</f>
        <v>162.22341839447103</v>
      </c>
      <c r="G53" s="2"/>
      <c r="H53" s="2"/>
      <c r="I53" s="8">
        <f>'201201'!C53</f>
        <v>9</v>
      </c>
      <c r="J53" s="1" t="s">
        <v>139</v>
      </c>
    </row>
    <row r="54" spans="1:10" x14ac:dyDescent="0.15">
      <c r="A54" s="8"/>
      <c r="B54" s="8" t="s">
        <v>133</v>
      </c>
      <c r="C54" s="12">
        <f t="shared" si="1"/>
        <v>59.743333333333325</v>
      </c>
      <c r="D54" s="2">
        <v>8.41</v>
      </c>
      <c r="E54" s="2">
        <v>100</v>
      </c>
      <c r="F54" s="9">
        <f>'201201'!D54</f>
        <v>36.666666666666671</v>
      </c>
      <c r="G54" s="2"/>
      <c r="H54" s="2">
        <v>10</v>
      </c>
      <c r="I54" s="8">
        <f>'201201'!C54</f>
        <v>2</v>
      </c>
      <c r="J54" s="1" t="s">
        <v>206</v>
      </c>
    </row>
    <row r="55" spans="1:10" x14ac:dyDescent="0.15">
      <c r="A55" s="8"/>
      <c r="B55" s="22" t="s">
        <v>169</v>
      </c>
      <c r="C55" s="12">
        <f t="shared" si="1"/>
        <v>-7.1491228070175623</v>
      </c>
      <c r="D55" s="2">
        <v>0</v>
      </c>
      <c r="E55" s="2">
        <v>100</v>
      </c>
      <c r="F55" s="9">
        <f>'201201'!D55</f>
        <v>92.149122807017562</v>
      </c>
      <c r="G55" s="2"/>
      <c r="H55" s="2">
        <v>10</v>
      </c>
      <c r="I55" s="8">
        <f>'201201'!C55</f>
        <v>5</v>
      </c>
      <c r="J55" s="1" t="s">
        <v>202</v>
      </c>
    </row>
    <row r="56" spans="1:10" x14ac:dyDescent="0.15">
      <c r="A56" s="8"/>
      <c r="B56" s="8" t="s">
        <v>21</v>
      </c>
      <c r="C56" s="12">
        <f t="shared" si="1"/>
        <v>50.675438596491226</v>
      </c>
      <c r="D56" s="2">
        <v>0</v>
      </c>
      <c r="E56" s="2">
        <v>90</v>
      </c>
      <c r="F56" s="9">
        <f>'201201'!D56</f>
        <v>37.324561403508774</v>
      </c>
      <c r="G56" s="2"/>
      <c r="H56" s="2"/>
      <c r="I56" s="8">
        <f>'201201'!C56</f>
        <v>2</v>
      </c>
      <c r="J56" s="1" t="s">
        <v>104</v>
      </c>
    </row>
    <row r="57" spans="1:10" x14ac:dyDescent="0.15">
      <c r="A57" s="8"/>
      <c r="B57" s="23" t="s">
        <v>124</v>
      </c>
      <c r="C57" s="12">
        <f t="shared" si="1"/>
        <v>45.77</v>
      </c>
      <c r="D57" s="2">
        <v>45.77</v>
      </c>
      <c r="E57" s="2"/>
      <c r="F57" s="9">
        <f>'201201'!D57</f>
        <v>0</v>
      </c>
      <c r="G57" s="2"/>
      <c r="H57" s="2"/>
      <c r="I57" s="8">
        <f>'201201'!C57</f>
        <v>0</v>
      </c>
      <c r="J57" s="1"/>
    </row>
    <row r="58" spans="1:10" x14ac:dyDescent="0.15">
      <c r="A58" s="8"/>
      <c r="B58" s="21" t="s">
        <v>177</v>
      </c>
      <c r="C58" s="12">
        <f t="shared" si="1"/>
        <v>6.137692716640089</v>
      </c>
      <c r="D58" s="2">
        <v>0</v>
      </c>
      <c r="E58" s="2">
        <v>100</v>
      </c>
      <c r="F58" s="9">
        <f>'201201'!D58</f>
        <v>88.862307283359911</v>
      </c>
      <c r="G58" s="2"/>
      <c r="H58" s="2"/>
      <c r="I58" s="8">
        <f>'201201'!C58</f>
        <v>5</v>
      </c>
      <c r="J58" s="1" t="s">
        <v>94</v>
      </c>
    </row>
    <row r="59" spans="1:10" x14ac:dyDescent="0.15">
      <c r="A59" s="8"/>
      <c r="B59" s="21" t="s">
        <v>160</v>
      </c>
      <c r="C59" s="12">
        <f t="shared" si="1"/>
        <v>19.6111111111111</v>
      </c>
      <c r="D59" s="2">
        <v>0</v>
      </c>
      <c r="E59" s="2">
        <v>100</v>
      </c>
      <c r="F59" s="9">
        <f>'201201'!D59</f>
        <v>76.3888888888889</v>
      </c>
      <c r="G59" s="2"/>
      <c r="H59" s="2"/>
      <c r="I59" s="8">
        <f>'201201'!C59</f>
        <v>4</v>
      </c>
      <c r="J59" s="1" t="s">
        <v>105</v>
      </c>
    </row>
    <row r="60" spans="1:10" x14ac:dyDescent="0.15">
      <c r="A60" s="8"/>
      <c r="B60" s="8" t="s">
        <v>161</v>
      </c>
      <c r="C60" s="12">
        <f t="shared" si="1"/>
        <v>46.516347687400298</v>
      </c>
      <c r="D60" s="2">
        <v>0</v>
      </c>
      <c r="E60" s="2">
        <v>200</v>
      </c>
      <c r="F60" s="9">
        <f>'201201'!D60</f>
        <v>145.4836523125997</v>
      </c>
      <c r="G60" s="2"/>
      <c r="H60" s="2"/>
      <c r="I60" s="8">
        <f>'201201'!C60</f>
        <v>8</v>
      </c>
      <c r="J60" s="1" t="s">
        <v>157</v>
      </c>
    </row>
    <row r="61" spans="1:10" x14ac:dyDescent="0.15">
      <c r="A61" s="8"/>
      <c r="B61" s="8" t="s">
        <v>108</v>
      </c>
      <c r="C61" s="12">
        <f t="shared" si="1"/>
        <v>45.082137161084532</v>
      </c>
      <c r="D61" s="2">
        <v>0</v>
      </c>
      <c r="E61" s="2">
        <v>100</v>
      </c>
      <c r="F61" s="9">
        <f>'201201'!D61</f>
        <v>51.917862838915468</v>
      </c>
      <c r="G61" s="2"/>
      <c r="H61" s="2"/>
      <c r="I61" s="8">
        <f>'201201'!C61</f>
        <v>3</v>
      </c>
      <c r="J61" s="1" t="s">
        <v>111</v>
      </c>
    </row>
    <row r="62" spans="1:10" x14ac:dyDescent="0.15">
      <c r="A62" s="8"/>
      <c r="B62" s="21" t="s">
        <v>252</v>
      </c>
      <c r="C62" s="12">
        <f t="shared" si="1"/>
        <v>22.008771929824547</v>
      </c>
      <c r="D62" s="2">
        <v>0</v>
      </c>
      <c r="E62" s="2">
        <v>100</v>
      </c>
      <c r="F62" s="9">
        <f>'201201'!D62</f>
        <v>73.991228070175453</v>
      </c>
      <c r="G62" s="2"/>
      <c r="H62" s="2"/>
      <c r="I62" s="8">
        <f>'201201'!C62</f>
        <v>4</v>
      </c>
      <c r="J62" s="1" t="s">
        <v>131</v>
      </c>
    </row>
    <row r="63" spans="1:10" x14ac:dyDescent="0.15">
      <c r="A63" s="8"/>
      <c r="B63" s="8" t="s">
        <v>132</v>
      </c>
      <c r="C63" s="12">
        <f t="shared" si="1"/>
        <v>80.111111111111114</v>
      </c>
      <c r="D63" s="2">
        <v>0</v>
      </c>
      <c r="E63" s="2">
        <v>100</v>
      </c>
      <c r="F63" s="9">
        <f>'201201'!D63</f>
        <v>18.888888888888889</v>
      </c>
      <c r="G63" s="2"/>
      <c r="H63" s="2"/>
      <c r="I63" s="8">
        <f>'201201'!C63</f>
        <v>1</v>
      </c>
      <c r="J63" s="1" t="s">
        <v>131</v>
      </c>
    </row>
    <row r="64" spans="1:10" x14ac:dyDescent="0.15">
      <c r="A64" s="8"/>
      <c r="B64" s="8" t="s">
        <v>143</v>
      </c>
      <c r="C64" s="12">
        <f t="shared" si="1"/>
        <v>63.083333333333343</v>
      </c>
      <c r="D64" s="2">
        <v>0</v>
      </c>
      <c r="E64" s="2">
        <v>130</v>
      </c>
      <c r="F64" s="9">
        <f>'201201'!D64</f>
        <v>53.916666666666664</v>
      </c>
      <c r="G64" s="2"/>
      <c r="H64" s="2">
        <v>10</v>
      </c>
      <c r="I64" s="8">
        <f>'201201'!C64</f>
        <v>3</v>
      </c>
      <c r="J64" s="1" t="s">
        <v>203</v>
      </c>
    </row>
    <row r="65" spans="1:10" x14ac:dyDescent="0.15">
      <c r="A65" s="8"/>
      <c r="B65" s="8" t="s">
        <v>164</v>
      </c>
      <c r="C65" s="12">
        <f t="shared" si="1"/>
        <v>54.869883040935662</v>
      </c>
      <c r="D65" s="2">
        <v>0</v>
      </c>
      <c r="E65" s="2">
        <v>160</v>
      </c>
      <c r="F65" s="9">
        <f>'201201'!D65</f>
        <v>90.130116959064338</v>
      </c>
      <c r="G65" s="2"/>
      <c r="H65" s="2">
        <v>10</v>
      </c>
      <c r="I65" s="8">
        <f>'201201'!C65</f>
        <v>5</v>
      </c>
      <c r="J65" s="1" t="s">
        <v>201</v>
      </c>
    </row>
    <row r="66" spans="1:10" x14ac:dyDescent="0.15">
      <c r="A66" s="8"/>
      <c r="B66" s="8" t="s">
        <v>251</v>
      </c>
      <c r="C66" s="12">
        <f t="shared" si="1"/>
        <v>92.064327485380119</v>
      </c>
      <c r="D66" s="2">
        <v>0</v>
      </c>
      <c r="E66" s="2">
        <v>130</v>
      </c>
      <c r="F66" s="9">
        <f>'201201'!D66</f>
        <v>35.935672514619881</v>
      </c>
      <c r="G66" s="2">
        <v>10</v>
      </c>
      <c r="H66" s="2">
        <v>10</v>
      </c>
      <c r="I66" s="8">
        <f>'201201'!C66</f>
        <v>2</v>
      </c>
      <c r="J66" s="1" t="s">
        <v>242</v>
      </c>
    </row>
    <row r="67" spans="1:10" x14ac:dyDescent="0.15">
      <c r="A67" s="8"/>
      <c r="B67" s="8" t="s">
        <v>231</v>
      </c>
      <c r="C67" s="12">
        <f t="shared" si="1"/>
        <v>100</v>
      </c>
      <c r="D67" s="2">
        <v>0</v>
      </c>
      <c r="E67" s="2">
        <v>100</v>
      </c>
      <c r="F67" s="9">
        <f>'201201'!D67</f>
        <v>0</v>
      </c>
      <c r="G67" s="2"/>
      <c r="H67" s="1"/>
      <c r="I67" s="8">
        <f>'201201'!C67</f>
        <v>0</v>
      </c>
      <c r="J67" s="1" t="s">
        <v>243</v>
      </c>
    </row>
    <row r="68" spans="1:10" x14ac:dyDescent="0.15">
      <c r="A68" s="8"/>
      <c r="B68" s="8" t="s">
        <v>240</v>
      </c>
      <c r="C68" s="12">
        <f t="shared" si="1"/>
        <v>91.222222222222229</v>
      </c>
      <c r="D68" s="2">
        <v>0</v>
      </c>
      <c r="E68" s="2">
        <v>100</v>
      </c>
      <c r="F68" s="9">
        <f>'201201'!D68</f>
        <v>17.777777777777779</v>
      </c>
      <c r="G68" s="2">
        <v>10</v>
      </c>
      <c r="H68" s="1"/>
      <c r="I68" s="8">
        <f>'201201'!C68</f>
        <v>1</v>
      </c>
      <c r="J68" s="1" t="s">
        <v>243</v>
      </c>
    </row>
    <row r="69" spans="1:10" x14ac:dyDescent="0.15">
      <c r="A69" s="8"/>
      <c r="B69" s="21" t="s">
        <v>250</v>
      </c>
      <c r="C69" s="12">
        <f t="shared" si="1"/>
        <v>3.2222222222222214</v>
      </c>
      <c r="D69" s="2">
        <v>0</v>
      </c>
      <c r="E69" s="2">
        <v>22</v>
      </c>
      <c r="F69" s="9">
        <f>'201201'!D69</f>
        <v>17.777777777777779</v>
      </c>
      <c r="G69" s="2"/>
      <c r="H69" s="1"/>
      <c r="I69" s="8">
        <f>'201201'!C69</f>
        <v>1</v>
      </c>
      <c r="J69" s="1" t="s">
        <v>244</v>
      </c>
    </row>
    <row r="70" spans="1:10" x14ac:dyDescent="0.15">
      <c r="A70" s="8"/>
      <c r="B70" s="8"/>
      <c r="C70" s="12"/>
      <c r="D70" s="2"/>
      <c r="E70" s="2"/>
      <c r="F70" s="9"/>
      <c r="G70" s="2"/>
      <c r="H70" s="1"/>
      <c r="I70" s="8"/>
      <c r="J70" s="1"/>
    </row>
    <row r="71" spans="1:10" x14ac:dyDescent="0.15">
      <c r="A71" s="8"/>
      <c r="B71" s="8"/>
      <c r="C71" s="12"/>
      <c r="D71" s="2"/>
      <c r="E71" s="2"/>
      <c r="F71" s="9"/>
      <c r="G71" s="1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103" workbookViewId="0">
      <selection activeCell="A134" sqref="A13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34</v>
      </c>
      <c r="B1" s="25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  <c r="I1" s="14"/>
    </row>
    <row r="2" spans="1:9" x14ac:dyDescent="0.15">
      <c r="A2" s="14" t="s">
        <v>178</v>
      </c>
      <c r="B2" s="14">
        <f>SUM(B3:B352)</f>
        <v>3531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32</v>
      </c>
      <c r="E3" s="2" t="s">
        <v>32</v>
      </c>
      <c r="F3" s="2" t="s">
        <v>6</v>
      </c>
      <c r="G3" s="2" t="s">
        <v>6</v>
      </c>
      <c r="H3" s="1" t="s">
        <v>33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41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50</v>
      </c>
      <c r="E5" s="2" t="s">
        <v>41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51</v>
      </c>
      <c r="E6" s="2" t="s">
        <v>41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52</v>
      </c>
      <c r="E7" s="2" t="s">
        <v>41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53</v>
      </c>
      <c r="E8" s="2" t="s">
        <v>41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54</v>
      </c>
      <c r="E9" s="2" t="s">
        <v>41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55</v>
      </c>
      <c r="E10" s="2" t="s">
        <v>41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56</v>
      </c>
      <c r="E11" s="2" t="s">
        <v>41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57</v>
      </c>
      <c r="E12" s="2" t="s">
        <v>41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58</v>
      </c>
      <c r="E13" s="2" t="s">
        <v>41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59</v>
      </c>
      <c r="E14" s="2" t="s">
        <v>41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60</v>
      </c>
      <c r="E15" s="2" t="s">
        <v>41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61</v>
      </c>
      <c r="E16" s="2" t="s">
        <v>41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62</v>
      </c>
      <c r="E17" s="2" t="s">
        <v>41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63</v>
      </c>
      <c r="E18" s="2" t="s">
        <v>41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64</v>
      </c>
      <c r="E19" s="2" t="s">
        <v>41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65</v>
      </c>
      <c r="E20" s="2" t="s">
        <v>41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55</v>
      </c>
      <c r="E21" s="2" t="s">
        <v>66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67</v>
      </c>
      <c r="E22" s="2" t="s">
        <v>68</v>
      </c>
      <c r="F22" s="2" t="s">
        <v>6</v>
      </c>
      <c r="G22" s="2" t="s">
        <v>6</v>
      </c>
      <c r="H22" s="1" t="s">
        <v>69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67</v>
      </c>
      <c r="E23" s="2" t="s">
        <v>68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72</v>
      </c>
      <c r="E24" s="2" t="s">
        <v>41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73</v>
      </c>
      <c r="E25" s="2" t="s">
        <v>41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74</v>
      </c>
      <c r="E26" s="2" t="s">
        <v>41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75</v>
      </c>
      <c r="E27" s="2" t="s">
        <v>41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76</v>
      </c>
      <c r="E28" s="2" t="s">
        <v>41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77</v>
      </c>
      <c r="E29" s="2" t="s">
        <v>41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78</v>
      </c>
      <c r="E30" s="2" t="s">
        <v>41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79</v>
      </c>
      <c r="E31" s="2" t="s">
        <v>41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80</v>
      </c>
      <c r="E32" s="2" t="s">
        <v>41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82</v>
      </c>
      <c r="E33" s="2" t="s">
        <v>41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67</v>
      </c>
      <c r="E34" s="2" t="s">
        <v>68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41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84</v>
      </c>
      <c r="E36" s="2" t="s">
        <v>41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17</v>
      </c>
      <c r="E37" s="2" t="s">
        <v>41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85</v>
      </c>
      <c r="E38" s="2" t="s">
        <v>41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41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86</v>
      </c>
      <c r="E40" s="2" t="s">
        <v>41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67</v>
      </c>
      <c r="E41" s="2" t="s">
        <v>68</v>
      </c>
      <c r="F41" s="2" t="s">
        <v>6</v>
      </c>
      <c r="G41" s="2" t="s">
        <v>6</v>
      </c>
      <c r="H41" s="1" t="s">
        <v>87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71</v>
      </c>
      <c r="E42" s="2" t="s">
        <v>41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41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95</v>
      </c>
      <c r="E44" s="2" t="s">
        <v>41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96</v>
      </c>
      <c r="E45" s="2" t="s">
        <v>41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97</v>
      </c>
      <c r="E46" s="2" t="s">
        <v>41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67</v>
      </c>
      <c r="E47" s="2" t="s">
        <v>68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41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98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99</v>
      </c>
      <c r="E50" s="2" t="s">
        <v>41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100</v>
      </c>
      <c r="E51" s="2" t="s">
        <v>41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101</v>
      </c>
      <c r="E52" s="2" t="s">
        <v>41</v>
      </c>
      <c r="F52" s="2" t="s">
        <v>6</v>
      </c>
      <c r="G52" s="2" t="s">
        <v>6</v>
      </c>
      <c r="H52" s="1" t="s">
        <v>107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21</v>
      </c>
      <c r="E53" s="2" t="s">
        <v>41</v>
      </c>
      <c r="F53" s="2" t="s">
        <v>6</v>
      </c>
      <c r="G53" s="2" t="s">
        <v>6</v>
      </c>
      <c r="H53" s="1" t="s">
        <v>106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41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67</v>
      </c>
      <c r="E55" s="2" t="s">
        <v>68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112</v>
      </c>
      <c r="E56" s="2" t="s">
        <v>41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53</v>
      </c>
      <c r="E57" s="2" t="s">
        <v>41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113</v>
      </c>
      <c r="E58" s="2" t="s">
        <v>41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114</v>
      </c>
      <c r="E59" s="2" t="s">
        <v>41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115</v>
      </c>
      <c r="E60" s="2" t="s">
        <v>41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67</v>
      </c>
      <c r="E61" s="2" t="s">
        <v>68</v>
      </c>
      <c r="F61" s="2" t="s">
        <v>6</v>
      </c>
      <c r="G61" s="2" t="s">
        <v>6</v>
      </c>
      <c r="H61" s="1" t="s">
        <v>116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125</v>
      </c>
      <c r="E62" s="2" t="s">
        <v>41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128</v>
      </c>
      <c r="E63" s="2" t="s">
        <v>41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129</v>
      </c>
      <c r="E64" s="2" t="s">
        <v>41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126</v>
      </c>
      <c r="E65" s="2" t="s">
        <v>41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127</v>
      </c>
      <c r="E66" s="2" t="s">
        <v>41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67</v>
      </c>
      <c r="E67" s="2" t="s">
        <v>68</v>
      </c>
      <c r="F67" s="2" t="s">
        <v>6</v>
      </c>
      <c r="G67" s="2" t="s">
        <v>6</v>
      </c>
      <c r="H67" s="1" t="s">
        <v>130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135</v>
      </c>
      <c r="E68" s="2" t="s">
        <v>41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61</v>
      </c>
      <c r="E69" s="2" t="s">
        <v>41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126</v>
      </c>
      <c r="E70" s="2" t="s">
        <v>41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137</v>
      </c>
      <c r="E71" s="2" t="s">
        <v>41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136</v>
      </c>
      <c r="E72" s="2" t="s">
        <v>41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67</v>
      </c>
      <c r="E73" s="2" t="s">
        <v>68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145</v>
      </c>
      <c r="E74" s="2" t="s">
        <v>41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67</v>
      </c>
      <c r="E75" s="2" t="s">
        <v>68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84</v>
      </c>
      <c r="E76" s="2" t="s">
        <v>41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41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97</v>
      </c>
      <c r="E78" s="2" t="s">
        <v>41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100</v>
      </c>
      <c r="E79" s="2" t="s">
        <v>41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136</v>
      </c>
      <c r="E80" s="2" t="s">
        <v>41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147</v>
      </c>
      <c r="E81" s="2" t="s">
        <v>41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67</v>
      </c>
      <c r="E82" s="2" t="s">
        <v>68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78</v>
      </c>
      <c r="E83" s="2" t="s">
        <v>41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76</v>
      </c>
      <c r="E84" s="2" t="s">
        <v>41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153</v>
      </c>
      <c r="E85" s="2" t="s">
        <v>41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154</v>
      </c>
      <c r="E86" s="2" t="s">
        <v>41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68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67</v>
      </c>
      <c r="E88" s="2" t="s">
        <v>68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54</v>
      </c>
      <c r="E89" s="2" t="s">
        <v>41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136</v>
      </c>
      <c r="E90" s="2" t="s">
        <v>41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100</v>
      </c>
      <c r="E91" s="2" t="s">
        <v>41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166</v>
      </c>
      <c r="E92" s="2" t="s">
        <v>41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67</v>
      </c>
      <c r="E93" s="2" t="s">
        <v>68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167</v>
      </c>
      <c r="F94" s="2" t="s">
        <v>6</v>
      </c>
      <c r="G94" s="2" t="s">
        <v>6</v>
      </c>
      <c r="H94" s="1" t="s">
        <v>168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167</v>
      </c>
      <c r="F95" s="2" t="s">
        <v>6</v>
      </c>
      <c r="G95" s="2" t="s">
        <v>6</v>
      </c>
      <c r="H95" s="1" t="s">
        <v>170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58</v>
      </c>
      <c r="E96" s="2" t="s">
        <v>41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171</v>
      </c>
      <c r="E97" s="2" t="s">
        <v>41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172</v>
      </c>
      <c r="E98" s="2" t="s">
        <v>41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55</v>
      </c>
      <c r="E99" s="2" t="s">
        <v>41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149</v>
      </c>
      <c r="E100" s="2" t="s">
        <v>41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67</v>
      </c>
      <c r="E101" s="2" t="s">
        <v>68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64</v>
      </c>
      <c r="E102" s="2" t="s">
        <v>41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175</v>
      </c>
      <c r="E103" s="2" t="s">
        <v>41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100</v>
      </c>
      <c r="E104" s="2" t="s">
        <v>41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67</v>
      </c>
      <c r="E105" s="2" t="s">
        <v>68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189</v>
      </c>
      <c r="F106" s="2" t="s">
        <v>6</v>
      </c>
      <c r="G106" s="2" t="s">
        <v>6</v>
      </c>
      <c r="H106" s="1" t="s">
        <v>190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175</v>
      </c>
      <c r="E107" s="2" t="s">
        <v>193</v>
      </c>
      <c r="F107" s="2" t="s">
        <v>6</v>
      </c>
      <c r="G107" s="2" t="s">
        <v>6</v>
      </c>
      <c r="H107" s="1" t="s">
        <v>224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64</v>
      </c>
      <c r="E108" s="2" t="s">
        <v>193</v>
      </c>
      <c r="F108" s="2" t="s">
        <v>6</v>
      </c>
      <c r="G108" s="2" t="s">
        <v>6</v>
      </c>
      <c r="H108" s="1" t="s">
        <v>225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208</v>
      </c>
      <c r="E109" s="2" t="s">
        <v>209</v>
      </c>
      <c r="F109" s="2" t="s">
        <v>6</v>
      </c>
      <c r="G109" s="2" t="s">
        <v>6</v>
      </c>
      <c r="H109" s="1" t="s">
        <v>210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212</v>
      </c>
      <c r="E110" s="2" t="s">
        <v>41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80</v>
      </c>
      <c r="E111" s="2" t="s">
        <v>41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223</v>
      </c>
      <c r="E112" s="2" t="s">
        <v>41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229</v>
      </c>
      <c r="E113" s="2" t="s">
        <v>41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67</v>
      </c>
      <c r="E114" s="2" t="s">
        <v>68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212</v>
      </c>
      <c r="E115" s="2" t="s">
        <v>193</v>
      </c>
      <c r="F115" s="2" t="s">
        <v>6</v>
      </c>
      <c r="G115" s="2" t="s">
        <v>6</v>
      </c>
      <c r="H115" s="1" t="s">
        <v>226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80</v>
      </c>
      <c r="E116" s="2" t="s">
        <v>193</v>
      </c>
      <c r="F116" s="2" t="s">
        <v>6</v>
      </c>
      <c r="G116" s="2" t="s">
        <v>6</v>
      </c>
      <c r="H116" s="1" t="s">
        <v>227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223</v>
      </c>
      <c r="E117" s="2" t="s">
        <v>193</v>
      </c>
      <c r="F117" s="2" t="s">
        <v>6</v>
      </c>
      <c r="G117" s="2" t="s">
        <v>6</v>
      </c>
      <c r="H117" s="1" t="s">
        <v>228</v>
      </c>
      <c r="I117" s="1"/>
    </row>
    <row r="118" spans="1:9" x14ac:dyDescent="0.15">
      <c r="A118" s="20">
        <v>41242</v>
      </c>
      <c r="B118" s="26">
        <v>100</v>
      </c>
      <c r="C118" s="8">
        <f>C117+B118</f>
        <v>3569</v>
      </c>
      <c r="D118" s="2" t="s">
        <v>232</v>
      </c>
      <c r="E118" s="2" t="s">
        <v>41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>C118+B119</f>
        <v>3669</v>
      </c>
      <c r="D119" s="2" t="s">
        <v>233</v>
      </c>
      <c r="E119" s="2" t="s">
        <v>41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>C119+B120</f>
        <v>3769</v>
      </c>
      <c r="D120" s="2" t="s">
        <v>165</v>
      </c>
      <c r="E120" s="2" t="s">
        <v>41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>C120+B121</f>
        <v>3869</v>
      </c>
      <c r="D121" s="2" t="s">
        <v>234</v>
      </c>
      <c r="E121" s="2" t="s">
        <v>41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>C121+B122</f>
        <v>3891</v>
      </c>
      <c r="D122" s="2" t="s">
        <v>235</v>
      </c>
      <c r="E122" s="2" t="s">
        <v>41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>C122+B123</f>
        <v>3571</v>
      </c>
      <c r="D123" s="2" t="s">
        <v>67</v>
      </c>
      <c r="E123" s="2" t="s">
        <v>68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6">C123+B124</f>
        <v>3561</v>
      </c>
      <c r="D124" s="2" t="s">
        <v>231</v>
      </c>
      <c r="E124" s="2" t="s">
        <v>193</v>
      </c>
      <c r="F124" s="2" t="s">
        <v>6</v>
      </c>
      <c r="G124" s="2" t="s">
        <v>6</v>
      </c>
      <c r="H124" s="1" t="s">
        <v>236</v>
      </c>
      <c r="I124" s="1"/>
    </row>
    <row r="125" spans="1:9" x14ac:dyDescent="0.15">
      <c r="A125" s="20">
        <v>41242</v>
      </c>
      <c r="B125" s="26">
        <v>-10</v>
      </c>
      <c r="C125" s="8">
        <f t="shared" si="16"/>
        <v>3551</v>
      </c>
      <c r="D125" s="2" t="s">
        <v>233</v>
      </c>
      <c r="E125" s="2" t="s">
        <v>193</v>
      </c>
      <c r="F125" s="2" t="s">
        <v>6</v>
      </c>
      <c r="G125" s="2" t="s">
        <v>6</v>
      </c>
      <c r="H125" s="1" t="s">
        <v>237</v>
      </c>
      <c r="I125" s="1"/>
    </row>
    <row r="126" spans="1:9" x14ac:dyDescent="0.15">
      <c r="A126" s="20">
        <v>41242</v>
      </c>
      <c r="B126" s="26">
        <v>-10</v>
      </c>
      <c r="C126" s="8">
        <f t="shared" si="16"/>
        <v>3541</v>
      </c>
      <c r="D126" s="2" t="s">
        <v>165</v>
      </c>
      <c r="E126" s="2" t="s">
        <v>193</v>
      </c>
      <c r="F126" s="2" t="s">
        <v>6</v>
      </c>
      <c r="G126" s="2" t="s">
        <v>6</v>
      </c>
      <c r="H126" s="1" t="s">
        <v>238</v>
      </c>
      <c r="I126" s="1"/>
    </row>
    <row r="127" spans="1:9" x14ac:dyDescent="0.15">
      <c r="A127" s="20">
        <v>41242</v>
      </c>
      <c r="B127" s="26">
        <v>-10</v>
      </c>
      <c r="C127" s="8">
        <f t="shared" ref="C127" si="17">C126+B127</f>
        <v>3531</v>
      </c>
      <c r="D127" s="2" t="s">
        <v>234</v>
      </c>
      <c r="E127" s="2" t="s">
        <v>193</v>
      </c>
      <c r="F127" s="2" t="s">
        <v>6</v>
      </c>
      <c r="G127" s="2" t="s">
        <v>6</v>
      </c>
      <c r="H127" s="1" t="s">
        <v>239</v>
      </c>
      <c r="I1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34</v>
      </c>
      <c r="B1" s="14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</row>
    <row r="2" spans="1:8" x14ac:dyDescent="0.15">
      <c r="A2" s="14" t="s">
        <v>179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32</v>
      </c>
      <c r="E3" s="2" t="s">
        <v>32</v>
      </c>
      <c r="F3" s="2" t="s">
        <v>40</v>
      </c>
      <c r="G3" s="2" t="s">
        <v>40</v>
      </c>
      <c r="H3" s="1" t="s">
        <v>33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40</v>
      </c>
      <c r="E4" s="2" t="s">
        <v>44</v>
      </c>
      <c r="F4" s="2" t="s">
        <v>40</v>
      </c>
      <c r="G4" s="2" t="s">
        <v>40</v>
      </c>
      <c r="H4" s="1" t="s">
        <v>45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67</v>
      </c>
      <c r="E5" s="2" t="s">
        <v>68</v>
      </c>
      <c r="F5" s="2" t="s">
        <v>40</v>
      </c>
      <c r="G5" s="2" t="s">
        <v>40</v>
      </c>
      <c r="H5" s="1" t="s">
        <v>117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pane xSplit="1" topLeftCell="B1" activePane="topRight" state="frozen"/>
      <selection pane="topRight" activeCell="J10" sqref="J10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1" width="11.625" bestFit="1" customWidth="1"/>
  </cols>
  <sheetData>
    <row r="1" spans="1:21" ht="27" x14ac:dyDescent="0.15">
      <c r="A1" s="14" t="s">
        <v>22</v>
      </c>
      <c r="B1" s="14" t="s">
        <v>46</v>
      </c>
      <c r="C1" s="15" t="s">
        <v>27</v>
      </c>
      <c r="D1" s="15" t="s">
        <v>23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</row>
    <row r="2" spans="1:21" x14ac:dyDescent="0.15">
      <c r="A2" s="14" t="s">
        <v>18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</row>
    <row r="3" spans="1:21" x14ac:dyDescent="0.15">
      <c r="A3" s="14" t="s">
        <v>28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</row>
    <row r="4" spans="1:21" x14ac:dyDescent="0.15">
      <c r="A4" s="14" t="s">
        <v>29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" si="6">U3/U2</f>
        <v>17.777777777777779</v>
      </c>
    </row>
    <row r="5" spans="1:21" x14ac:dyDescent="0.15">
      <c r="A5" s="14" t="s">
        <v>30</v>
      </c>
      <c r="B5" s="8"/>
      <c r="C5" s="9"/>
      <c r="D5" s="9"/>
      <c r="E5" s="10">
        <f>COUNT(E9:E86)</f>
        <v>17</v>
      </c>
      <c r="F5" s="10">
        <f>COUNT(F9:F86)</f>
        <v>18</v>
      </c>
      <c r="G5" s="10">
        <f>COUNT(G9:G86)</f>
        <v>18</v>
      </c>
      <c r="H5" s="10">
        <f>COUNT(H9:H86)</f>
        <v>18</v>
      </c>
      <c r="I5" s="10">
        <f>COUNT(I9:I86)</f>
        <v>17</v>
      </c>
      <c r="J5" s="10">
        <f>COUNT(J9:J86)</f>
        <v>16</v>
      </c>
      <c r="K5" s="10">
        <f>COUNT(K9:K86)</f>
        <v>22</v>
      </c>
      <c r="L5" s="10">
        <f>COUNT(L9:L86)</f>
        <v>17</v>
      </c>
      <c r="M5" s="10">
        <f>COUNT(M9:M86)</f>
        <v>20</v>
      </c>
      <c r="N5" s="10">
        <f>COUNT(N9:N86)</f>
        <v>18</v>
      </c>
      <c r="O5" s="10">
        <f>COUNT(O9:O86)</f>
        <v>17</v>
      </c>
      <c r="P5" s="10">
        <f>COUNT(P9:P86)</f>
        <v>18</v>
      </c>
      <c r="Q5" s="10">
        <f>COUNT(Q9:Q86)</f>
        <v>19</v>
      </c>
      <c r="R5" s="10">
        <f>COUNT(R9:R86)</f>
        <v>19</v>
      </c>
      <c r="S5" s="10">
        <f>COUNT(S9:S86)</f>
        <v>17</v>
      </c>
      <c r="T5" s="10">
        <f>COUNT(T9:T86)</f>
        <v>18</v>
      </c>
      <c r="U5" s="10">
        <f>COUNT(U9:U86)</f>
        <v>18</v>
      </c>
    </row>
    <row r="6" spans="1:21" x14ac:dyDescent="0.15">
      <c r="A6" s="14" t="s">
        <v>24</v>
      </c>
      <c r="B6" s="8"/>
      <c r="C6" s="10">
        <f>SUM(C9:C86)</f>
        <v>307</v>
      </c>
      <c r="D6" s="9">
        <f>SUM(D9:D86)</f>
        <v>5652.2953216374253</v>
      </c>
      <c r="E6" s="9">
        <f>SUM(E9:E86)</f>
        <v>308.68421052631578</v>
      </c>
      <c r="F6" s="9">
        <f>SUM(F9:F86)</f>
        <v>345.00000000000006</v>
      </c>
      <c r="G6" s="9">
        <f>SUM(G9:G86)</f>
        <v>345.00000000000006</v>
      </c>
      <c r="H6" s="9">
        <f>SUM(H9:H86)</f>
        <v>345.00000000000006</v>
      </c>
      <c r="I6" s="9">
        <f>SUM(I9:I86)</f>
        <v>325.83333333333337</v>
      </c>
      <c r="J6" s="9">
        <f>SUM(J9:J86)</f>
        <v>325.83333333333337</v>
      </c>
      <c r="K6" s="9">
        <f>SUM(K9:K86)</f>
        <v>350.00000000000011</v>
      </c>
      <c r="L6" s="9">
        <f>SUM(L9:L86)</f>
        <v>321.1111111111112</v>
      </c>
      <c r="M6" s="9">
        <f>SUM(M9:M86)</f>
        <v>345</v>
      </c>
      <c r="N6" s="9">
        <f>SUM(N9:N86)</f>
        <v>345.00000000000006</v>
      </c>
      <c r="O6" s="9">
        <f>SUM(O9:O86)</f>
        <v>325.83333333333337</v>
      </c>
      <c r="P6" s="9">
        <f>SUM(P9:P86)</f>
        <v>345.00000000000006</v>
      </c>
      <c r="Q6" s="9">
        <f>SUM(Q9:Q86)</f>
        <v>344.99999999999994</v>
      </c>
      <c r="R6" s="9">
        <f>SUM(R9:R86)</f>
        <v>320.00000000000006</v>
      </c>
      <c r="S6" s="9">
        <f>SUM(S9:S86)</f>
        <v>319.99999999999994</v>
      </c>
      <c r="T6" s="9">
        <f>SUM(T9:T86)</f>
        <v>319.99999999999994</v>
      </c>
      <c r="U6" s="9">
        <f>SUM(U9:U86)</f>
        <v>319.99999999999994</v>
      </c>
    </row>
    <row r="7" spans="1:21" x14ac:dyDescent="0.15">
      <c r="A7" s="9"/>
      <c r="B7" s="8"/>
      <c r="C7" s="9"/>
      <c r="D7" s="9"/>
      <c r="E7" s="2" t="s">
        <v>249</v>
      </c>
      <c r="F7" s="4"/>
      <c r="G7" s="2"/>
      <c r="H7" s="2"/>
      <c r="I7" s="2" t="s">
        <v>249</v>
      </c>
      <c r="J7" s="2" t="s">
        <v>249</v>
      </c>
      <c r="K7" s="2"/>
      <c r="L7" s="2" t="s">
        <v>249</v>
      </c>
      <c r="M7" s="2"/>
      <c r="N7" s="2"/>
      <c r="O7" s="2" t="s">
        <v>249</v>
      </c>
      <c r="P7" s="2"/>
      <c r="Q7" s="2"/>
      <c r="R7" s="2"/>
      <c r="S7" s="2"/>
      <c r="T7" s="2"/>
      <c r="U7" s="2"/>
    </row>
    <row r="8" spans="1:21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15">
      <c r="A9" s="8" t="str">
        <f>member!B9</f>
        <v>家宁</v>
      </c>
      <c r="B9" s="8">
        <f>member!A9</f>
        <v>0</v>
      </c>
      <c r="C9" s="8">
        <f t="shared" ref="C9:C39" si="7">COUNT(E9:ZZ9)</f>
        <v>1</v>
      </c>
      <c r="D9" s="9">
        <f t="shared" ref="D9:D39" si="8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15">
      <c r="A10" s="8" t="str">
        <f>member!B10</f>
        <v>小白</v>
      </c>
      <c r="B10" s="8">
        <f>member!A10</f>
        <v>1</v>
      </c>
      <c r="C10" s="8">
        <f t="shared" si="7"/>
        <v>1</v>
      </c>
      <c r="D10" s="9">
        <f t="shared" si="8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15">
      <c r="A11" s="8" t="str">
        <f>member!B11</f>
        <v>狼</v>
      </c>
      <c r="B11" s="8">
        <f>member!A11</f>
        <v>2</v>
      </c>
      <c r="C11" s="8">
        <f t="shared" si="7"/>
        <v>3</v>
      </c>
      <c r="D11" s="9">
        <f t="shared" si="8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</row>
    <row r="12" spans="1:21" x14ac:dyDescent="0.15">
      <c r="A12" s="8" t="str">
        <f>member!B12</f>
        <v>西北</v>
      </c>
      <c r="B12" s="8">
        <f>member!A12</f>
        <v>3</v>
      </c>
      <c r="C12" s="8">
        <f t="shared" si="7"/>
        <v>13</v>
      </c>
      <c r="D12" s="9">
        <f t="shared" si="8"/>
        <v>258.53654970760232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</row>
    <row r="13" spans="1:21" x14ac:dyDescent="0.15">
      <c r="A13" s="8" t="str">
        <f>member!B13</f>
        <v>度日</v>
      </c>
      <c r="B13" s="8">
        <f>member!A13</f>
        <v>4</v>
      </c>
      <c r="C13" s="8">
        <f t="shared" si="7"/>
        <v>7</v>
      </c>
      <c r="D13" s="9">
        <f t="shared" si="8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</row>
    <row r="14" spans="1:21" x14ac:dyDescent="0.15">
      <c r="A14" s="8" t="str">
        <f>member!B14</f>
        <v>小磊</v>
      </c>
      <c r="B14" s="8">
        <f>member!A14</f>
        <v>6</v>
      </c>
      <c r="C14" s="8">
        <f t="shared" si="7"/>
        <v>8</v>
      </c>
      <c r="D14" s="9">
        <f t="shared" si="8"/>
        <v>144.97341839447103</v>
      </c>
      <c r="E14" s="4"/>
      <c r="F14" s="4"/>
      <c r="G14" s="18">
        <f>G4</f>
        <v>19.166666666666668</v>
      </c>
      <c r="H14" s="18"/>
      <c r="I14" s="18">
        <f>I4</f>
        <v>19.166666666666668</v>
      </c>
      <c r="J14" s="18"/>
      <c r="K14" s="18">
        <f>K4</f>
        <v>15.909090909090908</v>
      </c>
      <c r="L14" s="18"/>
      <c r="M14" s="18"/>
      <c r="N14" s="18">
        <f>N4</f>
        <v>19.166666666666668</v>
      </c>
      <c r="O14" s="18"/>
      <c r="P14" s="18">
        <f>P4</f>
        <v>19.166666666666668</v>
      </c>
      <c r="Q14" s="18"/>
      <c r="R14" s="18">
        <f>R4</f>
        <v>16.842105263157894</v>
      </c>
      <c r="S14" s="18"/>
      <c r="T14" s="18">
        <f>T4</f>
        <v>17.777777777777779</v>
      </c>
      <c r="U14" s="18">
        <f>U4</f>
        <v>17.777777777777779</v>
      </c>
    </row>
    <row r="15" spans="1:21" x14ac:dyDescent="0.15">
      <c r="A15" s="8" t="str">
        <f>member!B15</f>
        <v>蚕豆</v>
      </c>
      <c r="B15" s="8">
        <f>member!A15</f>
        <v>7</v>
      </c>
      <c r="C15" s="8">
        <f t="shared" si="7"/>
        <v>9</v>
      </c>
      <c r="D15" s="9">
        <f t="shared" si="8"/>
        <v>166.89912280701753</v>
      </c>
      <c r="E15" s="4">
        <f>E4</f>
        <v>18.157894736842106</v>
      </c>
      <c r="F15" s="4">
        <f>F4</f>
        <v>19.166666666666668</v>
      </c>
      <c r="G15" s="18">
        <f>G4</f>
        <v>19.166666666666668</v>
      </c>
      <c r="H15" s="18"/>
      <c r="I15" s="2"/>
      <c r="J15" s="18">
        <f>J4</f>
        <v>19.166666666666668</v>
      </c>
      <c r="K15" s="18"/>
      <c r="L15" s="18">
        <f>L4</f>
        <v>18.888888888888889</v>
      </c>
      <c r="M15" s="18">
        <f>M4</f>
        <v>17.25</v>
      </c>
      <c r="N15" s="18"/>
      <c r="O15" s="18">
        <f>O4</f>
        <v>19.166666666666668</v>
      </c>
      <c r="P15" s="18"/>
      <c r="Q15" s="18">
        <f>Q4</f>
        <v>18.157894736842106</v>
      </c>
      <c r="R15" s="18"/>
      <c r="S15" s="18">
        <f>S4</f>
        <v>17.777777777777779</v>
      </c>
      <c r="T15" s="18"/>
      <c r="U15" s="18"/>
    </row>
    <row r="16" spans="1:21" x14ac:dyDescent="0.15">
      <c r="A16" s="8" t="str">
        <f>member!B16</f>
        <v>菜菜</v>
      </c>
      <c r="B16" s="8">
        <f>member!A16</f>
        <v>8</v>
      </c>
      <c r="C16" s="8">
        <f t="shared" si="7"/>
        <v>8</v>
      </c>
      <c r="D16" s="9">
        <f t="shared" si="8"/>
        <v>146.21345029239765</v>
      </c>
      <c r="E16" s="4">
        <f>E4</f>
        <v>18.157894736842106</v>
      </c>
      <c r="F16" s="4"/>
      <c r="G16" s="2"/>
      <c r="H16" s="2"/>
      <c r="I16" s="2"/>
      <c r="J16" s="18">
        <f>J4</f>
        <v>19.166666666666668</v>
      </c>
      <c r="K16" s="18"/>
      <c r="L16" s="18"/>
      <c r="M16" s="18"/>
      <c r="N16" s="18"/>
      <c r="O16" s="18">
        <f>O4</f>
        <v>19.166666666666668</v>
      </c>
      <c r="P16" s="18">
        <f>P4</f>
        <v>19.166666666666668</v>
      </c>
      <c r="Q16" s="18">
        <f>Q4</f>
        <v>18.157894736842106</v>
      </c>
      <c r="R16" s="18">
        <f>R4</f>
        <v>16.842105263157894</v>
      </c>
      <c r="S16" s="18">
        <f>S4</f>
        <v>17.777777777777779</v>
      </c>
      <c r="T16" s="18"/>
      <c r="U16" s="18">
        <f>U4</f>
        <v>17.777777777777779</v>
      </c>
    </row>
    <row r="17" spans="1:21" x14ac:dyDescent="0.15">
      <c r="A17" s="8" t="str">
        <f>member!B17</f>
        <v>老A</v>
      </c>
      <c r="B17" s="8">
        <f>member!A17</f>
        <v>9</v>
      </c>
      <c r="C17" s="8">
        <f t="shared" si="7"/>
        <v>5</v>
      </c>
      <c r="D17" s="9">
        <f t="shared" si="8"/>
        <v>92.630116959064324</v>
      </c>
      <c r="E17" s="4">
        <f>E4</f>
        <v>18.157894736842106</v>
      </c>
      <c r="F17" s="4"/>
      <c r="G17" s="2"/>
      <c r="H17" s="18">
        <f>H4</f>
        <v>19.166666666666668</v>
      </c>
      <c r="I17" s="2"/>
      <c r="J17" s="18">
        <f>J4</f>
        <v>19.166666666666668</v>
      </c>
      <c r="K17" s="18"/>
      <c r="L17" s="18">
        <f>L4</f>
        <v>18.888888888888889</v>
      </c>
      <c r="M17" s="18">
        <f>M4</f>
        <v>17.25</v>
      </c>
      <c r="N17" s="18"/>
      <c r="O17" s="18"/>
      <c r="P17" s="18"/>
      <c r="Q17" s="18"/>
      <c r="R17" s="18"/>
      <c r="S17" s="18"/>
      <c r="T17" s="18"/>
      <c r="U17" s="18"/>
    </row>
    <row r="18" spans="1:21" x14ac:dyDescent="0.15">
      <c r="A18" s="8" t="str">
        <f>member!B18</f>
        <v>幸福</v>
      </c>
      <c r="B18" s="8">
        <f>member!A18</f>
        <v>10</v>
      </c>
      <c r="C18" s="8">
        <f t="shared" si="7"/>
        <v>11</v>
      </c>
      <c r="D18" s="9">
        <f t="shared" si="8"/>
        <v>199.92809675704413</v>
      </c>
      <c r="E18" s="4">
        <f>E4</f>
        <v>18.157894736842106</v>
      </c>
      <c r="F18" s="4">
        <f>F4</f>
        <v>19.166666666666668</v>
      </c>
      <c r="G18" s="18">
        <f>G4</f>
        <v>19.166666666666668</v>
      </c>
      <c r="H18" s="18"/>
      <c r="I18" s="18">
        <f>I4</f>
        <v>19.166666666666668</v>
      </c>
      <c r="J18" s="18"/>
      <c r="K18" s="18">
        <f>K4</f>
        <v>15.909090909090908</v>
      </c>
      <c r="L18" s="18"/>
      <c r="M18" s="18">
        <f>M4</f>
        <v>17.25</v>
      </c>
      <c r="N18" s="18">
        <f>N4</f>
        <v>19.166666666666668</v>
      </c>
      <c r="O18" s="18"/>
      <c r="P18" s="18">
        <f>P4</f>
        <v>19.166666666666668</v>
      </c>
      <c r="Q18" s="18">
        <f>Q4</f>
        <v>18.157894736842106</v>
      </c>
      <c r="R18" s="18">
        <f>R4</f>
        <v>16.842105263157894</v>
      </c>
      <c r="S18" s="18"/>
      <c r="T18" s="18">
        <f>T4</f>
        <v>17.777777777777779</v>
      </c>
      <c r="U18" s="18"/>
    </row>
    <row r="19" spans="1:21" x14ac:dyDescent="0.15">
      <c r="A19" s="8" t="str">
        <f>member!B19</f>
        <v>鲜明</v>
      </c>
      <c r="B19" s="8">
        <f>member!A19</f>
        <v>11</v>
      </c>
      <c r="C19" s="8">
        <f t="shared" si="7"/>
        <v>7</v>
      </c>
      <c r="D19" s="9">
        <f t="shared" si="8"/>
        <v>129.09356725146199</v>
      </c>
      <c r="E19" s="4">
        <f>E4</f>
        <v>18.157894736842106</v>
      </c>
      <c r="F19" s="4">
        <f>F4</f>
        <v>19.166666666666668</v>
      </c>
      <c r="G19" s="2"/>
      <c r="H19" s="2"/>
      <c r="I19" s="2"/>
      <c r="J19" s="2"/>
      <c r="K19" s="2"/>
      <c r="L19" s="18">
        <f>L4</f>
        <v>18.888888888888889</v>
      </c>
      <c r="M19" s="18"/>
      <c r="N19" s="18"/>
      <c r="O19" s="18">
        <f>O4</f>
        <v>19.166666666666668</v>
      </c>
      <c r="P19" s="18"/>
      <c r="Q19" s="18">
        <f>Q4</f>
        <v>18.157894736842106</v>
      </c>
      <c r="R19" s="18"/>
      <c r="S19" s="18">
        <f>S4</f>
        <v>17.777777777777779</v>
      </c>
      <c r="T19" s="18"/>
      <c r="U19" s="18">
        <f>U4</f>
        <v>17.777777777777779</v>
      </c>
    </row>
    <row r="20" spans="1:21" x14ac:dyDescent="0.15">
      <c r="A20" s="8" t="str">
        <f>member!B20</f>
        <v>Zigbeer</v>
      </c>
      <c r="B20" s="8">
        <f>member!A20</f>
        <v>12</v>
      </c>
      <c r="C20" s="8">
        <f t="shared" si="7"/>
        <v>6</v>
      </c>
      <c r="D20" s="9">
        <f t="shared" si="8"/>
        <v>112.39766081871346</v>
      </c>
      <c r="E20" s="4"/>
      <c r="F20" s="4"/>
      <c r="G20" s="18">
        <f>G4</f>
        <v>19.166666666666668</v>
      </c>
      <c r="H20" s="18"/>
      <c r="I20" s="18">
        <f>I4</f>
        <v>19.166666666666668</v>
      </c>
      <c r="J20" s="18"/>
      <c r="K20" s="18"/>
      <c r="L20" s="18">
        <f>L4</f>
        <v>18.888888888888889</v>
      </c>
      <c r="M20" s="18"/>
      <c r="N20" s="18">
        <f>N4</f>
        <v>19.166666666666668</v>
      </c>
      <c r="O20" s="18"/>
      <c r="P20" s="18">
        <f>P4</f>
        <v>19.166666666666668</v>
      </c>
      <c r="Q20" s="18"/>
      <c r="R20" s="18">
        <f>R4</f>
        <v>16.842105263157894</v>
      </c>
      <c r="S20" s="18"/>
      <c r="T20" s="18"/>
      <c r="U20" s="18"/>
    </row>
    <row r="21" spans="1:21" x14ac:dyDescent="0.15">
      <c r="A21" s="8" t="str">
        <f>member!B21</f>
        <v>侯盟</v>
      </c>
      <c r="B21" s="8">
        <f>member!A21</f>
        <v>13</v>
      </c>
      <c r="C21" s="8">
        <f t="shared" si="7"/>
        <v>8</v>
      </c>
      <c r="D21" s="9">
        <f t="shared" si="8"/>
        <v>147.7511961722488</v>
      </c>
      <c r="E21" s="4"/>
      <c r="F21" s="4">
        <f>F4</f>
        <v>19.166666666666668</v>
      </c>
      <c r="G21" s="18">
        <f>G4</f>
        <v>19.166666666666668</v>
      </c>
      <c r="H21" s="18">
        <f>H4</f>
        <v>19.166666666666668</v>
      </c>
      <c r="I21" s="18">
        <f>I4</f>
        <v>19.166666666666668</v>
      </c>
      <c r="J21" s="18"/>
      <c r="K21" s="18">
        <f>K4</f>
        <v>15.909090909090908</v>
      </c>
      <c r="L21" s="18"/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</row>
    <row r="22" spans="1:21" x14ac:dyDescent="0.15">
      <c r="A22" s="8" t="str">
        <f>member!B22</f>
        <v>小贝</v>
      </c>
      <c r="B22" s="8">
        <f>member!A22</f>
        <v>14</v>
      </c>
      <c r="C22" s="8">
        <f t="shared" si="7"/>
        <v>0</v>
      </c>
      <c r="D22" s="9">
        <f t="shared" si="8"/>
        <v>0</v>
      </c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15">
      <c r="A23" s="8" t="str">
        <f>member!B23</f>
        <v>古轮木</v>
      </c>
      <c r="B23" s="8">
        <f>member!A23</f>
        <v>15</v>
      </c>
      <c r="C23" s="8">
        <f t="shared" si="7"/>
        <v>9</v>
      </c>
      <c r="D23" s="9">
        <f t="shared" si="8"/>
        <v>164.14008506113768</v>
      </c>
      <c r="E23" s="4"/>
      <c r="F23" s="4">
        <f>F4</f>
        <v>19.166666666666668</v>
      </c>
      <c r="G23" s="18">
        <f>G4</f>
        <v>19.166666666666668</v>
      </c>
      <c r="H23" s="18"/>
      <c r="I23" s="18">
        <f>I4</f>
        <v>19.166666666666668</v>
      </c>
      <c r="J23" s="18"/>
      <c r="K23" s="18">
        <f>K4</f>
        <v>15.909090909090908</v>
      </c>
      <c r="L23" s="18"/>
      <c r="M23" s="18"/>
      <c r="N23" s="18">
        <f>N4</f>
        <v>19.166666666666668</v>
      </c>
      <c r="O23" s="18"/>
      <c r="P23" s="18">
        <f>P4</f>
        <v>19.166666666666668</v>
      </c>
      <c r="Q23" s="18"/>
      <c r="R23" s="18">
        <f>R4</f>
        <v>16.842105263157894</v>
      </c>
      <c r="S23" s="18">
        <f>S4</f>
        <v>17.777777777777779</v>
      </c>
      <c r="T23" s="18"/>
      <c r="U23" s="18">
        <f>U4</f>
        <v>17.777777777777779</v>
      </c>
    </row>
    <row r="24" spans="1:21" x14ac:dyDescent="0.15">
      <c r="A24" s="8" t="str">
        <f>member!B24</f>
        <v>虫子</v>
      </c>
      <c r="B24" s="8">
        <f>member!A24</f>
        <v>16</v>
      </c>
      <c r="C24" s="8">
        <f t="shared" si="7"/>
        <v>6</v>
      </c>
      <c r="D24" s="9">
        <f t="shared" si="8"/>
        <v>111.21345029239765</v>
      </c>
      <c r="E24" s="4">
        <f>E4</f>
        <v>18.157894736842106</v>
      </c>
      <c r="F24" s="4">
        <f>F4</f>
        <v>19.166666666666668</v>
      </c>
      <c r="G24" s="18">
        <f>G4</f>
        <v>19.166666666666668</v>
      </c>
      <c r="H24" s="18">
        <f>H4</f>
        <v>19.166666666666668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18">
        <f>S4</f>
        <v>17.777777777777779</v>
      </c>
      <c r="T24" s="18">
        <f>T4</f>
        <v>17.777777777777779</v>
      </c>
      <c r="U24" s="18"/>
    </row>
    <row r="25" spans="1:21" x14ac:dyDescent="0.15">
      <c r="A25" s="8" t="str">
        <f>member!B25</f>
        <v>4号</v>
      </c>
      <c r="B25" s="8">
        <f>member!A25</f>
        <v>17</v>
      </c>
      <c r="C25" s="8">
        <f t="shared" si="7"/>
        <v>7</v>
      </c>
      <c r="D25" s="9">
        <f t="shared" si="8"/>
        <v>130.10233918128657</v>
      </c>
      <c r="E25" s="4"/>
      <c r="F25" s="4"/>
      <c r="G25" s="2"/>
      <c r="H25" s="7">
        <f>H4</f>
        <v>19.166666666666668</v>
      </c>
      <c r="I25" s="2"/>
      <c r="J25" s="18">
        <f>J4</f>
        <v>19.166666666666668</v>
      </c>
      <c r="K25" s="18"/>
      <c r="L25" s="18">
        <f>L4</f>
        <v>18.888888888888889</v>
      </c>
      <c r="M25" s="18"/>
      <c r="N25" s="18"/>
      <c r="O25" s="18">
        <f>O4</f>
        <v>19.166666666666668</v>
      </c>
      <c r="P25" s="18"/>
      <c r="Q25" s="18">
        <f>Q4</f>
        <v>18.157894736842106</v>
      </c>
      <c r="R25" s="18"/>
      <c r="S25" s="18">
        <f>S4</f>
        <v>17.777777777777779</v>
      </c>
      <c r="T25" s="18"/>
      <c r="U25" s="18">
        <f>U4</f>
        <v>17.777777777777779</v>
      </c>
    </row>
    <row r="26" spans="1:21" x14ac:dyDescent="0.15">
      <c r="A26" s="8" t="str">
        <f>member!B26</f>
        <v>刀</v>
      </c>
      <c r="B26" s="8">
        <f>member!A26</f>
        <v>18</v>
      </c>
      <c r="C26" s="8">
        <f t="shared" si="7"/>
        <v>9</v>
      </c>
      <c r="D26" s="9">
        <f t="shared" si="8"/>
        <v>162.60353535353536</v>
      </c>
      <c r="E26" s="4"/>
      <c r="F26" s="4"/>
      <c r="G26" s="18">
        <f>G4</f>
        <v>19.166666666666668</v>
      </c>
      <c r="H26" s="18"/>
      <c r="I26" s="18">
        <f>I4</f>
        <v>19.166666666666668</v>
      </c>
      <c r="J26" s="18"/>
      <c r="K26" s="18">
        <f>K4</f>
        <v>15.909090909090908</v>
      </c>
      <c r="L26" s="18"/>
      <c r="M26" s="18">
        <f>M4</f>
        <v>17.25</v>
      </c>
      <c r="N26" s="18">
        <f>N4</f>
        <v>19.166666666666668</v>
      </c>
      <c r="O26" s="18"/>
      <c r="P26" s="18">
        <f>P4</f>
        <v>19.166666666666668</v>
      </c>
      <c r="Q26" s="18">
        <f>Q4</f>
        <v>18.157894736842106</v>
      </c>
      <c r="R26" s="18">
        <f>R4</f>
        <v>16.842105263157894</v>
      </c>
      <c r="S26" s="18"/>
      <c r="T26" s="18">
        <f>T4</f>
        <v>17.777777777777779</v>
      </c>
      <c r="U26" s="18"/>
    </row>
    <row r="27" spans="1:21" x14ac:dyDescent="0.15">
      <c r="A27" s="8" t="str">
        <f>member!B27</f>
        <v>活了</v>
      </c>
      <c r="B27" s="8">
        <f>member!A27</f>
        <v>19</v>
      </c>
      <c r="C27" s="8">
        <f t="shared" si="7"/>
        <v>8</v>
      </c>
      <c r="D27" s="9">
        <f t="shared" si="8"/>
        <v>143.43686868686868</v>
      </c>
      <c r="E27" s="4">
        <f>E4</f>
        <v>18.157894736842106</v>
      </c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/>
      <c r="Q27" s="18"/>
      <c r="R27" s="18">
        <f>R4</f>
        <v>16.842105263157894</v>
      </c>
      <c r="S27" s="18"/>
      <c r="T27" s="18">
        <f>T4</f>
        <v>17.777777777777779</v>
      </c>
      <c r="U27" s="18"/>
    </row>
    <row r="28" spans="1:21" x14ac:dyDescent="0.15">
      <c r="A28" s="8" t="str">
        <f>member!B28</f>
        <v>m8</v>
      </c>
      <c r="B28" s="8">
        <f>member!A28</f>
        <v>20</v>
      </c>
      <c r="C28" s="8">
        <f t="shared" si="7"/>
        <v>5</v>
      </c>
      <c r="D28" s="9">
        <f t="shared" si="8"/>
        <v>93.435672514619881</v>
      </c>
      <c r="E28" s="4">
        <f>E4</f>
        <v>18.157894736842106</v>
      </c>
      <c r="F28" s="4"/>
      <c r="G28" s="2"/>
      <c r="H28" s="2"/>
      <c r="I28" s="18">
        <f>I4</f>
        <v>19.166666666666668</v>
      </c>
      <c r="J28" s="18"/>
      <c r="K28" s="18"/>
      <c r="L28" s="18"/>
      <c r="M28" s="18"/>
      <c r="N28" s="18"/>
      <c r="O28" s="18">
        <f>O4</f>
        <v>19.166666666666668</v>
      </c>
      <c r="P28" s="18">
        <f>P4</f>
        <v>19.166666666666668</v>
      </c>
      <c r="Q28" s="18"/>
      <c r="R28" s="18"/>
      <c r="S28" s="18"/>
      <c r="T28" s="18">
        <f>T4</f>
        <v>17.777777777777779</v>
      </c>
      <c r="U28" s="18"/>
    </row>
    <row r="29" spans="1:21" x14ac:dyDescent="0.15">
      <c r="A29" s="8" t="str">
        <f>member!B29</f>
        <v>贰壹</v>
      </c>
      <c r="B29" s="8">
        <f>member!A29</f>
        <v>21</v>
      </c>
      <c r="C29" s="8">
        <f t="shared" si="7"/>
        <v>6</v>
      </c>
      <c r="D29" s="9">
        <f t="shared" si="8"/>
        <v>108.0289739500266</v>
      </c>
      <c r="E29" s="4"/>
      <c r="F29" s="4"/>
      <c r="G29" s="2"/>
      <c r="H29" s="2"/>
      <c r="I29" s="18">
        <f>I4</f>
        <v>19.166666666666668</v>
      </c>
      <c r="J29" s="18"/>
      <c r="K29" s="18">
        <f>K4</f>
        <v>15.909090909090908</v>
      </c>
      <c r="L29" s="18"/>
      <c r="M29" s="18"/>
      <c r="N29" s="18">
        <f>N4</f>
        <v>19.166666666666668</v>
      </c>
      <c r="O29" s="18"/>
      <c r="P29" s="18">
        <f>P4</f>
        <v>19.166666666666668</v>
      </c>
      <c r="Q29" s="18"/>
      <c r="R29" s="18">
        <f>R4</f>
        <v>16.842105263157894</v>
      </c>
      <c r="S29" s="18"/>
      <c r="T29" s="18">
        <f>T4</f>
        <v>17.777777777777779</v>
      </c>
      <c r="U29" s="18"/>
    </row>
    <row r="30" spans="1:21" x14ac:dyDescent="0.15">
      <c r="A30" s="8" t="str">
        <f>member!B30</f>
        <v>温涛</v>
      </c>
      <c r="B30" s="8">
        <f>member!A30</f>
        <v>22</v>
      </c>
      <c r="C30" s="8">
        <f t="shared" si="7"/>
        <v>1</v>
      </c>
      <c r="D30" s="9">
        <f t="shared" si="8"/>
        <v>19.166666666666668</v>
      </c>
      <c r="E30" s="4"/>
      <c r="F30" s="4"/>
      <c r="G30" s="2"/>
      <c r="H30" s="2"/>
      <c r="I30" s="18">
        <f>I4</f>
        <v>19.166666666666668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15">
      <c r="A31" s="8" t="str">
        <f>member!B31</f>
        <v>Sam</v>
      </c>
      <c r="B31" s="8">
        <f>member!A31</f>
        <v>23</v>
      </c>
      <c r="C31" s="8">
        <f t="shared" si="7"/>
        <v>2</v>
      </c>
      <c r="D31" s="9">
        <f t="shared" si="8"/>
        <v>35.935672514619881</v>
      </c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18">
        <f>Q4</f>
        <v>18.157894736842106</v>
      </c>
      <c r="R31" s="18"/>
      <c r="S31" s="18">
        <f>S4</f>
        <v>17.777777777777779</v>
      </c>
      <c r="T31" s="18"/>
      <c r="U31" s="18"/>
    </row>
    <row r="32" spans="1:21" x14ac:dyDescent="0.15">
      <c r="A32" s="8" t="str">
        <f>member!B32</f>
        <v>杨光</v>
      </c>
      <c r="B32" s="8">
        <f>member!A32</f>
        <v>24</v>
      </c>
      <c r="C32" s="8">
        <f t="shared" si="7"/>
        <v>2</v>
      </c>
      <c r="D32" s="9">
        <f t="shared" si="8"/>
        <v>37.324561403508774</v>
      </c>
      <c r="E32" s="4"/>
      <c r="F32" s="4"/>
      <c r="G32" s="2"/>
      <c r="H32" s="18">
        <f>H4</f>
        <v>19.166666666666668</v>
      </c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/>
      <c r="T32" s="18"/>
      <c r="U32" s="18"/>
    </row>
    <row r="33" spans="1:21" x14ac:dyDescent="0.15">
      <c r="A33" s="8" t="str">
        <f>member!B33</f>
        <v>红星</v>
      </c>
      <c r="B33" s="8">
        <f>member!A33</f>
        <v>25</v>
      </c>
      <c r="C33" s="8">
        <f t="shared" si="7"/>
        <v>2</v>
      </c>
      <c r="D33" s="9">
        <f t="shared" si="8"/>
        <v>34.066985645933016</v>
      </c>
      <c r="E33" s="7">
        <f>E4</f>
        <v>18.157894736842106</v>
      </c>
      <c r="F33" s="4"/>
      <c r="G33" s="2"/>
      <c r="H33" s="2"/>
      <c r="I33" s="2"/>
      <c r="J33" s="2"/>
      <c r="K33" s="18">
        <f>K4</f>
        <v>15.909090909090908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15">
      <c r="A34" s="8" t="str">
        <f>member!B34</f>
        <v>方亚</v>
      </c>
      <c r="B34" s="8">
        <f>member!A34</f>
        <v>26</v>
      </c>
      <c r="C34" s="8">
        <f t="shared" si="7"/>
        <v>8</v>
      </c>
      <c r="D34" s="9">
        <f t="shared" si="8"/>
        <v>146.77020202020202</v>
      </c>
      <c r="E34" s="4"/>
      <c r="F34" s="4">
        <f>F4</f>
        <v>19.166666666666668</v>
      </c>
      <c r="G34" s="2"/>
      <c r="H34" s="18">
        <f>H4</f>
        <v>19.166666666666668</v>
      </c>
      <c r="I34" s="2"/>
      <c r="J34" s="18">
        <f>J4</f>
        <v>19.166666666666668</v>
      </c>
      <c r="K34" s="18">
        <f>K4</f>
        <v>15.909090909090908</v>
      </c>
      <c r="L34" s="18"/>
      <c r="M34" s="18">
        <f>M4</f>
        <v>17.25</v>
      </c>
      <c r="N34" s="18">
        <f>N4</f>
        <v>19.166666666666668</v>
      </c>
      <c r="O34" s="18"/>
      <c r="P34" s="18">
        <f>P4</f>
        <v>19.166666666666668</v>
      </c>
      <c r="Q34" s="18"/>
      <c r="R34" s="18"/>
      <c r="S34" s="18"/>
      <c r="T34" s="18">
        <f>T4</f>
        <v>17.777777777777779</v>
      </c>
      <c r="U34" s="18"/>
    </row>
    <row r="35" spans="1:21" x14ac:dyDescent="0.15">
      <c r="A35" s="8" t="str">
        <f>member!B35</f>
        <v>戒影</v>
      </c>
      <c r="B35" s="8">
        <f>member!A35</f>
        <v>27</v>
      </c>
      <c r="C35" s="8">
        <f t="shared" si="7"/>
        <v>10</v>
      </c>
      <c r="D35" s="9">
        <f t="shared" si="8"/>
        <v>184.41786283891545</v>
      </c>
      <c r="E35" s="4"/>
      <c r="F35" s="4">
        <f>F4</f>
        <v>19.166666666666668</v>
      </c>
      <c r="G35" s="18">
        <f>G4</f>
        <v>19.166666666666668</v>
      </c>
      <c r="H35" s="18">
        <f>H4</f>
        <v>19.166666666666668</v>
      </c>
      <c r="I35" s="18">
        <f>I4</f>
        <v>19.166666666666668</v>
      </c>
      <c r="J35" s="18"/>
      <c r="K35" s="18">
        <f>K4</f>
        <v>15.909090909090908</v>
      </c>
      <c r="L35" s="18">
        <f>L4</f>
        <v>18.888888888888889</v>
      </c>
      <c r="M35" s="18"/>
      <c r="N35" s="18">
        <f>N4</f>
        <v>19.166666666666668</v>
      </c>
      <c r="O35" s="18"/>
      <c r="P35" s="18">
        <f>P4</f>
        <v>19.166666666666668</v>
      </c>
      <c r="Q35" s="18"/>
      <c r="R35" s="18">
        <f>R4</f>
        <v>16.842105263157894</v>
      </c>
      <c r="S35" s="18"/>
      <c r="T35" s="18">
        <f>T4</f>
        <v>17.777777777777779</v>
      </c>
      <c r="U35" s="18"/>
    </row>
    <row r="36" spans="1:21" x14ac:dyDescent="0.15">
      <c r="A36" s="8" t="str">
        <f>member!B36</f>
        <v>尚峰</v>
      </c>
      <c r="B36" s="8">
        <f>member!A36</f>
        <v>28</v>
      </c>
      <c r="C36" s="8">
        <f t="shared" si="7"/>
        <v>4</v>
      </c>
      <c r="D36" s="9">
        <f t="shared" si="8"/>
        <v>74.75</v>
      </c>
      <c r="E36" s="4"/>
      <c r="F36" s="4">
        <f>F4</f>
        <v>19.166666666666668</v>
      </c>
      <c r="G36" s="18">
        <f>G4</f>
        <v>19.166666666666668</v>
      </c>
      <c r="H36" s="18"/>
      <c r="I36" s="18">
        <f>I4</f>
        <v>19.166666666666668</v>
      </c>
      <c r="J36" s="18"/>
      <c r="K36" s="18"/>
      <c r="L36" s="18"/>
      <c r="M36" s="18">
        <f>M4</f>
        <v>17.25</v>
      </c>
      <c r="N36" s="18"/>
      <c r="O36" s="18"/>
      <c r="P36" s="18"/>
      <c r="Q36" s="18"/>
      <c r="R36" s="18"/>
      <c r="S36" s="18"/>
      <c r="T36" s="18"/>
      <c r="U36" s="18"/>
    </row>
    <row r="37" spans="1:21" x14ac:dyDescent="0.15">
      <c r="A37" s="8" t="str">
        <f>member!B37</f>
        <v>吕涛</v>
      </c>
      <c r="B37" s="8">
        <f>member!A37</f>
        <v>29</v>
      </c>
      <c r="C37" s="8">
        <f t="shared" si="7"/>
        <v>2</v>
      </c>
      <c r="D37" s="9">
        <f t="shared" si="8"/>
        <v>35.075757575757578</v>
      </c>
      <c r="E37" s="4"/>
      <c r="F37" s="4">
        <f>F4</f>
        <v>19.166666666666668</v>
      </c>
      <c r="G37" s="2"/>
      <c r="H37" s="2"/>
      <c r="I37" s="2"/>
      <c r="J37" s="2"/>
      <c r="K37" s="18">
        <f>K4</f>
        <v>15.909090909090908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15">
      <c r="A38" s="8" t="str">
        <f>member!B38</f>
        <v>小天</v>
      </c>
      <c r="B38" s="8">
        <f>member!A38</f>
        <v>30</v>
      </c>
      <c r="C38" s="8">
        <f t="shared" si="7"/>
        <v>9</v>
      </c>
      <c r="D38" s="9">
        <f t="shared" si="8"/>
        <v>167.80555555555554</v>
      </c>
      <c r="E38" s="4"/>
      <c r="F38" s="4"/>
      <c r="G38" s="18">
        <f>G4</f>
        <v>19.166666666666668</v>
      </c>
      <c r="H38" s="18">
        <f>H4</f>
        <v>19.166666666666668</v>
      </c>
      <c r="I38" s="18">
        <f>I4</f>
        <v>19.166666666666668</v>
      </c>
      <c r="J38" s="18">
        <f>J4</f>
        <v>19.166666666666668</v>
      </c>
      <c r="K38" s="18"/>
      <c r="L38" s="18"/>
      <c r="M38" s="18">
        <f>M4</f>
        <v>17.25</v>
      </c>
      <c r="N38" s="18"/>
      <c r="O38" s="18">
        <f>O4</f>
        <v>19.166666666666668</v>
      </c>
      <c r="P38" s="18">
        <f>P4</f>
        <v>19.166666666666668</v>
      </c>
      <c r="Q38" s="18"/>
      <c r="R38" s="18"/>
      <c r="S38" s="18"/>
      <c r="T38" s="18">
        <f>T4</f>
        <v>17.777777777777779</v>
      </c>
      <c r="U38" s="18">
        <f>U4</f>
        <v>17.777777777777779</v>
      </c>
    </row>
    <row r="39" spans="1:21" x14ac:dyDescent="0.15">
      <c r="A39" s="8" t="str">
        <f>member!B39</f>
        <v>清道夫</v>
      </c>
      <c r="B39" s="8">
        <f>member!A39</f>
        <v>32</v>
      </c>
      <c r="C39" s="8">
        <f t="shared" si="7"/>
        <v>9</v>
      </c>
      <c r="D39" s="9">
        <f t="shared" si="8"/>
        <v>166.11111111111111</v>
      </c>
      <c r="E39" s="4"/>
      <c r="F39" s="4">
        <f>F4</f>
        <v>19.166666666666668</v>
      </c>
      <c r="G39" s="18">
        <f>G4</f>
        <v>19.166666666666668</v>
      </c>
      <c r="H39" s="18">
        <f>H4</f>
        <v>19.166666666666668</v>
      </c>
      <c r="I39" s="2"/>
      <c r="J39" s="2"/>
      <c r="K39" s="2"/>
      <c r="L39" s="18">
        <f>L4</f>
        <v>18.888888888888889</v>
      </c>
      <c r="M39" s="18"/>
      <c r="N39" s="18">
        <f>N4</f>
        <v>19.166666666666668</v>
      </c>
      <c r="O39" s="18"/>
      <c r="P39" s="18"/>
      <c r="Q39" s="18">
        <f>Q4</f>
        <v>18.157894736842106</v>
      </c>
      <c r="R39" s="18">
        <f>R4</f>
        <v>16.842105263157894</v>
      </c>
      <c r="S39" s="18">
        <f>S4</f>
        <v>17.777777777777779</v>
      </c>
      <c r="T39" s="18">
        <f>T4</f>
        <v>17.777777777777779</v>
      </c>
      <c r="U39" s="18"/>
    </row>
    <row r="40" spans="1:21" x14ac:dyDescent="0.15">
      <c r="A40" s="8" t="str">
        <f>member!B40</f>
        <v>超</v>
      </c>
      <c r="B40" s="8">
        <f>member!A40</f>
        <v>33</v>
      </c>
      <c r="C40" s="8">
        <f t="shared" ref="C40:C69" si="9">COUNT(E40:ZZ40)</f>
        <v>8</v>
      </c>
      <c r="D40" s="9">
        <f t="shared" ref="D40:D69" si="10">SUM(E40:ZZ40)</f>
        <v>143.05675172780437</v>
      </c>
      <c r="E40" s="4"/>
      <c r="F40" s="4"/>
      <c r="G40" s="2"/>
      <c r="H40" s="2"/>
      <c r="I40" s="2"/>
      <c r="J40" s="2"/>
      <c r="K40" s="18">
        <f>K4</f>
        <v>15.909090909090908</v>
      </c>
      <c r="L40" s="18"/>
      <c r="M40" s="18">
        <f>M4</f>
        <v>17.25</v>
      </c>
      <c r="N40" s="18">
        <f>N4</f>
        <v>19.166666666666668</v>
      </c>
      <c r="O40" s="18">
        <f>O4</f>
        <v>19.166666666666668</v>
      </c>
      <c r="P40" s="18">
        <f>P4</f>
        <v>19.166666666666668</v>
      </c>
      <c r="Q40" s="18"/>
      <c r="R40" s="18">
        <f>R4</f>
        <v>16.842105263157894</v>
      </c>
      <c r="S40" s="18"/>
      <c r="T40" s="18">
        <f>T4</f>
        <v>17.777777777777779</v>
      </c>
      <c r="U40" s="18">
        <f>U4</f>
        <v>17.777777777777779</v>
      </c>
    </row>
    <row r="41" spans="1:21" x14ac:dyDescent="0.15">
      <c r="A41" s="8" t="str">
        <f>member!B41</f>
        <v>Smile</v>
      </c>
      <c r="B41" s="8">
        <f>member!A41</f>
        <v>37</v>
      </c>
      <c r="C41" s="8">
        <f t="shared" si="9"/>
        <v>7</v>
      </c>
      <c r="D41" s="9">
        <f t="shared" si="10"/>
        <v>130.38011695906434</v>
      </c>
      <c r="E41" s="4"/>
      <c r="F41" s="4">
        <f>F4</f>
        <v>19.166666666666668</v>
      </c>
      <c r="G41" s="2"/>
      <c r="H41" s="18">
        <f>H4</f>
        <v>19.166666666666668</v>
      </c>
      <c r="I41" s="2"/>
      <c r="J41" s="18">
        <f>J4</f>
        <v>19.166666666666668</v>
      </c>
      <c r="K41" s="18"/>
      <c r="L41" s="18"/>
      <c r="M41" s="18"/>
      <c r="N41" s="18"/>
      <c r="O41" s="18">
        <f>O4</f>
        <v>19.166666666666668</v>
      </c>
      <c r="P41" s="18"/>
      <c r="Q41" s="18">
        <f>Q4</f>
        <v>18.157894736842106</v>
      </c>
      <c r="R41" s="18"/>
      <c r="S41" s="18">
        <f>S4</f>
        <v>17.777777777777779</v>
      </c>
      <c r="T41" s="18"/>
      <c r="U41" s="18">
        <f>U4</f>
        <v>17.777777777777779</v>
      </c>
    </row>
    <row r="42" spans="1:21" x14ac:dyDescent="0.15">
      <c r="A42" s="8" t="str">
        <f>member!B42</f>
        <v>小宋</v>
      </c>
      <c r="B42" s="8">
        <f>member!A42</f>
        <v>45</v>
      </c>
      <c r="C42" s="8">
        <f t="shared" si="9"/>
        <v>7</v>
      </c>
      <c r="D42" s="9">
        <f t="shared" si="10"/>
        <v>129.5745614035088</v>
      </c>
      <c r="E42" s="4"/>
      <c r="F42" s="4"/>
      <c r="G42" s="2"/>
      <c r="H42" s="18">
        <f>H4</f>
        <v>19.166666666666668</v>
      </c>
      <c r="I42" s="2"/>
      <c r="J42" s="18">
        <f>J4</f>
        <v>19.166666666666668</v>
      </c>
      <c r="K42" s="18"/>
      <c r="L42" s="18">
        <f>L4</f>
        <v>18.888888888888889</v>
      </c>
      <c r="M42" s="18">
        <f>M4</f>
        <v>17.25</v>
      </c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/>
    </row>
    <row r="43" spans="1:21" x14ac:dyDescent="0.15">
      <c r="A43" s="8" t="str">
        <f>member!B43</f>
        <v>赵聪</v>
      </c>
      <c r="B43" s="8">
        <f>member!A43</f>
        <v>55</v>
      </c>
      <c r="C43" s="8">
        <f t="shared" si="9"/>
        <v>5</v>
      </c>
      <c r="D43" s="9">
        <f t="shared" si="10"/>
        <v>92.630116959064338</v>
      </c>
      <c r="E43" s="4"/>
      <c r="F43" s="4"/>
      <c r="G43" s="2"/>
      <c r="H43" s="2"/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/>
      <c r="T43" s="18"/>
      <c r="U43" s="18"/>
    </row>
    <row r="44" spans="1:21" x14ac:dyDescent="0.15">
      <c r="A44" s="8" t="str">
        <f>member!B44</f>
        <v>腿</v>
      </c>
      <c r="B44" s="8">
        <f>member!A44</f>
        <v>69</v>
      </c>
      <c r="C44" s="8">
        <f t="shared" si="9"/>
        <v>0</v>
      </c>
      <c r="D44" s="9">
        <f t="shared" si="10"/>
        <v>0</v>
      </c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15">
      <c r="A45" s="8" t="str">
        <f>member!B45</f>
        <v>更心</v>
      </c>
      <c r="B45" s="8">
        <f>member!A45</f>
        <v>77</v>
      </c>
      <c r="C45" s="8">
        <f t="shared" si="9"/>
        <v>1</v>
      </c>
      <c r="D45" s="9">
        <f t="shared" si="10"/>
        <v>19.166666666666668</v>
      </c>
      <c r="E45" s="4"/>
      <c r="F45" s="4"/>
      <c r="G45" s="2"/>
      <c r="H45" s="2"/>
      <c r="I45" s="2"/>
      <c r="J45" s="18">
        <f>J4</f>
        <v>19.166666666666668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15">
      <c r="A46" s="8" t="str">
        <f>member!B46</f>
        <v>刘晨</v>
      </c>
      <c r="B46" s="8">
        <f>member!A46</f>
        <v>87</v>
      </c>
      <c r="C46" s="8">
        <f t="shared" si="9"/>
        <v>2</v>
      </c>
      <c r="D46" s="9">
        <f t="shared" si="10"/>
        <v>37.324561403508774</v>
      </c>
      <c r="E46" s="4">
        <f>E4</f>
        <v>18.157894736842106</v>
      </c>
      <c r="F46" s="4"/>
      <c r="G46" s="2"/>
      <c r="H46" s="18">
        <f>H4</f>
        <v>19.166666666666668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15">
      <c r="A47" s="8" t="str">
        <f>member!B47</f>
        <v>拂晓</v>
      </c>
      <c r="B47" s="8">
        <f>member!A47</f>
        <v>88</v>
      </c>
      <c r="C47" s="8">
        <f t="shared" si="9"/>
        <v>6</v>
      </c>
      <c r="D47" s="9">
        <f t="shared" si="10"/>
        <v>107.42809675704413</v>
      </c>
      <c r="E47" s="4">
        <f>E4</f>
        <v>18.157894736842106</v>
      </c>
      <c r="F47" s="4"/>
      <c r="G47" s="18">
        <f>G4</f>
        <v>19.166666666666668</v>
      </c>
      <c r="H47" s="18"/>
      <c r="I47" s="2"/>
      <c r="J47" s="18">
        <f>J4</f>
        <v>19.166666666666668</v>
      </c>
      <c r="K47" s="18">
        <f>K4</f>
        <v>15.909090909090908</v>
      </c>
      <c r="L47" s="18"/>
      <c r="M47" s="18">
        <f>M4</f>
        <v>17.25</v>
      </c>
      <c r="N47" s="18"/>
      <c r="O47" s="18"/>
      <c r="P47" s="18"/>
      <c r="Q47" s="18"/>
      <c r="R47" s="18"/>
      <c r="S47" s="18">
        <f>S4</f>
        <v>17.777777777777779</v>
      </c>
      <c r="T47" s="18"/>
      <c r="U47" s="18"/>
    </row>
    <row r="48" spans="1:21" x14ac:dyDescent="0.15">
      <c r="A48" s="8" t="str">
        <f>member!B48</f>
        <v>R</v>
      </c>
      <c r="B48" s="8">
        <f>member!A48</f>
        <v>97</v>
      </c>
      <c r="C48" s="8">
        <f t="shared" si="9"/>
        <v>14</v>
      </c>
      <c r="D48" s="9">
        <f t="shared" si="10"/>
        <v>275.45587453482187</v>
      </c>
      <c r="E48" s="4">
        <f t="shared" ref="E48:I48" si="11">E4</f>
        <v>18.157894736842106</v>
      </c>
      <c r="F48" s="4">
        <f t="shared" si="11"/>
        <v>19.166666666666668</v>
      </c>
      <c r="G48" s="18">
        <f t="shared" si="11"/>
        <v>19.166666666666668</v>
      </c>
      <c r="H48" s="18">
        <f t="shared" si="11"/>
        <v>19.166666666666668</v>
      </c>
      <c r="I48" s="18">
        <f t="shared" si="11"/>
        <v>19.166666666666668</v>
      </c>
      <c r="J48" s="18">
        <f>J4 * 2</f>
        <v>38.333333333333336</v>
      </c>
      <c r="K48" s="18">
        <f t="shared" ref="K48:L48" si="12">K4</f>
        <v>15.909090909090908</v>
      </c>
      <c r="L48" s="18">
        <f t="shared" si="12"/>
        <v>18.888888888888889</v>
      </c>
      <c r="M48" s="18"/>
      <c r="N48" s="18"/>
      <c r="O48" s="18">
        <f>O4</f>
        <v>19.166666666666668</v>
      </c>
      <c r="P48" s="18"/>
      <c r="Q48" s="18">
        <f>Q4</f>
        <v>18.157894736842106</v>
      </c>
      <c r="R48" s="18">
        <f>R4</f>
        <v>16.842105263157894</v>
      </c>
      <c r="S48" s="18">
        <f>S4</f>
        <v>17.777777777777779</v>
      </c>
      <c r="T48" s="18">
        <f>T4</f>
        <v>17.777777777777779</v>
      </c>
      <c r="U48" s="18">
        <f>U4</f>
        <v>17.777777777777779</v>
      </c>
    </row>
    <row r="49" spans="1:21" x14ac:dyDescent="0.15">
      <c r="A49" s="8" t="str">
        <f>member!B49</f>
        <v>陈磊</v>
      </c>
      <c r="B49" s="8">
        <f>member!A49</f>
        <v>99</v>
      </c>
      <c r="C49" s="8">
        <f t="shared" si="9"/>
        <v>4</v>
      </c>
      <c r="D49" s="9">
        <f t="shared" si="10"/>
        <v>70.483652312599688</v>
      </c>
      <c r="E49" s="4"/>
      <c r="F49" s="4"/>
      <c r="G49" s="2"/>
      <c r="H49" s="18">
        <f>H4</f>
        <v>19.166666666666668</v>
      </c>
      <c r="I49" s="2"/>
      <c r="J49" s="2"/>
      <c r="K49" s="18">
        <f>K4</f>
        <v>15.909090909090908</v>
      </c>
      <c r="L49" s="18"/>
      <c r="M49" s="18">
        <f>M4</f>
        <v>17.25</v>
      </c>
      <c r="N49" s="18"/>
      <c r="O49" s="18"/>
      <c r="P49" s="18"/>
      <c r="Q49" s="7">
        <f>Q4</f>
        <v>18.157894736842106</v>
      </c>
      <c r="R49" s="2"/>
      <c r="S49" s="2"/>
      <c r="T49" s="2"/>
      <c r="U49" s="2"/>
    </row>
    <row r="50" spans="1:21" x14ac:dyDescent="0.15">
      <c r="A50" s="8" t="str">
        <f>member!B50</f>
        <v>Shenghak</v>
      </c>
      <c r="B50" s="8"/>
      <c r="C50" s="8">
        <f t="shared" si="9"/>
        <v>8</v>
      </c>
      <c r="D50" s="9">
        <f t="shared" si="10"/>
        <v>141.66786283891545</v>
      </c>
      <c r="E50" s="4"/>
      <c r="F50" s="4"/>
      <c r="G50" s="2"/>
      <c r="H50" s="2"/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>
        <f>O4</f>
        <v>19.166666666666668</v>
      </c>
      <c r="P50" s="18">
        <f>P4</f>
        <v>19.166666666666668</v>
      </c>
      <c r="Q50" s="18"/>
      <c r="R50" s="18">
        <f>R4</f>
        <v>16.842105263157894</v>
      </c>
      <c r="S50" s="18">
        <f>S4</f>
        <v>17.777777777777779</v>
      </c>
      <c r="T50" s="18">
        <f>T4</f>
        <v>17.777777777777779</v>
      </c>
      <c r="U50" s="18">
        <f>U4</f>
        <v>17.777777777777779</v>
      </c>
    </row>
    <row r="51" spans="1:21" x14ac:dyDescent="0.15">
      <c r="A51" s="8" t="str">
        <f>member!B51</f>
        <v>张硕</v>
      </c>
      <c r="B51" s="8"/>
      <c r="C51" s="8">
        <f t="shared" si="9"/>
        <v>1</v>
      </c>
      <c r="D51" s="9">
        <f t="shared" si="10"/>
        <v>19.166666666666668</v>
      </c>
      <c r="E51" s="4"/>
      <c r="F51" s="4"/>
      <c r="G51" s="2"/>
      <c r="H51" s="7">
        <f>H4</f>
        <v>19.166666666666668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15">
      <c r="A52" s="8" t="str">
        <f>member!B52</f>
        <v>孙伟</v>
      </c>
      <c r="B52" s="8"/>
      <c r="C52" s="8">
        <f t="shared" si="9"/>
        <v>3</v>
      </c>
      <c r="D52" s="9">
        <f t="shared" si="10"/>
        <v>54.242424242424249</v>
      </c>
      <c r="E52" s="4"/>
      <c r="F52" s="4"/>
      <c r="G52" s="18">
        <f>G4</f>
        <v>19.166666666666668</v>
      </c>
      <c r="H52" s="18"/>
      <c r="I52" s="2"/>
      <c r="J52" s="2"/>
      <c r="K52" s="18">
        <f>K4</f>
        <v>15.909090909090908</v>
      </c>
      <c r="L52" s="18"/>
      <c r="M52" s="18"/>
      <c r="N52" s="18"/>
      <c r="O52" s="18"/>
      <c r="P52" s="18">
        <f>P4</f>
        <v>19.166666666666668</v>
      </c>
      <c r="Q52" s="18"/>
      <c r="R52" s="18"/>
      <c r="S52" s="18"/>
      <c r="T52" s="18"/>
      <c r="U52" s="18"/>
    </row>
    <row r="53" spans="1:21" x14ac:dyDescent="0.15">
      <c r="A53" s="8" t="str">
        <f>member!B53</f>
        <v>小新</v>
      </c>
      <c r="B53" s="8"/>
      <c r="C53" s="8">
        <f t="shared" si="9"/>
        <v>9</v>
      </c>
      <c r="D53" s="9">
        <f t="shared" si="10"/>
        <v>162.22341839447103</v>
      </c>
      <c r="E53" s="4"/>
      <c r="F53" s="4">
        <f>F4</f>
        <v>19.166666666666668</v>
      </c>
      <c r="G53" s="18">
        <f>G4</f>
        <v>19.166666666666668</v>
      </c>
      <c r="H53" s="18">
        <f>H4</f>
        <v>19.166666666666668</v>
      </c>
      <c r="I53" s="2"/>
      <c r="J53" s="2"/>
      <c r="K53" s="18">
        <f>K4</f>
        <v>15.909090909090908</v>
      </c>
      <c r="L53" s="18"/>
      <c r="M53" s="18">
        <f>M4</f>
        <v>17.25</v>
      </c>
      <c r="N53" s="18">
        <f>N4</f>
        <v>19.166666666666668</v>
      </c>
      <c r="O53" s="18"/>
      <c r="P53" s="18"/>
      <c r="Q53" s="18"/>
      <c r="R53" s="18">
        <f>R4</f>
        <v>16.842105263157894</v>
      </c>
      <c r="S53" s="18"/>
      <c r="T53" s="18">
        <f>T4</f>
        <v>17.777777777777779</v>
      </c>
      <c r="U53" s="18">
        <f>U4</f>
        <v>17.777777777777779</v>
      </c>
    </row>
    <row r="54" spans="1:21" x14ac:dyDescent="0.15">
      <c r="A54" s="8" t="str">
        <f>member!B54</f>
        <v>小严</v>
      </c>
      <c r="B54" s="8"/>
      <c r="C54" s="8">
        <f t="shared" si="9"/>
        <v>2</v>
      </c>
      <c r="D54" s="9">
        <f t="shared" si="10"/>
        <v>36.666666666666671</v>
      </c>
      <c r="E54" s="4"/>
      <c r="F54" s="4"/>
      <c r="G54" s="2"/>
      <c r="H54" s="2"/>
      <c r="I54" s="2"/>
      <c r="J54" s="2"/>
      <c r="K54" s="2"/>
      <c r="L54" s="18">
        <f>L4</f>
        <v>18.888888888888889</v>
      </c>
      <c r="M54" s="18"/>
      <c r="N54" s="18"/>
      <c r="O54" s="18"/>
      <c r="P54" s="18"/>
      <c r="Q54" s="18"/>
      <c r="R54" s="18"/>
      <c r="S54" s="18">
        <f>S4</f>
        <v>17.777777777777779</v>
      </c>
      <c r="T54" s="18"/>
      <c r="U54" s="18"/>
    </row>
    <row r="55" spans="1:21" x14ac:dyDescent="0.15">
      <c r="A55" s="8" t="str">
        <f>member!B55</f>
        <v>懦夫</v>
      </c>
      <c r="B55" s="8"/>
      <c r="C55" s="8">
        <f t="shared" si="9"/>
        <v>5</v>
      </c>
      <c r="D55" s="9">
        <f t="shared" si="10"/>
        <v>92.149122807017562</v>
      </c>
      <c r="E55" s="7">
        <f>E4</f>
        <v>18.157894736842106</v>
      </c>
      <c r="F55" s="4">
        <f>F4</f>
        <v>19.166666666666668</v>
      </c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>
        <f>Q4</f>
        <v>18.157894736842106</v>
      </c>
      <c r="R55" s="18"/>
      <c r="S55" s="18">
        <f>S4</f>
        <v>17.777777777777779</v>
      </c>
      <c r="T55" s="18"/>
      <c r="U55" s="18"/>
    </row>
    <row r="56" spans="1:21" x14ac:dyDescent="0.15">
      <c r="A56" s="8" t="str">
        <f>member!B56</f>
        <v>拉齐奥</v>
      </c>
      <c r="B56" s="8"/>
      <c r="C56" s="8">
        <f t="shared" si="9"/>
        <v>2</v>
      </c>
      <c r="D56" s="9">
        <f t="shared" si="10"/>
        <v>37.324561403508774</v>
      </c>
      <c r="E56" s="4">
        <f>E4</f>
        <v>18.157894736842106</v>
      </c>
      <c r="F56" s="4"/>
      <c r="G56" s="2"/>
      <c r="H56" s="2"/>
      <c r="I56" s="2"/>
      <c r="J56" s="18">
        <f>J4</f>
        <v>19.166666666666668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15">
      <c r="A57" s="8" t="str">
        <f>member!B57</f>
        <v>狐狸</v>
      </c>
      <c r="B57" s="8"/>
      <c r="C57" s="8">
        <f t="shared" si="9"/>
        <v>0</v>
      </c>
      <c r="D57" s="9">
        <f t="shared" si="10"/>
        <v>0</v>
      </c>
      <c r="E57" s="4"/>
      <c r="F57" s="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15">
      <c r="A58" s="8" t="str">
        <f>member!B58</f>
        <v>小岭</v>
      </c>
      <c r="B58" s="8"/>
      <c r="C58" s="8">
        <f t="shared" si="9"/>
        <v>5</v>
      </c>
      <c r="D58" s="9">
        <f t="shared" si="10"/>
        <v>88.862307283359911</v>
      </c>
      <c r="E58" s="4"/>
      <c r="F58" s="4"/>
      <c r="G58" s="18"/>
      <c r="H58" s="18"/>
      <c r="I58" s="18">
        <f>I4</f>
        <v>19.166666666666668</v>
      </c>
      <c r="J58" s="18"/>
      <c r="K58" s="18">
        <f>K4</f>
        <v>15.909090909090908</v>
      </c>
      <c r="L58" s="18"/>
      <c r="M58" s="18"/>
      <c r="N58" s="18">
        <f>N4</f>
        <v>19.166666666666668</v>
      </c>
      <c r="O58" s="18"/>
      <c r="P58" s="18"/>
      <c r="Q58" s="18"/>
      <c r="R58" s="18">
        <f>R4</f>
        <v>16.842105263157894</v>
      </c>
      <c r="S58" s="18"/>
      <c r="T58" s="18">
        <f>T4</f>
        <v>17.777777777777779</v>
      </c>
      <c r="U58" s="18"/>
    </row>
    <row r="59" spans="1:21" x14ac:dyDescent="0.15">
      <c r="A59" s="8" t="str">
        <f>member!B59</f>
        <v>刘俊峰</v>
      </c>
      <c r="B59" s="8"/>
      <c r="C59" s="8">
        <f t="shared" si="9"/>
        <v>4</v>
      </c>
      <c r="D59" s="9">
        <f t="shared" si="10"/>
        <v>76.3888888888889</v>
      </c>
      <c r="E59" s="4"/>
      <c r="F59" s="4"/>
      <c r="G59" s="18"/>
      <c r="H59" s="18"/>
      <c r="I59" s="18"/>
      <c r="J59" s="18">
        <f>J4</f>
        <v>19.166666666666668</v>
      </c>
      <c r="K59" s="18"/>
      <c r="L59" s="18">
        <f>L4</f>
        <v>18.888888888888889</v>
      </c>
      <c r="M59" s="18"/>
      <c r="N59" s="18">
        <f>N4</f>
        <v>19.166666666666668</v>
      </c>
      <c r="O59" s="18"/>
      <c r="P59" s="18">
        <f>P4</f>
        <v>19.166666666666668</v>
      </c>
      <c r="Q59" s="18"/>
      <c r="R59" s="18"/>
      <c r="S59" s="18"/>
      <c r="T59" s="18"/>
      <c r="U59" s="18"/>
    </row>
    <row r="60" spans="1:21" x14ac:dyDescent="0.15">
      <c r="A60" s="8" t="str">
        <f>member!B60</f>
        <v>人在旅途</v>
      </c>
      <c r="B60" s="8"/>
      <c r="C60" s="8">
        <f t="shared" si="9"/>
        <v>8</v>
      </c>
      <c r="D60" s="9">
        <f t="shared" si="10"/>
        <v>145.4836523125997</v>
      </c>
      <c r="E60" s="4"/>
      <c r="F60" s="4"/>
      <c r="G60" s="18"/>
      <c r="H60" s="18"/>
      <c r="I60" s="18"/>
      <c r="J60" s="18">
        <f>J4</f>
        <v>19.166666666666668</v>
      </c>
      <c r="K60" s="18">
        <f>K4</f>
        <v>15.909090909090908</v>
      </c>
      <c r="L60" s="18">
        <f>L4</f>
        <v>18.888888888888889</v>
      </c>
      <c r="M60" s="18">
        <f>M4</f>
        <v>17.25</v>
      </c>
      <c r="N60" s="18">
        <f>N4</f>
        <v>19.166666666666668</v>
      </c>
      <c r="O60" s="18"/>
      <c r="P60" s="18">
        <f>P4</f>
        <v>19.166666666666668</v>
      </c>
      <c r="Q60" s="18">
        <f>Q4</f>
        <v>18.157894736842106</v>
      </c>
      <c r="R60" s="18"/>
      <c r="S60" s="18"/>
      <c r="T60" s="18"/>
      <c r="U60" s="18">
        <f>U4</f>
        <v>17.777777777777779</v>
      </c>
    </row>
    <row r="61" spans="1:21" x14ac:dyDescent="0.15">
      <c r="A61" s="8" t="str">
        <f>member!B61</f>
        <v>狮子少爷</v>
      </c>
      <c r="B61" s="8"/>
      <c r="C61" s="8">
        <f t="shared" si="9"/>
        <v>3</v>
      </c>
      <c r="D61" s="9">
        <f t="shared" si="10"/>
        <v>51.917862838915468</v>
      </c>
      <c r="E61" s="4"/>
      <c r="F61" s="4"/>
      <c r="G61" s="18"/>
      <c r="H61" s="18"/>
      <c r="I61" s="18"/>
      <c r="J61" s="18"/>
      <c r="K61" s="18">
        <f>K4</f>
        <v>15.909090909090908</v>
      </c>
      <c r="L61" s="18"/>
      <c r="M61" s="18"/>
      <c r="N61" s="18">
        <f>N4</f>
        <v>19.166666666666668</v>
      </c>
      <c r="O61" s="18"/>
      <c r="P61" s="18"/>
      <c r="Q61" s="18"/>
      <c r="R61" s="18">
        <f>R4</f>
        <v>16.842105263157894</v>
      </c>
      <c r="S61" s="18"/>
      <c r="T61" s="18"/>
      <c r="U61" s="18"/>
    </row>
    <row r="62" spans="1:21" x14ac:dyDescent="0.15">
      <c r="A62" s="8" t="str">
        <f>member!B62</f>
        <v>Edison</v>
      </c>
      <c r="B62" s="8"/>
      <c r="C62" s="8">
        <f t="shared" si="9"/>
        <v>4</v>
      </c>
      <c r="D62" s="9">
        <f t="shared" si="10"/>
        <v>73.991228070175453</v>
      </c>
      <c r="E62" s="4"/>
      <c r="F62" s="4"/>
      <c r="G62" s="2"/>
      <c r="H62" s="2"/>
      <c r="I62" s="2"/>
      <c r="J62" s="2"/>
      <c r="K62" s="2"/>
      <c r="L62" s="18">
        <f>L4</f>
        <v>18.888888888888889</v>
      </c>
      <c r="M62" s="18"/>
      <c r="N62" s="18"/>
      <c r="O62" s="18">
        <f>O4</f>
        <v>19.166666666666668</v>
      </c>
      <c r="P62" s="18"/>
      <c r="Q62" s="18">
        <f>Q4</f>
        <v>18.157894736842106</v>
      </c>
      <c r="R62" s="18"/>
      <c r="S62" s="18"/>
      <c r="T62" s="18"/>
      <c r="U62" s="18">
        <f>U4</f>
        <v>17.777777777777779</v>
      </c>
    </row>
    <row r="63" spans="1:21" x14ac:dyDescent="0.15">
      <c r="A63" s="8" t="str">
        <f>member!B63</f>
        <v>于博霏</v>
      </c>
      <c r="B63" s="8"/>
      <c r="C63" s="8">
        <f t="shared" si="9"/>
        <v>1</v>
      </c>
      <c r="D63" s="9">
        <f t="shared" si="10"/>
        <v>18.888888888888889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/>
      <c r="P63" s="18"/>
      <c r="Q63" s="18"/>
      <c r="R63" s="18"/>
      <c r="S63" s="18"/>
      <c r="T63" s="18"/>
      <c r="U63" s="18"/>
    </row>
    <row r="64" spans="1:21" x14ac:dyDescent="0.15">
      <c r="A64" s="8" t="str">
        <f>member!B64</f>
        <v>段晨</v>
      </c>
      <c r="B64" s="8"/>
      <c r="C64" s="8">
        <f t="shared" si="9"/>
        <v>3</v>
      </c>
      <c r="D64" s="9">
        <f t="shared" si="10"/>
        <v>53.916666666666664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>
        <f>M4</f>
        <v>17.25</v>
      </c>
      <c r="N64" s="18"/>
      <c r="O64" s="18"/>
      <c r="P64" s="18"/>
      <c r="Q64" s="18"/>
      <c r="R64" s="18"/>
      <c r="S64" s="18"/>
      <c r="T64" s="18">
        <f>T4</f>
        <v>17.777777777777779</v>
      </c>
      <c r="U64" s="18"/>
    </row>
    <row r="65" spans="1:21" x14ac:dyDescent="0.15">
      <c r="A65" s="8" t="str">
        <f>member!B65</f>
        <v>小郝</v>
      </c>
      <c r="B65" s="8"/>
      <c r="C65" s="8">
        <f t="shared" si="9"/>
        <v>5</v>
      </c>
      <c r="D65" s="9">
        <f t="shared" si="10"/>
        <v>90.130116959064338</v>
      </c>
      <c r="E65" s="4"/>
      <c r="F65" s="4"/>
      <c r="G65" s="2"/>
      <c r="H65" s="2"/>
      <c r="I65" s="2"/>
      <c r="J65" s="2"/>
      <c r="K65" s="2"/>
      <c r="L65" s="2"/>
      <c r="M65" s="18">
        <f>M4</f>
        <v>17.25</v>
      </c>
      <c r="N65" s="18"/>
      <c r="O65" s="18">
        <f>O4</f>
        <v>19.166666666666668</v>
      </c>
      <c r="P65" s="18"/>
      <c r="Q65" s="18">
        <f>Q4</f>
        <v>18.157894736842106</v>
      </c>
      <c r="R65" s="18"/>
      <c r="S65" s="18">
        <f>S4</f>
        <v>17.777777777777779</v>
      </c>
      <c r="T65" s="18"/>
      <c r="U65" s="18">
        <f>U4</f>
        <v>17.777777777777779</v>
      </c>
    </row>
    <row r="66" spans="1:21" x14ac:dyDescent="0.15">
      <c r="A66" s="8" t="str">
        <f>member!B66</f>
        <v>TOTO</v>
      </c>
      <c r="B66" s="8"/>
      <c r="C66" s="8">
        <f t="shared" si="9"/>
        <v>2</v>
      </c>
      <c r="D66" s="9">
        <f t="shared" si="10"/>
        <v>35.935672514619881</v>
      </c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18">
        <f>Q4</f>
        <v>18.157894736842106</v>
      </c>
      <c r="R66" s="18"/>
      <c r="S66" s="18"/>
      <c r="T66" s="18"/>
      <c r="U66" s="18">
        <f>U4</f>
        <v>17.777777777777779</v>
      </c>
    </row>
    <row r="67" spans="1:21" x14ac:dyDescent="0.15">
      <c r="A67" s="8" t="str">
        <f>member!B67</f>
        <v>老盛</v>
      </c>
      <c r="B67" s="8"/>
      <c r="C67" s="8">
        <f t="shared" si="9"/>
        <v>0</v>
      </c>
      <c r="D67" s="9">
        <f t="shared" si="10"/>
        <v>0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15">
      <c r="A68" s="8" t="str">
        <f>member!B68</f>
        <v>小兵</v>
      </c>
      <c r="B68" s="8"/>
      <c r="C68" s="8">
        <f t="shared" si="9"/>
        <v>1</v>
      </c>
      <c r="D68" s="9">
        <f t="shared" si="10"/>
        <v>17.777777777777779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18">
        <f>U4</f>
        <v>17.777777777777779</v>
      </c>
    </row>
    <row r="69" spans="1:21" x14ac:dyDescent="0.15">
      <c r="A69" s="8" t="str">
        <f>member!B69</f>
        <v>王勇</v>
      </c>
      <c r="B69" s="8"/>
      <c r="C69" s="8">
        <f t="shared" si="9"/>
        <v>1</v>
      </c>
      <c r="D69" s="9">
        <f t="shared" si="10"/>
        <v>17.777777777777779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</row>
    <row r="70" spans="1:21" x14ac:dyDescent="0.15">
      <c r="A70" s="8"/>
      <c r="B70" s="8"/>
      <c r="C70" s="8"/>
      <c r="D70" s="9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9" spans="1:21" x14ac:dyDescent="0.15">
      <c r="A89" s="3" t="s">
        <v>25</v>
      </c>
      <c r="B8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2012-11-30T05:40:49Z</dcterms:modified>
</cp:coreProperties>
</file>