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9200" windowHeight="11595" activeTab="1"/>
  </bookViews>
  <sheets>
    <sheet name="Sheet1(0ld)" sheetId="1" r:id="rId1"/>
    <sheet name="list" sheetId="2" r:id="rId2"/>
  </sheets>
  <definedNames>
    <definedName name="_xlnm.Print_Area" localSheetId="1">list!$A$1:$L$26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2" l="1"/>
  <c r="E16" i="2"/>
  <c r="D16" i="2"/>
  <c r="C16" i="2"/>
  <c r="G5" i="2" l="1"/>
  <c r="G6" i="2"/>
  <c r="F22" i="2" l="1"/>
  <c r="E22" i="2"/>
  <c r="D22" i="2"/>
  <c r="C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22" i="2" l="1"/>
  <c r="G23" i="2" s="1"/>
  <c r="G24" i="2" s="1"/>
  <c r="G25" i="2" s="1"/>
  <c r="F14" i="1"/>
  <c r="E14" i="1"/>
  <c r="D14" i="1"/>
  <c r="C14" i="1"/>
  <c r="G13" i="1"/>
  <c r="G10" i="1" l="1"/>
  <c r="G12" i="1" l="1"/>
  <c r="G5" i="1"/>
  <c r="G7" i="1" l="1"/>
  <c r="G8" i="1"/>
  <c r="G11" i="1"/>
  <c r="G9" i="1"/>
  <c r="G6" i="1"/>
  <c r="G3" i="1"/>
  <c r="G4" i="1"/>
  <c r="G2" i="1"/>
  <c r="G14" i="1" l="1"/>
  <c r="G15" i="1" s="1"/>
  <c r="G16" i="1" l="1"/>
  <c r="G17" i="1" s="1"/>
</calcChain>
</file>

<file path=xl/sharedStrings.xml><?xml version="1.0" encoding="utf-8"?>
<sst xmlns="http://schemas.openxmlformats.org/spreadsheetml/2006/main" count="150" uniqueCount="71">
  <si>
    <t>No</t>
  </si>
  <si>
    <t>機能名</t>
  </si>
  <si>
    <t>メモ</t>
  </si>
  <si>
    <t>SD</t>
    <phoneticPr fontId="1"/>
  </si>
  <si>
    <t>PD</t>
    <phoneticPr fontId="1"/>
  </si>
  <si>
    <t>PG</t>
    <phoneticPr fontId="1"/>
  </si>
  <si>
    <t>小計</t>
    <rPh sb="0" eb="2">
      <t>ショウケイ</t>
    </rPh>
    <phoneticPr fontId="1"/>
  </si>
  <si>
    <t>合計</t>
    <rPh sb="0" eb="2">
      <t>ゴウケイ</t>
    </rPh>
    <phoneticPr fontId="1"/>
  </si>
  <si>
    <t>その他（管理＋翻訳+Training）</t>
    <rPh sb="2" eb="3">
      <t>タ</t>
    </rPh>
    <rPh sb="4" eb="6">
      <t>カンリ</t>
    </rPh>
    <rPh sb="7" eb="9">
      <t>ホニャク</t>
    </rPh>
    <phoneticPr fontId="1"/>
  </si>
  <si>
    <t xml:space="preserve">Policy Master Management </t>
    <phoneticPr fontId="1"/>
  </si>
  <si>
    <t xml:space="preserve">Salary Master Management </t>
    <phoneticPr fontId="1"/>
  </si>
  <si>
    <t xml:space="preserve">Bonus Register </t>
    <phoneticPr fontId="1"/>
  </si>
  <si>
    <t>Salary List</t>
    <phoneticPr fontId="1"/>
  </si>
  <si>
    <t>他システム連携</t>
    <rPh sb="0" eb="1">
      <t>タ</t>
    </rPh>
    <rPh sb="5" eb="7">
      <t>レンケイ</t>
    </rPh>
    <phoneticPr fontId="1"/>
  </si>
  <si>
    <t>勤怠システムの機能のため</t>
    <rPh sb="0" eb="2">
      <t>キンタイ</t>
    </rPh>
    <rPh sb="7" eb="9">
      <t>キノウ</t>
    </rPh>
    <phoneticPr fontId="1"/>
  </si>
  <si>
    <t>会計システム（Lemon3）とのInterface出力</t>
  </si>
  <si>
    <t>IT</t>
  </si>
  <si>
    <t>Login, menu, 相識図</t>
  </si>
  <si>
    <t>給与明細参考</t>
  </si>
  <si>
    <t>勤怠データ取込バッチ</t>
  </si>
  <si>
    <t>（リスト、登録、更新、削除、 取込）
登録・変更の際、Powereggに連携する(申請ー＞審議）、または確認のプロセス
運用日付を管理する</t>
  </si>
  <si>
    <t>(従業員毎のリスト、登録/更新/削除、取込)
 (毎月のPP、 賞与、特別Bonusなど)</t>
  </si>
  <si>
    <t>- 一覧を表示する（合計、月次明細）
- 帳票を出力する（pdf、又はExcel）
- 従業員毎に給与の増減分を登録する</t>
  </si>
  <si>
    <t xml:space="preserve"> 自分の給与のみ確認する</t>
  </si>
  <si>
    <t xml:space="preserve">PE連携 </t>
  </si>
  <si>
    <t>- 給与計算、Powereggに連携する（申請ー＞審議）または 確認のプロセス
- 一覧を表示する
- 帳票を出力する（リスト、明細）（pdf、又はExcel）
- 締め処理 -&gt; 遍歴給与データ作成 -&gt; メールを送信する（PE社内メール、又Eメール）</t>
  </si>
  <si>
    <t>運用テスト+データ準備</t>
  </si>
  <si>
    <t>社内メール送付</t>
  </si>
  <si>
    <t>給与計算式管理</t>
  </si>
  <si>
    <t>menu</t>
  </si>
  <si>
    <t xml:space="preserve">Policy Master Management </t>
    <phoneticPr fontId="1"/>
  </si>
  <si>
    <t xml:space="preserve">Bonus Register </t>
    <phoneticPr fontId="1"/>
  </si>
  <si>
    <t>他システム連携</t>
  </si>
  <si>
    <t>Login、menu、組織図</t>
  </si>
  <si>
    <t>Login/パスワード変更</t>
  </si>
  <si>
    <t>遡及払い</t>
  </si>
  <si>
    <t>勤怠データ取り込み</t>
  </si>
  <si>
    <t>登録、更新、削除、取込</t>
  </si>
  <si>
    <t>ユーザー・分権を作成・更新する（機能、機能モードを使用する）</t>
  </si>
  <si>
    <t>権限管理</t>
  </si>
  <si>
    <t>既存システムから流用</t>
  </si>
  <si>
    <t>社員情報の管理</t>
  </si>
  <si>
    <t>AIT</t>
  </si>
  <si>
    <t>AXIS</t>
  </si>
  <si>
    <t>ACSD</t>
  </si>
  <si>
    <t>他のAureoleGroup</t>
  </si>
  <si>
    <t>・給与計算、確認プロセスを処理する（する・しないか管理できる）
・給与の一覧を表示する
・ 締め処理 -&gt; 履歴給与データ作成 -&gt; PE社内メールを送信する（するしないか管理する）</t>
  </si>
  <si>
    <t>帳票出力</t>
  </si>
  <si>
    <t>給与計算済みの勤怠情報（OT/休暇)調整あるの一覧参照</t>
  </si>
  <si>
    <t>特別な保険加入率管理</t>
  </si>
  <si>
    <t>無給休暇を取る社員情報管理</t>
  </si>
  <si>
    <t>社員及び加入する保険の分類管理</t>
  </si>
  <si>
    <t>会計システム（Lemon3、Bravoなど）との帳票
帳票一覧に含む</t>
  </si>
  <si>
    <t>PE社内メール送付、PEよりSingleSignOn</t>
  </si>
  <si>
    <t>○</t>
  </si>
  <si>
    <t>○：主な使用</t>
  </si>
  <si>
    <t>給与計算・一覧表示</t>
  </si>
  <si>
    <t>給与計算式入力</t>
  </si>
  <si>
    <t>△</t>
  </si>
  <si>
    <t>△：参照のみ</t>
  </si>
  <si>
    <t>・リスト、登録、更新、削除
・有効日を管理する
・変更履歴管理する</t>
  </si>
  <si>
    <t>その他(管理＋翻訳+Manual+Training)</t>
  </si>
  <si>
    <t>・リスト、登録、更新、削除
・登録・変更の際、確認プロセスを処理する（する・しないか管理できる）
・有効日を管理する。
・変更履歴管理する</t>
  </si>
  <si>
    <t>・リスト、登録、更新、削除、初期取込、新給与の取込
・登録・変更の際、確認プロセスを処理する（する・しないか管理できる）
・有効日を管理する
・変更履歴管理する</t>
  </si>
  <si>
    <t>・ 計算をして、一覧の結果を表示する(合計、月次明細)
　　＋給与マスタの変更ある場合、差異が表示する
　　＋差異あるの月毎の明細表示する
・従業員毎に今月給与の増減分を登録する(前の月の給与はミスあるなどのため)</t>
  </si>
  <si>
    <t>・リスト、登録、更新、削除
・PE社内メールを送信する（するしないか管理する）</t>
  </si>
  <si>
    <t>・リスト、更新
・有効日を管理する
・変更履歴管理する</t>
  </si>
  <si>
    <t>前の月（給与計算ずみ）の勤怠情報（OT/休暇）が変更があるの一覧データを表示する。</t>
  </si>
  <si>
    <t>一応、28帳票ある（帳票リストは別のファイル参照）</t>
  </si>
  <si>
    <r>
      <t>○：</t>
    </r>
    <r>
      <rPr>
        <sz val="11"/>
        <rFont val="Calibri"/>
        <family val="2"/>
        <scheme val="minor"/>
      </rPr>
      <t>Axisは給与システム運用として（AITと</t>
    </r>
  </si>
  <si>
    <t>　同じような運用）使用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</si>
</sst>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_);[Red]\(0\)"/>
    <numFmt numFmtId="165" formatCode="0.000_);[Red]\(0.000\)"/>
  </numFmts>
  <fonts count="12">
    <font>
      <sz val="11"/>
      <color theme="1"/>
      <name val="Calibri"/>
      <family val="2"/>
      <charset val="128"/>
      <scheme val="minor"/>
    </font>
    <font>
      <sz val="6"/>
      <name val="Calibri"/>
      <family val="2"/>
      <charset val="128"/>
      <scheme val="minor"/>
    </font>
    <font>
      <sz val="12"/>
      <color rgb="FF000000"/>
      <name val="Meiryo UI"/>
      <family val="3"/>
      <charset val="128"/>
    </font>
    <font>
      <sz val="12"/>
      <name val="ＭＳ Ｐゴシック"/>
      <family val="3"/>
      <charset val="128"/>
    </font>
    <font>
      <sz val="12"/>
      <name val="Arial"/>
      <family val="2"/>
    </font>
    <font>
      <sz val="11"/>
      <color rgb="FFFF0000"/>
      <name val="Calibri"/>
      <family val="2"/>
      <charset val="128"/>
      <scheme val="minor"/>
    </font>
    <font>
      <sz val="12"/>
      <color rgb="FFFF0000"/>
      <name val="Arial"/>
      <family val="2"/>
    </font>
    <font>
      <sz val="12"/>
      <name val="Meiryo UI"/>
      <family val="3"/>
      <charset val="128"/>
    </font>
    <font>
      <strike/>
      <sz val="11"/>
      <name val="Calibri"/>
      <family val="2"/>
      <charset val="128"/>
      <scheme val="minor"/>
    </font>
    <font>
      <strike/>
      <sz val="11"/>
      <color rgb="FFFF0000"/>
      <name val="Calibri"/>
      <family val="2"/>
      <charset val="128"/>
      <scheme val="minor"/>
    </font>
    <font>
      <sz val="11"/>
      <color rgb="FF92D050"/>
      <name val="Calibri"/>
      <family val="2"/>
      <charset val="128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9EDF4"/>
        <bgColor indexed="64"/>
      </patternFill>
    </fill>
  </fills>
  <borders count="4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 style="medium">
        <color rgb="FFFFFFFF"/>
      </right>
      <top/>
      <bottom/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left" vertical="center" wrapText="1" readingOrder="1"/>
    </xf>
    <xf numFmtId="164" fontId="2" fillId="2" borderId="1" xfId="0" applyNumberFormat="1" applyFont="1" applyFill="1" applyBorder="1" applyAlignment="1">
      <alignment horizontal="right" vertical="center" wrapText="1" readingOrder="1"/>
    </xf>
    <xf numFmtId="0" fontId="3" fillId="2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4" fillId="2" borderId="1" xfId="0" quotePrefix="1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center" vertical="center" wrapText="1" readingOrder="1"/>
    </xf>
    <xf numFmtId="0" fontId="2" fillId="2" borderId="2" xfId="0" applyFont="1" applyFill="1" applyBorder="1" applyAlignment="1">
      <alignment horizontal="left" vertical="center" wrapText="1" readingOrder="1"/>
    </xf>
    <xf numFmtId="164" fontId="2" fillId="2" borderId="2" xfId="0" applyNumberFormat="1" applyFont="1" applyFill="1" applyBorder="1" applyAlignment="1">
      <alignment horizontal="right" vertical="center" wrapText="1" readingOrder="1"/>
    </xf>
    <xf numFmtId="0" fontId="4" fillId="2" borderId="2" xfId="0" quotePrefix="1" applyFont="1" applyFill="1" applyBorder="1" applyAlignment="1">
      <alignment horizontal="left" vertical="center" wrapText="1"/>
    </xf>
    <xf numFmtId="0" fontId="4" fillId="2" borderId="2" xfId="0" applyFont="1" applyFill="1" applyBorder="1" applyAlignment="1">
      <alignment horizontal="left" vertical="center" wrapText="1"/>
    </xf>
    <xf numFmtId="0" fontId="2" fillId="2" borderId="3" xfId="0" applyFont="1" applyFill="1" applyBorder="1" applyAlignment="1">
      <alignment horizontal="center" vertical="center" wrapText="1" readingOrder="1"/>
    </xf>
    <xf numFmtId="0" fontId="2" fillId="2" borderId="3" xfId="0" applyFont="1" applyFill="1" applyBorder="1" applyAlignment="1">
      <alignment horizontal="left" vertical="center" wrapText="1" readingOrder="1"/>
    </xf>
    <xf numFmtId="165" fontId="2" fillId="2" borderId="1" xfId="0" applyNumberFormat="1" applyFont="1" applyFill="1" applyBorder="1" applyAlignment="1">
      <alignment horizontal="right" vertical="center" wrapText="1" readingOrder="1"/>
    </xf>
    <xf numFmtId="0" fontId="6" fillId="2" borderId="2" xfId="0" applyFont="1" applyFill="1" applyBorder="1" applyAlignment="1">
      <alignment horizontal="left" vertical="center" wrapText="1"/>
    </xf>
    <xf numFmtId="0" fontId="5" fillId="0" borderId="0" xfId="0" applyFont="1">
      <alignment vertical="center"/>
    </xf>
    <xf numFmtId="0" fontId="7" fillId="2" borderId="1" xfId="0" applyFont="1" applyFill="1" applyBorder="1" applyAlignment="1">
      <alignment horizontal="center" vertical="center" wrapText="1" readingOrder="1"/>
    </xf>
    <xf numFmtId="0" fontId="7" fillId="2" borderId="2" xfId="0" applyFont="1" applyFill="1" applyBorder="1" applyAlignment="1">
      <alignment horizontal="left" vertical="center" wrapText="1" readingOrder="1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164" fontId="7" fillId="2" borderId="1" xfId="0" applyNumberFormat="1" applyFont="1" applyFill="1" applyBorder="1" applyAlignment="1">
      <alignment horizontal="right" vertical="center" wrapText="1" readingOrder="1"/>
    </xf>
    <xf numFmtId="164" fontId="7" fillId="2" borderId="2" xfId="0" applyNumberFormat="1" applyFont="1" applyFill="1" applyBorder="1" applyAlignment="1">
      <alignment horizontal="right" vertical="center" wrapText="1" readingOrder="1"/>
    </xf>
    <xf numFmtId="0" fontId="0" fillId="0" borderId="0" xfId="0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7" fillId="2" borderId="1" xfId="0" applyFont="1" applyFill="1" applyBorder="1" applyAlignment="1">
      <alignment horizontal="left" vertical="center" wrapText="1" readingOrder="1"/>
    </xf>
    <xf numFmtId="0" fontId="10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topLeftCell="A7" zoomScaleNormal="100" workbookViewId="0">
      <selection activeCell="B14" sqref="B14"/>
    </sheetView>
  </sheetViews>
  <sheetFormatPr defaultRowHeight="15"/>
  <cols>
    <col min="1" max="1" width="8.140625" customWidth="1"/>
    <col min="2" max="2" width="46.42578125" customWidth="1"/>
    <col min="3" max="6" width="8" customWidth="1"/>
    <col min="7" max="7" width="11.28515625" customWidth="1"/>
    <col min="8" max="8" width="69.5703125" customWidth="1"/>
  </cols>
  <sheetData>
    <row r="1" spans="1:8" ht="17.25" thickBot="1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16</v>
      </c>
      <c r="G1" s="1" t="s">
        <v>6</v>
      </c>
      <c r="H1" s="1" t="s">
        <v>2</v>
      </c>
    </row>
    <row r="2" spans="1:8" ht="17.25" thickBot="1">
      <c r="A2" s="1">
        <v>1</v>
      </c>
      <c r="B2" s="2" t="s">
        <v>17</v>
      </c>
      <c r="C2" s="3"/>
      <c r="D2" s="3"/>
      <c r="E2" s="3"/>
      <c r="F2" s="3"/>
      <c r="G2" s="3">
        <f>SUM(C2:F2)</f>
        <v>0</v>
      </c>
      <c r="H2" s="4" t="s">
        <v>14</v>
      </c>
    </row>
    <row r="3" spans="1:8" ht="60.75" thickBot="1">
      <c r="A3" s="1">
        <v>2</v>
      </c>
      <c r="B3" s="2" t="s">
        <v>9</v>
      </c>
      <c r="C3" s="3">
        <v>16</v>
      </c>
      <c r="D3" s="3">
        <v>24</v>
      </c>
      <c r="E3" s="3">
        <v>40</v>
      </c>
      <c r="F3" s="3">
        <v>32</v>
      </c>
      <c r="G3" s="3">
        <f t="shared" ref="G3:G5" si="0">SUM(C3:F3)</f>
        <v>112</v>
      </c>
      <c r="H3" s="5" t="s">
        <v>20</v>
      </c>
    </row>
    <row r="4" spans="1:8" ht="60.75" thickBot="1">
      <c r="A4" s="1">
        <v>3</v>
      </c>
      <c r="B4" s="2" t="s">
        <v>10</v>
      </c>
      <c r="C4" s="3">
        <v>16</v>
      </c>
      <c r="D4" s="3">
        <v>24</v>
      </c>
      <c r="E4" s="3">
        <v>40</v>
      </c>
      <c r="F4" s="3">
        <v>32</v>
      </c>
      <c r="G4" s="3">
        <f t="shared" si="0"/>
        <v>112</v>
      </c>
      <c r="H4" s="5" t="s">
        <v>20</v>
      </c>
    </row>
    <row r="5" spans="1:8" ht="30.75" thickBot="1">
      <c r="A5" s="1">
        <v>4</v>
      </c>
      <c r="B5" s="2" t="s">
        <v>11</v>
      </c>
      <c r="C5" s="3">
        <v>16</v>
      </c>
      <c r="D5" s="3">
        <v>24</v>
      </c>
      <c r="E5" s="3">
        <v>40</v>
      </c>
      <c r="F5" s="3">
        <v>32</v>
      </c>
      <c r="G5" s="3">
        <f t="shared" si="0"/>
        <v>112</v>
      </c>
      <c r="H5" s="5" t="s">
        <v>21</v>
      </c>
    </row>
    <row r="6" spans="1:8" ht="45.75" thickBot="1">
      <c r="A6" s="1">
        <v>5</v>
      </c>
      <c r="B6" s="2" t="s">
        <v>35</v>
      </c>
      <c r="C6" s="3">
        <v>32</v>
      </c>
      <c r="D6" s="3">
        <v>40</v>
      </c>
      <c r="E6" s="3">
        <v>80</v>
      </c>
      <c r="F6" s="3">
        <v>32</v>
      </c>
      <c r="G6" s="3">
        <f t="shared" ref="G6" si="1">SUM(C6:F6)</f>
        <v>184</v>
      </c>
      <c r="H6" s="6" t="s">
        <v>22</v>
      </c>
    </row>
    <row r="7" spans="1:8" ht="90.75" thickBot="1">
      <c r="A7" s="7">
        <v>6</v>
      </c>
      <c r="B7" s="8" t="s">
        <v>12</v>
      </c>
      <c r="C7" s="9">
        <v>37</v>
      </c>
      <c r="D7" s="9">
        <v>56</v>
      </c>
      <c r="E7" s="9">
        <v>100</v>
      </c>
      <c r="F7" s="9">
        <v>76</v>
      </c>
      <c r="G7" s="9">
        <f>SUM(C7:F7)</f>
        <v>269</v>
      </c>
      <c r="H7" s="10" t="s">
        <v>25</v>
      </c>
    </row>
    <row r="8" spans="1:8" ht="17.25" thickBot="1">
      <c r="A8" s="7">
        <v>7</v>
      </c>
      <c r="B8" s="8" t="s">
        <v>18</v>
      </c>
      <c r="C8" s="9">
        <v>4</v>
      </c>
      <c r="D8" s="9">
        <v>8</v>
      </c>
      <c r="E8" s="9">
        <v>12</v>
      </c>
      <c r="F8" s="9">
        <v>8</v>
      </c>
      <c r="G8" s="9">
        <f>SUM(C8:F8)</f>
        <v>32</v>
      </c>
      <c r="H8" s="11" t="s">
        <v>23</v>
      </c>
    </row>
    <row r="9" spans="1:8" ht="17.25" thickBot="1">
      <c r="A9" s="1">
        <v>8</v>
      </c>
      <c r="B9" s="2" t="s">
        <v>19</v>
      </c>
      <c r="C9" s="3">
        <v>8</v>
      </c>
      <c r="D9" s="3">
        <v>16</v>
      </c>
      <c r="E9" s="3">
        <v>24</v>
      </c>
      <c r="F9" s="3">
        <v>20</v>
      </c>
      <c r="G9" s="3">
        <f t="shared" ref="G9:G11" si="2">SUM(C9:F9)</f>
        <v>68</v>
      </c>
      <c r="H9" s="5"/>
    </row>
    <row r="10" spans="1:8" ht="17.25" thickBot="1">
      <c r="A10" s="1">
        <v>9</v>
      </c>
      <c r="B10" s="2" t="s">
        <v>24</v>
      </c>
      <c r="C10" s="3">
        <v>4</v>
      </c>
      <c r="D10" s="3">
        <v>8</v>
      </c>
      <c r="E10" s="3">
        <v>20</v>
      </c>
      <c r="F10" s="3">
        <v>8</v>
      </c>
      <c r="G10" s="3">
        <f t="shared" ref="G10" si="3">SUM(C10:F10)</f>
        <v>40</v>
      </c>
      <c r="H10" s="5" t="s">
        <v>27</v>
      </c>
    </row>
    <row r="11" spans="1:8" ht="17.25" thickBot="1">
      <c r="A11" s="1">
        <v>10</v>
      </c>
      <c r="B11" s="2" t="s">
        <v>28</v>
      </c>
      <c r="C11" s="3">
        <v>4</v>
      </c>
      <c r="D11" s="3">
        <v>8</v>
      </c>
      <c r="E11" s="3">
        <v>16</v>
      </c>
      <c r="F11" s="3">
        <v>8</v>
      </c>
      <c r="G11" s="3">
        <f t="shared" si="2"/>
        <v>36</v>
      </c>
      <c r="H11" s="5"/>
    </row>
    <row r="12" spans="1:8" ht="17.25" thickBot="1">
      <c r="A12" s="12">
        <v>11</v>
      </c>
      <c r="B12" s="13" t="s">
        <v>13</v>
      </c>
      <c r="C12" s="3">
        <v>4</v>
      </c>
      <c r="D12" s="3">
        <v>8</v>
      </c>
      <c r="E12" s="3">
        <v>16</v>
      </c>
      <c r="F12" s="3">
        <v>8</v>
      </c>
      <c r="G12" s="3">
        <f t="shared" ref="G12" si="4">SUM(C12:F12)</f>
        <v>36</v>
      </c>
      <c r="H12" s="5" t="s">
        <v>15</v>
      </c>
    </row>
    <row r="13" spans="1:8" ht="17.25" thickBot="1">
      <c r="A13" s="1">
        <v>12</v>
      </c>
      <c r="B13" s="2" t="s">
        <v>26</v>
      </c>
      <c r="C13" s="3"/>
      <c r="D13" s="3">
        <v>40</v>
      </c>
      <c r="E13" s="3"/>
      <c r="F13" s="3">
        <v>200</v>
      </c>
      <c r="G13" s="3">
        <f>SUM(C13:F13)</f>
        <v>240</v>
      </c>
      <c r="H13" s="5"/>
    </row>
    <row r="14" spans="1:8" ht="17.25" thickBot="1">
      <c r="A14" s="1"/>
      <c r="B14" s="2" t="s">
        <v>7</v>
      </c>
      <c r="C14" s="3">
        <f>SUM(C2:C13)</f>
        <v>141</v>
      </c>
      <c r="D14" s="3">
        <f>SUM(D2:D13)</f>
        <v>256</v>
      </c>
      <c r="E14" s="3">
        <f>SUM(E2:E13)</f>
        <v>388</v>
      </c>
      <c r="F14" s="3">
        <f>SUM(F2:F13)</f>
        <v>456</v>
      </c>
      <c r="G14" s="3">
        <f>SUM(G2:G13)</f>
        <v>1241</v>
      </c>
      <c r="H14" s="5"/>
    </row>
    <row r="15" spans="1:8" ht="17.25" thickBot="1">
      <c r="A15" s="1"/>
      <c r="B15" s="2" t="s">
        <v>8</v>
      </c>
      <c r="C15" s="3"/>
      <c r="D15" s="3"/>
      <c r="E15" s="3"/>
      <c r="F15" s="3"/>
      <c r="G15" s="3">
        <f>G14*0.3</f>
        <v>372.3</v>
      </c>
      <c r="H15" s="5"/>
    </row>
    <row r="16" spans="1:8" ht="17.25" thickBot="1">
      <c r="G16" s="3">
        <f>G14+G15</f>
        <v>1613.3</v>
      </c>
    </row>
    <row r="17" spans="7:7" ht="17.25" thickBot="1">
      <c r="G17" s="14">
        <f>ROUND(G16/160,3)</f>
        <v>10.083</v>
      </c>
    </row>
  </sheetData>
  <phoneticPr fontId="1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tabSelected="1" view="pageBreakPreview" topLeftCell="A10" zoomScale="85" zoomScaleNormal="100" zoomScaleSheetLayoutView="85" workbookViewId="0">
      <selection activeCell="H23" sqref="H23"/>
    </sheetView>
  </sheetViews>
  <sheetFormatPr defaultRowHeight="15"/>
  <cols>
    <col min="1" max="1" width="8.140625" customWidth="1"/>
    <col min="2" max="2" width="43" customWidth="1"/>
    <col min="3" max="6" width="8" customWidth="1"/>
    <col min="7" max="7" width="11.85546875" customWidth="1"/>
    <col min="8" max="8" width="61.140625" customWidth="1"/>
    <col min="12" max="12" width="12.28515625" customWidth="1"/>
  </cols>
  <sheetData>
    <row r="1" spans="1:12" ht="33.75" thickBot="1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16</v>
      </c>
      <c r="G1" s="1" t="s">
        <v>6</v>
      </c>
      <c r="H1" s="1" t="s">
        <v>2</v>
      </c>
      <c r="I1" s="12" t="s">
        <v>42</v>
      </c>
      <c r="J1" s="12" t="s">
        <v>43</v>
      </c>
      <c r="K1" s="12" t="s">
        <v>44</v>
      </c>
      <c r="L1" s="12" t="s">
        <v>45</v>
      </c>
    </row>
    <row r="2" spans="1:12" ht="17.25" thickBot="1">
      <c r="A2" s="1">
        <v>1</v>
      </c>
      <c r="B2" s="2" t="s">
        <v>33</v>
      </c>
      <c r="C2" s="3"/>
      <c r="D2" s="3"/>
      <c r="E2" s="3"/>
      <c r="F2" s="3"/>
      <c r="G2" s="3"/>
      <c r="H2" s="15"/>
      <c r="I2" s="23"/>
      <c r="J2" s="23"/>
      <c r="K2" s="23"/>
    </row>
    <row r="3" spans="1:12" s="16" customFormat="1" ht="17.25" thickBot="1">
      <c r="A3" s="17">
        <v>1.1000000000000001</v>
      </c>
      <c r="B3" s="25" t="s">
        <v>34</v>
      </c>
      <c r="C3" s="21"/>
      <c r="D3" s="21"/>
      <c r="E3" s="21"/>
      <c r="F3" s="21"/>
      <c r="G3" s="21"/>
      <c r="H3" s="11" t="s">
        <v>40</v>
      </c>
      <c r="I3" s="23" t="s">
        <v>54</v>
      </c>
      <c r="J3" s="23" t="s">
        <v>54</v>
      </c>
      <c r="K3" s="23" t="s">
        <v>54</v>
      </c>
      <c r="L3" s="23" t="s">
        <v>54</v>
      </c>
    </row>
    <row r="4" spans="1:12" s="16" customFormat="1" ht="17.25" thickBot="1">
      <c r="A4" s="17">
        <v>1.2</v>
      </c>
      <c r="B4" s="25" t="s">
        <v>29</v>
      </c>
      <c r="C4" s="21"/>
      <c r="D4" s="21"/>
      <c r="E4" s="21"/>
      <c r="F4" s="21"/>
      <c r="G4" s="21"/>
      <c r="H4" s="11" t="s">
        <v>40</v>
      </c>
      <c r="I4" s="23" t="s">
        <v>54</v>
      </c>
      <c r="J4" s="23" t="s">
        <v>54</v>
      </c>
      <c r="K4" s="23" t="s">
        <v>54</v>
      </c>
      <c r="L4" s="23" t="s">
        <v>54</v>
      </c>
    </row>
    <row r="5" spans="1:12" s="16" customFormat="1" ht="17.25" thickBot="1">
      <c r="A5" s="17">
        <v>1.3</v>
      </c>
      <c r="B5" s="25" t="s">
        <v>41</v>
      </c>
      <c r="C5" s="21">
        <v>16</v>
      </c>
      <c r="D5" s="21">
        <v>24</v>
      </c>
      <c r="E5" s="21">
        <v>40</v>
      </c>
      <c r="F5" s="21">
        <v>24</v>
      </c>
      <c r="G5" s="21">
        <f t="shared" ref="G5:G11" si="0">SUM(C5:F5)</f>
        <v>104</v>
      </c>
      <c r="H5" s="11" t="s">
        <v>37</v>
      </c>
      <c r="I5" s="23" t="s">
        <v>54</v>
      </c>
      <c r="J5" s="23" t="s">
        <v>54</v>
      </c>
      <c r="K5" s="23" t="s">
        <v>54</v>
      </c>
      <c r="L5" s="23" t="s">
        <v>54</v>
      </c>
    </row>
    <row r="6" spans="1:12" s="16" customFormat="1" ht="30.75" thickBot="1">
      <c r="A6" s="17">
        <v>1.4</v>
      </c>
      <c r="B6" s="25" t="s">
        <v>39</v>
      </c>
      <c r="C6" s="21">
        <v>2</v>
      </c>
      <c r="D6" s="21">
        <v>3</v>
      </c>
      <c r="E6" s="21">
        <v>12</v>
      </c>
      <c r="F6" s="21">
        <v>2</v>
      </c>
      <c r="G6" s="21">
        <f t="shared" si="0"/>
        <v>19</v>
      </c>
      <c r="H6" s="11" t="s">
        <v>38</v>
      </c>
      <c r="I6" s="23" t="s">
        <v>54</v>
      </c>
      <c r="J6" s="23" t="s">
        <v>54</v>
      </c>
      <c r="K6" s="23" t="s">
        <v>54</v>
      </c>
      <c r="L6" s="23" t="s">
        <v>54</v>
      </c>
    </row>
    <row r="7" spans="1:12" ht="75.75" thickBot="1">
      <c r="A7" s="17">
        <v>2</v>
      </c>
      <c r="B7" s="25" t="s">
        <v>30</v>
      </c>
      <c r="C7" s="21">
        <v>16</v>
      </c>
      <c r="D7" s="21">
        <v>24</v>
      </c>
      <c r="E7" s="21">
        <v>50</v>
      </c>
      <c r="F7" s="21">
        <v>24</v>
      </c>
      <c r="G7" s="21">
        <f t="shared" si="0"/>
        <v>114</v>
      </c>
      <c r="H7" s="5" t="s">
        <v>62</v>
      </c>
      <c r="I7" s="23" t="s">
        <v>58</v>
      </c>
      <c r="J7" s="23" t="s">
        <v>54</v>
      </c>
      <c r="K7" s="23" t="s">
        <v>58</v>
      </c>
      <c r="L7" s="23" t="s">
        <v>58</v>
      </c>
    </row>
    <row r="8" spans="1:12" ht="75.75" thickBot="1">
      <c r="A8" s="17">
        <v>5</v>
      </c>
      <c r="B8" s="25" t="s">
        <v>10</v>
      </c>
      <c r="C8" s="21">
        <v>20</v>
      </c>
      <c r="D8" s="21">
        <v>30</v>
      </c>
      <c r="E8" s="21">
        <v>60</v>
      </c>
      <c r="F8" s="21">
        <v>24</v>
      </c>
      <c r="G8" s="21">
        <f t="shared" si="0"/>
        <v>134</v>
      </c>
      <c r="H8" s="5" t="s">
        <v>63</v>
      </c>
      <c r="I8" s="23" t="s">
        <v>54</v>
      </c>
      <c r="J8" s="24" t="s">
        <v>54</v>
      </c>
      <c r="K8" s="23" t="s">
        <v>54</v>
      </c>
      <c r="L8" s="23" t="s">
        <v>54</v>
      </c>
    </row>
    <row r="9" spans="1:12" ht="30.75" thickBot="1">
      <c r="A9" s="17">
        <v>6</v>
      </c>
      <c r="B9" s="25" t="s">
        <v>31</v>
      </c>
      <c r="C9" s="21">
        <v>12</v>
      </c>
      <c r="D9" s="21">
        <v>18</v>
      </c>
      <c r="E9" s="21">
        <v>30</v>
      </c>
      <c r="F9" s="21">
        <v>24</v>
      </c>
      <c r="G9" s="21">
        <f t="shared" si="0"/>
        <v>84</v>
      </c>
      <c r="H9" s="5" t="s">
        <v>21</v>
      </c>
      <c r="I9" s="23" t="s">
        <v>54</v>
      </c>
      <c r="J9" s="24" t="s">
        <v>54</v>
      </c>
      <c r="K9" s="23" t="s">
        <v>54</v>
      </c>
      <c r="L9" s="23" t="s">
        <v>54</v>
      </c>
    </row>
    <row r="10" spans="1:12" ht="75.75" thickBot="1">
      <c r="A10" s="17">
        <v>7</v>
      </c>
      <c r="B10" s="25" t="s">
        <v>35</v>
      </c>
      <c r="C10" s="21">
        <v>32</v>
      </c>
      <c r="D10" s="21">
        <v>40</v>
      </c>
      <c r="E10" s="21">
        <v>80</v>
      </c>
      <c r="F10" s="21">
        <v>40</v>
      </c>
      <c r="G10" s="21">
        <f t="shared" si="0"/>
        <v>192</v>
      </c>
      <c r="H10" s="6" t="s">
        <v>64</v>
      </c>
      <c r="I10" s="23" t="s">
        <v>58</v>
      </c>
      <c r="J10" s="23" t="s">
        <v>54</v>
      </c>
      <c r="K10" s="23" t="s">
        <v>58</v>
      </c>
      <c r="L10" s="23" t="s">
        <v>58</v>
      </c>
    </row>
    <row r="11" spans="1:12" ht="75.75" thickBot="1">
      <c r="A11" s="17">
        <v>8</v>
      </c>
      <c r="B11" s="18" t="s">
        <v>56</v>
      </c>
      <c r="C11" s="22">
        <v>32</v>
      </c>
      <c r="D11" s="22">
        <v>40</v>
      </c>
      <c r="E11" s="22">
        <v>80</v>
      </c>
      <c r="F11" s="22">
        <v>40</v>
      </c>
      <c r="G11" s="22">
        <f t="shared" si="0"/>
        <v>192</v>
      </c>
      <c r="H11" s="10" t="s">
        <v>46</v>
      </c>
      <c r="I11" s="23" t="s">
        <v>58</v>
      </c>
      <c r="J11" s="23" t="s">
        <v>54</v>
      </c>
      <c r="K11" s="23" t="s">
        <v>58</v>
      </c>
      <c r="L11" s="23" t="s">
        <v>58</v>
      </c>
    </row>
    <row r="12" spans="1:12" s="19" customFormat="1" ht="45.75" thickBot="1">
      <c r="A12" s="17">
        <v>9</v>
      </c>
      <c r="B12" s="18" t="s">
        <v>57</v>
      </c>
      <c r="C12" s="21">
        <v>32</v>
      </c>
      <c r="D12" s="21">
        <v>40</v>
      </c>
      <c r="E12" s="21">
        <v>80</v>
      </c>
      <c r="F12" s="21">
        <v>60</v>
      </c>
      <c r="G12" s="22">
        <f t="shared" ref="G12:G17" si="1">SUM(C12:F12)</f>
        <v>212</v>
      </c>
      <c r="H12" s="11" t="s">
        <v>60</v>
      </c>
      <c r="I12" s="23" t="s">
        <v>58</v>
      </c>
      <c r="J12" s="23" t="s">
        <v>54</v>
      </c>
      <c r="K12" s="23" t="s">
        <v>58</v>
      </c>
      <c r="L12" s="23" t="s">
        <v>58</v>
      </c>
    </row>
    <row r="13" spans="1:12" s="20" customFormat="1" ht="45.75" thickBot="1">
      <c r="A13" s="17">
        <v>10</v>
      </c>
      <c r="B13" s="18" t="s">
        <v>49</v>
      </c>
      <c r="C13" s="21">
        <v>8</v>
      </c>
      <c r="D13" s="21">
        <v>16</v>
      </c>
      <c r="E13" s="21">
        <v>32</v>
      </c>
      <c r="F13" s="21">
        <v>16</v>
      </c>
      <c r="G13" s="22">
        <f t="shared" si="1"/>
        <v>72</v>
      </c>
      <c r="H13" s="11" t="s">
        <v>60</v>
      </c>
      <c r="I13" s="23" t="s">
        <v>58</v>
      </c>
      <c r="J13" s="23" t="s">
        <v>54</v>
      </c>
      <c r="K13" s="23" t="s">
        <v>58</v>
      </c>
      <c r="L13" s="23" t="s">
        <v>58</v>
      </c>
    </row>
    <row r="14" spans="1:12" s="20" customFormat="1" ht="30.75" thickBot="1">
      <c r="A14" s="17">
        <v>11</v>
      </c>
      <c r="B14" s="18" t="s">
        <v>50</v>
      </c>
      <c r="C14" s="21">
        <v>8</v>
      </c>
      <c r="D14" s="21">
        <v>16</v>
      </c>
      <c r="E14" s="21">
        <v>24</v>
      </c>
      <c r="F14" s="21">
        <v>16</v>
      </c>
      <c r="G14" s="22">
        <f t="shared" si="1"/>
        <v>64</v>
      </c>
      <c r="H14" s="11" t="s">
        <v>65</v>
      </c>
      <c r="I14" s="23" t="s">
        <v>54</v>
      </c>
      <c r="J14" s="24" t="s">
        <v>54</v>
      </c>
      <c r="K14" s="23" t="s">
        <v>54</v>
      </c>
      <c r="L14" s="23" t="s">
        <v>54</v>
      </c>
    </row>
    <row r="15" spans="1:12" s="20" customFormat="1" ht="45.75" thickBot="1">
      <c r="A15" s="17">
        <v>12</v>
      </c>
      <c r="B15" s="18" t="s">
        <v>51</v>
      </c>
      <c r="C15" s="21">
        <v>8</v>
      </c>
      <c r="D15" s="21">
        <v>16</v>
      </c>
      <c r="E15" s="21">
        <v>24</v>
      </c>
      <c r="F15" s="21">
        <v>16</v>
      </c>
      <c r="G15" s="22">
        <f t="shared" si="1"/>
        <v>64</v>
      </c>
      <c r="H15" s="11" t="s">
        <v>66</v>
      </c>
      <c r="I15" s="23" t="s">
        <v>54</v>
      </c>
      <c r="J15" s="24" t="s">
        <v>54</v>
      </c>
      <c r="K15" s="23" t="s">
        <v>54</v>
      </c>
      <c r="L15" s="23" t="s">
        <v>54</v>
      </c>
    </row>
    <row r="16" spans="1:12" s="20" customFormat="1" ht="17.25" thickBot="1">
      <c r="A16" s="17">
        <v>13</v>
      </c>
      <c r="B16" s="18" t="s">
        <v>47</v>
      </c>
      <c r="C16" s="21">
        <f>3*28</f>
        <v>84</v>
      </c>
      <c r="D16" s="21">
        <f>2*28</f>
        <v>56</v>
      </c>
      <c r="E16" s="21">
        <f>8*28</f>
        <v>224</v>
      </c>
      <c r="F16" s="21">
        <f>3*28</f>
        <v>84</v>
      </c>
      <c r="G16" s="22">
        <f t="shared" si="1"/>
        <v>448</v>
      </c>
      <c r="H16" s="11" t="s">
        <v>68</v>
      </c>
      <c r="I16" s="23" t="s">
        <v>54</v>
      </c>
      <c r="J16" s="23" t="s">
        <v>54</v>
      </c>
      <c r="K16" s="23" t="s">
        <v>54</v>
      </c>
      <c r="L16" s="23" t="s">
        <v>54</v>
      </c>
    </row>
    <row r="17" spans="1:12" s="20" customFormat="1" ht="33.75" thickBot="1">
      <c r="A17" s="17">
        <v>15</v>
      </c>
      <c r="B17" s="18" t="s">
        <v>48</v>
      </c>
      <c r="C17" s="21">
        <v>8</v>
      </c>
      <c r="D17" s="21">
        <v>16</v>
      </c>
      <c r="E17" s="21">
        <v>24</v>
      </c>
      <c r="F17" s="21">
        <v>16</v>
      </c>
      <c r="G17" s="22">
        <f t="shared" si="1"/>
        <v>64</v>
      </c>
      <c r="H17" s="11" t="s">
        <v>67</v>
      </c>
      <c r="I17" s="23" t="s">
        <v>58</v>
      </c>
      <c r="J17" s="23" t="s">
        <v>54</v>
      </c>
      <c r="K17" s="23" t="s">
        <v>58</v>
      </c>
      <c r="L17" s="23" t="s">
        <v>58</v>
      </c>
    </row>
    <row r="18" spans="1:12" ht="17.25" thickBot="1">
      <c r="A18" s="1">
        <v>16</v>
      </c>
      <c r="B18" s="25" t="s">
        <v>36</v>
      </c>
      <c r="C18" s="3">
        <v>16</v>
      </c>
      <c r="D18" s="3">
        <v>16</v>
      </c>
      <c r="E18" s="3">
        <v>32</v>
      </c>
      <c r="F18" s="3">
        <v>16</v>
      </c>
      <c r="G18" s="3">
        <f>SUM(C18:F18)</f>
        <v>80</v>
      </c>
      <c r="H18" s="15"/>
      <c r="I18" s="23" t="s">
        <v>54</v>
      </c>
      <c r="J18" s="24" t="s">
        <v>54</v>
      </c>
      <c r="K18" s="23" t="s">
        <v>54</v>
      </c>
      <c r="L18" s="23" t="s">
        <v>54</v>
      </c>
    </row>
    <row r="19" spans="1:12" ht="17.25" thickBot="1">
      <c r="A19" s="1">
        <v>17</v>
      </c>
      <c r="B19" s="2" t="s">
        <v>24</v>
      </c>
      <c r="C19" s="3">
        <v>4</v>
      </c>
      <c r="D19" s="3">
        <v>4</v>
      </c>
      <c r="E19" s="3">
        <v>20</v>
      </c>
      <c r="F19" s="3">
        <v>4</v>
      </c>
      <c r="G19" s="3">
        <f>SUM(C19:F19)</f>
        <v>32</v>
      </c>
      <c r="H19" s="5" t="s">
        <v>53</v>
      </c>
    </row>
    <row r="20" spans="1:12" ht="17.25" thickBot="1">
      <c r="A20" s="1">
        <v>18</v>
      </c>
      <c r="B20" s="2" t="s">
        <v>26</v>
      </c>
      <c r="C20" s="3"/>
      <c r="D20" s="3">
        <v>40</v>
      </c>
      <c r="E20" s="3"/>
      <c r="F20" s="3">
        <v>120</v>
      </c>
      <c r="G20" s="3">
        <f>SUM(C20:F20)</f>
        <v>160</v>
      </c>
      <c r="H20" s="5"/>
    </row>
    <row r="21" spans="1:12" ht="30.75" thickBot="1">
      <c r="A21" s="1">
        <v>19</v>
      </c>
      <c r="B21" s="13" t="s">
        <v>32</v>
      </c>
      <c r="C21" s="3"/>
      <c r="D21" s="3"/>
      <c r="E21" s="3"/>
      <c r="F21" s="3"/>
      <c r="G21" s="3">
        <f>SUM(C21:F21)</f>
        <v>0</v>
      </c>
      <c r="H21" s="5" t="s">
        <v>52</v>
      </c>
    </row>
    <row r="22" spans="1:12" ht="17.25" thickBot="1">
      <c r="A22" s="1"/>
      <c r="B22" s="2" t="s">
        <v>7</v>
      </c>
      <c r="C22" s="3">
        <f>SUM(C2:C20)</f>
        <v>298</v>
      </c>
      <c r="D22" s="3">
        <f>SUM(D2:D20)</f>
        <v>399</v>
      </c>
      <c r="E22" s="3">
        <f>SUM(E2:E20)</f>
        <v>812</v>
      </c>
      <c r="F22" s="3">
        <f>SUM(F2:F20)</f>
        <v>526</v>
      </c>
      <c r="G22" s="3">
        <f>SUM(G2:G21)</f>
        <v>2035</v>
      </c>
      <c r="H22" s="5"/>
    </row>
    <row r="23" spans="1:12" ht="17.25" thickBot="1">
      <c r="A23" s="1"/>
      <c r="B23" s="2" t="s">
        <v>61</v>
      </c>
      <c r="C23" s="3"/>
      <c r="D23" s="3"/>
      <c r="E23" s="3"/>
      <c r="F23" s="3"/>
      <c r="G23" s="3">
        <f>G22*0.32</f>
        <v>651.20000000000005</v>
      </c>
      <c r="H23" s="5"/>
      <c r="I23" t="s">
        <v>55</v>
      </c>
    </row>
    <row r="24" spans="1:12" ht="17.25" thickBot="1">
      <c r="G24" s="3">
        <f>G22+G23</f>
        <v>2686.2</v>
      </c>
      <c r="I24" t="s">
        <v>59</v>
      </c>
    </row>
    <row r="25" spans="1:12" ht="17.25" thickBot="1">
      <c r="G25" s="14">
        <f>ROUND(G24/160,3)</f>
        <v>16.789000000000001</v>
      </c>
      <c r="I25" s="26" t="s">
        <v>69</v>
      </c>
    </row>
    <row r="26" spans="1:12">
      <c r="I26" t="s">
        <v>70</v>
      </c>
    </row>
  </sheetData>
  <pageMargins left="0.7" right="0.7" top="0.75" bottom="0.75" header="0.3" footer="0.3"/>
  <pageSetup paperSize="9"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Sheet1(0ld)</vt:lpstr>
      <vt:lpstr>list</vt:lpstr>
      <vt:lpstr>list!Print_Area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Huynh Phuoc Hung</dc:creator>
  <cp:lastModifiedBy>Mr. Ta Phuong Minh</cp:lastModifiedBy>
  <cp:lastPrinted>2016-06-17T03:31:18Z</cp:lastPrinted>
  <dcterms:created xsi:type="dcterms:W3CDTF">2016-04-27T08:57:57Z</dcterms:created>
  <dcterms:modified xsi:type="dcterms:W3CDTF">2016-06-29T10:07:40Z</dcterms:modified>
</cp:coreProperties>
</file>