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9045" activeTab="2"/>
  </bookViews>
  <sheets>
    <sheet name="Sheet1(old)" sheetId="1" r:id="rId1"/>
    <sheet name="list" sheetId="2" r:id="rId2"/>
    <sheet name="Sheet1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/>
  <c r="E15"/>
  <c r="D15"/>
  <c r="C15"/>
  <c r="G17" l="1"/>
  <c r="G2" l="1"/>
  <c r="G3"/>
  <c r="G4"/>
  <c r="G5"/>
  <c r="G11" l="1"/>
  <c r="G12"/>
  <c r="G13"/>
  <c r="G14"/>
  <c r="G15"/>
  <c r="G16"/>
  <c r="G6" l="1"/>
  <c r="G7"/>
  <c r="G8"/>
  <c r="G9"/>
  <c r="G10"/>
  <c r="G18"/>
  <c r="G19"/>
  <c r="G20"/>
  <c r="G21"/>
  <c r="C22"/>
  <c r="D22"/>
  <c r="E22"/>
  <c r="F22"/>
  <c r="G22" l="1"/>
  <c r="G23" s="1"/>
  <c r="G11" i="1"/>
  <c r="C14"/>
  <c r="D14"/>
  <c r="E14"/>
  <c r="F14"/>
  <c r="G24" i="2" l="1"/>
  <c r="G25" s="1"/>
  <c r="G13" i="1"/>
  <c r="G10" l="1"/>
  <c r="G12" l="1"/>
  <c r="G5"/>
  <c r="G7" l="1"/>
  <c r="G8"/>
  <c r="G9"/>
  <c r="G6"/>
  <c r="G3"/>
  <c r="G4"/>
  <c r="G2"/>
  <c r="G14" l="1"/>
  <c r="G15" s="1"/>
  <c r="G16" s="1"/>
  <c r="G17" s="1"/>
</calcChain>
</file>

<file path=xl/sharedStrings.xml><?xml version="1.0" encoding="utf-8"?>
<sst xmlns="http://schemas.openxmlformats.org/spreadsheetml/2006/main" count="220" uniqueCount="121">
  <si>
    <t>No</t>
  </si>
  <si>
    <t>機能名</t>
  </si>
  <si>
    <t>メモ</t>
  </si>
  <si>
    <t>SD</t>
    <phoneticPr fontId="1"/>
  </si>
  <si>
    <t>PD</t>
    <phoneticPr fontId="1"/>
  </si>
  <si>
    <t>PG</t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</si>
  <si>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</si>
  <si>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</si>
  <si>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その他（管理＋翻訳+Training）</t>
    <rPh sb="2" eb="3">
      <t>タ</t>
    </rPh>
    <rPh sb="4" eb="6">
      <t>カンリ</t>
    </rPh>
    <rPh sb="7" eb="9">
      <t>ホニャク</t>
    </rPh>
    <phoneticPr fontId="1"/>
  </si>
  <si>
    <t>Login, menu, so do to chuc</t>
    <phoneticPr fontId="1"/>
  </si>
  <si>
    <t xml:space="preserve">Policy Master Management </t>
    <phoneticPr fontId="1"/>
  </si>
  <si>
    <t xml:space="preserve">Salary Master Management </t>
    <phoneticPr fontId="1"/>
  </si>
  <si>
    <t xml:space="preserve">Truy thu luong </t>
    <phoneticPr fontId="1"/>
  </si>
  <si>
    <t xml:space="preserve">Bonus Register </t>
    <phoneticPr fontId="1"/>
  </si>
  <si>
    <t>Salary List</t>
    <phoneticPr fontId="1"/>
  </si>
  <si>
    <t>Batch import du lieu kintai</t>
    <phoneticPr fontId="1"/>
  </si>
  <si>
    <t>他システム連携</t>
    <rPh sb="0" eb="1">
      <t>タ</t>
    </rPh>
    <rPh sb="5" eb="7">
      <t>レンケイ</t>
    </rPh>
    <phoneticPr fontId="1"/>
  </si>
  <si>
    <t>(List, dang ky / update/ delete moi nhan vien, import)
 (PP, Bonus, special…cua moi thang)</t>
    <phoneticPr fontId="1"/>
  </si>
  <si>
    <t>- Hien thi danh sach (total, detail monthly)
- Xuat report (pdf or excel)
- Dang ky tang/giam luong cho tung nhan vien</t>
    <phoneticPr fontId="1"/>
  </si>
  <si>
    <t>勤怠システムの機能のため</t>
    <rPh sb="0" eb="2">
      <t>キンタイ</t>
    </rPh>
    <rPh sb="7" eb="9">
      <t>キノウ</t>
    </rPh>
    <phoneticPr fontId="1"/>
  </si>
  <si>
    <t>Tham khao chi tiet luong</t>
  </si>
  <si>
    <t xml:space="preserve"> chi xem cua chinh minh</t>
  </si>
  <si>
    <t>会計システム（Lemon3）とのInterface出力</t>
  </si>
  <si>
    <t>IT</t>
  </si>
  <si>
    <t>(list, regist, update, delete, import)
Khi dang ky/thay doi tao luong confirm process
Quan ly ngay van dung</t>
  </si>
  <si>
    <t>- Thuc hien tinh luong -&gt; tao luong confirm process
- Hien thi danh sach
- Xuat report (danh sach, detail) (pdf or excel)
- Ket so -&gt; tao du lieu lich su luong -&gt; gui mail (email)</t>
  </si>
  <si>
    <t>Nhap cong thuc tinh luong</t>
  </si>
  <si>
    <t>Dung ben kintai</t>
  </si>
  <si>
    <t>運用テスト+データ準備</t>
  </si>
  <si>
    <t xml:space="preserve">PE連携 </t>
  </si>
  <si>
    <t>Phân loại nhân viên và các khoản BH tham gia</t>
  </si>
  <si>
    <t>Nhập thông tin nhân viên nghỉ không hưởng lương</t>
  </si>
  <si>
    <t>Cập nhật tỷ lệ tham gia BH đặc biệt</t>
  </si>
  <si>
    <t>(List, dang ky / update/ delete moi nhan vien, import)
 (PP, Bonus, special…cua moi thang)</t>
    <phoneticPr fontId="1"/>
  </si>
  <si>
    <t xml:space="preserve">Bonus Register </t>
    <phoneticPr fontId="1"/>
  </si>
  <si>
    <t xml:space="preserve">Salary Master Management </t>
    <phoneticPr fontId="1"/>
  </si>
  <si>
    <t xml:space="preserve">Policy Master Management </t>
    <phoneticPr fontId="1"/>
  </si>
  <si>
    <t>Phân quyền</t>
  </si>
  <si>
    <t>menu</t>
  </si>
  <si>
    <t>Login/đổi passwork</t>
  </si>
  <si>
    <t>PG</t>
    <phoneticPr fontId="1"/>
  </si>
  <si>
    <t>PD</t>
    <phoneticPr fontId="1"/>
  </si>
  <si>
    <r>
      <rPr>
        <sz val="12"/>
        <color rgb="FFFF0000"/>
        <rFont val="Meiryo UI"/>
        <family val="3"/>
        <charset val="128"/>
      </rPr>
      <t>I</t>
    </r>
    <r>
      <rPr>
        <sz val="12"/>
        <color rgb="FF000000"/>
        <rFont val="Meiryo UI"/>
        <family val="3"/>
        <charset val="128"/>
      </rPr>
      <t>mport du lieu kintai</t>
    </r>
  </si>
  <si>
    <t>Nhập công thức tính lương</t>
  </si>
  <si>
    <t>Tạo và cập nhật user/phân quyền (sử dụng chức năng, mode chức năng)</t>
  </si>
  <si>
    <t>Tham khảo data co điều chỉnh OT, data chua tinh luong cua thang qua khu</t>
  </si>
  <si>
    <t>他システム連携の帳票</t>
  </si>
  <si>
    <t>DS Report</t>
  </si>
  <si>
    <t>会計システム（Lemon3、Bravoなど）との帳票
帳票一覧に含む</t>
  </si>
  <si>
    <t>PE Shanai mail, SingleSignOn</t>
  </si>
  <si>
    <t>Quan ly thong tin nhan vien</t>
  </si>
  <si>
    <t>Regist, update, delete, import, compare result (excel)</t>
  </si>
  <si>
    <t>- Hien thi danh sach sau khi thuc hien tinh lai (total, detail monthly):
  +Hien thi duoc so chenh lech sau khi co thay doi master luong
  + Xem chi tiết lương của tung thang co chenh lech
- Dang ky tang/giam luong cho tung nhan vien cua thang hien tai</t>
  </si>
  <si>
    <t>Tinh luong / Salary list</t>
  </si>
  <si>
    <r>
      <t xml:space="preserve">list, regist, update, delete, import </t>
    </r>
    <r>
      <rPr>
        <sz val="12"/>
        <color rgb="FFFF0000"/>
        <rFont val="Arial"/>
        <family val="2"/>
      </rPr>
      <t>ban đầu, import lương mới</t>
    </r>
    <r>
      <rPr>
        <sz val="12"/>
        <rFont val="Arial"/>
        <family val="2"/>
      </rPr>
      <t xml:space="preserve">
Confirm process (quan ly can confirm or ko can)
Quan ly theo ngay hieu luc
Quan ly lich su thay doi</t>
    </r>
  </si>
  <si>
    <t>list, update
Quan ly theo ngay hieu luc
Quan ly lich su thay doi</t>
  </si>
  <si>
    <t>list, regist, update, delete
Quan ly theo ngay hieu luc
Quan ly lich su thay doi</t>
  </si>
  <si>
    <t>hien thi danh sach co dieu chinh kintai (ot/absence) cua du lieu qua khu da tinh luong</t>
  </si>
  <si>
    <t>AIT</t>
  </si>
  <si>
    <t>AXIS</t>
  </si>
  <si>
    <t>ACSD</t>
  </si>
  <si>
    <t>他のAureoleGroup</t>
  </si>
  <si>
    <t>○</t>
  </si>
  <si>
    <t>△</t>
  </si>
  <si>
    <t>○：su dung chinh</t>
  </si>
  <si>
    <t>△：chi tham khao</t>
  </si>
  <si>
    <t>list, regist, update, delete
Khi dang ky / update: xu ly Confirm process (quan ly can confirm or ko can)</t>
  </si>
  <si>
    <t>- Thuc hien tinh luong, confirm process (quan ly can confirm or ko can)
- Hien thi danh sach
- Ket so -&gt; tao du lieu lich su luong -&gt; gui PE shanai mail (quan ly co gui or ko)</t>
  </si>
  <si>
    <t>list, regist, update, delete
Khi dang ky / update: xu ly Confirm process (quan ly can confirm or ko can)
Quan ly theo ngay hieu luc
Quan ly lich su thay doi</t>
  </si>
  <si>
    <t>Nhập thông tin người phụ thuộc</t>
  </si>
  <si>
    <t>list, regist, update, delete
Quan ly theo ngay hieu luc</t>
  </si>
  <si>
    <t>tạm thời có 27 cái (tham khao list report rieng)</t>
  </si>
  <si>
    <t xml:space="preserve">Policy Master Management </t>
  </si>
  <si>
    <t xml:space="preserve">Salary Master Management </t>
  </si>
  <si>
    <t xml:space="preserve">Bonus Register </t>
  </si>
  <si>
    <t xml:space="preserve">Truy thu luong </t>
  </si>
  <si>
    <r>
      <rPr>
        <sz val="12"/>
        <rFont val="Meiryo UI"/>
        <family val="3"/>
        <charset val="128"/>
      </rPr>
      <t>Import du lieu kintai</t>
    </r>
  </si>
  <si>
    <t>.Menu</t>
  </si>
  <si>
    <t>.Authority</t>
  </si>
  <si>
    <t>.Policy Master</t>
  </si>
  <si>
    <t>.Special Insurance</t>
  </si>
  <si>
    <t>.Allowance Master</t>
  </si>
  <si>
    <t>.Salary Formular</t>
  </si>
  <si>
    <t>.Employee Master</t>
  </si>
  <si>
    <t>.Insurance Employee</t>
  </si>
  <si>
    <t>.Dependent Person</t>
  </si>
  <si>
    <t>.Salary Master</t>
  </si>
  <si>
    <t>.Absence Not Pay</t>
  </si>
  <si>
    <t>.Bonus Register</t>
  </si>
  <si>
    <t>.Import Working Time</t>
  </si>
  <si>
    <t>.Salary arrears</t>
  </si>
  <si>
    <t>.Salary Calculate</t>
  </si>
  <si>
    <t>.Working Time Change Refer</t>
  </si>
  <si>
    <t>Report</t>
  </si>
  <si>
    <t>Department Master</t>
  </si>
  <si>
    <t>003</t>
  </si>
  <si>
    <t>004</t>
  </si>
  <si>
    <t>005</t>
  </si>
  <si>
    <t>006</t>
  </si>
  <si>
    <t>008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</si>
  <si>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</si>
  <si>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</si>
  <si>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</si>
  <si>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</si>
  <si>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</si>
  <si>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</si>
  <si>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</si>
  <si>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</si>
  <si>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</si>
  <si>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</si>
  <si>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</si>
  <si>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</si>
  <si>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</si>
  <si>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ID màn hình</t>
  </si>
  <si>
    <t>Tên chức năng</t>
  </si>
  <si>
    <t>Tên màn hình</t>
  </si>
  <si>
    <t>Gốc gọi</t>
  </si>
  <si>
    <t>003_menu</t>
  </si>
  <si>
    <t>017_Salary Calculate</t>
  </si>
  <si>
    <t>003_menu/017_Salary Calculate</t>
  </si>
  <si>
    <t>003_menu/015_Import Working Time</t>
  </si>
</sst>
</file>

<file path=xl/styles.xml><?xml version="1.0" encoding="utf-8"?>
<styleSheet xmlns="http://schemas.openxmlformats.org/spreadsheetml/2006/main">
  <numFmts count="3">
    <numFmt numFmtId="164" formatCode="0_);[Red]\(0\)"/>
    <numFmt numFmtId="165" formatCode="0.000_);[Red]\(0.000\)"/>
    <numFmt numFmtId="166" formatCode="0.0%"/>
  </numFmts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Meiryo UI"/>
      <family val="3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1"/>
      <color rgb="FFFF0000"/>
      <name val="Calibri"/>
      <family val="2"/>
      <charset val="128"/>
      <scheme val="minor"/>
    </font>
    <font>
      <sz val="12"/>
      <color rgb="FFFF0000"/>
      <name val="Arial"/>
      <family val="2"/>
    </font>
    <font>
      <strike/>
      <sz val="11"/>
      <color rgb="FFFF0000"/>
      <name val="Calibri"/>
      <family val="2"/>
      <charset val="128"/>
      <scheme val="minor"/>
    </font>
    <font>
      <sz val="12"/>
      <color rgb="FFFF0000"/>
      <name val="Meiryo UI"/>
      <family val="3"/>
      <charset val="128"/>
    </font>
    <font>
      <sz val="12"/>
      <name val="Meiryo UI"/>
      <family val="3"/>
      <charset val="128"/>
    </font>
    <font>
      <strike/>
      <sz val="11"/>
      <name val="Calibri"/>
      <family val="2"/>
      <charset val="128"/>
      <scheme val="minor"/>
    </font>
    <font>
      <sz val="11"/>
      <color rgb="FF92D050"/>
      <name val="Calibri"/>
      <family val="2"/>
      <charset val="128"/>
      <scheme val="minor"/>
    </font>
    <font>
      <sz val="12"/>
      <color rgb="FF0000FF"/>
      <name val="Meiryo UI"/>
      <family val="3"/>
      <charset val="128"/>
    </font>
    <font>
      <sz val="12"/>
      <color rgb="FF0000FF"/>
      <name val="Arial"/>
      <family val="2"/>
    </font>
    <font>
      <sz val="11"/>
      <color rgb="FF0000FF"/>
      <name val="Calibri"/>
      <family val="2"/>
      <charset val="128"/>
      <scheme val="minor"/>
    </font>
    <font>
      <strike/>
      <sz val="11"/>
      <color rgb="FF0000FF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164" fontId="2" fillId="2" borderId="2" xfId="0" applyNumberFormat="1" applyFont="1" applyFill="1" applyBorder="1" applyAlignment="1">
      <alignment horizontal="right" vertical="center" wrapText="1" readingOrder="1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righ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164" fontId="8" fillId="2" borderId="1" xfId="0" applyNumberFormat="1" applyFont="1" applyFill="1" applyBorder="1" applyAlignment="1">
      <alignment horizontal="right" vertical="center" wrapText="1" readingOrder="1"/>
    </xf>
    <xf numFmtId="0" fontId="8" fillId="2" borderId="1" xfId="0" applyFont="1" applyFill="1" applyBorder="1" applyAlignment="1">
      <alignment horizontal="left" vertical="center" wrapText="1" readingOrder="1"/>
    </xf>
    <xf numFmtId="0" fontId="10" fillId="0" borderId="0" xfId="0" applyFont="1">
      <alignment vertical="center"/>
    </xf>
    <xf numFmtId="164" fontId="8" fillId="2" borderId="2" xfId="0" applyNumberFormat="1" applyFont="1" applyFill="1" applyBorder="1" applyAlignment="1">
      <alignment horizontal="right" vertical="center" wrapText="1" readingOrder="1"/>
    </xf>
    <xf numFmtId="164" fontId="9" fillId="2" borderId="1" xfId="0" applyNumberFormat="1" applyFont="1" applyFill="1" applyBorder="1" applyAlignment="1">
      <alignment horizontal="right" vertical="center" wrapText="1" readingOrder="1"/>
    </xf>
    <xf numFmtId="164" fontId="9" fillId="2" borderId="2" xfId="0" applyNumberFormat="1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 readingOrder="1"/>
    </xf>
    <xf numFmtId="0" fontId="4" fillId="3" borderId="1" xfId="0" quotePrefix="1" applyFont="1" applyFill="1" applyBorder="1" applyAlignment="1">
      <alignment horizontal="left" vertical="center" wrapText="1"/>
    </xf>
    <xf numFmtId="0" fontId="4" fillId="3" borderId="2" xfId="0" quotePrefix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 readingOrder="1"/>
    </xf>
    <xf numFmtId="164" fontId="12" fillId="2" borderId="1" xfId="0" applyNumberFormat="1" applyFont="1" applyFill="1" applyBorder="1" applyAlignment="1">
      <alignment horizontal="right" vertical="center" wrapText="1" readingOrder="1"/>
    </xf>
    <xf numFmtId="164" fontId="12" fillId="2" borderId="2" xfId="0" applyNumberFormat="1" applyFont="1" applyFill="1" applyBorder="1" applyAlignment="1">
      <alignment horizontal="right" vertical="center" wrapText="1" readingOrder="1"/>
    </xf>
    <xf numFmtId="0" fontId="13" fillId="2" borderId="2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8" fillId="3" borderId="2" xfId="0" applyFont="1" applyFill="1" applyBorder="1" applyAlignment="1">
      <alignment horizontal="left" vertical="center" wrapText="1" readingOrder="1"/>
    </xf>
    <xf numFmtId="0" fontId="12" fillId="3" borderId="2" xfId="0" applyFont="1" applyFill="1" applyBorder="1" applyAlignment="1">
      <alignment horizontal="left" vertical="center" wrapText="1" readingOrder="1"/>
    </xf>
    <xf numFmtId="0" fontId="9" fillId="4" borderId="2" xfId="0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16" fillId="0" borderId="0" xfId="0" applyFont="1">
      <alignment vertical="center"/>
    </xf>
    <xf numFmtId="0" fontId="0" fillId="0" borderId="0" xfId="0" applyBorder="1">
      <alignment vertical="center"/>
    </xf>
    <xf numFmtId="0" fontId="16" fillId="0" borderId="0" xfId="0" applyFont="1" applyBorder="1">
      <alignment vertical="center"/>
    </xf>
    <xf numFmtId="166" fontId="0" fillId="0" borderId="0" xfId="0" applyNumberFormat="1" applyBorder="1" applyAlignment="1"/>
    <xf numFmtId="0" fontId="0" fillId="6" borderId="4" xfId="0" applyFill="1" applyBorder="1">
      <alignment vertical="center"/>
    </xf>
    <xf numFmtId="0" fontId="16" fillId="0" borderId="5" xfId="0" applyFont="1" applyBorder="1" applyAlignment="1">
      <alignment vertical="center" wrapText="1"/>
    </xf>
    <xf numFmtId="49" fontId="0" fillId="0" borderId="5" xfId="0" applyNumberFormat="1" applyBorder="1">
      <alignment vertical="center"/>
    </xf>
    <xf numFmtId="0" fontId="0" fillId="0" borderId="5" xfId="0" applyBorder="1" applyAlignment="1"/>
    <xf numFmtId="0" fontId="0" fillId="0" borderId="5" xfId="0" applyBorder="1">
      <alignment vertical="center"/>
    </xf>
    <xf numFmtId="0" fontId="16" fillId="0" borderId="6" xfId="0" applyFont="1" applyBorder="1" applyAlignment="1">
      <alignment vertical="center" wrapText="1"/>
    </xf>
    <xf numFmtId="49" fontId="0" fillId="0" borderId="6" xfId="0" applyNumberFormat="1" applyBorder="1">
      <alignment vertical="center"/>
    </xf>
    <xf numFmtId="0" fontId="0" fillId="0" borderId="6" xfId="0" applyBorder="1" applyAlignment="1"/>
    <xf numFmtId="0" fontId="0" fillId="0" borderId="6" xfId="0" applyBorder="1">
      <alignment vertical="center"/>
    </xf>
    <xf numFmtId="0" fontId="0" fillId="0" borderId="6" xfId="0" applyFill="1" applyBorder="1">
      <alignment vertical="center"/>
    </xf>
    <xf numFmtId="0" fontId="16" fillId="0" borderId="7" xfId="0" applyFont="1" applyBorder="1" applyAlignment="1">
      <alignment vertical="center" wrapText="1"/>
    </xf>
    <xf numFmtId="49" fontId="0" fillId="0" borderId="7" xfId="0" applyNumberForma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zoomScaleNormal="100" workbookViewId="0">
      <selection activeCell="B13" sqref="B13"/>
    </sheetView>
  </sheetViews>
  <sheetFormatPr defaultRowHeight="15"/>
  <cols>
    <col min="1" max="1" width="8.140625" customWidth="1"/>
    <col min="2" max="2" width="46.42578125" customWidth="1"/>
    <col min="3" max="6" width="8" customWidth="1"/>
    <col min="7" max="7" width="10.7109375" customWidth="1"/>
    <col min="8" max="8" width="69.5703125" customWidth="1"/>
  </cols>
  <sheetData>
    <row r="1" spans="1:8" ht="17.2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6</v>
      </c>
      <c r="H1" s="1" t="s">
        <v>2</v>
      </c>
    </row>
    <row r="2" spans="1:8" ht="17.25" thickBot="1">
      <c r="A2" s="1">
        <v>1</v>
      </c>
      <c r="B2" s="2" t="s">
        <v>9</v>
      </c>
      <c r="C2" s="3"/>
      <c r="D2" s="3"/>
      <c r="E2" s="3"/>
      <c r="F2" s="3"/>
      <c r="G2" s="3">
        <f>SUM(C2:F2)</f>
        <v>0</v>
      </c>
      <c r="H2" s="4" t="s">
        <v>19</v>
      </c>
    </row>
    <row r="3" spans="1:8" ht="45.75" thickBot="1">
      <c r="A3" s="1">
        <v>2</v>
      </c>
      <c r="B3" s="2" t="s">
        <v>10</v>
      </c>
      <c r="C3" s="3">
        <v>16</v>
      </c>
      <c r="D3" s="3">
        <v>24</v>
      </c>
      <c r="E3" s="3">
        <v>40</v>
      </c>
      <c r="F3" s="3">
        <v>32</v>
      </c>
      <c r="G3" s="3">
        <f t="shared" ref="G3:G5" si="0">SUM(C3:F3)</f>
        <v>112</v>
      </c>
      <c r="H3" s="5" t="s">
        <v>24</v>
      </c>
    </row>
    <row r="4" spans="1:8" ht="45.75" thickBot="1">
      <c r="A4" s="1">
        <v>3</v>
      </c>
      <c r="B4" s="2" t="s">
        <v>11</v>
      </c>
      <c r="C4" s="3">
        <v>16</v>
      </c>
      <c r="D4" s="3">
        <v>24</v>
      </c>
      <c r="E4" s="3">
        <v>40</v>
      </c>
      <c r="F4" s="3">
        <v>32</v>
      </c>
      <c r="G4" s="3">
        <f t="shared" si="0"/>
        <v>112</v>
      </c>
      <c r="H4" s="5" t="s">
        <v>24</v>
      </c>
    </row>
    <row r="5" spans="1:8" ht="30.75" thickBot="1">
      <c r="A5" s="1">
        <v>4</v>
      </c>
      <c r="B5" s="2" t="s">
        <v>13</v>
      </c>
      <c r="C5" s="3">
        <v>16</v>
      </c>
      <c r="D5" s="3">
        <v>24</v>
      </c>
      <c r="E5" s="3">
        <v>40</v>
      </c>
      <c r="F5" s="3">
        <v>32</v>
      </c>
      <c r="G5" s="3">
        <f t="shared" si="0"/>
        <v>112</v>
      </c>
      <c r="H5" s="5" t="s">
        <v>17</v>
      </c>
    </row>
    <row r="6" spans="1:8" ht="45.75" thickBot="1">
      <c r="A6" s="1">
        <v>5</v>
      </c>
      <c r="B6" s="2" t="s">
        <v>12</v>
      </c>
      <c r="C6" s="3">
        <v>32</v>
      </c>
      <c r="D6" s="3">
        <v>40</v>
      </c>
      <c r="E6" s="3">
        <v>80</v>
      </c>
      <c r="F6" s="3">
        <v>32</v>
      </c>
      <c r="G6" s="3">
        <f t="shared" ref="G6" si="1">SUM(C6:F6)</f>
        <v>184</v>
      </c>
      <c r="H6" s="6" t="s">
        <v>18</v>
      </c>
    </row>
    <row r="7" spans="1:8" ht="60.75" thickBot="1">
      <c r="A7" s="7">
        <v>6</v>
      </c>
      <c r="B7" s="8" t="s">
        <v>14</v>
      </c>
      <c r="C7" s="9">
        <v>37</v>
      </c>
      <c r="D7" s="9">
        <v>56</v>
      </c>
      <c r="E7" s="9">
        <v>100</v>
      </c>
      <c r="F7" s="9">
        <v>76</v>
      </c>
      <c r="G7" s="9">
        <f>SUM(C7:F7)</f>
        <v>269</v>
      </c>
      <c r="H7" s="10" t="s">
        <v>25</v>
      </c>
    </row>
    <row r="8" spans="1:8" ht="17.25" thickBot="1">
      <c r="A8" s="7">
        <v>7</v>
      </c>
      <c r="B8" s="8" t="s">
        <v>20</v>
      </c>
      <c r="C8" s="9">
        <v>4</v>
      </c>
      <c r="D8" s="9">
        <v>8</v>
      </c>
      <c r="E8" s="9">
        <v>12</v>
      </c>
      <c r="F8" s="9">
        <v>8</v>
      </c>
      <c r="G8" s="9">
        <f>SUM(C8:F8)</f>
        <v>32</v>
      </c>
      <c r="H8" s="11" t="s">
        <v>21</v>
      </c>
    </row>
    <row r="9" spans="1:8" ht="17.25" thickBot="1">
      <c r="A9" s="1">
        <v>8</v>
      </c>
      <c r="B9" s="2" t="s">
        <v>15</v>
      </c>
      <c r="C9" s="3">
        <v>8</v>
      </c>
      <c r="D9" s="3">
        <v>16</v>
      </c>
      <c r="E9" s="3">
        <v>24</v>
      </c>
      <c r="F9" s="3">
        <v>20</v>
      </c>
      <c r="G9" s="3">
        <f t="shared" ref="G9:G11" si="2">SUM(C9:F9)</f>
        <v>68</v>
      </c>
      <c r="H9" s="5" t="s">
        <v>27</v>
      </c>
    </row>
    <row r="10" spans="1:8" ht="17.25" thickBot="1">
      <c r="A10" s="1">
        <v>9</v>
      </c>
      <c r="B10" s="2" t="s">
        <v>29</v>
      </c>
      <c r="C10" s="3">
        <v>4</v>
      </c>
      <c r="D10" s="3">
        <v>8</v>
      </c>
      <c r="E10" s="3">
        <v>20</v>
      </c>
      <c r="F10" s="3">
        <v>8</v>
      </c>
      <c r="G10" s="3">
        <f t="shared" si="2"/>
        <v>40</v>
      </c>
      <c r="H10" s="5"/>
    </row>
    <row r="11" spans="1:8" ht="17.25" thickBot="1">
      <c r="A11" s="1">
        <v>10</v>
      </c>
      <c r="B11" s="2" t="s">
        <v>26</v>
      </c>
      <c r="C11" s="3">
        <v>4</v>
      </c>
      <c r="D11" s="3">
        <v>8</v>
      </c>
      <c r="E11" s="3">
        <v>16</v>
      </c>
      <c r="F11" s="3">
        <v>8</v>
      </c>
      <c r="G11" s="3">
        <f t="shared" si="2"/>
        <v>36</v>
      </c>
      <c r="H11" s="5"/>
    </row>
    <row r="12" spans="1:8" ht="17.25" thickBot="1">
      <c r="A12" s="1">
        <v>11</v>
      </c>
      <c r="B12" s="2" t="s">
        <v>16</v>
      </c>
      <c r="C12" s="3">
        <v>4</v>
      </c>
      <c r="D12" s="3">
        <v>8</v>
      </c>
      <c r="E12" s="3">
        <v>16</v>
      </c>
      <c r="F12" s="3">
        <v>8</v>
      </c>
      <c r="G12" s="3">
        <f t="shared" ref="G12" si="3">SUM(C12:F12)</f>
        <v>36</v>
      </c>
      <c r="H12" s="5" t="s">
        <v>22</v>
      </c>
    </row>
    <row r="13" spans="1:8" ht="17.25" thickBot="1">
      <c r="A13" s="1">
        <v>12</v>
      </c>
      <c r="B13" s="2" t="s">
        <v>28</v>
      </c>
      <c r="C13" s="3"/>
      <c r="D13" s="3">
        <v>40</v>
      </c>
      <c r="E13" s="3"/>
      <c r="F13" s="3">
        <v>200</v>
      </c>
      <c r="G13" s="3">
        <f>SUM(C13:F13)</f>
        <v>240</v>
      </c>
      <c r="H13" s="5"/>
    </row>
    <row r="14" spans="1:8" ht="17.25" thickBot="1">
      <c r="A14" s="1"/>
      <c r="B14" s="2" t="s">
        <v>7</v>
      </c>
      <c r="C14" s="3">
        <f>SUM(C2:C13)</f>
        <v>141</v>
      </c>
      <c r="D14" s="3">
        <f>SUM(D2:D13)</f>
        <v>256</v>
      </c>
      <c r="E14" s="3">
        <f>SUM(E2:E13)</f>
        <v>388</v>
      </c>
      <c r="F14" s="3">
        <f>SUM(F2:F13)</f>
        <v>456</v>
      </c>
      <c r="G14" s="3">
        <f>SUM(G2:G13)</f>
        <v>1241</v>
      </c>
      <c r="H14" s="5"/>
    </row>
    <row r="15" spans="1:8" ht="17.25" thickBot="1">
      <c r="A15" s="1"/>
      <c r="B15" s="2" t="s">
        <v>8</v>
      </c>
      <c r="C15" s="3"/>
      <c r="D15" s="3"/>
      <c r="E15" s="3"/>
      <c r="F15" s="3"/>
      <c r="G15" s="3">
        <f>G14*0.3</f>
        <v>372.3</v>
      </c>
      <c r="H15" s="5"/>
    </row>
    <row r="16" spans="1:8" ht="17.25" thickBot="1">
      <c r="G16" s="3">
        <f>G14+G15</f>
        <v>1613.3</v>
      </c>
    </row>
    <row r="17" spans="7:7" ht="17.25" thickBot="1">
      <c r="G17" s="12">
        <f>ROUND(G16/160,3)</f>
        <v>10.083</v>
      </c>
    </row>
  </sheetData>
  <phoneticPr fontId="1"/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zoomScaleNormal="100" workbookViewId="0">
      <selection activeCell="B18" sqref="B3:B18"/>
    </sheetView>
  </sheetViews>
  <sheetFormatPr defaultRowHeight="15"/>
  <cols>
    <col min="1" max="1" width="8.140625" customWidth="1"/>
    <col min="2" max="2" width="46.42578125" customWidth="1"/>
    <col min="3" max="6" width="8" customWidth="1"/>
    <col min="7" max="7" width="10" bestFit="1" customWidth="1"/>
    <col min="8" max="8" width="77.42578125" customWidth="1"/>
    <col min="12" max="12" width="12.28515625" customWidth="1"/>
  </cols>
  <sheetData>
    <row r="1" spans="1:12" ht="33.75" thickBot="1">
      <c r="A1" s="1" t="s">
        <v>0</v>
      </c>
      <c r="B1" s="1" t="s">
        <v>1</v>
      </c>
      <c r="C1" s="1" t="s">
        <v>3</v>
      </c>
      <c r="D1" s="1" t="s">
        <v>41</v>
      </c>
      <c r="E1" s="1" t="s">
        <v>40</v>
      </c>
      <c r="F1" s="1" t="s">
        <v>23</v>
      </c>
      <c r="G1" s="1" t="s">
        <v>6</v>
      </c>
      <c r="H1" s="1" t="s">
        <v>2</v>
      </c>
      <c r="I1" s="29" t="s">
        <v>58</v>
      </c>
      <c r="J1" s="29" t="s">
        <v>59</v>
      </c>
      <c r="K1" s="29" t="s">
        <v>60</v>
      </c>
      <c r="L1" s="29" t="s">
        <v>61</v>
      </c>
    </row>
    <row r="2" spans="1:12" s="18" customFormat="1" ht="17.25" thickBot="1">
      <c r="A2" s="32">
        <v>1</v>
      </c>
      <c r="B2" s="20" t="s">
        <v>39</v>
      </c>
      <c r="C2" s="19"/>
      <c r="D2" s="19"/>
      <c r="E2" s="19"/>
      <c r="F2" s="19"/>
      <c r="G2" s="3">
        <f t="shared" ref="G2:G10" si="0">SUM(C2:F2)</f>
        <v>0</v>
      </c>
      <c r="H2" s="14"/>
      <c r="I2" s="30" t="s">
        <v>62</v>
      </c>
      <c r="J2" s="30" t="s">
        <v>62</v>
      </c>
      <c r="K2" s="30" t="s">
        <v>62</v>
      </c>
      <c r="L2" s="30" t="s">
        <v>62</v>
      </c>
    </row>
    <row r="3" spans="1:12" s="18" customFormat="1" ht="17.25" thickBot="1">
      <c r="A3" s="32">
        <v>2</v>
      </c>
      <c r="B3" s="20" t="s">
        <v>38</v>
      </c>
      <c r="C3" s="19"/>
      <c r="D3" s="19"/>
      <c r="E3" s="19"/>
      <c r="F3" s="19"/>
      <c r="G3" s="3">
        <f t="shared" si="0"/>
        <v>0</v>
      </c>
      <c r="H3" s="14"/>
      <c r="I3" s="30" t="s">
        <v>62</v>
      </c>
      <c r="J3" s="30" t="s">
        <v>62</v>
      </c>
      <c r="K3" s="30" t="s">
        <v>62</v>
      </c>
      <c r="L3" s="30" t="s">
        <v>62</v>
      </c>
    </row>
    <row r="4" spans="1:12" s="18" customFormat="1" ht="17.25" thickBot="1">
      <c r="A4" s="32">
        <v>3</v>
      </c>
      <c r="B4" s="26" t="s">
        <v>50</v>
      </c>
      <c r="C4" s="19">
        <v>20</v>
      </c>
      <c r="D4" s="19">
        <v>30</v>
      </c>
      <c r="E4" s="19">
        <v>80</v>
      </c>
      <c r="F4" s="19">
        <v>30</v>
      </c>
      <c r="G4" s="3">
        <f t="shared" si="0"/>
        <v>160</v>
      </c>
      <c r="H4" s="14" t="s">
        <v>51</v>
      </c>
      <c r="I4" s="30" t="s">
        <v>62</v>
      </c>
      <c r="J4" s="30" t="s">
        <v>62</v>
      </c>
      <c r="K4" s="30" t="s">
        <v>62</v>
      </c>
      <c r="L4" s="30" t="s">
        <v>62</v>
      </c>
    </row>
    <row r="5" spans="1:12" s="18" customFormat="1" ht="17.25" thickBot="1">
      <c r="A5" s="32">
        <v>4</v>
      </c>
      <c r="B5" s="26" t="s">
        <v>37</v>
      </c>
      <c r="C5" s="19">
        <v>2</v>
      </c>
      <c r="D5" s="19">
        <v>4</v>
      </c>
      <c r="E5" s="19">
        <v>12</v>
      </c>
      <c r="F5" s="19">
        <v>2</v>
      </c>
      <c r="G5" s="3">
        <f t="shared" si="0"/>
        <v>20</v>
      </c>
      <c r="H5" s="14" t="s">
        <v>44</v>
      </c>
      <c r="I5" s="30" t="s">
        <v>62</v>
      </c>
      <c r="J5" s="30" t="s">
        <v>62</v>
      </c>
      <c r="K5" s="30" t="s">
        <v>62</v>
      </c>
      <c r="L5" s="30" t="s">
        <v>62</v>
      </c>
    </row>
    <row r="6" spans="1:12" ht="60.75" thickBot="1">
      <c r="A6" s="43">
        <v>5</v>
      </c>
      <c r="B6" s="2" t="s">
        <v>36</v>
      </c>
      <c r="C6" s="3">
        <v>16</v>
      </c>
      <c r="D6" s="3">
        <v>24</v>
      </c>
      <c r="E6" s="3">
        <v>50</v>
      </c>
      <c r="F6" s="3">
        <v>24</v>
      </c>
      <c r="G6" s="3">
        <f t="shared" si="0"/>
        <v>114</v>
      </c>
      <c r="H6" s="25" t="s">
        <v>68</v>
      </c>
      <c r="I6" s="30" t="s">
        <v>63</v>
      </c>
      <c r="J6" s="30" t="s">
        <v>62</v>
      </c>
      <c r="K6" s="30" t="s">
        <v>63</v>
      </c>
      <c r="L6" s="30" t="s">
        <v>63</v>
      </c>
    </row>
    <row r="7" spans="1:12" ht="60.75" thickBot="1">
      <c r="A7" s="17">
        <v>6</v>
      </c>
      <c r="B7" s="42" t="s">
        <v>35</v>
      </c>
      <c r="C7" s="3">
        <v>20</v>
      </c>
      <c r="D7" s="3">
        <v>30</v>
      </c>
      <c r="E7" s="3">
        <v>60</v>
      </c>
      <c r="F7" s="3">
        <v>24</v>
      </c>
      <c r="G7" s="3">
        <f t="shared" si="0"/>
        <v>134</v>
      </c>
      <c r="H7" s="25" t="s">
        <v>54</v>
      </c>
      <c r="I7" s="30" t="s">
        <v>62</v>
      </c>
      <c r="J7" s="31" t="s">
        <v>62</v>
      </c>
      <c r="K7" s="30" t="s">
        <v>62</v>
      </c>
      <c r="L7" s="30" t="s">
        <v>62</v>
      </c>
    </row>
    <row r="8" spans="1:12" ht="30.75" thickBot="1">
      <c r="A8" s="43">
        <v>7</v>
      </c>
      <c r="B8" s="2" t="s">
        <v>34</v>
      </c>
      <c r="C8" s="3">
        <v>12</v>
      </c>
      <c r="D8" s="3">
        <v>18</v>
      </c>
      <c r="E8" s="3">
        <v>32</v>
      </c>
      <c r="F8" s="3">
        <v>24</v>
      </c>
      <c r="G8" s="3">
        <f t="shared" si="0"/>
        <v>86</v>
      </c>
      <c r="H8" s="5" t="s">
        <v>33</v>
      </c>
      <c r="I8" s="30" t="s">
        <v>62</v>
      </c>
      <c r="J8" s="31" t="s">
        <v>62</v>
      </c>
      <c r="K8" s="30" t="s">
        <v>62</v>
      </c>
      <c r="L8" s="30" t="s">
        <v>62</v>
      </c>
    </row>
    <row r="9" spans="1:12" ht="69.75" customHeight="1" thickBot="1">
      <c r="A9" s="17">
        <v>8</v>
      </c>
      <c r="B9" s="42" t="s">
        <v>12</v>
      </c>
      <c r="C9" s="3">
        <v>32</v>
      </c>
      <c r="D9" s="3">
        <v>40</v>
      </c>
      <c r="E9" s="3">
        <v>80</v>
      </c>
      <c r="F9" s="3">
        <v>40</v>
      </c>
      <c r="G9" s="3">
        <f t="shared" si="0"/>
        <v>192</v>
      </c>
      <c r="H9" s="27" t="s">
        <v>52</v>
      </c>
      <c r="I9" s="30" t="s">
        <v>63</v>
      </c>
      <c r="J9" s="30" t="s">
        <v>62</v>
      </c>
      <c r="K9" s="30" t="s">
        <v>63</v>
      </c>
      <c r="L9" s="30" t="s">
        <v>63</v>
      </c>
    </row>
    <row r="10" spans="1:12" ht="48" customHeight="1" thickBot="1">
      <c r="A10" s="1">
        <v>9</v>
      </c>
      <c r="B10" s="41" t="s">
        <v>53</v>
      </c>
      <c r="C10" s="9">
        <v>32</v>
      </c>
      <c r="D10" s="9">
        <v>40</v>
      </c>
      <c r="E10" s="9">
        <v>80</v>
      </c>
      <c r="F10" s="9">
        <v>40</v>
      </c>
      <c r="G10" s="9">
        <f t="shared" si="0"/>
        <v>192</v>
      </c>
      <c r="H10" s="28" t="s">
        <v>67</v>
      </c>
      <c r="I10" s="30" t="s">
        <v>63</v>
      </c>
      <c r="J10" s="30" t="s">
        <v>62</v>
      </c>
      <c r="K10" s="30" t="s">
        <v>63</v>
      </c>
      <c r="L10" s="30" t="s">
        <v>63</v>
      </c>
    </row>
    <row r="11" spans="1:12" s="21" customFormat="1" ht="45.75" thickBot="1">
      <c r="A11" s="17">
        <v>10</v>
      </c>
      <c r="B11" s="40" t="s">
        <v>43</v>
      </c>
      <c r="C11" s="23">
        <v>32</v>
      </c>
      <c r="D11" s="23">
        <v>40</v>
      </c>
      <c r="E11" s="23">
        <v>80</v>
      </c>
      <c r="F11" s="23">
        <v>60</v>
      </c>
      <c r="G11" s="24">
        <f t="shared" ref="G11:G17" si="1">SUM(C11:F11)</f>
        <v>212</v>
      </c>
      <c r="H11" s="11" t="s">
        <v>56</v>
      </c>
      <c r="I11" s="30" t="s">
        <v>63</v>
      </c>
      <c r="J11" s="30" t="s">
        <v>62</v>
      </c>
      <c r="K11" s="30" t="s">
        <v>63</v>
      </c>
      <c r="L11" s="30" t="s">
        <v>63</v>
      </c>
    </row>
    <row r="12" spans="1:12" s="15" customFormat="1" ht="45.75" thickBot="1">
      <c r="A12" s="44">
        <v>11</v>
      </c>
      <c r="B12" s="38" t="s">
        <v>32</v>
      </c>
      <c r="C12" s="19">
        <v>8</v>
      </c>
      <c r="D12" s="19">
        <v>16</v>
      </c>
      <c r="E12" s="19">
        <v>32</v>
      </c>
      <c r="F12" s="19">
        <v>16</v>
      </c>
      <c r="G12" s="22">
        <f t="shared" si="1"/>
        <v>72</v>
      </c>
      <c r="H12" s="14" t="s">
        <v>56</v>
      </c>
      <c r="I12" s="30" t="s">
        <v>63</v>
      </c>
      <c r="J12" s="30" t="s">
        <v>62</v>
      </c>
      <c r="K12" s="30" t="s">
        <v>63</v>
      </c>
      <c r="L12" s="30" t="s">
        <v>63</v>
      </c>
    </row>
    <row r="13" spans="1:12" s="15" customFormat="1" ht="33.75" thickBot="1">
      <c r="A13" s="44">
        <v>12</v>
      </c>
      <c r="B13" s="38" t="s">
        <v>31</v>
      </c>
      <c r="C13" s="19">
        <v>8</v>
      </c>
      <c r="D13" s="19">
        <v>16</v>
      </c>
      <c r="E13" s="19">
        <v>24</v>
      </c>
      <c r="F13" s="19">
        <v>16</v>
      </c>
      <c r="G13" s="22">
        <f t="shared" si="1"/>
        <v>64</v>
      </c>
      <c r="H13" s="25" t="s">
        <v>66</v>
      </c>
      <c r="I13" s="30" t="s">
        <v>62</v>
      </c>
      <c r="J13" s="31" t="s">
        <v>62</v>
      </c>
      <c r="K13" s="30" t="s">
        <v>62</v>
      </c>
      <c r="L13" s="30" t="s">
        <v>62</v>
      </c>
    </row>
    <row r="14" spans="1:12" s="15" customFormat="1" ht="45.75" thickBot="1">
      <c r="A14" s="16">
        <v>13</v>
      </c>
      <c r="B14" s="38" t="s">
        <v>30</v>
      </c>
      <c r="C14" s="19">
        <v>8</v>
      </c>
      <c r="D14" s="19">
        <v>16</v>
      </c>
      <c r="E14" s="19">
        <v>24</v>
      </c>
      <c r="F14" s="19">
        <v>16</v>
      </c>
      <c r="G14" s="22">
        <f t="shared" si="1"/>
        <v>64</v>
      </c>
      <c r="H14" s="14" t="s">
        <v>55</v>
      </c>
      <c r="I14" s="30" t="s">
        <v>62</v>
      </c>
      <c r="J14" s="31" t="s">
        <v>62</v>
      </c>
      <c r="K14" s="30" t="s">
        <v>62</v>
      </c>
      <c r="L14" s="30" t="s">
        <v>62</v>
      </c>
    </row>
    <row r="15" spans="1:12" s="15" customFormat="1" ht="17.25" thickBot="1">
      <c r="A15" s="16">
        <v>14</v>
      </c>
      <c r="B15" s="38" t="s">
        <v>47</v>
      </c>
      <c r="C15" s="19">
        <f>3*28</f>
        <v>84</v>
      </c>
      <c r="D15" s="19">
        <f>2*28</f>
        <v>56</v>
      </c>
      <c r="E15" s="19">
        <f>8*28</f>
        <v>224</v>
      </c>
      <c r="F15" s="19">
        <f>3*28</f>
        <v>84</v>
      </c>
      <c r="G15" s="22">
        <f t="shared" si="1"/>
        <v>448</v>
      </c>
      <c r="H15" s="14" t="s">
        <v>71</v>
      </c>
      <c r="I15" s="30" t="s">
        <v>62</v>
      </c>
      <c r="J15" s="30" t="s">
        <v>62</v>
      </c>
      <c r="K15" s="30" t="s">
        <v>62</v>
      </c>
      <c r="L15" s="30" t="s">
        <v>62</v>
      </c>
    </row>
    <row r="16" spans="1:12" s="15" customFormat="1" ht="42" customHeight="1" thickBot="1">
      <c r="A16" s="16">
        <v>15</v>
      </c>
      <c r="B16" s="38" t="s">
        <v>45</v>
      </c>
      <c r="C16" s="19">
        <v>8</v>
      </c>
      <c r="D16" s="19">
        <v>16</v>
      </c>
      <c r="E16" s="19">
        <v>24</v>
      </c>
      <c r="F16" s="19">
        <v>16</v>
      </c>
      <c r="G16" s="22">
        <f t="shared" si="1"/>
        <v>64</v>
      </c>
      <c r="H16" s="14" t="s">
        <v>57</v>
      </c>
      <c r="I16" s="30" t="s">
        <v>63</v>
      </c>
      <c r="J16" s="30" t="s">
        <v>62</v>
      </c>
      <c r="K16" s="30" t="s">
        <v>63</v>
      </c>
      <c r="L16" s="30" t="s">
        <v>63</v>
      </c>
    </row>
    <row r="17" spans="1:12" s="37" customFormat="1" ht="42" customHeight="1" thickBot="1">
      <c r="A17" s="32">
        <v>16</v>
      </c>
      <c r="B17" s="39" t="s">
        <v>69</v>
      </c>
      <c r="C17" s="33">
        <v>8</v>
      </c>
      <c r="D17" s="33">
        <v>16</v>
      </c>
      <c r="E17" s="33">
        <v>24</v>
      </c>
      <c r="F17" s="33">
        <v>16</v>
      </c>
      <c r="G17" s="34">
        <f t="shared" si="1"/>
        <v>64</v>
      </c>
      <c r="H17" s="35" t="s">
        <v>70</v>
      </c>
      <c r="I17" s="36"/>
      <c r="J17" s="36"/>
      <c r="K17" s="36"/>
      <c r="L17" s="36"/>
    </row>
    <row r="18" spans="1:12" ht="17.25" thickBot="1">
      <c r="A18" s="32">
        <v>17</v>
      </c>
      <c r="B18" s="2" t="s">
        <v>42</v>
      </c>
      <c r="C18" s="3">
        <v>16</v>
      </c>
      <c r="D18" s="3">
        <v>16</v>
      </c>
      <c r="E18" s="3">
        <v>32</v>
      </c>
      <c r="F18" s="3">
        <v>16</v>
      </c>
      <c r="G18" s="3">
        <f>SUM(C18:F18)</f>
        <v>80</v>
      </c>
      <c r="H18" s="14"/>
      <c r="I18" s="30" t="s">
        <v>62</v>
      </c>
      <c r="J18" s="31" t="s">
        <v>62</v>
      </c>
      <c r="K18" s="30" t="s">
        <v>62</v>
      </c>
      <c r="L18" s="30" t="s">
        <v>62</v>
      </c>
    </row>
    <row r="19" spans="1:12" ht="17.25" thickBot="1">
      <c r="A19" s="32">
        <v>18</v>
      </c>
      <c r="B19" s="2" t="s">
        <v>29</v>
      </c>
      <c r="C19" s="3">
        <v>4</v>
      </c>
      <c r="D19" s="3">
        <v>4</v>
      </c>
      <c r="E19" s="3">
        <v>20</v>
      </c>
      <c r="F19" s="3">
        <v>4</v>
      </c>
      <c r="G19" s="3">
        <f>SUM(C19:F19)</f>
        <v>32</v>
      </c>
      <c r="H19" s="5" t="s">
        <v>49</v>
      </c>
    </row>
    <row r="20" spans="1:12" ht="17.25" thickBot="1">
      <c r="A20" s="32">
        <v>19</v>
      </c>
      <c r="B20" s="2" t="s">
        <v>28</v>
      </c>
      <c r="C20" s="3"/>
      <c r="D20" s="3">
        <v>40</v>
      </c>
      <c r="E20" s="3"/>
      <c r="F20" s="3">
        <v>160</v>
      </c>
      <c r="G20" s="3">
        <f>SUM(C20:F20)</f>
        <v>200</v>
      </c>
      <c r="H20" s="5"/>
    </row>
    <row r="21" spans="1:12" ht="30.75" thickBot="1">
      <c r="A21" s="32">
        <v>20</v>
      </c>
      <c r="B21" s="13" t="s">
        <v>46</v>
      </c>
      <c r="C21" s="3"/>
      <c r="D21" s="3"/>
      <c r="E21" s="3"/>
      <c r="F21" s="3"/>
      <c r="G21" s="3">
        <f>SUM(C21:F21)</f>
        <v>0</v>
      </c>
      <c r="H21" s="25" t="s">
        <v>48</v>
      </c>
    </row>
    <row r="22" spans="1:12" ht="17.25" thickBot="1">
      <c r="A22" s="1"/>
      <c r="B22" s="2" t="s">
        <v>7</v>
      </c>
      <c r="C22" s="3">
        <f>SUM(C2:C20)</f>
        <v>310</v>
      </c>
      <c r="D22" s="3">
        <f>SUM(D2:D20)</f>
        <v>422</v>
      </c>
      <c r="E22" s="3">
        <f>SUM(E2:E20)</f>
        <v>878</v>
      </c>
      <c r="F22" s="3">
        <f>SUM(F2:F20)</f>
        <v>588</v>
      </c>
      <c r="G22" s="3">
        <f>SUM(G2:G21)</f>
        <v>2198</v>
      </c>
      <c r="H22" s="5"/>
    </row>
    <row r="23" spans="1:12" ht="17.25" thickBot="1">
      <c r="A23" s="1"/>
      <c r="B23" s="2" t="s">
        <v>8</v>
      </c>
      <c r="C23" s="3"/>
      <c r="D23" s="3"/>
      <c r="E23" s="3"/>
      <c r="F23" s="3"/>
      <c r="G23" s="3">
        <f>G22*0.3</f>
        <v>659.4</v>
      </c>
      <c r="H23" s="5"/>
    </row>
    <row r="24" spans="1:12" ht="17.25" thickBot="1">
      <c r="G24" s="3">
        <f>G22+G23</f>
        <v>2857.4</v>
      </c>
      <c r="I24" t="s">
        <v>64</v>
      </c>
    </row>
    <row r="25" spans="1:12" ht="17.25" thickBot="1">
      <c r="G25" s="12">
        <f>ROUND(G24/160,3)</f>
        <v>17.859000000000002</v>
      </c>
      <c r="I25" t="s">
        <v>65</v>
      </c>
    </row>
  </sheetData>
  <pageMargins left="0.7" right="0.7" top="0.75" bottom="0.75" header="0.3" footer="0.3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D25" sqref="D25"/>
    </sheetView>
  </sheetViews>
  <sheetFormatPr defaultRowHeight="15"/>
  <cols>
    <col min="1" max="1" width="40.5703125" bestFit="1" customWidth="1"/>
    <col min="2" max="2" width="11.42578125" bestFit="1" customWidth="1"/>
    <col min="3" max="3" width="26.7109375" bestFit="1" customWidth="1"/>
    <col min="4" max="4" width="34.5703125" bestFit="1" customWidth="1"/>
  </cols>
  <sheetData>
    <row r="1" spans="1:7">
      <c r="A1" s="49" t="s">
        <v>114</v>
      </c>
      <c r="B1" s="49" t="s">
        <v>113</v>
      </c>
      <c r="C1" s="49" t="s">
        <v>115</v>
      </c>
      <c r="D1" s="49" t="s">
        <v>116</v>
      </c>
    </row>
    <row r="2" spans="1:7">
      <c r="A2" s="50" t="s">
        <v>38</v>
      </c>
      <c r="B2" s="51" t="s">
        <v>95</v>
      </c>
      <c r="C2" s="52" t="s">
        <v>77</v>
      </c>
      <c r="D2" s="53"/>
      <c r="E2" s="48"/>
      <c r="F2" s="45"/>
      <c r="G2" s="45"/>
    </row>
    <row r="3" spans="1:7">
      <c r="A3" s="54" t="s">
        <v>50</v>
      </c>
      <c r="B3" s="55" t="s">
        <v>101</v>
      </c>
      <c r="C3" s="56" t="s">
        <v>83</v>
      </c>
      <c r="D3" s="57" t="s">
        <v>117</v>
      </c>
      <c r="E3" s="48"/>
      <c r="F3" s="45"/>
      <c r="G3" s="45"/>
    </row>
    <row r="4" spans="1:7">
      <c r="A4" s="54" t="s">
        <v>37</v>
      </c>
      <c r="B4" s="55" t="s">
        <v>96</v>
      </c>
      <c r="C4" s="56" t="s">
        <v>78</v>
      </c>
      <c r="D4" s="57" t="s">
        <v>117</v>
      </c>
      <c r="E4" s="48"/>
      <c r="F4" s="45"/>
      <c r="G4" s="45"/>
    </row>
    <row r="5" spans="1:7">
      <c r="A5" s="54" t="s">
        <v>72</v>
      </c>
      <c r="B5" s="55" t="s">
        <v>97</v>
      </c>
      <c r="C5" s="56" t="s">
        <v>79</v>
      </c>
      <c r="D5" s="57" t="s">
        <v>117</v>
      </c>
      <c r="E5" s="48"/>
      <c r="F5" s="45"/>
      <c r="G5" s="45"/>
    </row>
    <row r="6" spans="1:7">
      <c r="A6" s="54" t="s">
        <v>73</v>
      </c>
      <c r="B6" s="55" t="s">
        <v>104</v>
      </c>
      <c r="C6" s="56" t="s">
        <v>86</v>
      </c>
      <c r="D6" s="57" t="s">
        <v>117</v>
      </c>
      <c r="E6" s="48"/>
      <c r="F6" s="45"/>
      <c r="G6" s="45"/>
    </row>
    <row r="7" spans="1:7">
      <c r="A7" s="54" t="s">
        <v>74</v>
      </c>
      <c r="B7" s="55" t="s">
        <v>106</v>
      </c>
      <c r="C7" s="56" t="s">
        <v>88</v>
      </c>
      <c r="D7" s="58" t="s">
        <v>119</v>
      </c>
      <c r="E7" s="48"/>
      <c r="F7" s="45"/>
      <c r="G7" s="45"/>
    </row>
    <row r="8" spans="1:7">
      <c r="A8" s="54" t="s">
        <v>75</v>
      </c>
      <c r="B8" s="55" t="s">
        <v>108</v>
      </c>
      <c r="C8" s="56" t="s">
        <v>90</v>
      </c>
      <c r="D8" s="57" t="s">
        <v>118</v>
      </c>
      <c r="E8" s="46"/>
      <c r="F8" s="45"/>
      <c r="G8" s="45"/>
    </row>
    <row r="9" spans="1:7">
      <c r="A9" s="54" t="s">
        <v>53</v>
      </c>
      <c r="B9" s="55" t="s">
        <v>109</v>
      </c>
      <c r="C9" s="56" t="s">
        <v>91</v>
      </c>
      <c r="D9" s="57" t="s">
        <v>117</v>
      </c>
      <c r="E9" s="48"/>
      <c r="F9" s="45"/>
      <c r="G9" s="45"/>
    </row>
    <row r="10" spans="1:7">
      <c r="A10" s="54" t="s">
        <v>43</v>
      </c>
      <c r="B10" s="55" t="s">
        <v>99</v>
      </c>
      <c r="C10" s="56" t="s">
        <v>82</v>
      </c>
      <c r="D10" s="57" t="s">
        <v>117</v>
      </c>
      <c r="E10" s="48"/>
      <c r="F10" s="45"/>
      <c r="G10" s="45"/>
    </row>
    <row r="11" spans="1:7">
      <c r="A11" s="54" t="s">
        <v>32</v>
      </c>
      <c r="B11" s="55" t="s">
        <v>98</v>
      </c>
      <c r="C11" s="56" t="s">
        <v>80</v>
      </c>
      <c r="D11" s="57" t="s">
        <v>117</v>
      </c>
      <c r="E11" s="48"/>
      <c r="F11" s="45"/>
      <c r="G11" s="45"/>
    </row>
    <row r="12" spans="1:7" ht="30">
      <c r="A12" s="54" t="s">
        <v>31</v>
      </c>
      <c r="B12" s="55" t="s">
        <v>105</v>
      </c>
      <c r="C12" s="56" t="s">
        <v>87</v>
      </c>
      <c r="D12" s="57" t="s">
        <v>117</v>
      </c>
      <c r="E12" s="48"/>
      <c r="F12" s="45"/>
      <c r="G12" s="45"/>
    </row>
    <row r="13" spans="1:7" ht="30">
      <c r="A13" s="54" t="s">
        <v>30</v>
      </c>
      <c r="B13" s="55" t="s">
        <v>102</v>
      </c>
      <c r="C13" s="56" t="s">
        <v>84</v>
      </c>
      <c r="D13" s="57" t="s">
        <v>117</v>
      </c>
      <c r="E13" s="48"/>
      <c r="F13" s="45"/>
      <c r="G13" s="45"/>
    </row>
    <row r="14" spans="1:7">
      <c r="A14" s="54" t="s">
        <v>47</v>
      </c>
      <c r="B14" s="55" t="s">
        <v>111</v>
      </c>
      <c r="C14" s="56" t="s">
        <v>93</v>
      </c>
      <c r="D14" s="57" t="s">
        <v>117</v>
      </c>
      <c r="E14" s="48"/>
      <c r="F14" s="45"/>
      <c r="G14" s="45"/>
    </row>
    <row r="15" spans="1:7" ht="30">
      <c r="A15" s="54" t="s">
        <v>45</v>
      </c>
      <c r="B15" s="55" t="s">
        <v>110</v>
      </c>
      <c r="C15" s="56" t="s">
        <v>92</v>
      </c>
      <c r="D15" s="57" t="s">
        <v>120</v>
      </c>
      <c r="E15" s="48"/>
      <c r="F15" s="45"/>
      <c r="G15" s="45"/>
    </row>
    <row r="16" spans="1:7">
      <c r="A16" s="54" t="s">
        <v>69</v>
      </c>
      <c r="B16" s="55" t="s">
        <v>103</v>
      </c>
      <c r="C16" s="56" t="s">
        <v>85</v>
      </c>
      <c r="D16" s="57" t="s">
        <v>117</v>
      </c>
      <c r="E16" s="48"/>
      <c r="F16" s="45"/>
      <c r="G16" s="45"/>
    </row>
    <row r="17" spans="1:7" ht="16.5">
      <c r="A17" s="54" t="s">
        <v>76</v>
      </c>
      <c r="B17" s="55" t="s">
        <v>107</v>
      </c>
      <c r="C17" s="56" t="s">
        <v>89</v>
      </c>
      <c r="D17" s="57" t="s">
        <v>117</v>
      </c>
      <c r="E17" s="48"/>
      <c r="F17" s="45"/>
      <c r="G17" s="45"/>
    </row>
    <row r="18" spans="1:7">
      <c r="A18" s="54"/>
      <c r="B18" s="55" t="s">
        <v>100</v>
      </c>
      <c r="C18" s="56" t="s">
        <v>81</v>
      </c>
      <c r="D18" s="57" t="s">
        <v>117</v>
      </c>
      <c r="E18" s="48"/>
      <c r="F18" s="45"/>
      <c r="G18" s="45"/>
    </row>
    <row r="19" spans="1:7">
      <c r="A19" s="59"/>
      <c r="B19" s="60" t="s">
        <v>112</v>
      </c>
      <c r="C19" s="61" t="s">
        <v>94</v>
      </c>
      <c r="D19" s="62" t="s">
        <v>117</v>
      </c>
      <c r="E19" s="47"/>
      <c r="F19" s="45"/>
      <c r="G19" s="45"/>
    </row>
    <row r="20" spans="1:7">
      <c r="A20" s="45"/>
      <c r="C20" s="45"/>
      <c r="D20" s="45"/>
      <c r="E20" s="45"/>
      <c r="F20" s="45"/>
      <c r="G20" s="4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Sheet1(old)</vt:lpstr>
      <vt:lpstr>list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trangpt</cp:lastModifiedBy>
  <cp:lastPrinted>2016-05-05T04:58:37Z</cp:lastPrinted>
  <dcterms:created xsi:type="dcterms:W3CDTF">2016-04-27T08:57:57Z</dcterms:created>
  <dcterms:modified xsi:type="dcterms:W3CDTF">2016-08-31T03:32:17Z</dcterms:modified>
</cp:coreProperties>
</file>