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8055"/>
  </bookViews>
  <sheets>
    <sheet name="Overtime sheet" sheetId="1" r:id="rId1"/>
  </sheets>
  <externalReferences>
    <externalReference r:id="rId2"/>
  </externalReferences>
  <definedNames>
    <definedName name="Leave">[1]Leave!$F$6:$AT$149</definedName>
    <definedName name="OT">'[1]OT '!$F$9:$BG$138</definedName>
    <definedName name="_xlnm.Print_Area" localSheetId="0">'Overtime sheet'!$A$1:$BY$110</definedName>
    <definedName name="VND">[1]VND!$B$7:$AA$95</definedName>
  </definedNames>
  <calcPr calcId="145621"/>
</workbook>
</file>

<file path=xl/calcChain.xml><?xml version="1.0" encoding="utf-8"?>
<calcChain xmlns="http://schemas.openxmlformats.org/spreadsheetml/2006/main">
  <c r="X58" i="1"/>
  <c r="W58"/>
  <c r="U58"/>
  <c r="U58" a="1"/>
  <c r="S58"/>
  <c r="X57"/>
  <c r="W57"/>
  <c r="U57" a="1"/>
  <c r="U57" s="1"/>
  <c r="S57"/>
  <c r="X56"/>
  <c r="U56" a="1"/>
  <c r="U56" s="1"/>
  <c r="S56"/>
  <c r="W56" s="1"/>
  <c r="X55"/>
  <c r="W55"/>
  <c r="U55" a="1"/>
  <c r="U55" s="1"/>
  <c r="S55"/>
  <c r="X54"/>
  <c r="U54"/>
  <c r="U54" a="1"/>
  <c r="S54"/>
  <c r="W54" s="1"/>
  <c r="BW53" a="1"/>
  <c r="BW53" s="1"/>
  <c r="BV53"/>
  <c r="BT53"/>
  <c r="BX53" s="1"/>
  <c r="BY53" s="1"/>
  <c r="X53"/>
  <c r="W53"/>
  <c r="U53"/>
  <c r="U53" a="1"/>
  <c r="S53"/>
  <c r="BW52" a="1"/>
  <c r="BW52" s="1"/>
  <c r="BT52"/>
  <c r="BZ52" s="1" a="1"/>
  <c r="BZ52" s="1"/>
  <c r="CA52" s="1"/>
  <c r="X52"/>
  <c r="W52"/>
  <c r="U52" a="1"/>
  <c r="U52" s="1"/>
  <c r="S52"/>
  <c r="BZ51" a="1"/>
  <c r="BZ51" s="1"/>
  <c r="BW51" a="1"/>
  <c r="BW51" s="1"/>
  <c r="BV51"/>
  <c r="BT51"/>
  <c r="CA51" s="1" a="1"/>
  <c r="CA51" s="1"/>
  <c r="X51"/>
  <c r="W51"/>
  <c r="U51"/>
  <c r="U51" a="1"/>
  <c r="S51"/>
  <c r="X50"/>
  <c r="W50"/>
  <c r="U50" a="1"/>
  <c r="U50" s="1"/>
  <c r="S50"/>
  <c r="BX20" s="1"/>
  <c r="X49"/>
  <c r="U49" a="1"/>
  <c r="U49" s="1"/>
  <c r="S49"/>
  <c r="W49" s="1"/>
  <c r="X48"/>
  <c r="W48"/>
  <c r="U48" a="1"/>
  <c r="U48" s="1"/>
  <c r="S48"/>
  <c r="X47"/>
  <c r="W47"/>
  <c r="U47" s="1" a="1"/>
  <c r="U47" s="1"/>
  <c r="S47"/>
  <c r="BY17" s="1" a="1"/>
  <c r="BY17" s="1"/>
  <c r="X46"/>
  <c r="W46"/>
  <c r="U46" a="1"/>
  <c r="U46" s="1"/>
  <c r="S46"/>
  <c r="BX16" s="1"/>
  <c r="X45"/>
  <c r="S45"/>
  <c r="W45" s="1"/>
  <c r="U45" s="1" a="1"/>
  <c r="U45" s="1"/>
  <c r="X44"/>
  <c r="W44"/>
  <c r="U44" a="1"/>
  <c r="U44" s="1"/>
  <c r="S44"/>
  <c r="X43"/>
  <c r="W43"/>
  <c r="U43"/>
  <c r="U43" a="1"/>
  <c r="S43"/>
  <c r="X42"/>
  <c r="W42"/>
  <c r="U42" a="1"/>
  <c r="U42" s="1"/>
  <c r="S42"/>
  <c r="BX12" s="1"/>
  <c r="X41"/>
  <c r="U41" a="1"/>
  <c r="U41" s="1"/>
  <c r="S41"/>
  <c r="W41" s="1"/>
  <c r="X40"/>
  <c r="W40"/>
  <c r="U40" a="1"/>
  <c r="U40" s="1"/>
  <c r="S40"/>
  <c r="X39"/>
  <c r="W39"/>
  <c r="U39"/>
  <c r="U39" a="1"/>
  <c r="S39"/>
  <c r="X38"/>
  <c r="W38"/>
  <c r="U38" a="1"/>
  <c r="U38" s="1"/>
  <c r="S38"/>
  <c r="BX8" s="1"/>
  <c r="X37"/>
  <c r="U37"/>
  <c r="S37"/>
  <c r="W37" s="1"/>
  <c r="BU30"/>
  <c r="BT30" a="1"/>
  <c r="BT30" s="1"/>
  <c r="BY28" a="1"/>
  <c r="BY28" s="1"/>
  <c r="BX28"/>
  <c r="BW28" a="1"/>
  <c r="BW28" s="1"/>
  <c r="BV28"/>
  <c r="BT28"/>
  <c r="BY27" a="1"/>
  <c r="BY27" s="1"/>
  <c r="BX27"/>
  <c r="BW27" a="1"/>
  <c r="BW27" s="1"/>
  <c r="BT27"/>
  <c r="BV27" s="1"/>
  <c r="BY26" a="1"/>
  <c r="BY26" s="1"/>
  <c r="BX26"/>
  <c r="BW26"/>
  <c r="BW26" a="1"/>
  <c r="BT26"/>
  <c r="BV26" s="1"/>
  <c r="BY25"/>
  <c r="BY25" a="1"/>
  <c r="BX25"/>
  <c r="BW25" a="1"/>
  <c r="BW25" s="1"/>
  <c r="BT25"/>
  <c r="BV25" s="1"/>
  <c r="BY24" a="1"/>
  <c r="BY24" s="1"/>
  <c r="BX24"/>
  <c r="BW24" a="1"/>
  <c r="BW24" s="1"/>
  <c r="BV24"/>
  <c r="BT24"/>
  <c r="BY23" a="1"/>
  <c r="BY23" s="1"/>
  <c r="BX23"/>
  <c r="BW23" a="1"/>
  <c r="BW23" s="1"/>
  <c r="BT23"/>
  <c r="BV23" s="1"/>
  <c r="BY22" a="1"/>
  <c r="BY22" s="1"/>
  <c r="BX22"/>
  <c r="BW22"/>
  <c r="BW22" a="1"/>
  <c r="BT22"/>
  <c r="BV22" s="1"/>
  <c r="BY21"/>
  <c r="BY21" a="1"/>
  <c r="BX21"/>
  <c r="BW21" a="1"/>
  <c r="BW21" s="1"/>
  <c r="BT21"/>
  <c r="BV21" s="1"/>
  <c r="BY20" a="1"/>
  <c r="BY20" s="1"/>
  <c r="BW20" a="1"/>
  <c r="BW20" s="1"/>
  <c r="BV20"/>
  <c r="BT20"/>
  <c r="BY19" a="1"/>
  <c r="BY19" s="1"/>
  <c r="BX19"/>
  <c r="BW19" a="1"/>
  <c r="BW19" s="1"/>
  <c r="BT19"/>
  <c r="BV19" s="1"/>
  <c r="BY18" a="1"/>
  <c r="BY18" s="1"/>
  <c r="BX18"/>
  <c r="BW18"/>
  <c r="BW18" a="1"/>
  <c r="BT18"/>
  <c r="BV18" s="1"/>
  <c r="BX17"/>
  <c r="BW17" a="1"/>
  <c r="BW17" s="1"/>
  <c r="BT17"/>
  <c r="BV17" s="1"/>
  <c r="BY16" a="1"/>
  <c r="BY16" s="1"/>
  <c r="BW16" a="1"/>
  <c r="BW16" s="1"/>
  <c r="BV16"/>
  <c r="BT16"/>
  <c r="BX15"/>
  <c r="BW15" a="1"/>
  <c r="BW15" s="1"/>
  <c r="BT15"/>
  <c r="BV15" s="1"/>
  <c r="BY14" a="1"/>
  <c r="BY14" s="1"/>
  <c r="BX14"/>
  <c r="BW14"/>
  <c r="BW14" a="1"/>
  <c r="BT14"/>
  <c r="BV14" s="1"/>
  <c r="BY13"/>
  <c r="BY13" a="1"/>
  <c r="BX13"/>
  <c r="BW13" a="1"/>
  <c r="BW13" s="1"/>
  <c r="BT13"/>
  <c r="BV13" s="1"/>
  <c r="BY12" a="1"/>
  <c r="BY12" s="1"/>
  <c r="BW12" a="1"/>
  <c r="BW12" s="1"/>
  <c r="BV12"/>
  <c r="BT12"/>
  <c r="BY11" a="1"/>
  <c r="BY11" s="1"/>
  <c r="BX11"/>
  <c r="BW11" a="1"/>
  <c r="BW11" s="1"/>
  <c r="BT11"/>
  <c r="BV11" s="1"/>
  <c r="BY10" a="1"/>
  <c r="BY10" s="1"/>
  <c r="BX10"/>
  <c r="BW10"/>
  <c r="BW10" a="1"/>
  <c r="BT10"/>
  <c r="BV10" s="1"/>
  <c r="BY9"/>
  <c r="BY9" a="1"/>
  <c r="BX9"/>
  <c r="BW9" a="1"/>
  <c r="BW9" s="1"/>
  <c r="BT9"/>
  <c r="BV9" s="1"/>
  <c r="BY8" a="1"/>
  <c r="BY8" s="1"/>
  <c r="BW8" a="1"/>
  <c r="BW8" s="1"/>
  <c r="BV8"/>
  <c r="BT8"/>
  <c r="BY7" a="1"/>
  <c r="BY7" s="1"/>
  <c r="BX7"/>
  <c r="BW7" a="1"/>
  <c r="BW7" s="1"/>
  <c r="BT7"/>
  <c r="BV7" s="1"/>
  <c r="BY15" l="1" a="1"/>
  <c r="BY15" s="1"/>
  <c r="BX52"/>
  <c r="BY52" s="1"/>
  <c r="BZ53" a="1"/>
  <c r="BZ53" s="1"/>
  <c r="CA53" s="1"/>
  <c r="BX51"/>
  <c r="BY51" s="1"/>
  <c r="BV52"/>
</calcChain>
</file>

<file path=xl/sharedStrings.xml><?xml version="1.0" encoding="utf-8"?>
<sst xmlns="http://schemas.openxmlformats.org/spreadsheetml/2006/main" count="827" uniqueCount="215">
  <si>
    <t>Monthly Group Working Time List</t>
  </si>
  <si>
    <t>Working Month: 2016/05 (Aureole Expert Integrators Inc.)</t>
  </si>
  <si>
    <t>D</t>
    <phoneticPr fontId="4"/>
  </si>
  <si>
    <t>N</t>
    <phoneticPr fontId="4"/>
  </si>
  <si>
    <t>Y</t>
    <phoneticPr fontId="4"/>
  </si>
  <si>
    <t>Company Name : ＡＸＩＳ</t>
  </si>
  <si>
    <t>AO</t>
    <phoneticPr fontId="4"/>
  </si>
  <si>
    <t>LIST OVERTIME REPORTING 05/2016</t>
  </si>
  <si>
    <t>BS</t>
    <phoneticPr fontId="4"/>
  </si>
  <si>
    <t>BT</t>
    <phoneticPr fontId="4"/>
  </si>
  <si>
    <t>BV</t>
    <phoneticPr fontId="4"/>
  </si>
  <si>
    <t>No</t>
  </si>
  <si>
    <t>Working Place</t>
  </si>
  <si>
    <t>Department</t>
  </si>
  <si>
    <t>Position</t>
  </si>
  <si>
    <t>EmpNo</t>
  </si>
  <si>
    <t>Name</t>
  </si>
  <si>
    <t>Month Total  (2016/04/26　～　2016/05/25)</t>
  </si>
  <si>
    <t>Year Total  (2015/12/26　～　2016/05/25)</t>
  </si>
  <si>
    <t>Working</t>
  </si>
  <si>
    <t>OT</t>
  </si>
  <si>
    <t>Absence</t>
  </si>
  <si>
    <t>Not Paid</t>
  </si>
  <si>
    <t>&gt;4h (times)</t>
  </si>
  <si>
    <t>&gt;30h (times)</t>
  </si>
  <si>
    <t>IF(OR($D7="取締役",$D7="部長"),(IF((IF($N7&gt;30,$N7-30,0))&gt;(SUM(IF($AO7:$BS7&gt;=4,$AO7:$BS7-4))),(SUM(IF($AO7:$BS7&gt;=4,$AO7:$BS7-4)))+((IF($N7&gt;30,$N7-30,0))-(SUM(IF($AO7:$BS7&gt;=4,$AO7:$BS7-4)))),(SUM(IF($AO7:$BS7&gt;=4,$AO7:$BS7-4))))),$N7)</t>
    <phoneticPr fontId="4"/>
  </si>
  <si>
    <t>Normal</t>
  </si>
  <si>
    <t>Holiday</t>
  </si>
  <si>
    <t>Legal</t>
  </si>
  <si>
    <t>Sum OT</t>
  </si>
  <si>
    <t>No</t>
    <phoneticPr fontId="10"/>
  </si>
  <si>
    <t>Working Place</t>
    <phoneticPr fontId="10"/>
  </si>
  <si>
    <t>Department</t>
    <phoneticPr fontId="10"/>
  </si>
  <si>
    <t>Position</t>
    <phoneticPr fontId="10"/>
  </si>
  <si>
    <t>Name</t>
    <phoneticPr fontId="10"/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</si>
  <si>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</si>
  <si>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</si>
  <si>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</si>
  <si>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</si>
  <si>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</si>
  <si>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</si>
  <si>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</si>
  <si>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</si>
  <si>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</si>
  <si>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</si>
  <si>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</si>
  <si>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</si>
  <si>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</si>
  <si>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</si>
  <si>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</si>
  <si>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</si>
  <si>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</si>
  <si>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</si>
  <si>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</si>
  <si>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</si>
  <si>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</si>
  <si>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</si>
  <si>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</si>
  <si>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</si>
  <si>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</si>
  <si>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</si>
  <si>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</si>
  <si>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</si>
  <si>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</si>
  <si>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</si>
  <si>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小計</t>
    <rPh sb="0" eb="2">
      <t>ショウケイ</t>
    </rPh>
    <phoneticPr fontId="10"/>
  </si>
  <si>
    <t>補正</t>
    <rPh sb="0" eb="2">
      <t>ホセイ</t>
    </rPh>
    <phoneticPr fontId="10"/>
  </si>
  <si>
    <t>合計</t>
    <rPh sb="0" eb="2">
      <t>ゴウケイ</t>
    </rPh>
    <phoneticPr fontId="10"/>
  </si>
  <si>
    <t>INDEX($S$37:$S$58,MATCH($E7,$E$37:$E$58,0),1)</t>
    <phoneticPr fontId="4"/>
  </si>
  <si>
    <t>LN</t>
  </si>
  <si>
    <t>Note</t>
  </si>
  <si>
    <t>(勤務地）</t>
    <rPh sb="1" eb="4">
      <t>キンムチ</t>
    </rPh>
    <phoneticPr fontId="10"/>
  </si>
  <si>
    <t>(所属）</t>
    <rPh sb="1" eb="3">
      <t>ショゾク</t>
    </rPh>
    <phoneticPr fontId="10"/>
  </si>
  <si>
    <t>(役職）</t>
    <rPh sb="1" eb="3">
      <t>ヤクショク</t>
    </rPh>
    <phoneticPr fontId="10"/>
  </si>
  <si>
    <t>(社員番号）</t>
  </si>
  <si>
    <t>(名前）</t>
    <rPh sb="1" eb="3">
      <t>ナマエ</t>
    </rPh>
    <phoneticPr fontId="10"/>
  </si>
  <si>
    <t>Tue</t>
  </si>
  <si>
    <t>Wed</t>
  </si>
  <si>
    <t>Thu</t>
  </si>
  <si>
    <t>Fri</t>
  </si>
  <si>
    <t>Sat</t>
  </si>
  <si>
    <t>Sun</t>
  </si>
  <si>
    <t>Mon</t>
  </si>
  <si>
    <t>（A）</t>
    <phoneticPr fontId="10"/>
  </si>
  <si>
    <t>（B）</t>
    <phoneticPr fontId="10"/>
  </si>
  <si>
    <t>（A－B)</t>
    <phoneticPr fontId="10"/>
  </si>
  <si>
    <t>IF(OR($D7="取締役",$D7="部長"),IF(AND($Y7&gt;200,($Y7-200)-$BX7&lt;0),(IF((IF($N7&gt;30,$N7-30,0))&gt;(SUM(IF($AO7:$BS7&gt;=4,$AO7:$BS7-4))),(SUM(IF($AO7:$BS7&gt;=4,$AO7:$BS7-4)))+((IF($N7&gt;30,$N7-30,0))-(SUM(IF($AO7:$BS7&gt;=4,$AO7:$BS7-4)))),(SUM(IF($AO7:$BS7&gt;=4,$AO7:$BS7-4))))),MAX(($Y7-200)-$BX7,(IF((IF($N7&gt;30,$N7-30,0))&gt;(SUM(IF($AO7:$BS7&gt;=4,$AO7:$BS7-4))),(SUM(IF($AO7:$BS7&gt;=4,$AO7:$BS7-4)))+((IF($N7&gt;30,$N7-30,0))-(SUM(IF($AO7:$BS7&gt;=4,$AO7:$BS7-4)))),(SUM(IF($AO7:$BS7&gt;=4,$AO7:$BS7-4))))))),$N7)</t>
    <phoneticPr fontId="4"/>
  </si>
  <si>
    <t>1</t>
  </si>
  <si>
    <t>東京地区</t>
  </si>
  <si>
    <t>ﾎｰﾁﾐﾝ駐在員事務所</t>
  </si>
  <si>
    <t>課長／室長／センター長</t>
  </si>
  <si>
    <t>10195</t>
  </si>
  <si>
    <t>米澤　寛之</t>
  </si>
  <si>
    <t>Over</t>
  </si>
  <si>
    <t>ホーチミン</t>
  </si>
  <si>
    <t>ADMIN</t>
  </si>
  <si>
    <t>課長</t>
  </si>
  <si>
    <t>2</t>
  </si>
  <si>
    <t>人事本部</t>
  </si>
  <si>
    <t>部長／室長／支店長</t>
  </si>
  <si>
    <t>10258</t>
  </si>
  <si>
    <t>金山　純</t>
  </si>
  <si>
    <t>Warning</t>
  </si>
  <si>
    <t>ハノイ</t>
  </si>
  <si>
    <t>AXIS</t>
  </si>
  <si>
    <t>社長</t>
  </si>
  <si>
    <t>3</t>
  </si>
  <si>
    <t>HR Development</t>
  </si>
  <si>
    <t>係員</t>
  </si>
  <si>
    <t>89000</t>
  </si>
  <si>
    <t>Doan Van Anh</t>
  </si>
  <si>
    <t>4</t>
  </si>
  <si>
    <t>Business Management</t>
  </si>
  <si>
    <t>なし</t>
  </si>
  <si>
    <t>89502</t>
  </si>
  <si>
    <t>Huynh Thi Thuy Dung</t>
  </si>
  <si>
    <t>5</t>
  </si>
  <si>
    <t>金沢地区</t>
  </si>
  <si>
    <t>社内ｼｽﾃﾑｻﾎﾟｰﾄ課</t>
  </si>
  <si>
    <t>業務用ID</t>
  </si>
  <si>
    <t>90931</t>
  </si>
  <si>
    <t>Ｌ２システム管理者</t>
  </si>
  <si>
    <t>6</t>
  </si>
  <si>
    <t>社長室</t>
  </si>
  <si>
    <t>90932</t>
  </si>
  <si>
    <t>三浦　秀平</t>
  </si>
  <si>
    <t>取締役</t>
  </si>
  <si>
    <t>7</t>
  </si>
  <si>
    <t>現地社員</t>
  </si>
  <si>
    <t>90953</t>
  </si>
  <si>
    <t>金沢　美樹恵</t>
  </si>
  <si>
    <t>Business Development</t>
  </si>
  <si>
    <t>8</t>
  </si>
  <si>
    <t>91191</t>
  </si>
  <si>
    <t>Trinh Dinh Mai Linh</t>
  </si>
  <si>
    <t>9</t>
  </si>
  <si>
    <t>Human Resource</t>
  </si>
  <si>
    <t>部長</t>
  </si>
  <si>
    <t>91252</t>
  </si>
  <si>
    <t>Le Phung Thien Lan</t>
  </si>
  <si>
    <t>10</t>
  </si>
  <si>
    <t>91338</t>
  </si>
  <si>
    <t>Nguyen Phuong Mai</t>
  </si>
  <si>
    <t>11</t>
  </si>
  <si>
    <t>91348</t>
  </si>
  <si>
    <t>Huynh Trung Chinh</t>
  </si>
  <si>
    <t>12</t>
  </si>
  <si>
    <t>Internal Control</t>
  </si>
  <si>
    <t>91370</t>
  </si>
  <si>
    <t>Tran Thanh Toan</t>
  </si>
  <si>
    <t>13</t>
  </si>
  <si>
    <t xml:space="preserve">Soumu Keiri Bu </t>
  </si>
  <si>
    <t>Accountant</t>
  </si>
  <si>
    <t>91381</t>
  </si>
  <si>
    <t>Nguyen Minh Son</t>
  </si>
  <si>
    <t>14</t>
  </si>
  <si>
    <t>91382</t>
  </si>
  <si>
    <t>Nguyen Thi Tuyet Nga</t>
  </si>
  <si>
    <t>15</t>
  </si>
  <si>
    <t>ドンナイ</t>
  </si>
  <si>
    <t>General affairs</t>
  </si>
  <si>
    <t>General Manager</t>
  </si>
  <si>
    <t>91417</t>
  </si>
  <si>
    <t>Duong Hong Phuoc</t>
  </si>
  <si>
    <t>Safety</t>
  </si>
  <si>
    <t>16</t>
  </si>
  <si>
    <t>HR Management</t>
  </si>
  <si>
    <t>91446</t>
  </si>
  <si>
    <t>Phan Thi Hang</t>
  </si>
  <si>
    <t>17</t>
  </si>
  <si>
    <t>Chief Accountant</t>
  </si>
  <si>
    <t>91522</t>
  </si>
  <si>
    <t>Nguyen Thi Kim Huong</t>
  </si>
  <si>
    <t>18</t>
  </si>
  <si>
    <t>J-SOX管理課</t>
  </si>
  <si>
    <t>91700</t>
  </si>
  <si>
    <t>AXIS(業務用)</t>
  </si>
  <si>
    <t>業務ID</t>
  </si>
  <si>
    <t>19</t>
  </si>
  <si>
    <t>顧問</t>
  </si>
  <si>
    <t>91703</t>
  </si>
  <si>
    <t>Nguyen Thi Bich Hue</t>
  </si>
  <si>
    <t>20</t>
  </si>
  <si>
    <t>91748</t>
  </si>
  <si>
    <t>Tran Phuong Huyen</t>
  </si>
  <si>
    <t>21</t>
  </si>
  <si>
    <t>91755</t>
  </si>
  <si>
    <t>Nguyen Thi Thu</t>
  </si>
  <si>
    <t>22</t>
  </si>
  <si>
    <t>91759</t>
  </si>
  <si>
    <t>Nguyen Thuy Thuc Doan</t>
  </si>
  <si>
    <t>IF(OR($D7="取締役",$D7="部長"),IF(AND($Y7&gt;200,($Y7-200)-(INDEX($S$37:$S$58,MATCH($E7,$E$37:$E$58,0),1))&lt;0),(IF((IF($N7&gt;30,$N7-30,0))&gt;(SUM(IF($AO7:$BS7&gt;=4,$AO7:$BS7-4))),(SUM(IF($AO7:$BS7&gt;=4,$AO7:$BS7-4)))+((IF($N7&gt;30,$N7-30,0))-(SUM(IF($AO7:$BS7&gt;=4,$AO7:$BS7-4)))),(SUM(IF($AO7:$BS7&gt;=4,$AO7:$BS7-4))))),MAX(($Y7-200)-(INDEX($S$37:$S$58,MATCH($E7,$E$37:$E$58,0),1)),(IF((IF($N7&gt;30,$N7-30,0))&gt;(SUM(IF($AO7:$BS7&gt;=4,$AO7:$BS7-4))),(SUM(IF($AO7:$BS7&gt;=4,$AO7:$BS7-4)))+((IF($N7&gt;30,$N7-30,0))-(SUM(IF($AO7:$BS7&gt;=4,$AO7:$BS7-4)))),(SUM(IF($AO7:$BS7&gt;=4,$AO7:$BS7-4))))))),$N7)</t>
    <phoneticPr fontId="4"/>
  </si>
  <si>
    <t>Jan</t>
    <phoneticPr fontId="4"/>
  </si>
  <si>
    <t>Feb</t>
    <phoneticPr fontId="4"/>
  </si>
  <si>
    <t>Mar</t>
    <phoneticPr fontId="4"/>
  </si>
  <si>
    <t>Apr</t>
    <phoneticPr fontId="4"/>
  </si>
  <si>
    <t>May</t>
    <phoneticPr fontId="4"/>
  </si>
  <si>
    <t>Jun</t>
    <phoneticPr fontId="4"/>
  </si>
  <si>
    <t>Jul</t>
    <phoneticPr fontId="4"/>
  </si>
  <si>
    <t>Aug</t>
    <phoneticPr fontId="4"/>
  </si>
  <si>
    <t>Sep</t>
    <phoneticPr fontId="4"/>
  </si>
  <si>
    <t>oct</t>
    <phoneticPr fontId="4"/>
  </si>
  <si>
    <t>Nov</t>
    <phoneticPr fontId="4"/>
  </si>
  <si>
    <t>Dec</t>
    <phoneticPr fontId="4"/>
  </si>
  <si>
    <t>Sum OT</t>
    <phoneticPr fontId="4"/>
  </si>
  <si>
    <t>SUM(IF($AO37:$BS37&gt;=4,$AO37:$BS37-4))</t>
    <phoneticPr fontId="4"/>
  </si>
  <si>
    <t>IF($BT37&gt;30,$BT37-30,0)</t>
    <phoneticPr fontId="4"/>
  </si>
  <si>
    <t>（A）</t>
    <phoneticPr fontId="10"/>
  </si>
  <si>
    <t>（B）</t>
    <phoneticPr fontId="10"/>
  </si>
  <si>
    <t>（A－B)</t>
    <phoneticPr fontId="10"/>
  </si>
  <si>
    <t>IF((IF($BT37&gt;30,$BT37-30,0))&gt;(SUM(IF($AO37:$BS37&gt;=4,$AO37:$BS37-4))),(SUM(IF($AO37:$BS37&gt;=4,$AO37:$BS37-4)))+((IF($BT37&gt;30,$BT37-30,0))-(SUM(IF($AO37:$BS37&gt;=4,$AO37:$BS37-4)))),(SUM(IF($AO37:$BS37&gt;=4,$AO37:$BS37-4))))</t>
    <phoneticPr fontId="4"/>
  </si>
  <si>
    <t>SUM(IF($AO37:$BS37&gt;=4,$AO37:$BS37-4))</t>
  </si>
  <si>
    <t>IF($BT37&gt;30,$BT37-30,0)</t>
  </si>
  <si>
    <t>IF($BX37&gt;$BW37,$BW37+($BX37-$BW37),$BW37)</t>
  </si>
  <si>
    <t>`</t>
    <phoneticPr fontId="4"/>
  </si>
</sst>
</file>

<file path=xl/styles.xml><?xml version="1.0" encoding="utf-8"?>
<styleSheet xmlns="http://schemas.openxmlformats.org/spreadsheetml/2006/main">
  <numFmts count="18">
    <numFmt numFmtId="164" formatCode="_ * #,##0.00_ ;_ * \-#,##0.00_ ;_ * &quot;-&quot;??_ ;_ @_ "/>
    <numFmt numFmtId="165" formatCode="h:mm;@"/>
    <numFmt numFmtId="166" formatCode="0.00;[Red]0.00"/>
    <numFmt numFmtId="167" formatCode="_ * #,##0.00_ ;_ * \-#,##0.00_ ;_ * &quot;-&quot;_ ;_ @_ "/>
    <numFmt numFmtId="168" formatCode="0.00_);[Red]\(0.00\)"/>
    <numFmt numFmtId="169" formatCode="#,##0;\-#,##0;&quot;-&quot;"/>
    <numFmt numFmtId="170" formatCode="#,##0.00;\-#,##0.00;&quot;-&quot;"/>
    <numFmt numFmtId="171" formatCode="#,##0%;\-#,##0%;&quot;- &quot;"/>
    <numFmt numFmtId="172" formatCode="#,##0.0%;\-#,##0.0%;&quot;- &quot;"/>
    <numFmt numFmtId="173" formatCode="#,##0.00%;\-#,##0.00%;&quot;- &quot;"/>
    <numFmt numFmtId="174" formatCode="#,##0.0;\-#,##0.0;&quot;-&quot;"/>
    <numFmt numFmtId="175" formatCode="_(* #,##0_);_(* \(#,##0\);_(* &quot;-&quot;_);_(@_)"/>
    <numFmt numFmtId="176" formatCode="_(* #,##0.00_);_(* \(#,##0.00\);_(* &quot;-&quot;??_);_(@_)"/>
    <numFmt numFmtId="177" formatCode="[Red]0%;[Red]\(0%\)"/>
    <numFmt numFmtId="178" formatCode="0%;\(0%\)"/>
    <numFmt numFmtId="179" formatCode="\ \ @"/>
    <numFmt numFmtId="180" formatCode="\ \ \ \ @"/>
    <numFmt numFmtId="181" formatCode="_(&quot;$&quot;* #,##0_);_(&quot;$&quot;* \(#,##0\);_(&quot;$&quot;* &quot;-&quot;_);_(@_)"/>
  </numFmts>
  <fonts count="4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24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0"/>
      <name val="ＭＳ Ｐゴシック"/>
      <family val="3"/>
      <charset val="128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4"/>
      <name val="ＭＳ Ｐゴシック"/>
      <family val="3"/>
      <charset val="128"/>
    </font>
    <font>
      <sz val="20"/>
      <name val="Arial"/>
      <family val="2"/>
    </font>
    <font>
      <sz val="6"/>
      <name val="ＭＳ Ｐゴシック"/>
      <family val="3"/>
      <charset val="128"/>
    </font>
    <font>
      <sz val="10"/>
      <color indexed="10"/>
      <name val="Arial"/>
      <family val="2"/>
    </font>
    <font>
      <b/>
      <sz val="11"/>
      <color rgb="FF0070C0"/>
      <name val="Calibri"/>
      <family val="3"/>
      <charset val="128"/>
      <scheme val="minor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VNvogue"/>
      <family val="1"/>
    </font>
    <font>
      <sz val="11"/>
      <name val="ＭＳ Ｐゴシック"/>
      <family val="3"/>
    </font>
    <font>
      <sz val="11"/>
      <color indexed="8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8"/>
      <name val="Arial Narrow"/>
      <family val="2"/>
    </font>
    <font>
      <sz val="11"/>
      <name val="ＭＳ ゴシック"/>
      <family val="3"/>
      <charset val="128"/>
    </font>
    <font>
      <sz val="11"/>
      <color theme="1"/>
      <name val="Calibri"/>
      <family val="2"/>
      <charset val="163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3">
    <xf numFmtId="0" fontId="0" fillId="0" borderId="0"/>
    <xf numFmtId="38" fontId="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169" fontId="17" fillId="0" borderId="0" applyFill="0" applyBorder="0" applyAlignment="0"/>
    <xf numFmtId="170" fontId="17" fillId="0" borderId="0" applyFill="0" applyBorder="0" applyAlignment="0"/>
    <xf numFmtId="171" fontId="17" fillId="0" borderId="0" applyFill="0" applyBorder="0" applyAlignment="0"/>
    <xf numFmtId="172" fontId="17" fillId="0" borderId="0" applyFill="0" applyBorder="0" applyAlignment="0"/>
    <xf numFmtId="173" fontId="17" fillId="0" borderId="0" applyFill="0" applyBorder="0" applyAlignment="0"/>
    <xf numFmtId="169" fontId="17" fillId="0" borderId="0" applyFill="0" applyBorder="0" applyAlignment="0"/>
    <xf numFmtId="174" fontId="17" fillId="0" borderId="0" applyFill="0" applyBorder="0" applyAlignment="0"/>
    <xf numFmtId="170" fontId="17" fillId="0" borderId="0" applyFill="0" applyBorder="0" applyAlignment="0"/>
    <xf numFmtId="175" fontId="1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169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40" fontId="20" fillId="0" borderId="0" applyFont="0" applyFill="0" applyBorder="0" applyAlignment="0" applyProtection="0">
      <alignment vertical="center"/>
    </xf>
    <xf numFmtId="40" fontId="20" fillId="0" borderId="0" applyFont="0" applyFill="0" applyBorder="0" applyAlignment="0" applyProtection="0">
      <alignment vertical="center"/>
    </xf>
    <xf numFmtId="40" fontId="20" fillId="0" borderId="0" applyFont="0" applyFill="0" applyBorder="0" applyAlignment="0" applyProtection="0">
      <alignment vertical="center"/>
    </xf>
    <xf numFmtId="40" fontId="20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/>
    <xf numFmtId="170" fontId="13" fillId="0" borderId="0" applyFont="0" applyFill="0" applyBorder="0" applyAlignment="0" applyProtection="0"/>
    <xf numFmtId="14" fontId="17" fillId="0" borderId="0" applyFill="0" applyBorder="0" applyAlignment="0"/>
    <xf numFmtId="169" fontId="22" fillId="0" borderId="0" applyFill="0" applyBorder="0" applyAlignment="0"/>
    <xf numFmtId="170" fontId="22" fillId="0" borderId="0" applyFill="0" applyBorder="0" applyAlignment="0"/>
    <xf numFmtId="169" fontId="22" fillId="0" borderId="0" applyFill="0" applyBorder="0" applyAlignment="0"/>
    <xf numFmtId="174" fontId="22" fillId="0" borderId="0" applyFill="0" applyBorder="0" applyAlignment="0"/>
    <xf numFmtId="170" fontId="22" fillId="0" borderId="0" applyFill="0" applyBorder="0" applyAlignment="0"/>
    <xf numFmtId="38" fontId="23" fillId="24" borderId="0" applyNumberFormat="0" applyBorder="0" applyAlignment="0" applyProtection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10" fontId="23" fillId="25" borderId="7" applyNumberFormat="0" applyBorder="0" applyAlignment="0" applyProtection="0"/>
    <xf numFmtId="169" fontId="25" fillId="0" borderId="0" applyFill="0" applyBorder="0" applyAlignment="0"/>
    <xf numFmtId="170" fontId="25" fillId="0" borderId="0" applyFill="0" applyBorder="0" applyAlignment="0"/>
    <xf numFmtId="169" fontId="25" fillId="0" borderId="0" applyFill="0" applyBorder="0" applyAlignment="0"/>
    <xf numFmtId="174" fontId="25" fillId="0" borderId="0" applyFill="0" applyBorder="0" applyAlignment="0"/>
    <xf numFmtId="170" fontId="25" fillId="0" borderId="0" applyFill="0" applyBorder="0" applyAlignment="0"/>
    <xf numFmtId="177" fontId="26" fillId="0" borderId="0"/>
    <xf numFmtId="0" fontId="20" fillId="0" borderId="0">
      <alignment vertical="center"/>
    </xf>
    <xf numFmtId="0" fontId="1" fillId="0" borderId="0"/>
    <xf numFmtId="0" fontId="13" fillId="0" borderId="0"/>
    <xf numFmtId="0" fontId="27" fillId="0" borderId="0"/>
    <xf numFmtId="0" fontId="27" fillId="0" borderId="0"/>
    <xf numFmtId="0" fontId="28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9" fillId="0" borderId="0"/>
    <xf numFmtId="0" fontId="18" fillId="0" borderId="0"/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3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1" fillId="0" borderId="0" applyFill="0" applyBorder="0" applyAlignment="0"/>
    <xf numFmtId="170" fontId="11" fillId="0" borderId="0" applyFill="0" applyBorder="0" applyAlignment="0"/>
    <xf numFmtId="169" fontId="11" fillId="0" borderId="0" applyFill="0" applyBorder="0" applyAlignment="0"/>
    <xf numFmtId="174" fontId="11" fillId="0" borderId="0" applyFill="0" applyBorder="0" applyAlignment="0"/>
    <xf numFmtId="170" fontId="11" fillId="0" borderId="0" applyFill="0" applyBorder="0" applyAlignment="0"/>
    <xf numFmtId="49" fontId="17" fillId="0" borderId="0" applyFill="0" applyBorder="0" applyAlignment="0"/>
    <xf numFmtId="179" fontId="17" fillId="0" borderId="0" applyFill="0" applyBorder="0" applyAlignment="0"/>
    <xf numFmtId="180" fontId="17" fillId="0" borderId="0" applyFill="0" applyBorder="0" applyAlignment="0"/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0" fontId="15" fillId="32" borderId="21" applyNumberFormat="0" applyFont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33" borderId="2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1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7" applyNumberFormat="0" applyFill="0" applyAlignment="0" applyProtection="0">
      <alignment vertical="center"/>
    </xf>
    <xf numFmtId="0" fontId="40" fillId="33" borderId="28" applyNumberFormat="0" applyAlignment="0" applyProtection="0">
      <alignment vertical="center"/>
    </xf>
    <xf numFmtId="0" fontId="18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13" fillId="0" borderId="0" applyFont="0" applyFill="0" applyBorder="0" applyAlignment="0" applyProtection="0"/>
    <xf numFmtId="0" fontId="42" fillId="15" borderId="23" applyNumberFormat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43" fillId="12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0" fillId="0" borderId="0" xfId="0" applyNumberFormat="1" applyAlignment="1"/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/>
    <xf numFmtId="0" fontId="0" fillId="3" borderId="7" xfId="0" applyFill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vertical="center"/>
    </xf>
    <xf numFmtId="166" fontId="6" fillId="2" borderId="7" xfId="0" applyNumberFormat="1" applyFont="1" applyFill="1" applyBorder="1" applyAlignment="1">
      <alignment horizontal="center" vertical="center"/>
    </xf>
    <xf numFmtId="166" fontId="6" fillId="2" borderId="12" xfId="0" applyNumberFormat="1" applyFont="1" applyFill="1" applyBorder="1" applyAlignment="1">
      <alignment horizontal="center" vertical="center"/>
    </xf>
    <xf numFmtId="166" fontId="6" fillId="2" borderId="5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  <xf numFmtId="0" fontId="11" fillId="4" borderId="15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167" fontId="6" fillId="0" borderId="11" xfId="0" applyNumberFormat="1" applyFont="1" applyFill="1" applyBorder="1" applyAlignment="1">
      <alignment horizontal="right" vertical="center"/>
    </xf>
    <xf numFmtId="167" fontId="6" fillId="0" borderId="7" xfId="0" applyNumberFormat="1" applyFont="1" applyFill="1" applyBorder="1" applyAlignment="1">
      <alignment horizontal="right" vertical="center"/>
    </xf>
    <xf numFmtId="167" fontId="6" fillId="0" borderId="11" xfId="0" applyNumberFormat="1" applyFont="1" applyFill="1" applyBorder="1" applyAlignment="1">
      <alignment horizontal="right" vertical="center" wrapText="1"/>
    </xf>
    <xf numFmtId="166" fontId="6" fillId="0" borderId="11" xfId="0" applyNumberFormat="1" applyFont="1" applyFill="1" applyBorder="1" applyAlignment="1">
      <alignment horizontal="right" vertical="center"/>
    </xf>
    <xf numFmtId="166" fontId="6" fillId="0" borderId="11" xfId="0" applyNumberFormat="1" applyFont="1" applyFill="1" applyBorder="1" applyAlignment="1">
      <alignment horizontal="right" vertical="center" wrapText="1"/>
    </xf>
    <xf numFmtId="0" fontId="0" fillId="0" borderId="0" xfId="0" applyFill="1" applyAlignment="1"/>
    <xf numFmtId="0" fontId="0" fillId="5" borderId="7" xfId="0" applyFill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vertical="center"/>
    </xf>
    <xf numFmtId="164" fontId="13" fillId="4" borderId="16" xfId="0" applyNumberFormat="1" applyFont="1" applyFill="1" applyBorder="1" applyAlignment="1"/>
    <xf numFmtId="164" fontId="5" fillId="0" borderId="6" xfId="0" applyNumberFormat="1" applyFont="1" applyBorder="1" applyAlignment="1">
      <alignment vertical="center"/>
    </xf>
    <xf numFmtId="164" fontId="14" fillId="0" borderId="0" xfId="0" applyNumberFormat="1" applyFont="1" applyFill="1" applyAlignment="1">
      <alignment horizontal="right" vertical="center"/>
    </xf>
    <xf numFmtId="164" fontId="0" fillId="0" borderId="0" xfId="0" applyNumberFormat="1" applyFill="1" applyAlignment="1"/>
    <xf numFmtId="164" fontId="0" fillId="6" borderId="0" xfId="0" applyNumberFormat="1" applyFill="1" applyAlignment="1"/>
    <xf numFmtId="0" fontId="6" fillId="7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/>
    </xf>
    <xf numFmtId="167" fontId="6" fillId="8" borderId="7" xfId="0" applyNumberFormat="1" applyFont="1" applyFill="1" applyBorder="1" applyAlignment="1">
      <alignment horizontal="right" vertical="center"/>
    </xf>
    <xf numFmtId="166" fontId="6" fillId="9" borderId="7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164" fontId="5" fillId="0" borderId="17" xfId="0" applyNumberFormat="1" applyFont="1" applyBorder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0" fillId="0" borderId="0" xfId="0" applyNumberFormat="1" applyAlignment="1"/>
    <xf numFmtId="167" fontId="0" fillId="5" borderId="3" xfId="0" applyNumberFormat="1" applyFill="1" applyBorder="1" applyAlignment="1">
      <alignment horizontal="right" vertical="center"/>
    </xf>
    <xf numFmtId="0" fontId="0" fillId="0" borderId="0" xfId="0" applyAlignment="1">
      <alignment horizontal="center"/>
    </xf>
    <xf numFmtId="168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5" fillId="0" borderId="0" xfId="0" applyFont="1" applyFill="1" applyBorder="1" applyAlignment="1">
      <alignment horizontal="left" vertical="center"/>
    </xf>
    <xf numFmtId="168" fontId="5" fillId="0" borderId="17" xfId="0" applyNumberFormat="1" applyFont="1" applyBorder="1" applyAlignment="1">
      <alignment vertical="center"/>
    </xf>
    <xf numFmtId="0" fontId="13" fillId="4" borderId="16" xfId="0" applyFont="1" applyFill="1" applyBorder="1" applyAlignment="1"/>
    <xf numFmtId="40" fontId="0" fillId="0" borderId="0" xfId="1" applyNumberFormat="1" applyFont="1" applyAlignment="1"/>
    <xf numFmtId="166" fontId="6" fillId="0" borderId="7" xfId="0" applyNumberFormat="1" applyFont="1" applyFill="1" applyBorder="1" applyAlignment="1">
      <alignment horizontal="right" vertical="center"/>
    </xf>
    <xf numFmtId="166" fontId="6" fillId="8" borderId="7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166" fontId="6" fillId="2" borderId="11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6" fontId="6" fillId="2" borderId="2" xfId="0" applyNumberFormat="1" applyFont="1" applyFill="1" applyBorder="1" applyAlignment="1">
      <alignment horizontal="center" vertical="center"/>
    </xf>
    <xf numFmtId="166" fontId="6" fillId="2" borderId="6" xfId="0" applyNumberFormat="1" applyFont="1" applyFill="1" applyBorder="1" applyAlignment="1">
      <alignment horizontal="center" vertical="center"/>
    </xf>
    <xf numFmtId="166" fontId="6" fillId="2" borderId="11" xfId="0" applyNumberFormat="1" applyFont="1" applyFill="1" applyBorder="1" applyAlignment="1">
      <alignment horizontal="center" vertical="center"/>
    </xf>
    <xf numFmtId="166" fontId="6" fillId="2" borderId="6" xfId="0" applyNumberFormat="1" applyFont="1" applyFill="1" applyBorder="1" applyAlignment="1">
      <alignment horizontal="center" vertical="center" wrapText="1"/>
    </xf>
    <xf numFmtId="166" fontId="6" fillId="2" borderId="3" xfId="0" applyNumberFormat="1" applyFont="1" applyFill="1" applyBorder="1" applyAlignment="1">
      <alignment horizontal="center" vertical="center"/>
    </xf>
    <xf numFmtId="166" fontId="6" fillId="2" borderId="5" xfId="0" applyNumberFormat="1" applyFont="1" applyFill="1" applyBorder="1" applyAlignment="1">
      <alignment horizontal="center" vertical="center"/>
    </xf>
    <xf numFmtId="166" fontId="6" fillId="2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23"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Calc Currency (0)" xfId="20"/>
    <cellStyle name="Calc Currency (2)" xfId="21"/>
    <cellStyle name="Calc Percent (0)" xfId="22"/>
    <cellStyle name="Calc Percent (1)" xfId="23"/>
    <cellStyle name="Calc Percent (2)" xfId="24"/>
    <cellStyle name="Calc Units (0)" xfId="25"/>
    <cellStyle name="Calc Units (1)" xfId="26"/>
    <cellStyle name="Calc Units (2)" xfId="27"/>
    <cellStyle name="Comma [0] 2" xfId="28"/>
    <cellStyle name="Comma [0] 2 2" xfId="29"/>
    <cellStyle name="Comma [0] 2_DOANH THU THUC TE 10.2013_03.2014" xfId="30"/>
    <cellStyle name="Comma [0] 3" xfId="31"/>
    <cellStyle name="Comma [0] 4" xfId="1"/>
    <cellStyle name="Comma [00]" xfId="32"/>
    <cellStyle name="Comma 2" xfId="33"/>
    <cellStyle name="Comma 2 2" xfId="34"/>
    <cellStyle name="Comma 3" xfId="35"/>
    <cellStyle name="Comma 4" xfId="36"/>
    <cellStyle name="Comma 4 2" xfId="37"/>
    <cellStyle name="Comma 5" xfId="38"/>
    <cellStyle name="Comma 6" xfId="39"/>
    <cellStyle name="Comma 7" xfId="40"/>
    <cellStyle name="Comma 8" xfId="41"/>
    <cellStyle name="Comma 9" xfId="42"/>
    <cellStyle name="Currency [00]" xfId="43"/>
    <cellStyle name="Date Short" xfId="44"/>
    <cellStyle name="Enter Currency (0)" xfId="45"/>
    <cellStyle name="Enter Currency (2)" xfId="46"/>
    <cellStyle name="Enter Units (0)" xfId="47"/>
    <cellStyle name="Enter Units (1)" xfId="48"/>
    <cellStyle name="Enter Units (2)" xfId="49"/>
    <cellStyle name="Grey" xfId="50"/>
    <cellStyle name="Header1" xfId="51"/>
    <cellStyle name="Header2" xfId="52"/>
    <cellStyle name="Input [yellow]" xfId="53"/>
    <cellStyle name="Link Currency (0)" xfId="54"/>
    <cellStyle name="Link Currency (2)" xfId="55"/>
    <cellStyle name="Link Units (0)" xfId="56"/>
    <cellStyle name="Link Units (1)" xfId="57"/>
    <cellStyle name="Link Units (2)" xfId="58"/>
    <cellStyle name="Normal" xfId="0" builtinId="0"/>
    <cellStyle name="Normal - Style1" xfId="59"/>
    <cellStyle name="Normal 10" xfId="60"/>
    <cellStyle name="Normal 11" xfId="61"/>
    <cellStyle name="Normal 2" xfId="62"/>
    <cellStyle name="Normal 2 2" xfId="63"/>
    <cellStyle name="Normal 2 3" xfId="64"/>
    <cellStyle name="Normal 2 4" xfId="65"/>
    <cellStyle name="Normal 2_20140123原価経費明細_H26(JPonly updata)" xfId="66"/>
    <cellStyle name="Normal 3" xfId="67"/>
    <cellStyle name="Normal 4" xfId="68"/>
    <cellStyle name="Normal 4 2" xfId="69"/>
    <cellStyle name="Normal 5" xfId="70"/>
    <cellStyle name="Normal 6" xfId="71"/>
    <cellStyle name="Normal 7" xfId="72"/>
    <cellStyle name="Normal 7 2" xfId="73"/>
    <cellStyle name="Normal 8" xfId="74"/>
    <cellStyle name="Normal 9" xfId="75"/>
    <cellStyle name="Percent [0]" xfId="76"/>
    <cellStyle name="Percent [00]" xfId="77"/>
    <cellStyle name="Percent [2]" xfId="78"/>
    <cellStyle name="Percent 2" xfId="79"/>
    <cellStyle name="Percent 3" xfId="80"/>
    <cellStyle name="PrePop Currency (0)" xfId="81"/>
    <cellStyle name="PrePop Currency (2)" xfId="82"/>
    <cellStyle name="PrePop Units (0)" xfId="83"/>
    <cellStyle name="PrePop Units (1)" xfId="84"/>
    <cellStyle name="PrePop Units (2)" xfId="85"/>
    <cellStyle name="Text Indent A" xfId="86"/>
    <cellStyle name="Text Indent B" xfId="87"/>
    <cellStyle name="Text Indent C" xfId="88"/>
    <cellStyle name="アクセント 1" xfId="89"/>
    <cellStyle name="アクセント 2" xfId="90"/>
    <cellStyle name="アクセント 3" xfId="91"/>
    <cellStyle name="アクセント 4" xfId="92"/>
    <cellStyle name="アクセント 5" xfId="93"/>
    <cellStyle name="アクセント 6" xfId="94"/>
    <cellStyle name="タイトル" xfId="95"/>
    <cellStyle name="チェック セル" xfId="96"/>
    <cellStyle name="どちらでもない" xfId="97"/>
    <cellStyle name="パーセント 2" xfId="98"/>
    <cellStyle name="パーセント 3" xfId="99"/>
    <cellStyle name="メモ" xfId="100"/>
    <cellStyle name="リンク セル" xfId="101"/>
    <cellStyle name="悪い" xfId="102"/>
    <cellStyle name="計算" xfId="103"/>
    <cellStyle name="警告文" xfId="104"/>
    <cellStyle name="桁区切り [0.00]_Estimated Salary 10.2013 - 03.2014" xfId="105"/>
    <cellStyle name="桁区切り 2" xfId="106"/>
    <cellStyle name="桁区切り 3" xfId="107"/>
    <cellStyle name="桁区切り_20140128PM-MItsubishi MS INV 0114 (nippou MJH)" xfId="108"/>
    <cellStyle name="見出し 1" xfId="109"/>
    <cellStyle name="見出し 2" xfId="110"/>
    <cellStyle name="見出し 3" xfId="111"/>
    <cellStyle name="見出し 4" xfId="112"/>
    <cellStyle name="集計" xfId="113"/>
    <cellStyle name="出力" xfId="114"/>
    <cellStyle name="常规_運用に関する書類" xfId="115"/>
    <cellStyle name="説明文" xfId="116"/>
    <cellStyle name="通貨_Social &amp; Health insurance payable.14" xfId="117"/>
    <cellStyle name="入力" xfId="118"/>
    <cellStyle name="標準 2" xfId="119"/>
    <cellStyle name="標準 3" xfId="120"/>
    <cellStyle name="標準_%E3%80%90%E7%A4%BE%E5%A4%96%E7%A7%98%E3%80%9120111102_2012%E5%B9%B4%E9%83%A8%E7%BD%B2%E5%88%A5(1)" xfId="121"/>
    <cellStyle name="良い" xfId="122"/>
  </cellStyles>
  <dxfs count="6">
    <dxf>
      <font>
        <color rgb="FF0000FF"/>
      </font>
    </dxf>
    <dxf>
      <font>
        <color rgb="FFFF0000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theme="9" tint="0.39994506668294322"/>
        </patternFill>
      </fill>
    </dxf>
    <dxf>
      <font>
        <color rgb="FF0000FF"/>
      </font>
    </dxf>
    <dxf>
      <font>
        <color rgb="FFFF0000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-AXIS\&#32102;&#19982;&#12539;&#21220;&#24608;\Salary\AIT201604\(Toimat)%20AITHCM.%2004-16-FINA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Post&amp;Certificate allowance"/>
      <sheetName val="VND"/>
      <sheetName val="OT "/>
      <sheetName val="Di Nhat"/>
      <sheetName val="Leave"/>
      <sheetName val="Phi cong doan"/>
      <sheetName val="PPQ4-15"/>
      <sheetName val="Japanese staff"/>
      <sheetName val="Matsushima "/>
      <sheetName val="Part time (VN)"/>
      <sheetName val="PS2"/>
      <sheetName val="PS1 "/>
      <sheetName val="Part time (JP)"/>
      <sheetName val="Payment"/>
      <sheetName val="bonus"/>
      <sheetName val="PIT"/>
      <sheetName val="Salary exp"/>
    </sheetNames>
    <sheetDataSet>
      <sheetData sheetId="0"/>
      <sheetData sheetId="1">
        <row r="4">
          <cell r="D4" t="str">
            <v>C-FE</v>
          </cell>
        </row>
      </sheetData>
      <sheetData sheetId="2">
        <row r="7">
          <cell r="B7" t="str">
            <v>Ho Thi My Duyen</v>
          </cell>
          <cell r="C7" t="str">
            <v>26/03/16</v>
          </cell>
          <cell r="D7" t="str">
            <v>25/04/16</v>
          </cell>
          <cell r="E7">
            <v>36556300</v>
          </cell>
          <cell r="F7">
            <v>26</v>
          </cell>
          <cell r="G7">
            <v>0</v>
          </cell>
          <cell r="H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200000</v>
          </cell>
          <cell r="R7">
            <v>7004800</v>
          </cell>
          <cell r="S7">
            <v>0</v>
          </cell>
          <cell r="T7">
            <v>43761100</v>
          </cell>
          <cell r="U7">
            <v>3064600</v>
          </cell>
          <cell r="W7">
            <v>115000</v>
          </cell>
          <cell r="Y7">
            <v>46711000</v>
          </cell>
          <cell r="Z7" t="str">
            <v>NM</v>
          </cell>
          <cell r="AA7">
            <v>229700</v>
          </cell>
        </row>
        <row r="8">
          <cell r="B8" t="str">
            <v>Nguyen Hau Giang</v>
          </cell>
          <cell r="C8" t="str">
            <v>26/03/16</v>
          </cell>
          <cell r="D8" t="str">
            <v>25/04/16</v>
          </cell>
          <cell r="E8">
            <v>35024000</v>
          </cell>
          <cell r="F8">
            <v>26</v>
          </cell>
          <cell r="G8">
            <v>0</v>
          </cell>
          <cell r="H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200000</v>
          </cell>
          <cell r="R8">
            <v>6785900</v>
          </cell>
          <cell r="S8">
            <v>0</v>
          </cell>
          <cell r="T8">
            <v>42009900</v>
          </cell>
          <cell r="U8">
            <v>3064600</v>
          </cell>
          <cell r="W8">
            <v>115000</v>
          </cell>
          <cell r="Y8">
            <v>44960000</v>
          </cell>
          <cell r="Z8" t="str">
            <v>NM</v>
          </cell>
          <cell r="AA8">
            <v>229500</v>
          </cell>
        </row>
        <row r="9">
          <cell r="B9" t="str">
            <v>Ta Phuong Minh</v>
          </cell>
          <cell r="C9" t="str">
            <v>26/03/16</v>
          </cell>
          <cell r="D9" t="str">
            <v>25/04/16</v>
          </cell>
          <cell r="E9">
            <v>36337400</v>
          </cell>
          <cell r="F9">
            <v>26</v>
          </cell>
          <cell r="G9">
            <v>0</v>
          </cell>
          <cell r="H9">
            <v>0</v>
          </cell>
          <cell r="K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200000</v>
          </cell>
          <cell r="R9">
            <v>7004800</v>
          </cell>
          <cell r="S9">
            <v>0</v>
          </cell>
          <cell r="T9">
            <v>43542200</v>
          </cell>
          <cell r="U9">
            <v>3064600</v>
          </cell>
          <cell r="W9">
            <v>115000</v>
          </cell>
          <cell r="Y9">
            <v>46492000</v>
          </cell>
          <cell r="Z9" t="str">
            <v>NM</v>
          </cell>
          <cell r="AA9">
            <v>229800</v>
          </cell>
        </row>
        <row r="10">
          <cell r="B10" t="str">
            <v>Cao Thi Huong</v>
          </cell>
          <cell r="C10" t="str">
            <v>26/03/16</v>
          </cell>
          <cell r="D10" t="str">
            <v>25/04/16</v>
          </cell>
          <cell r="E10">
            <v>32178300</v>
          </cell>
          <cell r="F10">
            <v>26</v>
          </cell>
          <cell r="G10">
            <v>0</v>
          </cell>
          <cell r="H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200000</v>
          </cell>
          <cell r="R10">
            <v>4487450</v>
          </cell>
          <cell r="S10">
            <v>0</v>
          </cell>
          <cell r="T10">
            <v>36865750</v>
          </cell>
          <cell r="U10">
            <v>2845700</v>
          </cell>
          <cell r="W10">
            <v>115000</v>
          </cell>
          <cell r="Y10">
            <v>39597000</v>
          </cell>
          <cell r="Z10" t="str">
            <v>NM</v>
          </cell>
          <cell r="AA10">
            <v>229450</v>
          </cell>
        </row>
        <row r="11">
          <cell r="B11" t="str">
            <v>Le Mai Han</v>
          </cell>
          <cell r="C11" t="str">
            <v>26/03/16</v>
          </cell>
          <cell r="D11" t="str">
            <v>25/04/16</v>
          </cell>
          <cell r="E11">
            <v>29989300</v>
          </cell>
          <cell r="F11">
            <v>26</v>
          </cell>
          <cell r="G11">
            <v>0</v>
          </cell>
          <cell r="H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200000</v>
          </cell>
          <cell r="R11">
            <v>5253600</v>
          </cell>
          <cell r="S11">
            <v>0</v>
          </cell>
          <cell r="T11">
            <v>35442900</v>
          </cell>
          <cell r="U11">
            <v>2845700</v>
          </cell>
          <cell r="W11">
            <v>115000</v>
          </cell>
          <cell r="Y11">
            <v>38174000</v>
          </cell>
          <cell r="Z11" t="str">
            <v>NM</v>
          </cell>
          <cell r="AA11">
            <v>229600</v>
          </cell>
        </row>
        <row r="12">
          <cell r="B12" t="str">
            <v>Duong Truong Van</v>
          </cell>
          <cell r="C12" t="str">
            <v>26/03/16</v>
          </cell>
          <cell r="D12" t="str">
            <v>25/04/16</v>
          </cell>
          <cell r="E12">
            <v>19044300</v>
          </cell>
          <cell r="F12">
            <v>26</v>
          </cell>
          <cell r="G12">
            <v>0</v>
          </cell>
          <cell r="H12">
            <v>0</v>
          </cell>
          <cell r="K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200000</v>
          </cell>
          <cell r="R12">
            <v>3721300</v>
          </cell>
          <cell r="S12">
            <v>0</v>
          </cell>
          <cell r="T12">
            <v>22965600</v>
          </cell>
          <cell r="U12">
            <v>0</v>
          </cell>
          <cell r="W12">
            <v>115000</v>
          </cell>
          <cell r="Y12">
            <v>22851000</v>
          </cell>
          <cell r="Z12" t="str">
            <v>NM</v>
          </cell>
          <cell r="AA12">
            <v>229600</v>
          </cell>
        </row>
        <row r="13">
          <cell r="B13" t="str">
            <v>Nguyen Quoc Huy</v>
          </cell>
          <cell r="C13" t="str">
            <v>26/03/16</v>
          </cell>
          <cell r="D13" t="str">
            <v>25/04/16</v>
          </cell>
          <cell r="E13">
            <v>28457000</v>
          </cell>
          <cell r="F13">
            <v>26</v>
          </cell>
          <cell r="G13">
            <v>0</v>
          </cell>
          <cell r="H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200000</v>
          </cell>
          <cell r="R13">
            <v>4815800</v>
          </cell>
          <cell r="S13">
            <v>0</v>
          </cell>
          <cell r="T13">
            <v>33472800</v>
          </cell>
          <cell r="U13">
            <v>2845700</v>
          </cell>
          <cell r="W13">
            <v>115000</v>
          </cell>
          <cell r="X13">
            <v>218899</v>
          </cell>
          <cell r="Y13">
            <v>36423000</v>
          </cell>
          <cell r="Z13" t="str">
            <v>NM</v>
          </cell>
          <cell r="AA13">
            <v>229399</v>
          </cell>
        </row>
        <row r="14">
          <cell r="B14" t="str">
            <v>Nguyen Hoang Dam</v>
          </cell>
          <cell r="C14" t="str">
            <v>26/03/16</v>
          </cell>
          <cell r="D14" t="str">
            <v>25/04/16</v>
          </cell>
          <cell r="E14">
            <v>30208200</v>
          </cell>
          <cell r="F14">
            <v>26</v>
          </cell>
          <cell r="G14">
            <v>0</v>
          </cell>
          <cell r="H14">
            <v>0</v>
          </cell>
          <cell r="K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200000</v>
          </cell>
          <cell r="R14">
            <v>4596900</v>
          </cell>
          <cell r="S14">
            <v>0</v>
          </cell>
          <cell r="T14">
            <v>35005100</v>
          </cell>
          <cell r="U14">
            <v>2845700</v>
          </cell>
          <cell r="W14">
            <v>115000</v>
          </cell>
          <cell r="Y14">
            <v>37736000</v>
          </cell>
          <cell r="Z14" t="str">
            <v>NM</v>
          </cell>
          <cell r="AA14">
            <v>229800</v>
          </cell>
        </row>
        <row r="15">
          <cell r="B15" t="str">
            <v>Huynh Gia Loc</v>
          </cell>
          <cell r="C15" t="str">
            <v>26/03/16</v>
          </cell>
          <cell r="D15" t="str">
            <v>25/04/16</v>
          </cell>
          <cell r="E15">
            <v>17949800</v>
          </cell>
          <cell r="F15">
            <v>26</v>
          </cell>
          <cell r="G15">
            <v>0</v>
          </cell>
          <cell r="H15">
            <v>0</v>
          </cell>
          <cell r="K15">
            <v>0</v>
          </cell>
          <cell r="M15">
            <v>0</v>
          </cell>
          <cell r="N15">
            <v>0</v>
          </cell>
          <cell r="O15">
            <v>14.65</v>
          </cell>
          <cell r="P15">
            <v>2285773.795673077</v>
          </cell>
          <cell r="Q15">
            <v>200000</v>
          </cell>
          <cell r="R15">
            <v>1094500</v>
          </cell>
          <cell r="S15">
            <v>170000</v>
          </cell>
          <cell r="T15">
            <v>21700073.795673076</v>
          </cell>
          <cell r="U15">
            <v>2845700</v>
          </cell>
          <cell r="W15">
            <v>115000</v>
          </cell>
          <cell r="Y15">
            <v>24431000</v>
          </cell>
          <cell r="Z15" t="str">
            <v>NM</v>
          </cell>
          <cell r="AA15">
            <v>229773.79567307606</v>
          </cell>
        </row>
        <row r="16">
          <cell r="B16" t="str">
            <v>Huynh Phuoc Hung</v>
          </cell>
          <cell r="C16" t="str">
            <v>26/03/16</v>
          </cell>
          <cell r="D16" t="str">
            <v>25/04/16</v>
          </cell>
          <cell r="E16">
            <v>23203400</v>
          </cell>
          <cell r="F16">
            <v>26</v>
          </cell>
          <cell r="G16">
            <v>0</v>
          </cell>
          <cell r="H16">
            <v>0</v>
          </cell>
          <cell r="K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200000</v>
          </cell>
          <cell r="R16">
            <v>4159100</v>
          </cell>
          <cell r="S16">
            <v>0</v>
          </cell>
          <cell r="T16">
            <v>27562500</v>
          </cell>
          <cell r="U16">
            <v>2626800</v>
          </cell>
          <cell r="W16">
            <v>115000</v>
          </cell>
          <cell r="Y16">
            <v>30075000</v>
          </cell>
          <cell r="Z16" t="str">
            <v>NM</v>
          </cell>
          <cell r="AA16">
            <v>229300</v>
          </cell>
        </row>
        <row r="17">
          <cell r="B17" t="str">
            <v>Nguyen Thanh Thuy Nha Trang</v>
          </cell>
          <cell r="C17" t="str">
            <v>26/03/16</v>
          </cell>
          <cell r="D17" t="str">
            <v>25/04/16</v>
          </cell>
          <cell r="E17">
            <v>21452200</v>
          </cell>
          <cell r="F17">
            <v>26</v>
          </cell>
          <cell r="G17">
            <v>0</v>
          </cell>
          <cell r="H17">
            <v>0</v>
          </cell>
          <cell r="K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200000</v>
          </cell>
          <cell r="R17">
            <v>4159100</v>
          </cell>
          <cell r="S17">
            <v>0</v>
          </cell>
          <cell r="T17">
            <v>25811300</v>
          </cell>
          <cell r="U17">
            <v>3502400</v>
          </cell>
          <cell r="W17">
            <v>115000</v>
          </cell>
          <cell r="Y17">
            <v>29199000</v>
          </cell>
          <cell r="Z17" t="str">
            <v>NM</v>
          </cell>
          <cell r="AA17">
            <v>229700</v>
          </cell>
        </row>
        <row r="18">
          <cell r="B18" t="str">
            <v>Nguyen Thi Anh Ly</v>
          </cell>
          <cell r="C18" t="str">
            <v>26/03/16</v>
          </cell>
          <cell r="D18" t="str">
            <v>25/04/16</v>
          </cell>
          <cell r="E18">
            <v>20138800</v>
          </cell>
          <cell r="F18">
            <v>26</v>
          </cell>
          <cell r="G18">
            <v>0</v>
          </cell>
          <cell r="H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200000</v>
          </cell>
          <cell r="R18">
            <v>3721300</v>
          </cell>
          <cell r="S18">
            <v>0</v>
          </cell>
          <cell r="T18">
            <v>24060100</v>
          </cell>
          <cell r="U18">
            <v>3502400</v>
          </cell>
          <cell r="W18">
            <v>115000</v>
          </cell>
          <cell r="X18">
            <v>218900</v>
          </cell>
          <cell r="Y18">
            <v>27667000</v>
          </cell>
          <cell r="Z18" t="str">
            <v>NM</v>
          </cell>
          <cell r="AA18">
            <v>229400</v>
          </cell>
        </row>
        <row r="19">
          <cell r="B19" t="str">
            <v>Bui Duc Cuong</v>
          </cell>
          <cell r="C19" t="str">
            <v>26/03/16</v>
          </cell>
          <cell r="D19" t="str">
            <v>25/04/16</v>
          </cell>
          <cell r="E19">
            <v>16636400</v>
          </cell>
          <cell r="F19">
            <v>26</v>
          </cell>
          <cell r="G19">
            <v>0</v>
          </cell>
          <cell r="H19">
            <v>0</v>
          </cell>
          <cell r="K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1203950</v>
          </cell>
          <cell r="S19">
            <v>0</v>
          </cell>
          <cell r="T19">
            <v>17840350</v>
          </cell>
          <cell r="U19">
            <v>2407900</v>
          </cell>
          <cell r="W19">
            <v>115000</v>
          </cell>
          <cell r="Y19">
            <v>20134000</v>
          </cell>
          <cell r="Z19" t="str">
            <v>NM</v>
          </cell>
          <cell r="AA19">
            <v>229250</v>
          </cell>
        </row>
        <row r="20">
          <cell r="B20" t="str">
            <v>Su Vay Tranh</v>
          </cell>
          <cell r="C20" t="str">
            <v>26/03/16</v>
          </cell>
          <cell r="D20" t="str">
            <v>25/04/16</v>
          </cell>
          <cell r="E20">
            <v>21233300</v>
          </cell>
          <cell r="F20">
            <v>26</v>
          </cell>
          <cell r="G20">
            <v>0</v>
          </cell>
          <cell r="H20">
            <v>0</v>
          </cell>
          <cell r="K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200000</v>
          </cell>
          <cell r="R20">
            <v>3721300</v>
          </cell>
          <cell r="S20">
            <v>0</v>
          </cell>
          <cell r="T20">
            <v>25154600</v>
          </cell>
          <cell r="U20">
            <v>3064600</v>
          </cell>
          <cell r="W20">
            <v>115000</v>
          </cell>
          <cell r="Y20">
            <v>28105000</v>
          </cell>
          <cell r="Z20" t="str">
            <v>NM</v>
          </cell>
          <cell r="AA20">
            <v>229200</v>
          </cell>
        </row>
        <row r="21">
          <cell r="B21" t="str">
            <v>Nguyen Thi Quynh Giao</v>
          </cell>
          <cell r="C21" t="str">
            <v>26/03/16</v>
          </cell>
          <cell r="D21" t="str">
            <v>25/04/16</v>
          </cell>
          <cell r="E21">
            <v>17949800</v>
          </cell>
          <cell r="F21">
            <v>26</v>
          </cell>
          <cell r="G21">
            <v>0</v>
          </cell>
          <cell r="H21">
            <v>0</v>
          </cell>
          <cell r="K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200000</v>
          </cell>
          <cell r="R21">
            <v>1970100</v>
          </cell>
          <cell r="S21">
            <v>170000</v>
          </cell>
          <cell r="T21">
            <v>20289900</v>
          </cell>
          <cell r="U21">
            <v>2407900</v>
          </cell>
          <cell r="W21">
            <v>115000</v>
          </cell>
          <cell r="Y21">
            <v>22583000</v>
          </cell>
          <cell r="Z21" t="str">
            <v>NM</v>
          </cell>
          <cell r="AA21">
            <v>229800</v>
          </cell>
        </row>
        <row r="22">
          <cell r="B22" t="str">
            <v>Lam Ngoc Linh</v>
          </cell>
          <cell r="C22" t="str">
            <v>26/03/16</v>
          </cell>
          <cell r="D22" t="str">
            <v>25/04/16</v>
          </cell>
          <cell r="E22">
            <v>15760800</v>
          </cell>
          <cell r="F22">
            <v>26</v>
          </cell>
          <cell r="G22">
            <v>0</v>
          </cell>
          <cell r="H22">
            <v>0</v>
          </cell>
          <cell r="K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200000</v>
          </cell>
          <cell r="R22">
            <v>1751200</v>
          </cell>
          <cell r="S22">
            <v>170000</v>
          </cell>
          <cell r="T22">
            <v>17882000</v>
          </cell>
          <cell r="U22">
            <v>2189000</v>
          </cell>
          <cell r="W22">
            <v>115000</v>
          </cell>
          <cell r="Y22">
            <v>19956000</v>
          </cell>
          <cell r="Z22" t="str">
            <v>NM</v>
          </cell>
          <cell r="AA22">
            <v>230000</v>
          </cell>
        </row>
        <row r="23">
          <cell r="B23" t="str">
            <v>Hoang Thi Lieu</v>
          </cell>
          <cell r="C23" t="str">
            <v>26/03/16</v>
          </cell>
          <cell r="D23" t="str">
            <v>25/04/16</v>
          </cell>
          <cell r="E23">
            <v>16417500</v>
          </cell>
          <cell r="F23">
            <v>21</v>
          </cell>
          <cell r="G23">
            <v>0</v>
          </cell>
          <cell r="H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161538.46153846153</v>
          </cell>
          <cell r="R23">
            <v>884019.23076923075</v>
          </cell>
          <cell r="S23">
            <v>137307.69230769231</v>
          </cell>
          <cell r="T23">
            <v>14443153.846153846</v>
          </cell>
          <cell r="U23">
            <v>2407900</v>
          </cell>
          <cell r="W23">
            <v>115000</v>
          </cell>
          <cell r="Y23">
            <v>16737000</v>
          </cell>
          <cell r="Z23" t="str">
            <v>NM</v>
          </cell>
          <cell r="AA23">
            <v>229053.84615384787</v>
          </cell>
        </row>
        <row r="24">
          <cell r="B24" t="str">
            <v>Pham Thu Trang</v>
          </cell>
          <cell r="C24" t="str">
            <v>26/03/16</v>
          </cell>
          <cell r="D24" t="str">
            <v>25/04/16</v>
          </cell>
          <cell r="E24">
            <v>21014400</v>
          </cell>
          <cell r="F24">
            <v>26</v>
          </cell>
          <cell r="G24">
            <v>0</v>
          </cell>
          <cell r="H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200000</v>
          </cell>
          <cell r="R24">
            <v>3392950</v>
          </cell>
          <cell r="S24">
            <v>0</v>
          </cell>
          <cell r="T24">
            <v>24607350</v>
          </cell>
          <cell r="U24">
            <v>2626800</v>
          </cell>
          <cell r="W24">
            <v>115000</v>
          </cell>
          <cell r="Y24">
            <v>27120000</v>
          </cell>
          <cell r="Z24" t="str">
            <v>NM</v>
          </cell>
          <cell r="AA24">
            <v>229150</v>
          </cell>
        </row>
        <row r="25">
          <cell r="B25" t="str">
            <v>Cai Thi Thu Thanh</v>
          </cell>
          <cell r="C25" t="str">
            <v>26/03/16</v>
          </cell>
          <cell r="D25" t="str">
            <v>25/04/16</v>
          </cell>
          <cell r="E25">
            <v>15104100</v>
          </cell>
          <cell r="F25">
            <v>26</v>
          </cell>
          <cell r="G25">
            <v>0</v>
          </cell>
          <cell r="H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200000</v>
          </cell>
          <cell r="R25">
            <v>1313400</v>
          </cell>
          <cell r="S25">
            <v>170000</v>
          </cell>
          <cell r="T25">
            <v>16787500</v>
          </cell>
          <cell r="U25">
            <v>2189000</v>
          </cell>
          <cell r="W25">
            <v>115000</v>
          </cell>
          <cell r="X25">
            <v>-71153.846153846156</v>
          </cell>
          <cell r="Y25">
            <v>18791000</v>
          </cell>
          <cell r="Z25" t="str">
            <v>NM</v>
          </cell>
          <cell r="AA25">
            <v>229346.15384615213</v>
          </cell>
        </row>
        <row r="26">
          <cell r="B26" t="str">
            <v>Bui Le Tu Trinh</v>
          </cell>
          <cell r="C26" t="str">
            <v>26/03/16</v>
          </cell>
          <cell r="D26" t="str">
            <v>25/04/16</v>
          </cell>
          <cell r="E26">
            <v>17512000</v>
          </cell>
          <cell r="F26">
            <v>26</v>
          </cell>
          <cell r="G26">
            <v>0</v>
          </cell>
          <cell r="H26">
            <v>0</v>
          </cell>
          <cell r="K26">
            <v>0</v>
          </cell>
          <cell r="M26">
            <v>0</v>
          </cell>
          <cell r="N26">
            <v>0</v>
          </cell>
          <cell r="O26">
            <v>16.98</v>
          </cell>
          <cell r="P26">
            <v>2648484.78125</v>
          </cell>
          <cell r="Q26">
            <v>200000</v>
          </cell>
          <cell r="R26">
            <v>2407900</v>
          </cell>
          <cell r="S26">
            <v>170000</v>
          </cell>
          <cell r="T26">
            <v>22938384.78125</v>
          </cell>
          <cell r="U26">
            <v>2845700</v>
          </cell>
          <cell r="W26">
            <v>115000</v>
          </cell>
          <cell r="Y26">
            <v>25670000</v>
          </cell>
          <cell r="Z26" t="str">
            <v>NM</v>
          </cell>
          <cell r="AA26">
            <v>229084.78125</v>
          </cell>
        </row>
        <row r="27">
          <cell r="B27" t="str">
            <v>Duong Thi Nga Huyen</v>
          </cell>
          <cell r="C27" t="str">
            <v>26/03/16</v>
          </cell>
          <cell r="D27" t="str">
            <v>25/04/16</v>
          </cell>
          <cell r="E27">
            <v>10507200</v>
          </cell>
          <cell r="F27">
            <v>26</v>
          </cell>
          <cell r="G27">
            <v>0</v>
          </cell>
          <cell r="H27">
            <v>0</v>
          </cell>
          <cell r="K27">
            <v>0</v>
          </cell>
          <cell r="M27">
            <v>0</v>
          </cell>
          <cell r="N27">
            <v>0</v>
          </cell>
          <cell r="O27">
            <v>0.37</v>
          </cell>
          <cell r="P27">
            <v>30372.374999999996</v>
          </cell>
          <cell r="Q27">
            <v>200000</v>
          </cell>
          <cell r="R27">
            <v>875600</v>
          </cell>
          <cell r="S27">
            <v>170000</v>
          </cell>
          <cell r="T27">
            <v>11783172.375</v>
          </cell>
          <cell r="U27">
            <v>1970100</v>
          </cell>
          <cell r="W27">
            <v>113828</v>
          </cell>
          <cell r="Y27">
            <v>13640000</v>
          </cell>
          <cell r="Z27" t="str">
            <v>NM</v>
          </cell>
          <cell r="AA27">
            <v>227100.375</v>
          </cell>
        </row>
        <row r="28">
          <cell r="B28" t="str">
            <v>Nguyen Thi Trang</v>
          </cell>
          <cell r="C28" t="str">
            <v>26/03/16</v>
          </cell>
          <cell r="D28" t="str">
            <v>25/04/16</v>
          </cell>
          <cell r="E28">
            <v>14885200</v>
          </cell>
          <cell r="F28">
            <v>26</v>
          </cell>
          <cell r="G28">
            <v>9.1999999999999993</v>
          </cell>
          <cell r="H28">
            <v>658383.84615384601</v>
          </cell>
          <cell r="K28">
            <v>0</v>
          </cell>
          <cell r="M28">
            <v>0</v>
          </cell>
          <cell r="N28">
            <v>0</v>
          </cell>
          <cell r="O28">
            <v>16.29</v>
          </cell>
          <cell r="P28">
            <v>2164100.1249999995</v>
          </cell>
          <cell r="Q28">
            <v>200000</v>
          </cell>
          <cell r="R28">
            <v>766150</v>
          </cell>
          <cell r="S28">
            <v>170000</v>
          </cell>
          <cell r="T28">
            <v>17527066.278846152</v>
          </cell>
          <cell r="U28">
            <v>3064600</v>
          </cell>
          <cell r="W28">
            <v>115000</v>
          </cell>
          <cell r="Y28">
            <v>20477000</v>
          </cell>
          <cell r="Z28" t="str">
            <v>NM</v>
          </cell>
          <cell r="AA28">
            <v>229666.27884615213</v>
          </cell>
        </row>
        <row r="29">
          <cell r="B29" t="str">
            <v>Giang Thanh Long</v>
          </cell>
          <cell r="C29" t="str">
            <v>26/03/16</v>
          </cell>
          <cell r="D29" t="str">
            <v>25/04/16</v>
          </cell>
          <cell r="E29">
            <v>15323000</v>
          </cell>
          <cell r="F29">
            <v>26</v>
          </cell>
          <cell r="G29">
            <v>0</v>
          </cell>
          <cell r="H29">
            <v>0</v>
          </cell>
          <cell r="K29">
            <v>0</v>
          </cell>
          <cell r="M29">
            <v>0</v>
          </cell>
          <cell r="N29">
            <v>0</v>
          </cell>
          <cell r="O29">
            <v>29.5</v>
          </cell>
          <cell r="P29">
            <v>3725509.6153846155</v>
          </cell>
          <cell r="Q29">
            <v>200000</v>
          </cell>
          <cell r="R29">
            <v>2189000</v>
          </cell>
          <cell r="S29">
            <v>170000</v>
          </cell>
          <cell r="T29">
            <v>21607509.615384616</v>
          </cell>
          <cell r="U29">
            <v>3283500</v>
          </cell>
          <cell r="W29">
            <v>115000</v>
          </cell>
          <cell r="Y29">
            <v>24777000</v>
          </cell>
          <cell r="Z29" t="str">
            <v>NM</v>
          </cell>
          <cell r="AA29">
            <v>229009.61538461596</v>
          </cell>
        </row>
        <row r="30">
          <cell r="B30" t="str">
            <v>Le Thanh Binh</v>
          </cell>
          <cell r="C30" t="str">
            <v>26/03/16</v>
          </cell>
          <cell r="D30" t="str">
            <v>25/04/16</v>
          </cell>
          <cell r="E30">
            <v>14885200</v>
          </cell>
          <cell r="F30">
            <v>26</v>
          </cell>
          <cell r="G30">
            <v>0</v>
          </cell>
          <cell r="H30">
            <v>0</v>
          </cell>
          <cell r="K30">
            <v>0</v>
          </cell>
          <cell r="M30">
            <v>0</v>
          </cell>
          <cell r="N30">
            <v>0</v>
          </cell>
          <cell r="O30">
            <v>12.75</v>
          </cell>
          <cell r="P30">
            <v>2243790.7752403845</v>
          </cell>
          <cell r="Q30">
            <v>0</v>
          </cell>
          <cell r="R30">
            <v>109450</v>
          </cell>
          <cell r="S30">
            <v>0</v>
          </cell>
          <cell r="T30">
            <v>17238440.775240384</v>
          </cell>
          <cell r="U30">
            <v>2845700</v>
          </cell>
          <cell r="W30">
            <v>115000</v>
          </cell>
          <cell r="Y30">
            <v>19970000</v>
          </cell>
          <cell r="Z30" t="str">
            <v>NM</v>
          </cell>
          <cell r="AA30">
            <v>229140.77524038404</v>
          </cell>
        </row>
        <row r="31">
          <cell r="B31" t="str">
            <v>Tang thi thuy ngoc</v>
          </cell>
          <cell r="C31" t="str">
            <v>26/03/16</v>
          </cell>
          <cell r="D31" t="str">
            <v>25/04/16</v>
          </cell>
          <cell r="E31">
            <v>14009600</v>
          </cell>
          <cell r="F31">
            <v>26</v>
          </cell>
          <cell r="G31">
            <v>0</v>
          </cell>
          <cell r="H31">
            <v>0</v>
          </cell>
          <cell r="K31">
            <v>0</v>
          </cell>
          <cell r="M31">
            <v>0</v>
          </cell>
          <cell r="N31">
            <v>0</v>
          </cell>
          <cell r="O31">
            <v>10.77</v>
          </cell>
          <cell r="P31">
            <v>1283272.308894231</v>
          </cell>
          <cell r="Q31">
            <v>200000</v>
          </cell>
          <cell r="R31">
            <v>109450</v>
          </cell>
          <cell r="S31">
            <v>170000</v>
          </cell>
          <cell r="T31">
            <v>15772322.308894232</v>
          </cell>
          <cell r="U31">
            <v>2407900</v>
          </cell>
          <cell r="W31">
            <v>115000</v>
          </cell>
          <cell r="Y31">
            <v>18066000</v>
          </cell>
          <cell r="Z31" t="str">
            <v>NM</v>
          </cell>
          <cell r="AA31">
            <v>229222.30889423192</v>
          </cell>
        </row>
        <row r="32">
          <cell r="B32" t="str">
            <v>Do Minh Ha</v>
          </cell>
          <cell r="C32" t="str">
            <v>26/03/16</v>
          </cell>
          <cell r="D32" t="str">
            <v>25/04/16</v>
          </cell>
          <cell r="E32">
            <v>14228500</v>
          </cell>
          <cell r="F32">
            <v>26</v>
          </cell>
          <cell r="G32">
            <v>0</v>
          </cell>
          <cell r="H32">
            <v>0</v>
          </cell>
          <cell r="K32">
            <v>0</v>
          </cell>
          <cell r="M32">
            <v>0</v>
          </cell>
          <cell r="N32">
            <v>0</v>
          </cell>
          <cell r="O32">
            <v>0.28000000000000003</v>
          </cell>
          <cell r="P32">
            <v>34034.74038461539</v>
          </cell>
          <cell r="Q32">
            <v>200000</v>
          </cell>
          <cell r="R32">
            <v>2626800</v>
          </cell>
          <cell r="S32">
            <v>170000</v>
          </cell>
          <cell r="T32">
            <v>17259334.740384616</v>
          </cell>
          <cell r="U32">
            <v>2189000</v>
          </cell>
          <cell r="W32">
            <v>115000</v>
          </cell>
          <cell r="Y32">
            <v>19334000</v>
          </cell>
          <cell r="Z32" t="str">
            <v>NM</v>
          </cell>
          <cell r="AA32">
            <v>229334.74038461596</v>
          </cell>
        </row>
        <row r="33">
          <cell r="B33" t="str">
            <v>Quan Hieu Luan</v>
          </cell>
          <cell r="C33" t="str">
            <v>26/03/16</v>
          </cell>
          <cell r="D33" t="str">
            <v>25/04/16</v>
          </cell>
          <cell r="E33">
            <v>14666300</v>
          </cell>
          <cell r="F33">
            <v>26</v>
          </cell>
          <cell r="G33">
            <v>0</v>
          </cell>
          <cell r="H33">
            <v>0</v>
          </cell>
          <cell r="K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1313400</v>
          </cell>
          <cell r="S33">
            <v>0</v>
          </cell>
          <cell r="T33">
            <v>15979700</v>
          </cell>
          <cell r="U33">
            <v>2189000</v>
          </cell>
          <cell r="Y33">
            <v>18169000</v>
          </cell>
          <cell r="Z33" t="str">
            <v>NM</v>
          </cell>
          <cell r="AA33">
            <v>-300</v>
          </cell>
        </row>
        <row r="34">
          <cell r="B34" t="str">
            <v>Luong Nguyen Trung</v>
          </cell>
          <cell r="C34" t="str">
            <v>26/03/16</v>
          </cell>
          <cell r="D34" t="str">
            <v>25/04/16</v>
          </cell>
          <cell r="E34">
            <v>16417500</v>
          </cell>
          <cell r="F34">
            <v>26</v>
          </cell>
          <cell r="G34">
            <v>0</v>
          </cell>
          <cell r="H34">
            <v>0</v>
          </cell>
          <cell r="K34">
            <v>0</v>
          </cell>
          <cell r="M34">
            <v>0</v>
          </cell>
          <cell r="N34">
            <v>0</v>
          </cell>
          <cell r="O34">
            <v>12.8</v>
          </cell>
          <cell r="P34">
            <v>2087969.2307692308</v>
          </cell>
          <cell r="Q34">
            <v>200000</v>
          </cell>
          <cell r="R34">
            <v>492525</v>
          </cell>
          <cell r="S34">
            <v>170000</v>
          </cell>
          <cell r="T34">
            <v>19367994.230769232</v>
          </cell>
          <cell r="U34">
            <v>3064600</v>
          </cell>
          <cell r="W34">
            <v>115000</v>
          </cell>
          <cell r="Y34">
            <v>22318000</v>
          </cell>
          <cell r="Z34" t="str">
            <v>NM</v>
          </cell>
          <cell r="AA34">
            <v>229594.23076923192</v>
          </cell>
        </row>
        <row r="35">
          <cell r="B35" t="str">
            <v>Ho Thi Thu Nguyet</v>
          </cell>
          <cell r="C35" t="str">
            <v>26/03/16</v>
          </cell>
          <cell r="D35" t="str">
            <v>25/04/16</v>
          </cell>
          <cell r="E35">
            <v>13134000</v>
          </cell>
          <cell r="F35">
            <v>26</v>
          </cell>
          <cell r="G35">
            <v>0</v>
          </cell>
          <cell r="H35">
            <v>0</v>
          </cell>
          <cell r="K35">
            <v>0</v>
          </cell>
          <cell r="M35">
            <v>0</v>
          </cell>
          <cell r="N35">
            <v>0</v>
          </cell>
          <cell r="O35">
            <v>27.7</v>
          </cell>
          <cell r="P35">
            <v>2988405.9615384615</v>
          </cell>
          <cell r="Q35">
            <v>200000</v>
          </cell>
          <cell r="R35">
            <v>218900</v>
          </cell>
          <cell r="S35">
            <v>170000</v>
          </cell>
          <cell r="T35">
            <v>16711305.961538462</v>
          </cell>
          <cell r="U35">
            <v>2845700</v>
          </cell>
          <cell r="W35">
            <v>115000</v>
          </cell>
          <cell r="X35">
            <v>54725</v>
          </cell>
          <cell r="Y35">
            <v>19497000</v>
          </cell>
          <cell r="Z35" t="str">
            <v>NM</v>
          </cell>
          <cell r="AA35">
            <v>229730.96153846383</v>
          </cell>
        </row>
        <row r="36">
          <cell r="B36" t="str">
            <v>Do Thi Thanh Thuy</v>
          </cell>
          <cell r="C36" t="str">
            <v>26/03/16</v>
          </cell>
          <cell r="D36" t="str">
            <v>26/03/16</v>
          </cell>
          <cell r="E36">
            <v>15979700</v>
          </cell>
          <cell r="F36">
            <v>1</v>
          </cell>
          <cell r="G36">
            <v>0</v>
          </cell>
          <cell r="H36">
            <v>0</v>
          </cell>
          <cell r="K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7692.3076923076924</v>
          </cell>
          <cell r="R36">
            <v>58934.615384615383</v>
          </cell>
          <cell r="S36">
            <v>6538.4615384615381</v>
          </cell>
          <cell r="T36">
            <v>687769.23076923075</v>
          </cell>
          <cell r="U36">
            <v>2539240</v>
          </cell>
          <cell r="W36">
            <v>0</v>
          </cell>
          <cell r="Y36">
            <v>3228000</v>
          </cell>
          <cell r="Z36" t="str">
            <v>NM</v>
          </cell>
          <cell r="AA36">
            <v>-990.76923076901585</v>
          </cell>
        </row>
        <row r="37">
          <cell r="B37" t="str">
            <v>Tran Thanh Tat</v>
          </cell>
          <cell r="C37" t="str">
            <v>26/03/16</v>
          </cell>
          <cell r="D37" t="str">
            <v>25/04/16</v>
          </cell>
          <cell r="E37">
            <v>15979700</v>
          </cell>
          <cell r="F37">
            <v>26</v>
          </cell>
          <cell r="G37">
            <v>8</v>
          </cell>
          <cell r="H37">
            <v>614603.84615384613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200000</v>
          </cell>
          <cell r="R37">
            <v>0</v>
          </cell>
          <cell r="S37">
            <v>170000</v>
          </cell>
          <cell r="T37">
            <v>15735096.153846154</v>
          </cell>
          <cell r="U37">
            <v>2407900</v>
          </cell>
          <cell r="W37">
            <v>115000</v>
          </cell>
          <cell r="Y37">
            <v>18028000</v>
          </cell>
          <cell r="Z37" t="str">
            <v>NM</v>
          </cell>
          <cell r="AA37">
            <v>229996.15384615213</v>
          </cell>
        </row>
        <row r="38">
          <cell r="B38" t="str">
            <v>Ho Minh Hieu</v>
          </cell>
          <cell r="C38" t="str">
            <v>26/03/16</v>
          </cell>
          <cell r="D38" t="str">
            <v>25/04/16</v>
          </cell>
          <cell r="E38">
            <v>19263200</v>
          </cell>
          <cell r="F38">
            <v>26</v>
          </cell>
          <cell r="G38">
            <v>0</v>
          </cell>
          <cell r="H38">
            <v>0</v>
          </cell>
          <cell r="K38">
            <v>0</v>
          </cell>
          <cell r="M38">
            <v>0</v>
          </cell>
          <cell r="N38">
            <v>0</v>
          </cell>
          <cell r="O38">
            <v>1.48</v>
          </cell>
          <cell r="P38">
            <v>221951.97115384613</v>
          </cell>
          <cell r="Q38">
            <v>200000</v>
          </cell>
          <cell r="R38">
            <v>1532300</v>
          </cell>
          <cell r="S38">
            <v>170000</v>
          </cell>
          <cell r="T38">
            <v>21387451.971153848</v>
          </cell>
          <cell r="U38">
            <v>2407900</v>
          </cell>
          <cell r="W38">
            <v>115000</v>
          </cell>
          <cell r="Y38">
            <v>23681000</v>
          </cell>
          <cell r="Z38" t="str">
            <v>NM</v>
          </cell>
          <cell r="AA38">
            <v>229351.97115384787</v>
          </cell>
        </row>
        <row r="39">
          <cell r="B39" t="str">
            <v>Nguyen Trung Tinh</v>
          </cell>
          <cell r="C39" t="str">
            <v>26/03/16</v>
          </cell>
          <cell r="D39" t="str">
            <v>25/04/16</v>
          </cell>
          <cell r="E39">
            <v>15323000</v>
          </cell>
          <cell r="F39">
            <v>26</v>
          </cell>
          <cell r="G39">
            <v>0</v>
          </cell>
          <cell r="H39">
            <v>0</v>
          </cell>
          <cell r="K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200000</v>
          </cell>
          <cell r="R39">
            <v>0</v>
          </cell>
          <cell r="S39">
            <v>170000</v>
          </cell>
          <cell r="T39">
            <v>15693000</v>
          </cell>
          <cell r="U39">
            <v>2845700</v>
          </cell>
          <cell r="W39">
            <v>115000</v>
          </cell>
          <cell r="Y39">
            <v>18424000</v>
          </cell>
          <cell r="Z39" t="str">
            <v>NM</v>
          </cell>
          <cell r="AA39">
            <v>229700</v>
          </cell>
        </row>
        <row r="40">
          <cell r="B40" t="str">
            <v>Do Thi Ngoc Thuy</v>
          </cell>
          <cell r="C40" t="str">
            <v>26/03/16</v>
          </cell>
          <cell r="D40" t="str">
            <v>25/04/16</v>
          </cell>
          <cell r="E40">
            <v>14885200</v>
          </cell>
          <cell r="F40">
            <v>26</v>
          </cell>
          <cell r="G40">
            <v>0</v>
          </cell>
          <cell r="H40">
            <v>0</v>
          </cell>
          <cell r="K40">
            <v>0</v>
          </cell>
          <cell r="M40">
            <v>0</v>
          </cell>
          <cell r="N40">
            <v>0</v>
          </cell>
          <cell r="O40">
            <v>11.32</v>
          </cell>
          <cell r="P40">
            <v>1241952.3028846155</v>
          </cell>
          <cell r="Q40">
            <v>200000</v>
          </cell>
          <cell r="R40">
            <v>328350</v>
          </cell>
          <cell r="S40">
            <v>170000</v>
          </cell>
          <cell r="T40">
            <v>16825502.302884616</v>
          </cell>
          <cell r="U40">
            <v>1532300</v>
          </cell>
          <cell r="W40">
            <v>115000</v>
          </cell>
          <cell r="Y40">
            <v>18243000</v>
          </cell>
          <cell r="Z40" t="str">
            <v>NM</v>
          </cell>
          <cell r="AA40">
            <v>229802.30288461596</v>
          </cell>
        </row>
        <row r="41">
          <cell r="B41" t="str">
            <v>Lam Quang Phuc</v>
          </cell>
          <cell r="C41" t="str">
            <v>26/03/16</v>
          </cell>
          <cell r="D41" t="str">
            <v>25/04/16</v>
          </cell>
          <cell r="E41">
            <v>18168700</v>
          </cell>
          <cell r="F41">
            <v>26</v>
          </cell>
          <cell r="G41">
            <v>0</v>
          </cell>
          <cell r="H41">
            <v>0</v>
          </cell>
          <cell r="K41">
            <v>0</v>
          </cell>
          <cell r="M41">
            <v>0</v>
          </cell>
          <cell r="N41">
            <v>0</v>
          </cell>
          <cell r="O41">
            <v>19.03</v>
          </cell>
          <cell r="P41">
            <v>2793445.518028846</v>
          </cell>
          <cell r="Q41">
            <v>200000</v>
          </cell>
          <cell r="R41">
            <v>547250</v>
          </cell>
          <cell r="S41">
            <v>170000</v>
          </cell>
          <cell r="T41">
            <v>21879395.518028848</v>
          </cell>
          <cell r="U41">
            <v>2626800</v>
          </cell>
          <cell r="W41">
            <v>115000</v>
          </cell>
          <cell r="Y41">
            <v>24392000</v>
          </cell>
          <cell r="Z41" t="str">
            <v>NM</v>
          </cell>
          <cell r="AA41">
            <v>229195.51802884787</v>
          </cell>
        </row>
        <row r="42">
          <cell r="B42" t="str">
            <v>Huynh Phuong</v>
          </cell>
          <cell r="C42" t="str">
            <v>26/03/16</v>
          </cell>
          <cell r="D42" t="str">
            <v>25/04/16</v>
          </cell>
          <cell r="E42">
            <v>14885200</v>
          </cell>
          <cell r="F42">
            <v>26</v>
          </cell>
          <cell r="G42">
            <v>0</v>
          </cell>
          <cell r="H42">
            <v>0</v>
          </cell>
          <cell r="K42">
            <v>0</v>
          </cell>
          <cell r="M42">
            <v>0</v>
          </cell>
          <cell r="N42">
            <v>0</v>
          </cell>
          <cell r="O42">
            <v>10.75</v>
          </cell>
          <cell r="P42">
            <v>2131117.7884615385</v>
          </cell>
          <cell r="Q42">
            <v>0</v>
          </cell>
          <cell r="R42">
            <v>875600</v>
          </cell>
          <cell r="S42">
            <v>0</v>
          </cell>
          <cell r="T42">
            <v>17891917.78846154</v>
          </cell>
          <cell r="U42">
            <v>2189000</v>
          </cell>
          <cell r="W42">
            <v>115000</v>
          </cell>
          <cell r="Y42">
            <v>19966000</v>
          </cell>
          <cell r="Z42" t="str">
            <v>NM</v>
          </cell>
          <cell r="AA42">
            <v>229917.78846153989</v>
          </cell>
        </row>
        <row r="43">
          <cell r="B43" t="str">
            <v>Vu Ngoc Canh</v>
          </cell>
          <cell r="C43" t="str">
            <v>26/03/16</v>
          </cell>
          <cell r="D43" t="str">
            <v>25/04/16</v>
          </cell>
          <cell r="E43">
            <v>15323000</v>
          </cell>
          <cell r="F43">
            <v>26</v>
          </cell>
          <cell r="G43">
            <v>8</v>
          </cell>
          <cell r="H43">
            <v>589346.15384615387</v>
          </cell>
          <cell r="K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200000</v>
          </cell>
          <cell r="R43">
            <v>109450</v>
          </cell>
          <cell r="S43">
            <v>170000</v>
          </cell>
          <cell r="T43">
            <v>15213103.846153846</v>
          </cell>
          <cell r="U43">
            <v>2407900</v>
          </cell>
          <cell r="W43">
            <v>115000</v>
          </cell>
          <cell r="Y43">
            <v>17507000</v>
          </cell>
          <cell r="Z43" t="str">
            <v>NM</v>
          </cell>
          <cell r="AA43">
            <v>229003.84615384787</v>
          </cell>
        </row>
        <row r="44">
          <cell r="B44" t="str">
            <v>Nguyen Duy Son</v>
          </cell>
          <cell r="C44" t="str">
            <v>26/03/16</v>
          </cell>
          <cell r="D44" t="str">
            <v>25/04/16</v>
          </cell>
          <cell r="E44">
            <v>14228500</v>
          </cell>
          <cell r="F44">
            <v>26</v>
          </cell>
          <cell r="G44">
            <v>0</v>
          </cell>
          <cell r="H44">
            <v>0</v>
          </cell>
          <cell r="K44">
            <v>0</v>
          </cell>
          <cell r="M44">
            <v>0</v>
          </cell>
          <cell r="N44">
            <v>0</v>
          </cell>
          <cell r="O44">
            <v>1.93</v>
          </cell>
          <cell r="P44">
            <v>198036.09375</v>
          </cell>
          <cell r="Q44">
            <v>200000</v>
          </cell>
          <cell r="R44">
            <v>0</v>
          </cell>
          <cell r="S44">
            <v>170000</v>
          </cell>
          <cell r="T44">
            <v>14796536.09375</v>
          </cell>
          <cell r="U44">
            <v>2407900</v>
          </cell>
          <cell r="W44">
            <v>115000</v>
          </cell>
          <cell r="Y44">
            <v>17090000</v>
          </cell>
          <cell r="Z44" t="str">
            <v>NM</v>
          </cell>
          <cell r="AA44">
            <v>229436.09375</v>
          </cell>
        </row>
        <row r="45">
          <cell r="B45" t="str">
            <v>Dang Hoang Vu</v>
          </cell>
          <cell r="C45" t="str">
            <v>26/03/16</v>
          </cell>
          <cell r="D45" t="str">
            <v>25/04/16</v>
          </cell>
          <cell r="E45">
            <v>11601700</v>
          </cell>
          <cell r="F45">
            <v>26</v>
          </cell>
          <cell r="G45">
            <v>0</v>
          </cell>
          <cell r="H45">
            <v>0</v>
          </cell>
          <cell r="K45">
            <v>0</v>
          </cell>
          <cell r="M45">
            <v>0</v>
          </cell>
          <cell r="N45">
            <v>0</v>
          </cell>
          <cell r="O45">
            <v>8</v>
          </cell>
          <cell r="P45">
            <v>1351286.5384615385</v>
          </cell>
          <cell r="Q45">
            <v>0</v>
          </cell>
          <cell r="R45">
            <v>109450</v>
          </cell>
          <cell r="S45">
            <v>0</v>
          </cell>
          <cell r="T45">
            <v>13062436.538461538</v>
          </cell>
          <cell r="U45">
            <v>1751200</v>
          </cell>
          <cell r="W45">
            <v>115000</v>
          </cell>
          <cell r="Y45">
            <v>14699000</v>
          </cell>
          <cell r="Z45" t="str">
            <v>NM</v>
          </cell>
          <cell r="AA45">
            <v>229636.53846153803</v>
          </cell>
        </row>
        <row r="46">
          <cell r="B46" t="str">
            <v>Nguyen Cao Cuong</v>
          </cell>
          <cell r="C46" t="str">
            <v>26/03/16</v>
          </cell>
          <cell r="D46" t="str">
            <v>25/04/16</v>
          </cell>
          <cell r="E46">
            <v>12258400</v>
          </cell>
          <cell r="F46">
            <v>26</v>
          </cell>
          <cell r="G46">
            <v>0</v>
          </cell>
          <cell r="H46">
            <v>0</v>
          </cell>
          <cell r="K46">
            <v>0</v>
          </cell>
          <cell r="M46">
            <v>0</v>
          </cell>
          <cell r="N46">
            <v>0</v>
          </cell>
          <cell r="O46">
            <v>14.51</v>
          </cell>
          <cell r="P46">
            <v>1616871.173076923</v>
          </cell>
          <cell r="Q46">
            <v>200000</v>
          </cell>
          <cell r="R46">
            <v>0</v>
          </cell>
          <cell r="S46">
            <v>170000</v>
          </cell>
          <cell r="T46">
            <v>14245271.173076924</v>
          </cell>
          <cell r="U46">
            <v>2189000</v>
          </cell>
          <cell r="W46">
            <v>115000</v>
          </cell>
          <cell r="Y46">
            <v>16320000</v>
          </cell>
          <cell r="Z46" t="str">
            <v>NM</v>
          </cell>
          <cell r="AA46">
            <v>229271.17307692394</v>
          </cell>
        </row>
        <row r="47">
          <cell r="B47" t="str">
            <v>Doan Nam Truc</v>
          </cell>
          <cell r="C47" t="str">
            <v>26/03/16</v>
          </cell>
          <cell r="D47" t="str">
            <v>25/04/16</v>
          </cell>
          <cell r="E47">
            <v>11601700</v>
          </cell>
          <cell r="F47">
            <v>26</v>
          </cell>
          <cell r="G47">
            <v>0</v>
          </cell>
          <cell r="H47">
            <v>0</v>
          </cell>
          <cell r="K47">
            <v>0</v>
          </cell>
          <cell r="M47">
            <v>0</v>
          </cell>
          <cell r="N47">
            <v>0</v>
          </cell>
          <cell r="O47">
            <v>1.55</v>
          </cell>
          <cell r="P47">
            <v>129682.46394230772</v>
          </cell>
          <cell r="Q47">
            <v>200000</v>
          </cell>
          <cell r="R47">
            <v>0</v>
          </cell>
          <cell r="S47">
            <v>170000</v>
          </cell>
          <cell r="T47">
            <v>12101382.463942308</v>
          </cell>
          <cell r="U47">
            <v>2626800</v>
          </cell>
          <cell r="W47">
            <v>115000</v>
          </cell>
          <cell r="Y47">
            <v>14614000</v>
          </cell>
          <cell r="Z47" t="str">
            <v>NM</v>
          </cell>
          <cell r="AA47">
            <v>229182.46394230798</v>
          </cell>
        </row>
        <row r="48">
          <cell r="B48" t="str">
            <v>Ta Van Tuong</v>
          </cell>
          <cell r="C48" t="str">
            <v>26/03/16</v>
          </cell>
          <cell r="D48" t="str">
            <v>25/04/16</v>
          </cell>
          <cell r="E48">
            <v>12039500</v>
          </cell>
          <cell r="F48">
            <v>26</v>
          </cell>
          <cell r="G48">
            <v>0</v>
          </cell>
          <cell r="H48">
            <v>0</v>
          </cell>
          <cell r="K48">
            <v>0</v>
          </cell>
          <cell r="M48">
            <v>0</v>
          </cell>
          <cell r="N48">
            <v>0</v>
          </cell>
          <cell r="O48">
            <v>0.48</v>
          </cell>
          <cell r="P48">
            <v>41675.192307692305</v>
          </cell>
          <cell r="Q48">
            <v>200000</v>
          </cell>
          <cell r="R48">
            <v>0</v>
          </cell>
          <cell r="S48">
            <v>170000</v>
          </cell>
          <cell r="T48">
            <v>12451175.192307692</v>
          </cell>
          <cell r="U48">
            <v>2189000</v>
          </cell>
          <cell r="W48">
            <v>115000</v>
          </cell>
          <cell r="Y48">
            <v>14526000</v>
          </cell>
          <cell r="Z48" t="str">
            <v>NM</v>
          </cell>
          <cell r="AA48">
            <v>229175.19230769202</v>
          </cell>
        </row>
        <row r="49">
          <cell r="B49" t="str">
            <v>Huynh Ba Lai</v>
          </cell>
          <cell r="C49" t="str">
            <v>26/03/16</v>
          </cell>
          <cell r="D49" t="str">
            <v>25/04/16</v>
          </cell>
          <cell r="E49">
            <v>12477300</v>
          </cell>
          <cell r="F49">
            <v>26</v>
          </cell>
          <cell r="G49">
            <v>0</v>
          </cell>
          <cell r="H49">
            <v>0</v>
          </cell>
          <cell r="K49">
            <v>0</v>
          </cell>
          <cell r="M49">
            <v>0</v>
          </cell>
          <cell r="N49">
            <v>0</v>
          </cell>
          <cell r="O49">
            <v>6.75</v>
          </cell>
          <cell r="P49">
            <v>607368.5697115385</v>
          </cell>
          <cell r="Q49">
            <v>200000</v>
          </cell>
          <cell r="R49">
            <v>0</v>
          </cell>
          <cell r="S49">
            <v>170000</v>
          </cell>
          <cell r="T49">
            <v>13454668.569711538</v>
          </cell>
          <cell r="U49">
            <v>2845700</v>
          </cell>
          <cell r="W49">
            <v>115000</v>
          </cell>
          <cell r="Y49">
            <v>16186000</v>
          </cell>
          <cell r="Z49" t="str">
            <v>NM</v>
          </cell>
          <cell r="AA49">
            <v>229368.56971153803</v>
          </cell>
        </row>
        <row r="50">
          <cell r="B50" t="str">
            <v>Nguyen Thi Minh Phung</v>
          </cell>
          <cell r="C50" t="str">
            <v>26/03/16</v>
          </cell>
          <cell r="D50" t="str">
            <v>25/04/16</v>
          </cell>
          <cell r="E50">
            <v>16417500</v>
          </cell>
          <cell r="F50">
            <v>26</v>
          </cell>
          <cell r="G50">
            <v>24</v>
          </cell>
          <cell r="H50">
            <v>1894326.9230769232</v>
          </cell>
          <cell r="K50">
            <v>0</v>
          </cell>
          <cell r="M50">
            <v>0</v>
          </cell>
          <cell r="N50">
            <v>0</v>
          </cell>
          <cell r="O50">
            <v>1</v>
          </cell>
          <cell r="P50">
            <v>132602.88461538462</v>
          </cell>
          <cell r="Q50">
            <v>200000</v>
          </cell>
          <cell r="R50">
            <v>1970100</v>
          </cell>
          <cell r="S50">
            <v>170000</v>
          </cell>
          <cell r="T50">
            <v>16995875.96153846</v>
          </cell>
          <cell r="U50">
            <v>2845700</v>
          </cell>
          <cell r="W50">
            <v>115000</v>
          </cell>
          <cell r="Y50">
            <v>19727000</v>
          </cell>
          <cell r="Z50" t="str">
            <v>NM</v>
          </cell>
          <cell r="AA50">
            <v>229575.96153846011</v>
          </cell>
        </row>
        <row r="51">
          <cell r="B51" t="str">
            <v>Tran Quoc Ung</v>
          </cell>
          <cell r="C51" t="str">
            <v>26/03/16</v>
          </cell>
          <cell r="D51" t="str">
            <v>25/04/16</v>
          </cell>
          <cell r="E51">
            <v>14666300</v>
          </cell>
          <cell r="F51">
            <v>26</v>
          </cell>
          <cell r="G51">
            <v>0</v>
          </cell>
          <cell r="H51">
            <v>0</v>
          </cell>
          <cell r="K51">
            <v>0</v>
          </cell>
          <cell r="M51">
            <v>0</v>
          </cell>
          <cell r="N51">
            <v>0</v>
          </cell>
          <cell r="O51">
            <v>3.91</v>
          </cell>
          <cell r="P51">
            <v>416633.52764423075</v>
          </cell>
          <cell r="Q51">
            <v>200000</v>
          </cell>
          <cell r="R51">
            <v>54725</v>
          </cell>
          <cell r="S51">
            <v>170000</v>
          </cell>
          <cell r="T51">
            <v>15507658.52764423</v>
          </cell>
          <cell r="U51">
            <v>2407900</v>
          </cell>
          <cell r="W51">
            <v>115000</v>
          </cell>
          <cell r="Y51">
            <v>17801000</v>
          </cell>
          <cell r="Z51" t="str">
            <v>NM</v>
          </cell>
          <cell r="AA51">
            <v>229558.52764423192</v>
          </cell>
        </row>
        <row r="52">
          <cell r="B52" t="str">
            <v>Tran Kim Cuong</v>
          </cell>
          <cell r="C52" t="str">
            <v>26/03/16</v>
          </cell>
          <cell r="D52" t="str">
            <v>25/04/16</v>
          </cell>
          <cell r="E52">
            <v>8756000</v>
          </cell>
          <cell r="F52">
            <v>26</v>
          </cell>
          <cell r="G52">
            <v>2.81</v>
          </cell>
          <cell r="H52">
            <v>118290.1923076923</v>
          </cell>
          <cell r="K52">
            <v>0</v>
          </cell>
          <cell r="M52">
            <v>0</v>
          </cell>
          <cell r="N52">
            <v>0</v>
          </cell>
          <cell r="O52">
            <v>10.98</v>
          </cell>
          <cell r="P52">
            <v>693323.65384615387</v>
          </cell>
          <cell r="Q52">
            <v>200000</v>
          </cell>
          <cell r="R52">
            <v>0</v>
          </cell>
          <cell r="S52">
            <v>170000</v>
          </cell>
          <cell r="T52">
            <v>9701033.461538462</v>
          </cell>
          <cell r="U52">
            <v>1970100</v>
          </cell>
          <cell r="W52">
            <v>87560</v>
          </cell>
          <cell r="Y52">
            <v>11584000</v>
          </cell>
          <cell r="Z52" t="str">
            <v>NM</v>
          </cell>
          <cell r="AA52">
            <v>174693.46153846197</v>
          </cell>
        </row>
        <row r="53">
          <cell r="B53" t="str">
            <v>Hau Quoc Bao</v>
          </cell>
          <cell r="C53" t="str">
            <v>26/03/16</v>
          </cell>
          <cell r="D53" t="str">
            <v>25/04/16</v>
          </cell>
          <cell r="E53">
            <v>10507200</v>
          </cell>
          <cell r="F53">
            <v>26</v>
          </cell>
          <cell r="G53">
            <v>0</v>
          </cell>
          <cell r="H53">
            <v>0</v>
          </cell>
          <cell r="K53">
            <v>0</v>
          </cell>
          <cell r="M53">
            <v>0</v>
          </cell>
          <cell r="N53">
            <v>0</v>
          </cell>
          <cell r="O53">
            <v>7</v>
          </cell>
          <cell r="P53">
            <v>530411.5384615385</v>
          </cell>
          <cell r="Q53">
            <v>200000</v>
          </cell>
          <cell r="R53">
            <v>0</v>
          </cell>
          <cell r="S53">
            <v>170000</v>
          </cell>
          <cell r="T53">
            <v>11407611.538461538</v>
          </cell>
          <cell r="U53">
            <v>2189000</v>
          </cell>
          <cell r="W53">
            <v>105072</v>
          </cell>
          <cell r="Y53">
            <v>13492000</v>
          </cell>
          <cell r="Z53" t="str">
            <v>NM</v>
          </cell>
          <cell r="AA53">
            <v>209683.53846153803</v>
          </cell>
        </row>
        <row r="54">
          <cell r="B54" t="str">
            <v>Ngo Quang Minh Phuong</v>
          </cell>
          <cell r="C54" t="str">
            <v>26/03/16</v>
          </cell>
          <cell r="D54" t="str">
            <v>25/04/16</v>
          </cell>
          <cell r="E54">
            <v>9412700</v>
          </cell>
          <cell r="F54">
            <v>26</v>
          </cell>
          <cell r="G54">
            <v>2.42</v>
          </cell>
          <cell r="H54">
            <v>109513.14423076922</v>
          </cell>
          <cell r="K54">
            <v>0</v>
          </cell>
          <cell r="M54">
            <v>0</v>
          </cell>
          <cell r="N54">
            <v>0</v>
          </cell>
          <cell r="O54">
            <v>17.32</v>
          </cell>
          <cell r="P54">
            <v>1363010.3173076923</v>
          </cell>
          <cell r="Q54">
            <v>200000</v>
          </cell>
          <cell r="R54">
            <v>218900</v>
          </cell>
          <cell r="S54">
            <v>170000</v>
          </cell>
          <cell r="T54">
            <v>11255097.173076922</v>
          </cell>
          <cell r="U54">
            <v>1532300</v>
          </cell>
          <cell r="W54">
            <v>96316</v>
          </cell>
          <cell r="Y54">
            <v>12692000</v>
          </cell>
          <cell r="Z54" t="str">
            <v>NM</v>
          </cell>
          <cell r="AA54">
            <v>191713.17307692207</v>
          </cell>
        </row>
        <row r="55">
          <cell r="B55" t="str">
            <v>Tran Duy Khuong</v>
          </cell>
          <cell r="C55" t="str">
            <v>26/03/16</v>
          </cell>
          <cell r="D55" t="str">
            <v>25/04/16</v>
          </cell>
          <cell r="E55">
            <v>9412700</v>
          </cell>
          <cell r="F55">
            <v>26</v>
          </cell>
          <cell r="G55">
            <v>0</v>
          </cell>
          <cell r="H55">
            <v>0</v>
          </cell>
          <cell r="K55">
            <v>0</v>
          </cell>
          <cell r="M55">
            <v>0</v>
          </cell>
          <cell r="N55">
            <v>0</v>
          </cell>
          <cell r="O55">
            <v>16.079999999999998</v>
          </cell>
          <cell r="P55">
            <v>1091511.173076923</v>
          </cell>
          <cell r="Q55">
            <v>200000</v>
          </cell>
          <cell r="R55">
            <v>0</v>
          </cell>
          <cell r="S55">
            <v>170000</v>
          </cell>
          <cell r="T55">
            <v>10874211.173076924</v>
          </cell>
          <cell r="U55">
            <v>2407900</v>
          </cell>
          <cell r="W55">
            <v>94127</v>
          </cell>
          <cell r="Y55">
            <v>13188000</v>
          </cell>
          <cell r="Z55" t="str">
            <v>NM</v>
          </cell>
          <cell r="AA55">
            <v>188238.17307692394</v>
          </cell>
        </row>
        <row r="56">
          <cell r="B56" t="str">
            <v>Bui Thi Anh Tuyet</v>
          </cell>
          <cell r="C56" t="str">
            <v>26/03/16</v>
          </cell>
          <cell r="D56" t="str">
            <v>25/04/16</v>
          </cell>
          <cell r="E56">
            <v>8756000</v>
          </cell>
          <cell r="F56">
            <v>26</v>
          </cell>
          <cell r="G56">
            <v>0</v>
          </cell>
          <cell r="H56">
            <v>0</v>
          </cell>
          <cell r="K56">
            <v>0</v>
          </cell>
          <cell r="M56">
            <v>0</v>
          </cell>
          <cell r="N56">
            <v>0</v>
          </cell>
          <cell r="O56">
            <v>10.98</v>
          </cell>
          <cell r="P56">
            <v>693323.65384615387</v>
          </cell>
          <cell r="Q56">
            <v>200000</v>
          </cell>
          <cell r="R56">
            <v>0</v>
          </cell>
          <cell r="S56">
            <v>170000</v>
          </cell>
          <cell r="T56">
            <v>9819323.653846154</v>
          </cell>
          <cell r="U56">
            <v>1970100</v>
          </cell>
          <cell r="W56">
            <v>87560</v>
          </cell>
          <cell r="Y56">
            <v>11702000</v>
          </cell>
          <cell r="Z56" t="str">
            <v>NM</v>
          </cell>
          <cell r="AA56">
            <v>174983.65384615399</v>
          </cell>
        </row>
        <row r="57">
          <cell r="B57" t="str">
            <v>Hoang Thi Kim Qui</v>
          </cell>
          <cell r="C57" t="str">
            <v>26/03/16</v>
          </cell>
          <cell r="D57" t="str">
            <v>25/04/16</v>
          </cell>
          <cell r="E57">
            <v>19263200</v>
          </cell>
          <cell r="F57">
            <v>26</v>
          </cell>
          <cell r="G57">
            <v>0</v>
          </cell>
          <cell r="H57">
            <v>0</v>
          </cell>
          <cell r="K57">
            <v>0</v>
          </cell>
          <cell r="M57">
            <v>0</v>
          </cell>
          <cell r="N57">
            <v>0</v>
          </cell>
          <cell r="O57">
            <v>6.2</v>
          </cell>
          <cell r="P57">
            <v>920011.44230769225</v>
          </cell>
          <cell r="Q57">
            <v>200000</v>
          </cell>
          <cell r="R57">
            <v>1313400</v>
          </cell>
          <cell r="S57">
            <v>170000</v>
          </cell>
          <cell r="T57">
            <v>21866611.442307692</v>
          </cell>
          <cell r="U57">
            <v>2845700</v>
          </cell>
          <cell r="W57">
            <v>115000</v>
          </cell>
          <cell r="Y57">
            <v>24598000</v>
          </cell>
          <cell r="Z57" t="str">
            <v>NM</v>
          </cell>
          <cell r="AA57">
            <v>229311.44230769202</v>
          </cell>
        </row>
        <row r="58">
          <cell r="B58" t="str">
            <v>Hoang Thi Quynh Anh</v>
          </cell>
          <cell r="C58" t="str">
            <v>26/03/16</v>
          </cell>
          <cell r="D58" t="str">
            <v>25/04/16</v>
          </cell>
          <cell r="E58">
            <v>18168700</v>
          </cell>
          <cell r="F58">
            <v>26</v>
          </cell>
          <cell r="G58">
            <v>0</v>
          </cell>
          <cell r="H58">
            <v>0</v>
          </cell>
          <cell r="K58">
            <v>0</v>
          </cell>
          <cell r="M58">
            <v>0</v>
          </cell>
          <cell r="N58">
            <v>0</v>
          </cell>
          <cell r="O58">
            <v>8</v>
          </cell>
          <cell r="P58">
            <v>2197419.230769231</v>
          </cell>
          <cell r="Q58">
            <v>0</v>
          </cell>
          <cell r="R58">
            <v>875600</v>
          </cell>
          <cell r="S58">
            <v>0</v>
          </cell>
          <cell r="T58">
            <v>21241719.230769232</v>
          </cell>
          <cell r="U58">
            <v>2189000</v>
          </cell>
          <cell r="W58">
            <v>115000</v>
          </cell>
          <cell r="Y58">
            <v>23316000</v>
          </cell>
          <cell r="Z58" t="str">
            <v>NM</v>
          </cell>
          <cell r="AA58">
            <v>229719.23076923192</v>
          </cell>
        </row>
        <row r="59">
          <cell r="B59" t="str">
            <v>Nguyen Dang Thanh</v>
          </cell>
          <cell r="C59" t="str">
            <v>26/03/16</v>
          </cell>
          <cell r="D59" t="str">
            <v>25/04/16</v>
          </cell>
          <cell r="E59">
            <v>11820600</v>
          </cell>
          <cell r="F59">
            <v>26</v>
          </cell>
          <cell r="G59">
            <v>0</v>
          </cell>
          <cell r="H59">
            <v>0</v>
          </cell>
          <cell r="K59">
            <v>0</v>
          </cell>
          <cell r="M59">
            <v>0</v>
          </cell>
          <cell r="N59">
            <v>0</v>
          </cell>
          <cell r="O59">
            <v>1.03</v>
          </cell>
          <cell r="P59">
            <v>87802.05288461539</v>
          </cell>
          <cell r="Q59">
            <v>200000</v>
          </cell>
          <cell r="R59">
            <v>0</v>
          </cell>
          <cell r="S59">
            <v>170000</v>
          </cell>
          <cell r="T59">
            <v>12278402.052884616</v>
          </cell>
          <cell r="U59">
            <v>2407900</v>
          </cell>
          <cell r="W59">
            <v>115000</v>
          </cell>
          <cell r="Y59">
            <v>14572000</v>
          </cell>
          <cell r="Z59" t="str">
            <v>NM</v>
          </cell>
          <cell r="AA59">
            <v>229302.05288461596</v>
          </cell>
        </row>
        <row r="60">
          <cell r="B60" t="str">
            <v>Trinh Gia Hung</v>
          </cell>
          <cell r="C60" t="str">
            <v>26/03/16</v>
          </cell>
          <cell r="D60" t="str">
            <v>25/04/16</v>
          </cell>
          <cell r="E60">
            <v>8318200</v>
          </cell>
          <cell r="F60">
            <v>26</v>
          </cell>
          <cell r="G60">
            <v>0</v>
          </cell>
          <cell r="H60">
            <v>0</v>
          </cell>
          <cell r="K60">
            <v>0</v>
          </cell>
          <cell r="M60">
            <v>0</v>
          </cell>
          <cell r="N60">
            <v>0</v>
          </cell>
          <cell r="O60">
            <v>12.139999999999999</v>
          </cell>
          <cell r="P60">
            <v>750237.65384615376</v>
          </cell>
          <cell r="Q60">
            <v>200000</v>
          </cell>
          <cell r="R60">
            <v>0</v>
          </cell>
          <cell r="S60">
            <v>170000</v>
          </cell>
          <cell r="T60">
            <v>9438437.653846154</v>
          </cell>
          <cell r="U60">
            <v>1094500</v>
          </cell>
          <cell r="W60">
            <v>83182</v>
          </cell>
          <cell r="Y60">
            <v>10450000</v>
          </cell>
          <cell r="Z60" t="str">
            <v>NM</v>
          </cell>
          <cell r="AA60">
            <v>166119.65384615399</v>
          </cell>
        </row>
        <row r="61">
          <cell r="B61" t="str">
            <v>Chu Thi Thuong</v>
          </cell>
          <cell r="C61" t="str">
            <v>26/03/16</v>
          </cell>
          <cell r="D61" t="str">
            <v>25/04/16</v>
          </cell>
          <cell r="E61">
            <v>8537100</v>
          </cell>
          <cell r="F61">
            <v>26</v>
          </cell>
          <cell r="G61">
            <v>0</v>
          </cell>
          <cell r="H61">
            <v>0</v>
          </cell>
          <cell r="K61">
            <v>0</v>
          </cell>
          <cell r="M61">
            <v>0</v>
          </cell>
          <cell r="N61">
            <v>0</v>
          </cell>
          <cell r="O61">
            <v>0.92</v>
          </cell>
          <cell r="P61">
            <v>58092.692307692319</v>
          </cell>
          <cell r="Q61">
            <v>200000</v>
          </cell>
          <cell r="R61">
            <v>218900</v>
          </cell>
          <cell r="S61">
            <v>170000</v>
          </cell>
          <cell r="T61">
            <v>9184092.692307692</v>
          </cell>
          <cell r="U61">
            <v>1970100</v>
          </cell>
          <cell r="W61">
            <v>87560</v>
          </cell>
          <cell r="Y61">
            <v>11067000</v>
          </cell>
          <cell r="Z61" t="str">
            <v>NM</v>
          </cell>
          <cell r="AA61">
            <v>174752.69230769202</v>
          </cell>
        </row>
        <row r="62">
          <cell r="B62" t="str">
            <v>Pham Thi Ngoc Linh</v>
          </cell>
          <cell r="C62" t="str">
            <v>26/03/16</v>
          </cell>
          <cell r="D62" t="str">
            <v>25/04/16</v>
          </cell>
          <cell r="E62">
            <v>9412700</v>
          </cell>
          <cell r="F62">
            <v>26</v>
          </cell>
          <cell r="G62">
            <v>0</v>
          </cell>
          <cell r="H62">
            <v>0</v>
          </cell>
          <cell r="K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200000</v>
          </cell>
          <cell r="R62">
            <v>0</v>
          </cell>
          <cell r="S62">
            <v>170000</v>
          </cell>
          <cell r="T62">
            <v>9782700</v>
          </cell>
          <cell r="U62">
            <v>1532300</v>
          </cell>
          <cell r="W62">
            <v>94127</v>
          </cell>
          <cell r="Y62">
            <v>11221000</v>
          </cell>
          <cell r="Z62" t="str">
            <v>NM</v>
          </cell>
          <cell r="AA62">
            <v>188127</v>
          </cell>
        </row>
        <row r="63">
          <cell r="B63" t="str">
            <v>Huynh Trung Tru</v>
          </cell>
          <cell r="C63" t="str">
            <v>26/03/16</v>
          </cell>
          <cell r="D63" t="str">
            <v>25/04/16</v>
          </cell>
          <cell r="E63">
            <v>12039500</v>
          </cell>
          <cell r="F63">
            <v>26</v>
          </cell>
          <cell r="G63">
            <v>0</v>
          </cell>
          <cell r="H63">
            <v>0</v>
          </cell>
          <cell r="K63">
            <v>0</v>
          </cell>
          <cell r="M63">
            <v>0</v>
          </cell>
          <cell r="N63">
            <v>0</v>
          </cell>
          <cell r="O63">
            <v>7.23</v>
          </cell>
          <cell r="P63">
            <v>627732.58413461549</v>
          </cell>
          <cell r="Q63">
            <v>200000</v>
          </cell>
          <cell r="R63">
            <v>0</v>
          </cell>
          <cell r="S63">
            <v>170000</v>
          </cell>
          <cell r="T63">
            <v>13037232.584134616</v>
          </cell>
          <cell r="U63">
            <v>1751200</v>
          </cell>
          <cell r="W63">
            <v>115000</v>
          </cell>
          <cell r="Y63">
            <v>14674000</v>
          </cell>
          <cell r="Z63" t="str">
            <v>NM</v>
          </cell>
          <cell r="AA63">
            <v>229432.58413461596</v>
          </cell>
        </row>
        <row r="64">
          <cell r="B64" t="str">
            <v>Le Phuc Binh</v>
          </cell>
          <cell r="C64" t="str">
            <v>26/03/16</v>
          </cell>
          <cell r="D64" t="str">
            <v>25/04/16</v>
          </cell>
          <cell r="E64">
            <v>10945000</v>
          </cell>
          <cell r="F64">
            <v>26</v>
          </cell>
          <cell r="G64">
            <v>0</v>
          </cell>
          <cell r="H64">
            <v>0</v>
          </cell>
          <cell r="K64">
            <v>0</v>
          </cell>
          <cell r="M64">
            <v>0</v>
          </cell>
          <cell r="N64">
            <v>0</v>
          </cell>
          <cell r="O64">
            <v>27.48</v>
          </cell>
          <cell r="P64">
            <v>2518139.3028846155</v>
          </cell>
          <cell r="Q64">
            <v>200000</v>
          </cell>
          <cell r="R64">
            <v>0</v>
          </cell>
          <cell r="S64">
            <v>170000</v>
          </cell>
          <cell r="T64">
            <v>13833139.302884616</v>
          </cell>
          <cell r="U64">
            <v>2626800</v>
          </cell>
          <cell r="W64">
            <v>109450</v>
          </cell>
          <cell r="Y64">
            <v>16351000</v>
          </cell>
          <cell r="Z64" t="str">
            <v>NM</v>
          </cell>
          <cell r="AA64">
            <v>218389.30288461596</v>
          </cell>
        </row>
        <row r="65">
          <cell r="B65" t="str">
            <v>Nguyen Ha Kim Huong</v>
          </cell>
          <cell r="C65" t="str">
            <v>26/03/16</v>
          </cell>
          <cell r="D65" t="str">
            <v>25/04/16</v>
          </cell>
          <cell r="E65">
            <v>8756000</v>
          </cell>
          <cell r="F65">
            <v>26</v>
          </cell>
          <cell r="G65">
            <v>0</v>
          </cell>
          <cell r="H65">
            <v>0</v>
          </cell>
          <cell r="K65">
            <v>0</v>
          </cell>
          <cell r="M65">
            <v>0</v>
          </cell>
          <cell r="N65">
            <v>0</v>
          </cell>
          <cell r="O65">
            <v>8.1999999999999993</v>
          </cell>
          <cell r="P65">
            <v>530727.25961538451</v>
          </cell>
          <cell r="Q65">
            <v>200000</v>
          </cell>
          <cell r="R65">
            <v>218900</v>
          </cell>
          <cell r="S65">
            <v>170000</v>
          </cell>
          <cell r="T65">
            <v>9875627.259615384</v>
          </cell>
          <cell r="U65">
            <v>2407900</v>
          </cell>
          <cell r="W65">
            <v>89749</v>
          </cell>
          <cell r="Y65">
            <v>12194000</v>
          </cell>
          <cell r="Z65" t="str">
            <v>NM</v>
          </cell>
          <cell r="AA65">
            <v>179276.25961538404</v>
          </cell>
        </row>
        <row r="66">
          <cell r="B66" t="str">
            <v>Hoang Nam</v>
          </cell>
          <cell r="C66" t="str">
            <v>26/03/16</v>
          </cell>
          <cell r="D66" t="str">
            <v>25/04/16</v>
          </cell>
          <cell r="E66">
            <v>10945000</v>
          </cell>
          <cell r="F66">
            <v>26</v>
          </cell>
          <cell r="G66">
            <v>0</v>
          </cell>
          <cell r="H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200000</v>
          </cell>
          <cell r="R66">
            <v>0</v>
          </cell>
          <cell r="S66">
            <v>170000</v>
          </cell>
          <cell r="T66">
            <v>11315000</v>
          </cell>
          <cell r="U66">
            <v>0</v>
          </cell>
          <cell r="W66">
            <v>109450</v>
          </cell>
          <cell r="Y66">
            <v>11206000</v>
          </cell>
          <cell r="Z66" t="str">
            <v>NM</v>
          </cell>
          <cell r="AA66">
            <v>218450</v>
          </cell>
        </row>
        <row r="67">
          <cell r="B67" t="str">
            <v>Pham Ngoc Vinh</v>
          </cell>
          <cell r="C67" t="str">
            <v>26/03/16</v>
          </cell>
          <cell r="D67" t="str">
            <v>25/04/16</v>
          </cell>
          <cell r="E67">
            <v>6567000</v>
          </cell>
          <cell r="F67">
            <v>26</v>
          </cell>
          <cell r="G67">
            <v>0</v>
          </cell>
          <cell r="H67">
            <v>0</v>
          </cell>
          <cell r="K67">
            <v>0</v>
          </cell>
          <cell r="M67">
            <v>0</v>
          </cell>
          <cell r="N67">
            <v>0</v>
          </cell>
          <cell r="O67">
            <v>8</v>
          </cell>
          <cell r="P67">
            <v>858761.5384615385</v>
          </cell>
          <cell r="Q67">
            <v>0</v>
          </cell>
          <cell r="R67">
            <v>875600</v>
          </cell>
          <cell r="S67">
            <v>0</v>
          </cell>
          <cell r="T67">
            <v>8301361.538461538</v>
          </cell>
          <cell r="U67">
            <v>1751200</v>
          </cell>
          <cell r="W67">
            <v>74426</v>
          </cell>
          <cell r="Y67">
            <v>9979000</v>
          </cell>
          <cell r="Z67" t="str">
            <v>NM</v>
          </cell>
          <cell r="AA67">
            <v>147987.53846153803</v>
          </cell>
        </row>
        <row r="68">
          <cell r="B68" t="str">
            <v>Nguyen Duc Tong</v>
          </cell>
          <cell r="C68" t="str">
            <v>26/03/16</v>
          </cell>
          <cell r="D68" t="str">
            <v>25/04/16</v>
          </cell>
          <cell r="E68">
            <v>9850500</v>
          </cell>
          <cell r="F68">
            <v>26</v>
          </cell>
          <cell r="G68">
            <v>0</v>
          </cell>
          <cell r="H68">
            <v>0</v>
          </cell>
          <cell r="K68">
            <v>0</v>
          </cell>
          <cell r="M68">
            <v>0</v>
          </cell>
          <cell r="N68">
            <v>0</v>
          </cell>
          <cell r="O68">
            <v>1.21</v>
          </cell>
          <cell r="P68">
            <v>85955.08413461539</v>
          </cell>
          <cell r="Q68">
            <v>200000</v>
          </cell>
          <cell r="R68">
            <v>0</v>
          </cell>
          <cell r="S68">
            <v>170000</v>
          </cell>
          <cell r="T68">
            <v>10306455.084134616</v>
          </cell>
          <cell r="U68">
            <v>1970100</v>
          </cell>
          <cell r="W68">
            <v>98505</v>
          </cell>
          <cell r="Y68">
            <v>12179000</v>
          </cell>
          <cell r="Z68" t="str">
            <v>NM</v>
          </cell>
          <cell r="AA68">
            <v>196060.08413461596</v>
          </cell>
        </row>
        <row r="69">
          <cell r="B69" t="str">
            <v>Ong Thi Xuan Anh</v>
          </cell>
          <cell r="C69" t="str">
            <v>26/03/16</v>
          </cell>
          <cell r="D69" t="str">
            <v>25/04/16</v>
          </cell>
          <cell r="E69">
            <v>6545110</v>
          </cell>
          <cell r="F69">
            <v>26</v>
          </cell>
          <cell r="G69">
            <v>0</v>
          </cell>
          <cell r="H69">
            <v>0</v>
          </cell>
          <cell r="K69">
            <v>0</v>
          </cell>
          <cell r="M69">
            <v>0</v>
          </cell>
          <cell r="N69">
            <v>0</v>
          </cell>
          <cell r="O69">
            <v>18.25</v>
          </cell>
          <cell r="P69">
            <v>1052811.6526442308</v>
          </cell>
          <cell r="Q69">
            <v>200000</v>
          </cell>
          <cell r="R69">
            <v>218900</v>
          </cell>
          <cell r="S69">
            <v>170000</v>
          </cell>
          <cell r="T69">
            <v>8186821.652644231</v>
          </cell>
          <cell r="U69">
            <v>1751200</v>
          </cell>
          <cell r="W69">
            <v>67640.100000000006</v>
          </cell>
          <cell r="Y69">
            <v>9871000</v>
          </cell>
          <cell r="Z69" t="str">
            <v>NM</v>
          </cell>
          <cell r="AA69">
            <v>134661.75264423154</v>
          </cell>
        </row>
        <row r="70">
          <cell r="B70" t="str">
            <v>Pham Thi Thu Trang</v>
          </cell>
          <cell r="C70" t="str">
            <v>26/03/16</v>
          </cell>
          <cell r="D70" t="str">
            <v>25/04/16</v>
          </cell>
          <cell r="E70">
            <v>4815800</v>
          </cell>
          <cell r="F70">
            <v>26</v>
          </cell>
          <cell r="G70">
            <v>0</v>
          </cell>
          <cell r="H70">
            <v>0</v>
          </cell>
          <cell r="K70">
            <v>0</v>
          </cell>
          <cell r="M70">
            <v>0</v>
          </cell>
          <cell r="N70">
            <v>0</v>
          </cell>
          <cell r="O70">
            <v>9.56</v>
          </cell>
          <cell r="P70">
            <v>392378.25</v>
          </cell>
          <cell r="Q70">
            <v>200000</v>
          </cell>
          <cell r="R70">
            <v>875600</v>
          </cell>
          <cell r="S70">
            <v>170000</v>
          </cell>
          <cell r="T70">
            <v>6453778.25</v>
          </cell>
          <cell r="U70">
            <v>1313400</v>
          </cell>
          <cell r="W70">
            <v>56914</v>
          </cell>
          <cell r="Y70">
            <v>7711000</v>
          </cell>
          <cell r="Z70" t="str">
            <v>NM</v>
          </cell>
          <cell r="AA70">
            <v>113092.25</v>
          </cell>
        </row>
        <row r="71">
          <cell r="B71" t="str">
            <v>Dang Dao Duc</v>
          </cell>
          <cell r="C71" t="str">
            <v>26/03/16</v>
          </cell>
          <cell r="D71" t="str">
            <v>25/04/16</v>
          </cell>
          <cell r="E71">
            <v>6348100</v>
          </cell>
          <cell r="F71">
            <v>26</v>
          </cell>
          <cell r="G71">
            <v>0</v>
          </cell>
          <cell r="H71">
            <v>0</v>
          </cell>
          <cell r="K71">
            <v>0</v>
          </cell>
          <cell r="M71">
            <v>0</v>
          </cell>
          <cell r="N71">
            <v>0</v>
          </cell>
          <cell r="O71">
            <v>5.1100000000000003</v>
          </cell>
          <cell r="P71">
            <v>250066.93990384619</v>
          </cell>
          <cell r="Q71">
            <v>200000</v>
          </cell>
          <cell r="R71">
            <v>437800</v>
          </cell>
          <cell r="S71">
            <v>170000</v>
          </cell>
          <cell r="T71">
            <v>7405966.939903846</v>
          </cell>
          <cell r="U71">
            <v>2189000</v>
          </cell>
          <cell r="W71">
            <v>67859</v>
          </cell>
          <cell r="Y71">
            <v>9528000</v>
          </cell>
          <cell r="Z71" t="str">
            <v>NM</v>
          </cell>
          <cell r="AA71">
            <v>134825.93990384601</v>
          </cell>
        </row>
        <row r="72">
          <cell r="B72" t="str">
            <v>Truong Van Hoang</v>
          </cell>
          <cell r="C72" t="str">
            <v>26/03/16</v>
          </cell>
          <cell r="D72" t="str">
            <v>25/04/16</v>
          </cell>
          <cell r="E72">
            <v>10945000</v>
          </cell>
          <cell r="F72">
            <v>26</v>
          </cell>
          <cell r="G72">
            <v>0</v>
          </cell>
          <cell r="H72">
            <v>0</v>
          </cell>
          <cell r="K72">
            <v>0</v>
          </cell>
          <cell r="M72">
            <v>0</v>
          </cell>
          <cell r="N72">
            <v>0</v>
          </cell>
          <cell r="O72">
            <v>2.64</v>
          </cell>
          <cell r="P72">
            <v>241716.11538461538</v>
          </cell>
          <cell r="Q72">
            <v>200000</v>
          </cell>
          <cell r="R72">
            <v>1751200</v>
          </cell>
          <cell r="S72">
            <v>170000</v>
          </cell>
          <cell r="T72">
            <v>13307916.115384616</v>
          </cell>
          <cell r="U72">
            <v>2189000</v>
          </cell>
          <cell r="W72">
            <v>115000</v>
          </cell>
          <cell r="Y72">
            <v>15382000</v>
          </cell>
          <cell r="Z72" t="str">
            <v>NM</v>
          </cell>
          <cell r="AA72">
            <v>229916.11538461596</v>
          </cell>
        </row>
        <row r="73">
          <cell r="B73" t="str">
            <v>Tran Lan Khuong</v>
          </cell>
          <cell r="C73" t="str">
            <v>26/03/16</v>
          </cell>
          <cell r="D73" t="str">
            <v>25/04/16</v>
          </cell>
          <cell r="E73">
            <v>6129200</v>
          </cell>
          <cell r="F73">
            <v>26</v>
          </cell>
          <cell r="G73">
            <v>0</v>
          </cell>
          <cell r="H73">
            <v>0</v>
          </cell>
          <cell r="K73">
            <v>0</v>
          </cell>
          <cell r="M73">
            <v>0</v>
          </cell>
          <cell r="N73">
            <v>0</v>
          </cell>
          <cell r="O73">
            <v>3.29</v>
          </cell>
          <cell r="P73">
            <v>197357.29326923081</v>
          </cell>
          <cell r="Q73">
            <v>200000</v>
          </cell>
          <cell r="R73">
            <v>2189000</v>
          </cell>
          <cell r="S73">
            <v>170000</v>
          </cell>
          <cell r="T73">
            <v>8885557.2932692319</v>
          </cell>
          <cell r="U73">
            <v>2189000</v>
          </cell>
          <cell r="W73">
            <v>83182</v>
          </cell>
          <cell r="Y73">
            <v>10992000</v>
          </cell>
          <cell r="Z73" t="str">
            <v>NM</v>
          </cell>
          <cell r="AA73">
            <v>165739.29326923192</v>
          </cell>
        </row>
        <row r="74">
          <cell r="B74" t="str">
            <v>Bui Le Nhu Ngoc</v>
          </cell>
          <cell r="C74" t="str">
            <v>26/03/16</v>
          </cell>
          <cell r="D74" t="str">
            <v>25/04/16</v>
          </cell>
          <cell r="E74">
            <v>8756000</v>
          </cell>
          <cell r="F74">
            <v>26</v>
          </cell>
          <cell r="G74">
            <v>0</v>
          </cell>
          <cell r="H74">
            <v>0</v>
          </cell>
          <cell r="K74">
            <v>0</v>
          </cell>
          <cell r="M74">
            <v>0</v>
          </cell>
          <cell r="N74">
            <v>0</v>
          </cell>
          <cell r="O74">
            <v>2.4500000000000002</v>
          </cell>
          <cell r="P74">
            <v>170173.70192307694</v>
          </cell>
          <cell r="Q74">
            <v>200000</v>
          </cell>
          <cell r="R74">
            <v>437800</v>
          </cell>
          <cell r="S74">
            <v>170000</v>
          </cell>
          <cell r="T74">
            <v>9733973.7019230761</v>
          </cell>
          <cell r="U74">
            <v>1970100</v>
          </cell>
          <cell r="W74">
            <v>89749</v>
          </cell>
          <cell r="X74">
            <v>109450</v>
          </cell>
          <cell r="Y74">
            <v>11724000</v>
          </cell>
          <cell r="Z74" t="str">
            <v>NM</v>
          </cell>
          <cell r="AA74">
            <v>179272.70192307606</v>
          </cell>
        </row>
        <row r="75">
          <cell r="B75" t="str">
            <v>Duong Thi Diem</v>
          </cell>
          <cell r="C75" t="str">
            <v>26/03/16</v>
          </cell>
          <cell r="D75" t="str">
            <v>25/04/16</v>
          </cell>
          <cell r="E75">
            <v>6567000</v>
          </cell>
          <cell r="F75">
            <v>26</v>
          </cell>
          <cell r="G75">
            <v>0</v>
          </cell>
          <cell r="H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200000</v>
          </cell>
          <cell r="R75">
            <v>0</v>
          </cell>
          <cell r="S75">
            <v>170000</v>
          </cell>
          <cell r="T75">
            <v>6937000</v>
          </cell>
          <cell r="U75">
            <v>1751200</v>
          </cell>
          <cell r="W75">
            <v>65670</v>
          </cell>
          <cell r="Y75">
            <v>8623000</v>
          </cell>
          <cell r="Z75" t="str">
            <v>NM</v>
          </cell>
          <cell r="AA75">
            <v>130870</v>
          </cell>
        </row>
        <row r="76">
          <cell r="B76" t="str">
            <v>Tran Hoang Nhan</v>
          </cell>
          <cell r="C76" t="str">
            <v>26/03/16</v>
          </cell>
          <cell r="D76" t="str">
            <v>25/04/16</v>
          </cell>
          <cell r="E76">
            <v>9850500</v>
          </cell>
          <cell r="F76">
            <v>26</v>
          </cell>
          <cell r="G76">
            <v>0</v>
          </cell>
          <cell r="H76">
            <v>0</v>
          </cell>
          <cell r="K76">
            <v>0</v>
          </cell>
          <cell r="M76">
            <v>0</v>
          </cell>
          <cell r="N76">
            <v>0</v>
          </cell>
          <cell r="O76">
            <v>1</v>
          </cell>
          <cell r="P76">
            <v>71037.25961538461</v>
          </cell>
          <cell r="Q76">
            <v>200000</v>
          </cell>
          <cell r="R76">
            <v>0</v>
          </cell>
          <cell r="S76">
            <v>170000</v>
          </cell>
          <cell r="T76">
            <v>10291537.259615384</v>
          </cell>
          <cell r="U76">
            <v>1970100</v>
          </cell>
          <cell r="W76">
            <v>98505</v>
          </cell>
          <cell r="Y76">
            <v>12164000</v>
          </cell>
          <cell r="Z76" t="str">
            <v>NM</v>
          </cell>
          <cell r="AA76">
            <v>196142.25961538404</v>
          </cell>
        </row>
        <row r="77">
          <cell r="B77" t="str">
            <v>Nguyen Tan Phat</v>
          </cell>
          <cell r="C77" t="str">
            <v>26/03/16</v>
          </cell>
          <cell r="D77" t="str">
            <v>25/04/16</v>
          </cell>
          <cell r="E77">
            <v>9850500</v>
          </cell>
          <cell r="F77">
            <v>26</v>
          </cell>
          <cell r="G77">
            <v>0</v>
          </cell>
          <cell r="H77">
            <v>0</v>
          </cell>
          <cell r="K77">
            <v>0</v>
          </cell>
          <cell r="M77">
            <v>0</v>
          </cell>
          <cell r="N77">
            <v>0</v>
          </cell>
          <cell r="O77">
            <v>4.91</v>
          </cell>
          <cell r="P77">
            <v>348792.94471153844</v>
          </cell>
          <cell r="Q77">
            <v>200000</v>
          </cell>
          <cell r="R77">
            <v>0</v>
          </cell>
          <cell r="S77">
            <v>170000</v>
          </cell>
          <cell r="T77">
            <v>10569292.944711538</v>
          </cell>
          <cell r="U77">
            <v>1970100</v>
          </cell>
          <cell r="W77">
            <v>98505</v>
          </cell>
          <cell r="Y77">
            <v>12441000</v>
          </cell>
          <cell r="Z77" t="str">
            <v>NM</v>
          </cell>
          <cell r="AA77">
            <v>196897.94471153803</v>
          </cell>
        </row>
        <row r="78">
          <cell r="B78" t="str">
            <v>Ngo Duy Dong</v>
          </cell>
          <cell r="C78" t="str">
            <v>26/03/16</v>
          </cell>
          <cell r="D78" t="str">
            <v>25/04/16</v>
          </cell>
          <cell r="E78">
            <v>40277600</v>
          </cell>
          <cell r="F78">
            <v>26</v>
          </cell>
          <cell r="G78">
            <v>0</v>
          </cell>
          <cell r="H78">
            <v>0</v>
          </cell>
          <cell r="K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200000</v>
          </cell>
          <cell r="R78">
            <v>7880400</v>
          </cell>
          <cell r="S78">
            <v>170000</v>
          </cell>
          <cell r="T78">
            <v>48528000</v>
          </cell>
          <cell r="U78">
            <v>3064600</v>
          </cell>
          <cell r="W78">
            <v>115000</v>
          </cell>
          <cell r="Y78">
            <v>51478000</v>
          </cell>
          <cell r="Z78" t="str">
            <v>NM</v>
          </cell>
          <cell r="AA78">
            <v>229600</v>
          </cell>
        </row>
        <row r="79">
          <cell r="B79" t="str">
            <v>Le Van Trung</v>
          </cell>
          <cell r="C79" t="str">
            <v>26/03/16</v>
          </cell>
          <cell r="D79" t="str">
            <v>25/04/16</v>
          </cell>
          <cell r="E79">
            <v>13856370</v>
          </cell>
          <cell r="F79">
            <v>26</v>
          </cell>
          <cell r="G79">
            <v>0</v>
          </cell>
          <cell r="H79">
            <v>0</v>
          </cell>
          <cell r="K79">
            <v>0</v>
          </cell>
          <cell r="M79">
            <v>0</v>
          </cell>
          <cell r="N79">
            <v>0</v>
          </cell>
          <cell r="O79">
            <v>7.04</v>
          </cell>
          <cell r="P79">
            <v>703477.24615384627</v>
          </cell>
          <cell r="Q79">
            <v>200000</v>
          </cell>
          <cell r="R79">
            <v>0</v>
          </cell>
          <cell r="S79">
            <v>170000</v>
          </cell>
          <cell r="T79">
            <v>14929847.246153846</v>
          </cell>
          <cell r="U79">
            <v>1970100</v>
          </cell>
          <cell r="W79">
            <v>115000</v>
          </cell>
          <cell r="Y79">
            <v>16785000</v>
          </cell>
          <cell r="Z79" t="str">
            <v>NM</v>
          </cell>
          <cell r="AA79">
            <v>229947.24615384638</v>
          </cell>
        </row>
        <row r="80">
          <cell r="B80" t="str">
            <v>Che Thi Ngoc Duyen</v>
          </cell>
          <cell r="C80" t="str">
            <v>26/03/16</v>
          </cell>
          <cell r="D80" t="str">
            <v>25/04/16</v>
          </cell>
          <cell r="E80">
            <v>14228500</v>
          </cell>
          <cell r="F80">
            <v>0</v>
          </cell>
          <cell r="G80">
            <v>0</v>
          </cell>
          <cell r="H80">
            <v>0</v>
          </cell>
          <cell r="K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W80">
            <v>0</v>
          </cell>
          <cell r="Y80">
            <v>0</v>
          </cell>
          <cell r="Z80" t="str">
            <v>SP</v>
          </cell>
          <cell r="AA80">
            <v>0</v>
          </cell>
        </row>
        <row r="81">
          <cell r="B81" t="str">
            <v>Ngo Thi Trang</v>
          </cell>
          <cell r="C81" t="str">
            <v>26/03/16</v>
          </cell>
          <cell r="D81" t="str">
            <v>25/04/16</v>
          </cell>
          <cell r="E81">
            <v>7661500</v>
          </cell>
          <cell r="F81">
            <v>0</v>
          </cell>
          <cell r="G81">
            <v>0</v>
          </cell>
          <cell r="H81">
            <v>0</v>
          </cell>
          <cell r="K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1028830</v>
          </cell>
          <cell r="W81">
            <v>0</v>
          </cell>
          <cell r="Y81">
            <v>1029000</v>
          </cell>
          <cell r="Z81" t="str">
            <v>SP</v>
          </cell>
          <cell r="AA81">
            <v>-170</v>
          </cell>
        </row>
        <row r="82">
          <cell r="B82" t="str">
            <v>Nguyen Thi Kim Hue</v>
          </cell>
          <cell r="C82" t="str">
            <v>26/03/16</v>
          </cell>
          <cell r="D82" t="str">
            <v>25/04/16</v>
          </cell>
          <cell r="E82">
            <v>8756000</v>
          </cell>
          <cell r="F82">
            <v>26</v>
          </cell>
          <cell r="G82">
            <v>0</v>
          </cell>
          <cell r="H82">
            <v>0</v>
          </cell>
          <cell r="K82">
            <v>0</v>
          </cell>
          <cell r="M82">
            <v>0</v>
          </cell>
          <cell r="N82">
            <v>0</v>
          </cell>
          <cell r="O82">
            <v>2.87</v>
          </cell>
          <cell r="P82">
            <v>181223.94230769231</v>
          </cell>
          <cell r="Q82">
            <v>200000</v>
          </cell>
          <cell r="R82">
            <v>0</v>
          </cell>
          <cell r="S82">
            <v>170000</v>
          </cell>
          <cell r="T82">
            <v>9307223.942307692</v>
          </cell>
          <cell r="U82">
            <v>1532300</v>
          </cell>
          <cell r="W82">
            <v>87560</v>
          </cell>
          <cell r="Y82">
            <v>10752000</v>
          </cell>
          <cell r="Z82" t="str">
            <v>NM</v>
          </cell>
          <cell r="AA82">
            <v>175083.94230769202</v>
          </cell>
        </row>
        <row r="83">
          <cell r="B83" t="str">
            <v>Vo Hoai Son</v>
          </cell>
          <cell r="C83" t="str">
            <v>26/03/16</v>
          </cell>
          <cell r="D83" t="str">
            <v>25/04/16</v>
          </cell>
          <cell r="E83">
            <v>13134000</v>
          </cell>
          <cell r="F83">
            <v>26</v>
          </cell>
          <cell r="G83">
            <v>0</v>
          </cell>
          <cell r="H83">
            <v>0</v>
          </cell>
          <cell r="K83">
            <v>0</v>
          </cell>
          <cell r="M83">
            <v>0</v>
          </cell>
          <cell r="N83">
            <v>0</v>
          </cell>
          <cell r="O83">
            <v>15.92</v>
          </cell>
          <cell r="P83">
            <v>1507884.2307692308</v>
          </cell>
          <cell r="Q83">
            <v>200000</v>
          </cell>
          <cell r="R83">
            <v>0</v>
          </cell>
          <cell r="S83">
            <v>170000</v>
          </cell>
          <cell r="T83">
            <v>15011884.23076923</v>
          </cell>
          <cell r="U83">
            <v>1970100</v>
          </cell>
          <cell r="W83">
            <v>115000</v>
          </cell>
          <cell r="Y83">
            <v>16867000</v>
          </cell>
          <cell r="Z83" t="str">
            <v>NM</v>
          </cell>
          <cell r="AA83">
            <v>229984.23076923192</v>
          </cell>
        </row>
        <row r="84">
          <cell r="B84" t="str">
            <v>Nguyen Thi Thien Thanh</v>
          </cell>
          <cell r="C84" t="str">
            <v>26/03/16</v>
          </cell>
          <cell r="D84" t="str">
            <v>25/04/16</v>
          </cell>
          <cell r="E84">
            <v>6567000</v>
          </cell>
          <cell r="F84">
            <v>26</v>
          </cell>
          <cell r="G84">
            <v>0</v>
          </cell>
          <cell r="H84">
            <v>0</v>
          </cell>
          <cell r="K84">
            <v>0</v>
          </cell>
          <cell r="M84">
            <v>0</v>
          </cell>
          <cell r="N84">
            <v>0</v>
          </cell>
          <cell r="O84">
            <v>1.5</v>
          </cell>
          <cell r="P84">
            <v>71037.25961538461</v>
          </cell>
          <cell r="Q84">
            <v>200000</v>
          </cell>
          <cell r="R84">
            <v>0</v>
          </cell>
          <cell r="S84">
            <v>0</v>
          </cell>
          <cell r="T84">
            <v>6838037.259615385</v>
          </cell>
          <cell r="U84">
            <v>1094500</v>
          </cell>
          <cell r="W84">
            <v>65670</v>
          </cell>
          <cell r="Y84">
            <v>7867000</v>
          </cell>
          <cell r="Z84" t="str">
            <v>NM</v>
          </cell>
          <cell r="AA84">
            <v>131207.25961538497</v>
          </cell>
        </row>
        <row r="85">
          <cell r="B85" t="str">
            <v>Tran Hoang Tuan</v>
          </cell>
          <cell r="C85" t="str">
            <v>26/03/16</v>
          </cell>
          <cell r="D85" t="str">
            <v>25/04/16</v>
          </cell>
          <cell r="E85">
            <v>12039500</v>
          </cell>
          <cell r="F85">
            <v>26</v>
          </cell>
          <cell r="G85">
            <v>0</v>
          </cell>
          <cell r="H85">
            <v>0</v>
          </cell>
          <cell r="K85">
            <v>0</v>
          </cell>
          <cell r="M85">
            <v>0</v>
          </cell>
          <cell r="N85">
            <v>0</v>
          </cell>
          <cell r="O85">
            <v>19.579999999999998</v>
          </cell>
          <cell r="P85">
            <v>1840364.9158653845</v>
          </cell>
          <cell r="Q85">
            <v>200000</v>
          </cell>
          <cell r="R85">
            <v>0</v>
          </cell>
          <cell r="S85">
            <v>170000</v>
          </cell>
          <cell r="T85">
            <v>14249864.915865384</v>
          </cell>
          <cell r="U85">
            <v>2189000</v>
          </cell>
          <cell r="W85">
            <v>115000</v>
          </cell>
          <cell r="Y85">
            <v>16324000</v>
          </cell>
          <cell r="Z85" t="str">
            <v>NM</v>
          </cell>
          <cell r="AA85">
            <v>229864.91586538404</v>
          </cell>
        </row>
        <row r="86">
          <cell r="B86" t="str">
            <v>Huynh Phuc Tinh</v>
          </cell>
          <cell r="C86" t="str">
            <v>26/03/16</v>
          </cell>
          <cell r="D86" t="str">
            <v>25/04/16</v>
          </cell>
          <cell r="E86">
            <v>21123850</v>
          </cell>
          <cell r="F86">
            <v>26</v>
          </cell>
          <cell r="G86">
            <v>0</v>
          </cell>
          <cell r="H86">
            <v>0</v>
          </cell>
          <cell r="K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200000</v>
          </cell>
          <cell r="R86">
            <v>3721300</v>
          </cell>
          <cell r="S86">
            <v>170000</v>
          </cell>
          <cell r="T86">
            <v>25215150</v>
          </cell>
          <cell r="U86">
            <v>2517350</v>
          </cell>
          <cell r="W86">
            <v>115000</v>
          </cell>
          <cell r="X86">
            <v>-684437</v>
          </cell>
          <cell r="Y86">
            <v>26934000</v>
          </cell>
          <cell r="Z86" t="str">
            <v>NM</v>
          </cell>
          <cell r="AA86">
            <v>229063</v>
          </cell>
        </row>
        <row r="87">
          <cell r="B87" t="str">
            <v>Le Tuan Anh</v>
          </cell>
          <cell r="C87" t="str">
            <v>26/03/16</v>
          </cell>
          <cell r="D87" t="str">
            <v>25/04/16</v>
          </cell>
          <cell r="E87">
            <v>7442600</v>
          </cell>
          <cell r="F87">
            <v>26</v>
          </cell>
          <cell r="G87">
            <v>0</v>
          </cell>
          <cell r="H87">
            <v>0</v>
          </cell>
          <cell r="K87">
            <v>0</v>
          </cell>
          <cell r="M87">
            <v>0</v>
          </cell>
          <cell r="N87">
            <v>0</v>
          </cell>
          <cell r="O87">
            <v>5.81</v>
          </cell>
          <cell r="P87">
            <v>428012.64423076925</v>
          </cell>
          <cell r="Q87">
            <v>200000</v>
          </cell>
          <cell r="R87">
            <v>218900</v>
          </cell>
          <cell r="S87">
            <v>170000</v>
          </cell>
          <cell r="T87">
            <v>8459512.6442307681</v>
          </cell>
          <cell r="U87">
            <v>2342230</v>
          </cell>
          <cell r="W87">
            <v>76615</v>
          </cell>
          <cell r="Y87">
            <v>10726000</v>
          </cell>
          <cell r="Z87" t="str">
            <v>NM</v>
          </cell>
          <cell r="AA87">
            <v>152357.64423076808</v>
          </cell>
        </row>
        <row r="88">
          <cell r="B88" t="str">
            <v>Do Ngoc Hien</v>
          </cell>
          <cell r="C88" t="str">
            <v>26/03/16</v>
          </cell>
          <cell r="D88" t="str">
            <v>25/04/16</v>
          </cell>
          <cell r="E88">
            <v>9850500</v>
          </cell>
          <cell r="F88">
            <v>26</v>
          </cell>
          <cell r="G88">
            <v>0</v>
          </cell>
          <cell r="H88">
            <v>0</v>
          </cell>
          <cell r="K88">
            <v>0</v>
          </cell>
          <cell r="M88">
            <v>0</v>
          </cell>
          <cell r="N88">
            <v>0</v>
          </cell>
          <cell r="O88">
            <v>1.57</v>
          </cell>
          <cell r="P88">
            <v>111528.49759615384</v>
          </cell>
          <cell r="Q88">
            <v>200000</v>
          </cell>
          <cell r="R88">
            <v>0</v>
          </cell>
          <cell r="S88">
            <v>170000</v>
          </cell>
          <cell r="T88">
            <v>10332028.497596154</v>
          </cell>
          <cell r="U88">
            <v>1532300</v>
          </cell>
          <cell r="W88">
            <v>98505</v>
          </cell>
          <cell r="Y88">
            <v>11766000</v>
          </cell>
          <cell r="Z88" t="str">
            <v>NM</v>
          </cell>
          <cell r="AA88">
            <v>196833.49759615399</v>
          </cell>
        </row>
        <row r="89">
          <cell r="B89" t="str">
            <v>Pham Thanh Liem</v>
          </cell>
          <cell r="C89" t="str">
            <v>26/03/16</v>
          </cell>
          <cell r="D89" t="str">
            <v>25/04/16</v>
          </cell>
          <cell r="E89">
            <v>9850500</v>
          </cell>
          <cell r="F89">
            <v>26</v>
          </cell>
          <cell r="G89">
            <v>0</v>
          </cell>
          <cell r="H89">
            <v>0</v>
          </cell>
          <cell r="K89">
            <v>0</v>
          </cell>
          <cell r="M89">
            <v>0</v>
          </cell>
          <cell r="N89">
            <v>0</v>
          </cell>
          <cell r="O89">
            <v>7.87</v>
          </cell>
          <cell r="P89">
            <v>559063.23317307688</v>
          </cell>
          <cell r="Q89">
            <v>200000</v>
          </cell>
          <cell r="R89">
            <v>0</v>
          </cell>
          <cell r="S89">
            <v>170000</v>
          </cell>
          <cell r="T89">
            <v>10779563.233173076</v>
          </cell>
          <cell r="U89">
            <v>2407900</v>
          </cell>
          <cell r="W89">
            <v>98505</v>
          </cell>
          <cell r="Y89">
            <v>13089000</v>
          </cell>
          <cell r="Z89" t="str">
            <v>NM</v>
          </cell>
          <cell r="AA89">
            <v>196968.23317307606</v>
          </cell>
        </row>
        <row r="90">
          <cell r="B90" t="str">
            <v>Hoang Quoc My</v>
          </cell>
          <cell r="C90" t="str">
            <v>26/03/16</v>
          </cell>
          <cell r="D90" t="str">
            <v>25/04/16</v>
          </cell>
          <cell r="E90">
            <v>6129200</v>
          </cell>
          <cell r="F90">
            <v>26</v>
          </cell>
          <cell r="G90">
            <v>0</v>
          </cell>
          <cell r="H90">
            <v>0</v>
          </cell>
          <cell r="K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200000</v>
          </cell>
          <cell r="R90">
            <v>875600</v>
          </cell>
          <cell r="S90">
            <v>170000</v>
          </cell>
          <cell r="T90">
            <v>7374800</v>
          </cell>
          <cell r="U90">
            <v>1006940</v>
          </cell>
          <cell r="W90">
            <v>70048</v>
          </cell>
          <cell r="Y90">
            <v>8312000</v>
          </cell>
          <cell r="Z90" t="str">
            <v>NM</v>
          </cell>
          <cell r="AA90">
            <v>139788</v>
          </cell>
        </row>
        <row r="91">
          <cell r="B91" t="str">
            <v>Pham Thanh Tuong Vy</v>
          </cell>
          <cell r="C91" t="str">
            <v>26/03/16</v>
          </cell>
          <cell r="D91" t="str">
            <v>15/04/16</v>
          </cell>
          <cell r="E91">
            <v>7661500</v>
          </cell>
          <cell r="F91">
            <v>17.75</v>
          </cell>
          <cell r="G91">
            <v>0</v>
          </cell>
          <cell r="H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136538.46153846153</v>
          </cell>
          <cell r="R91">
            <v>0</v>
          </cell>
          <cell r="S91">
            <v>116057.69230769231</v>
          </cell>
          <cell r="T91">
            <v>5483043.269230769</v>
          </cell>
          <cell r="U91">
            <v>0</v>
          </cell>
          <cell r="Y91">
            <v>5484000</v>
          </cell>
          <cell r="Z91" t="str">
            <v>NM</v>
          </cell>
          <cell r="AA91">
            <v>-956.73076923098415</v>
          </cell>
        </row>
        <row r="92">
          <cell r="B92" t="str">
            <v>Pham Bao Tran</v>
          </cell>
          <cell r="G92">
            <v>0</v>
          </cell>
          <cell r="I92" t="str">
            <v>28/03/16</v>
          </cell>
          <cell r="J92" t="str">
            <v>25/04/16</v>
          </cell>
          <cell r="K92">
            <v>7442600</v>
          </cell>
          <cell r="L92">
            <v>25</v>
          </cell>
          <cell r="M92">
            <v>28.07</v>
          </cell>
          <cell r="N92">
            <v>1004393.1826923076</v>
          </cell>
          <cell r="O92">
            <v>0</v>
          </cell>
          <cell r="P92">
            <v>0</v>
          </cell>
          <cell r="Q92">
            <v>192307.69230769231</v>
          </cell>
          <cell r="R92">
            <v>1052403.8461538462</v>
          </cell>
          <cell r="S92">
            <v>163461.53846153847</v>
          </cell>
          <cell r="T92">
            <v>7560126.048076923</v>
          </cell>
          <cell r="U92">
            <v>0</v>
          </cell>
          <cell r="Y92">
            <v>7561000</v>
          </cell>
          <cell r="Z92" t="str">
            <v>NM</v>
          </cell>
        </row>
      </sheetData>
      <sheetData sheetId="3">
        <row r="9">
          <cell r="F9" t="str">
            <v>Ho Minh Hieu</v>
          </cell>
          <cell r="G9">
            <v>131.91999999999999</v>
          </cell>
          <cell r="H9">
            <v>1.48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1.48</v>
          </cell>
          <cell r="O9">
            <v>29.56</v>
          </cell>
          <cell r="P9">
            <v>0</v>
          </cell>
          <cell r="Q9">
            <v>0</v>
          </cell>
          <cell r="R9">
            <v>364.05</v>
          </cell>
          <cell r="S9">
            <v>6.54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6.54</v>
          </cell>
          <cell r="Z9">
            <v>42.49</v>
          </cell>
          <cell r="AA9">
            <v>0</v>
          </cell>
          <cell r="AB9">
            <v>0</v>
          </cell>
          <cell r="AC9">
            <v>0</v>
          </cell>
          <cell r="AM9">
            <v>1.48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1.48</v>
          </cell>
          <cell r="AT9">
            <v>0</v>
          </cell>
          <cell r="AU9">
            <v>20795500</v>
          </cell>
          <cell r="AV9">
            <v>221951.97115384613</v>
          </cell>
          <cell r="BC9">
            <v>0</v>
          </cell>
          <cell r="BD9">
            <v>0</v>
          </cell>
          <cell r="BE9">
            <v>221951.97115384613</v>
          </cell>
          <cell r="BF9">
            <v>147967.98076923078</v>
          </cell>
          <cell r="BG9">
            <v>73983.990384615347</v>
          </cell>
        </row>
        <row r="10">
          <cell r="F10" t="str">
            <v>Hoang Thi Kim Qui</v>
          </cell>
          <cell r="G10">
            <v>154.69999999999999</v>
          </cell>
          <cell r="H10">
            <v>6.2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6.2</v>
          </cell>
          <cell r="O10">
            <v>11.5</v>
          </cell>
          <cell r="P10">
            <v>0</v>
          </cell>
          <cell r="Q10">
            <v>0</v>
          </cell>
          <cell r="R10">
            <v>664.65</v>
          </cell>
          <cell r="S10">
            <v>57.05</v>
          </cell>
          <cell r="T10">
            <v>0</v>
          </cell>
          <cell r="U10">
            <v>4</v>
          </cell>
          <cell r="V10">
            <v>0</v>
          </cell>
          <cell r="W10">
            <v>0</v>
          </cell>
          <cell r="X10">
            <v>0</v>
          </cell>
          <cell r="Y10">
            <v>61.05</v>
          </cell>
          <cell r="Z10">
            <v>28.4</v>
          </cell>
          <cell r="AA10">
            <v>0</v>
          </cell>
          <cell r="AB10">
            <v>0</v>
          </cell>
          <cell r="AC10">
            <v>0</v>
          </cell>
          <cell r="AM10">
            <v>6.2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6.2</v>
          </cell>
          <cell r="AT10">
            <v>0</v>
          </cell>
          <cell r="AU10">
            <v>20576600</v>
          </cell>
          <cell r="AV10">
            <v>920011.44230769225</v>
          </cell>
          <cell r="BC10">
            <v>0</v>
          </cell>
          <cell r="BD10">
            <v>0</v>
          </cell>
          <cell r="BE10">
            <v>920011.44230769225</v>
          </cell>
          <cell r="BF10">
            <v>613340.9615384615</v>
          </cell>
          <cell r="BG10">
            <v>306670.48076923075</v>
          </cell>
        </row>
        <row r="11">
          <cell r="F11" t="str">
            <v>Bui Duc Cuong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17840350</v>
          </cell>
          <cell r="AV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F12" t="str">
            <v>Nguyen Thi Quynh Giao</v>
          </cell>
          <cell r="G12">
            <v>144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16</v>
          </cell>
          <cell r="P12">
            <v>0</v>
          </cell>
          <cell r="Q12">
            <v>0</v>
          </cell>
          <cell r="R12">
            <v>585.41</v>
          </cell>
          <cell r="S12">
            <v>3.5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3.5</v>
          </cell>
          <cell r="Z12">
            <v>50.09</v>
          </cell>
          <cell r="AA12">
            <v>8</v>
          </cell>
          <cell r="AB12">
            <v>0</v>
          </cell>
          <cell r="AC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19919900</v>
          </cell>
          <cell r="AV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</row>
        <row r="13">
          <cell r="F13" t="str">
            <v>Lam Ngoc Linh</v>
          </cell>
          <cell r="G13">
            <v>131.16999999999999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8.83</v>
          </cell>
          <cell r="P13">
            <v>0</v>
          </cell>
          <cell r="Q13">
            <v>0</v>
          </cell>
          <cell r="R13">
            <v>526.92999999999995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55.07</v>
          </cell>
          <cell r="AA13">
            <v>8</v>
          </cell>
          <cell r="AB13">
            <v>0</v>
          </cell>
          <cell r="AC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17512000</v>
          </cell>
          <cell r="AV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</row>
        <row r="14">
          <cell r="F14" t="str">
            <v>Bui Le Tu Trinh</v>
          </cell>
          <cell r="G14">
            <v>176.11</v>
          </cell>
          <cell r="H14">
            <v>12.61</v>
          </cell>
          <cell r="I14">
            <v>0</v>
          </cell>
          <cell r="J14">
            <v>4.37</v>
          </cell>
          <cell r="K14">
            <v>0</v>
          </cell>
          <cell r="L14">
            <v>0</v>
          </cell>
          <cell r="M14">
            <v>0</v>
          </cell>
          <cell r="N14">
            <v>16.98</v>
          </cell>
          <cell r="O14">
            <v>0.87</v>
          </cell>
          <cell r="P14">
            <v>0</v>
          </cell>
          <cell r="Q14">
            <v>0</v>
          </cell>
          <cell r="R14">
            <v>678.18</v>
          </cell>
          <cell r="S14">
            <v>50.9</v>
          </cell>
          <cell r="T14">
            <v>0</v>
          </cell>
          <cell r="U14">
            <v>15.29</v>
          </cell>
          <cell r="V14">
            <v>0</v>
          </cell>
          <cell r="W14">
            <v>0</v>
          </cell>
          <cell r="X14">
            <v>0</v>
          </cell>
          <cell r="Y14">
            <v>66.19</v>
          </cell>
          <cell r="Z14">
            <v>20.010000000000002</v>
          </cell>
          <cell r="AA14">
            <v>0</v>
          </cell>
          <cell r="AB14">
            <v>0</v>
          </cell>
          <cell r="AC14">
            <v>0</v>
          </cell>
          <cell r="AM14">
            <v>12.61</v>
          </cell>
          <cell r="AN14">
            <v>0</v>
          </cell>
          <cell r="AO14">
            <v>4.37</v>
          </cell>
          <cell r="AP14">
            <v>0</v>
          </cell>
          <cell r="AQ14">
            <v>0</v>
          </cell>
          <cell r="AR14">
            <v>0</v>
          </cell>
          <cell r="AS14">
            <v>16.98</v>
          </cell>
          <cell r="AT14">
            <v>0</v>
          </cell>
          <cell r="AU14">
            <v>19919900</v>
          </cell>
          <cell r="AV14">
            <v>2648484.78125</v>
          </cell>
          <cell r="BC14">
            <v>0</v>
          </cell>
          <cell r="BD14">
            <v>0</v>
          </cell>
          <cell r="BE14">
            <v>2648484.78125</v>
          </cell>
          <cell r="BF14">
            <v>1626153.375</v>
          </cell>
          <cell r="BG14">
            <v>1022331.40625</v>
          </cell>
        </row>
        <row r="15">
          <cell r="F15" t="str">
            <v>Duong Thi Nga Huyen</v>
          </cell>
          <cell r="G15">
            <v>140.26</v>
          </cell>
          <cell r="H15">
            <v>0.37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0.37</v>
          </cell>
          <cell r="O15">
            <v>20.11</v>
          </cell>
          <cell r="P15">
            <v>0</v>
          </cell>
          <cell r="Q15">
            <v>0</v>
          </cell>
          <cell r="R15">
            <v>573.37</v>
          </cell>
          <cell r="S15">
            <v>13.8</v>
          </cell>
          <cell r="T15">
            <v>0</v>
          </cell>
          <cell r="U15">
            <v>15.5</v>
          </cell>
          <cell r="V15">
            <v>0</v>
          </cell>
          <cell r="W15">
            <v>0</v>
          </cell>
          <cell r="X15">
            <v>0</v>
          </cell>
          <cell r="Y15">
            <v>29.3</v>
          </cell>
          <cell r="Z15">
            <v>87.93</v>
          </cell>
          <cell r="AA15">
            <v>40</v>
          </cell>
          <cell r="AB15">
            <v>0</v>
          </cell>
          <cell r="AC15">
            <v>0</v>
          </cell>
          <cell r="AM15">
            <v>0.37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0.37</v>
          </cell>
          <cell r="AT15">
            <v>0</v>
          </cell>
          <cell r="AU15">
            <v>11382800</v>
          </cell>
          <cell r="AV15">
            <v>30372.374999999996</v>
          </cell>
          <cell r="BC15">
            <v>0</v>
          </cell>
          <cell r="BD15">
            <v>0</v>
          </cell>
          <cell r="BE15">
            <v>30372.374999999996</v>
          </cell>
          <cell r="BF15">
            <v>20248.25</v>
          </cell>
          <cell r="BG15">
            <v>10124.124999999996</v>
          </cell>
        </row>
        <row r="16">
          <cell r="F16" t="str">
            <v>Nguyen Thi Trang</v>
          </cell>
          <cell r="G16">
            <v>80.290000000000006</v>
          </cell>
          <cell r="H16">
            <v>7.64</v>
          </cell>
          <cell r="I16">
            <v>0</v>
          </cell>
          <cell r="J16">
            <v>8.65</v>
          </cell>
          <cell r="K16">
            <v>0</v>
          </cell>
          <cell r="L16">
            <v>0</v>
          </cell>
          <cell r="M16">
            <v>0</v>
          </cell>
          <cell r="N16">
            <v>16.29</v>
          </cell>
          <cell r="O16">
            <v>96</v>
          </cell>
          <cell r="P16">
            <v>9.1999999999999993</v>
          </cell>
          <cell r="Q16">
            <v>0</v>
          </cell>
          <cell r="R16">
            <v>580.1</v>
          </cell>
          <cell r="S16">
            <v>34.520000000000003</v>
          </cell>
          <cell r="T16">
            <v>0</v>
          </cell>
          <cell r="U16">
            <v>18.7</v>
          </cell>
          <cell r="V16">
            <v>0</v>
          </cell>
          <cell r="W16">
            <v>0</v>
          </cell>
          <cell r="X16">
            <v>0</v>
          </cell>
          <cell r="Y16">
            <v>53.22</v>
          </cell>
          <cell r="Z16">
            <v>105.12</v>
          </cell>
          <cell r="AA16">
            <v>9.1999999999999993</v>
          </cell>
          <cell r="AB16">
            <v>0</v>
          </cell>
          <cell r="AC16">
            <v>0</v>
          </cell>
          <cell r="AM16">
            <v>7.64</v>
          </cell>
          <cell r="AN16">
            <v>0</v>
          </cell>
          <cell r="AO16">
            <v>8.65</v>
          </cell>
          <cell r="AP16">
            <v>0</v>
          </cell>
          <cell r="AQ16">
            <v>0</v>
          </cell>
          <cell r="AR16">
            <v>0</v>
          </cell>
          <cell r="AS16">
            <v>16.29</v>
          </cell>
          <cell r="AT16">
            <v>0</v>
          </cell>
          <cell r="AU16">
            <v>15651350</v>
          </cell>
          <cell r="AV16">
            <v>2164100.1249999995</v>
          </cell>
          <cell r="BC16">
            <v>0</v>
          </cell>
          <cell r="BD16">
            <v>0</v>
          </cell>
          <cell r="BE16">
            <v>2164100.1249999995</v>
          </cell>
          <cell r="BF16">
            <v>1225771.59375</v>
          </cell>
          <cell r="BG16">
            <v>938328.53124999953</v>
          </cell>
        </row>
        <row r="17">
          <cell r="F17" t="str">
            <v>Do Thi Thanh Thuy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377.89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35.11</v>
          </cell>
          <cell r="AA17">
            <v>0</v>
          </cell>
          <cell r="AB17">
            <v>0</v>
          </cell>
          <cell r="AC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17512000</v>
          </cell>
          <cell r="AV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</row>
        <row r="18">
          <cell r="F18" t="str">
            <v>Tang Thi Thuy Ngoc</v>
          </cell>
          <cell r="G18">
            <v>164.03</v>
          </cell>
          <cell r="H18">
            <v>5.27</v>
          </cell>
          <cell r="I18">
            <v>0</v>
          </cell>
          <cell r="J18">
            <v>5.5</v>
          </cell>
          <cell r="K18">
            <v>0</v>
          </cell>
          <cell r="L18">
            <v>0</v>
          </cell>
          <cell r="M18">
            <v>0</v>
          </cell>
          <cell r="N18">
            <v>10.77</v>
          </cell>
          <cell r="O18">
            <v>6.74</v>
          </cell>
          <cell r="P18">
            <v>0</v>
          </cell>
          <cell r="Q18">
            <v>0</v>
          </cell>
          <cell r="R18">
            <v>601.80999999999995</v>
          </cell>
          <cell r="S18">
            <v>8.9</v>
          </cell>
          <cell r="T18">
            <v>0</v>
          </cell>
          <cell r="U18">
            <v>10.5</v>
          </cell>
          <cell r="V18">
            <v>0</v>
          </cell>
          <cell r="W18">
            <v>0</v>
          </cell>
          <cell r="X18">
            <v>0</v>
          </cell>
          <cell r="Y18">
            <v>19.399999999999999</v>
          </cell>
          <cell r="Z18">
            <v>49.59</v>
          </cell>
          <cell r="AA18">
            <v>0.5</v>
          </cell>
          <cell r="AB18">
            <v>0</v>
          </cell>
          <cell r="AC18">
            <v>0</v>
          </cell>
          <cell r="AM18">
            <v>5.27</v>
          </cell>
          <cell r="AN18">
            <v>0</v>
          </cell>
          <cell r="AO18">
            <v>5.5</v>
          </cell>
          <cell r="AP18">
            <v>0</v>
          </cell>
          <cell r="AQ18">
            <v>0</v>
          </cell>
          <cell r="AR18">
            <v>0</v>
          </cell>
          <cell r="AS18">
            <v>10.77</v>
          </cell>
          <cell r="AT18">
            <v>0</v>
          </cell>
          <cell r="AU18">
            <v>14119050</v>
          </cell>
          <cell r="AV18">
            <v>1283272.308894231</v>
          </cell>
          <cell r="BC18">
            <v>0</v>
          </cell>
          <cell r="BD18">
            <v>0</v>
          </cell>
          <cell r="BE18">
            <v>1283272.308894231</v>
          </cell>
          <cell r="BF18">
            <v>731068.1177884615</v>
          </cell>
          <cell r="BG18">
            <v>552204.19110576948</v>
          </cell>
        </row>
        <row r="19">
          <cell r="F19" t="str">
            <v>Quan Hieu Luan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15979700</v>
          </cell>
          <cell r="AV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F20" t="str">
            <v>Do Minh Ha</v>
          </cell>
          <cell r="G20">
            <v>151.94999999999999</v>
          </cell>
          <cell r="H20">
            <v>0.28000000000000003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0.28000000000000003</v>
          </cell>
          <cell r="O20">
            <v>8.33</v>
          </cell>
          <cell r="P20">
            <v>0</v>
          </cell>
          <cell r="Q20">
            <v>0</v>
          </cell>
          <cell r="R20">
            <v>577.73</v>
          </cell>
          <cell r="S20">
            <v>16.89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16.89</v>
          </cell>
          <cell r="Z20">
            <v>71.16</v>
          </cell>
          <cell r="AA20">
            <v>5.12</v>
          </cell>
          <cell r="AB20">
            <v>0</v>
          </cell>
          <cell r="AC20">
            <v>0</v>
          </cell>
          <cell r="AM20">
            <v>0.28000000000000003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0.28000000000000003</v>
          </cell>
          <cell r="AT20">
            <v>0</v>
          </cell>
          <cell r="AU20">
            <v>16855300</v>
          </cell>
          <cell r="AV20">
            <v>34034.74038461539</v>
          </cell>
          <cell r="BC20">
            <v>0</v>
          </cell>
          <cell r="BD20">
            <v>0</v>
          </cell>
          <cell r="BE20">
            <v>34034.74038461539</v>
          </cell>
          <cell r="BF20">
            <v>22689.826923076922</v>
          </cell>
          <cell r="BG20">
            <v>11344.913461538468</v>
          </cell>
        </row>
        <row r="21">
          <cell r="F21" t="str">
            <v>Che Thi Ngoc Duyen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14228500</v>
          </cell>
          <cell r="AV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F22" t="str">
            <v>Luong Nguyen Trung</v>
          </cell>
          <cell r="G22">
            <v>148.35</v>
          </cell>
          <cell r="H22">
            <v>0</v>
          </cell>
          <cell r="I22">
            <v>0</v>
          </cell>
          <cell r="J22">
            <v>12.8</v>
          </cell>
          <cell r="K22">
            <v>0</v>
          </cell>
          <cell r="L22">
            <v>0</v>
          </cell>
          <cell r="M22">
            <v>0</v>
          </cell>
          <cell r="N22">
            <v>12.8</v>
          </cell>
          <cell r="O22">
            <v>24.45</v>
          </cell>
          <cell r="P22">
            <v>0</v>
          </cell>
          <cell r="Q22">
            <v>0</v>
          </cell>
          <cell r="R22">
            <v>634.29</v>
          </cell>
          <cell r="S22">
            <v>45.35</v>
          </cell>
          <cell r="T22">
            <v>0</v>
          </cell>
          <cell r="U22">
            <v>18.8</v>
          </cell>
          <cell r="V22">
            <v>0</v>
          </cell>
          <cell r="W22">
            <v>0</v>
          </cell>
          <cell r="X22">
            <v>0</v>
          </cell>
          <cell r="Y22">
            <v>64.150000000000006</v>
          </cell>
          <cell r="Z22">
            <v>69.86</v>
          </cell>
          <cell r="AA22">
            <v>2.1800000000000002</v>
          </cell>
          <cell r="AB22">
            <v>0</v>
          </cell>
          <cell r="AC22">
            <v>0</v>
          </cell>
          <cell r="AM22">
            <v>0</v>
          </cell>
          <cell r="AN22">
            <v>0</v>
          </cell>
          <cell r="AO22">
            <v>12.8</v>
          </cell>
          <cell r="AP22">
            <v>0</v>
          </cell>
          <cell r="AQ22">
            <v>0</v>
          </cell>
          <cell r="AR22">
            <v>0</v>
          </cell>
          <cell r="AS22">
            <v>12.8</v>
          </cell>
          <cell r="AT22">
            <v>0</v>
          </cell>
          <cell r="AU22">
            <v>16964750</v>
          </cell>
          <cell r="AV22">
            <v>2087969.2307692308</v>
          </cell>
          <cell r="BC22">
            <v>0</v>
          </cell>
          <cell r="BD22">
            <v>0</v>
          </cell>
          <cell r="BE22">
            <v>2087969.2307692308</v>
          </cell>
          <cell r="BF22">
            <v>1043984.6153846154</v>
          </cell>
          <cell r="BG22">
            <v>1043984.6153846154</v>
          </cell>
        </row>
        <row r="23">
          <cell r="F23" t="str">
            <v>Ho Thi Thu Nguyet</v>
          </cell>
          <cell r="G23">
            <v>187.65</v>
          </cell>
          <cell r="H23">
            <v>19.2</v>
          </cell>
          <cell r="I23">
            <v>0</v>
          </cell>
          <cell r="J23">
            <v>8.5</v>
          </cell>
          <cell r="K23">
            <v>0</v>
          </cell>
          <cell r="L23">
            <v>0</v>
          </cell>
          <cell r="M23">
            <v>0</v>
          </cell>
          <cell r="N23">
            <v>27.7</v>
          </cell>
          <cell r="O23">
            <v>0.05</v>
          </cell>
          <cell r="P23">
            <v>0</v>
          </cell>
          <cell r="Q23">
            <v>0</v>
          </cell>
          <cell r="R23">
            <v>731.57</v>
          </cell>
          <cell r="S23">
            <v>83.67</v>
          </cell>
          <cell r="T23">
            <v>0</v>
          </cell>
          <cell r="U23">
            <v>25</v>
          </cell>
          <cell r="V23">
            <v>0</v>
          </cell>
          <cell r="W23">
            <v>0</v>
          </cell>
          <cell r="X23">
            <v>0</v>
          </cell>
          <cell r="Y23">
            <v>108.67</v>
          </cell>
          <cell r="Z23">
            <v>9.1</v>
          </cell>
          <cell r="AA23">
            <v>0</v>
          </cell>
          <cell r="AB23">
            <v>0</v>
          </cell>
          <cell r="AC23">
            <v>0</v>
          </cell>
          <cell r="AM23">
            <v>19.2</v>
          </cell>
          <cell r="AN23">
            <v>0</v>
          </cell>
          <cell r="AO23">
            <v>8.5</v>
          </cell>
          <cell r="AP23">
            <v>0</v>
          </cell>
          <cell r="AQ23">
            <v>0</v>
          </cell>
          <cell r="AR23">
            <v>0</v>
          </cell>
          <cell r="AS23">
            <v>27.7</v>
          </cell>
          <cell r="AT23">
            <v>0</v>
          </cell>
          <cell r="AU23">
            <v>13571800</v>
          </cell>
          <cell r="AV23">
            <v>2988405.9615384615</v>
          </cell>
          <cell r="BC23">
            <v>0</v>
          </cell>
          <cell r="BD23">
            <v>0</v>
          </cell>
          <cell r="BE23">
            <v>2988405.9615384615</v>
          </cell>
          <cell r="BF23">
            <v>1807398.3653846155</v>
          </cell>
          <cell r="BG23">
            <v>1181007.596153846</v>
          </cell>
        </row>
        <row r="24">
          <cell r="F24" t="str">
            <v>Tran Thanh Tat</v>
          </cell>
          <cell r="G24">
            <v>135.88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24.12</v>
          </cell>
          <cell r="P24">
            <v>8</v>
          </cell>
          <cell r="Q24">
            <v>0</v>
          </cell>
          <cell r="R24">
            <v>577.9</v>
          </cell>
          <cell r="S24">
            <v>2.0299999999999998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2.0299999999999998</v>
          </cell>
          <cell r="Z24">
            <v>56.13</v>
          </cell>
          <cell r="AA24">
            <v>16.05</v>
          </cell>
          <cell r="AB24">
            <v>0</v>
          </cell>
          <cell r="AC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15979700</v>
          </cell>
          <cell r="AV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 t="str">
            <v>Nguyen Trung Tinh</v>
          </cell>
          <cell r="G25">
            <v>139.44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20.56</v>
          </cell>
          <cell r="P25">
            <v>0</v>
          </cell>
          <cell r="Q25">
            <v>0</v>
          </cell>
          <cell r="R25">
            <v>613.16</v>
          </cell>
          <cell r="S25">
            <v>22.91</v>
          </cell>
          <cell r="T25">
            <v>0</v>
          </cell>
          <cell r="U25">
            <v>16.82</v>
          </cell>
          <cell r="V25">
            <v>0</v>
          </cell>
          <cell r="W25">
            <v>0</v>
          </cell>
          <cell r="X25">
            <v>0</v>
          </cell>
          <cell r="Y25">
            <v>39.729999999999997</v>
          </cell>
          <cell r="Z25">
            <v>58.57</v>
          </cell>
          <cell r="AA25">
            <v>8.3800000000000008</v>
          </cell>
          <cell r="AB25">
            <v>0</v>
          </cell>
          <cell r="AC25">
            <v>1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15323000</v>
          </cell>
          <cell r="AV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 t="str">
            <v>Do Thi Ngoc Thuy</v>
          </cell>
          <cell r="G26">
            <v>150</v>
          </cell>
          <cell r="H26">
            <v>11.32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11.32</v>
          </cell>
          <cell r="O26">
            <v>21.32</v>
          </cell>
          <cell r="P26">
            <v>0</v>
          </cell>
          <cell r="Q26">
            <v>0</v>
          </cell>
          <cell r="R26">
            <v>557.55999999999995</v>
          </cell>
          <cell r="S26">
            <v>43.79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43.79</v>
          </cell>
          <cell r="Z26">
            <v>118.23</v>
          </cell>
          <cell r="AA26">
            <v>26.67</v>
          </cell>
          <cell r="AB26">
            <v>0</v>
          </cell>
          <cell r="AC26">
            <v>0</v>
          </cell>
          <cell r="AM26">
            <v>11.32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11.32</v>
          </cell>
          <cell r="AT26">
            <v>0</v>
          </cell>
          <cell r="AU26">
            <v>15213550</v>
          </cell>
          <cell r="AV26">
            <v>1241952.3028846155</v>
          </cell>
          <cell r="BC26">
            <v>0</v>
          </cell>
          <cell r="BD26">
            <v>0</v>
          </cell>
          <cell r="BE26">
            <v>1241952.3028846155</v>
          </cell>
          <cell r="BF26">
            <v>827968.20192307688</v>
          </cell>
          <cell r="BG26">
            <v>413984.10096153861</v>
          </cell>
        </row>
        <row r="27">
          <cell r="F27" t="str">
            <v>Vu Ngoc Canh</v>
          </cell>
          <cell r="G27">
            <v>144.94999999999999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15.05</v>
          </cell>
          <cell r="P27">
            <v>8</v>
          </cell>
          <cell r="Q27">
            <v>0</v>
          </cell>
          <cell r="R27">
            <v>566.58000000000004</v>
          </cell>
          <cell r="S27">
            <v>15.38</v>
          </cell>
          <cell r="T27">
            <v>0</v>
          </cell>
          <cell r="U27">
            <v>5.97</v>
          </cell>
          <cell r="V27">
            <v>0</v>
          </cell>
          <cell r="W27">
            <v>0</v>
          </cell>
          <cell r="X27">
            <v>0</v>
          </cell>
          <cell r="Y27">
            <v>21.35</v>
          </cell>
          <cell r="Z27">
            <v>86.77</v>
          </cell>
          <cell r="AA27">
            <v>72</v>
          </cell>
          <cell r="AB27">
            <v>0</v>
          </cell>
          <cell r="AC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15432450</v>
          </cell>
          <cell r="AV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F28" t="str">
            <v>Nguyen Duy Son</v>
          </cell>
          <cell r="G28">
            <v>152.88</v>
          </cell>
          <cell r="H28">
            <v>1.93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1.93</v>
          </cell>
          <cell r="O28">
            <v>9.0500000000000007</v>
          </cell>
          <cell r="P28">
            <v>0</v>
          </cell>
          <cell r="Q28">
            <v>0</v>
          </cell>
          <cell r="R28">
            <v>603.54</v>
          </cell>
          <cell r="S28">
            <v>15.39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15.39</v>
          </cell>
          <cell r="Z28">
            <v>43.85</v>
          </cell>
          <cell r="AA28">
            <v>0</v>
          </cell>
          <cell r="AB28">
            <v>0</v>
          </cell>
          <cell r="AC28">
            <v>0</v>
          </cell>
          <cell r="AM28">
            <v>1.93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1.93</v>
          </cell>
          <cell r="AT28">
            <v>0</v>
          </cell>
          <cell r="AU28">
            <v>14228500</v>
          </cell>
          <cell r="AV28">
            <v>198036.09375</v>
          </cell>
          <cell r="BC28">
            <v>0</v>
          </cell>
          <cell r="BD28">
            <v>0</v>
          </cell>
          <cell r="BE28">
            <v>198036.09375</v>
          </cell>
          <cell r="BF28">
            <v>132024.0625</v>
          </cell>
          <cell r="BG28">
            <v>66012.03125</v>
          </cell>
        </row>
        <row r="29">
          <cell r="F29" t="str">
            <v>Nguyen Cao Cuong</v>
          </cell>
          <cell r="G29">
            <v>165.98</v>
          </cell>
          <cell r="H29">
            <v>3.17</v>
          </cell>
          <cell r="I29">
            <v>0</v>
          </cell>
          <cell r="J29">
            <v>11.34</v>
          </cell>
          <cell r="K29">
            <v>0</v>
          </cell>
          <cell r="L29">
            <v>0</v>
          </cell>
          <cell r="M29">
            <v>0</v>
          </cell>
          <cell r="N29">
            <v>14.51</v>
          </cell>
          <cell r="O29">
            <v>8.5299999999999994</v>
          </cell>
          <cell r="P29">
            <v>0</v>
          </cell>
          <cell r="Q29">
            <v>0</v>
          </cell>
          <cell r="R29">
            <v>631.62</v>
          </cell>
          <cell r="S29">
            <v>7.61</v>
          </cell>
          <cell r="T29">
            <v>0</v>
          </cell>
          <cell r="U29">
            <v>34.75</v>
          </cell>
          <cell r="V29">
            <v>0</v>
          </cell>
          <cell r="W29">
            <v>0</v>
          </cell>
          <cell r="X29">
            <v>0</v>
          </cell>
          <cell r="Y29">
            <v>42.36</v>
          </cell>
          <cell r="Z29">
            <v>42.74</v>
          </cell>
          <cell r="AA29">
            <v>4</v>
          </cell>
          <cell r="AB29">
            <v>0</v>
          </cell>
          <cell r="AC29">
            <v>0</v>
          </cell>
          <cell r="AM29">
            <v>3.17</v>
          </cell>
          <cell r="AN29">
            <v>0</v>
          </cell>
          <cell r="AO29">
            <v>11.34</v>
          </cell>
          <cell r="AP29">
            <v>0</v>
          </cell>
          <cell r="AQ29">
            <v>0</v>
          </cell>
          <cell r="AR29">
            <v>0</v>
          </cell>
          <cell r="AS29">
            <v>14.51</v>
          </cell>
          <cell r="AT29">
            <v>0</v>
          </cell>
          <cell r="AU29">
            <v>12258400</v>
          </cell>
          <cell r="AV29">
            <v>1616871.173076923</v>
          </cell>
          <cell r="BC29">
            <v>0</v>
          </cell>
          <cell r="BD29">
            <v>0</v>
          </cell>
          <cell r="BE29">
            <v>1616871.173076923</v>
          </cell>
          <cell r="BF29">
            <v>855141.26923076925</v>
          </cell>
          <cell r="BG29">
            <v>761729.90384615376</v>
          </cell>
        </row>
        <row r="30">
          <cell r="F30" t="str">
            <v>Doan Nam Truc</v>
          </cell>
          <cell r="G30">
            <v>155.58000000000001</v>
          </cell>
          <cell r="H30">
            <v>1.55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1.55</v>
          </cell>
          <cell r="O30">
            <v>5.97</v>
          </cell>
          <cell r="P30">
            <v>0</v>
          </cell>
          <cell r="Q30">
            <v>0</v>
          </cell>
          <cell r="R30">
            <v>629.62</v>
          </cell>
          <cell r="S30">
            <v>17.399999999999999</v>
          </cell>
          <cell r="T30">
            <v>0</v>
          </cell>
          <cell r="U30">
            <v>13.35</v>
          </cell>
          <cell r="V30">
            <v>0</v>
          </cell>
          <cell r="W30">
            <v>0</v>
          </cell>
          <cell r="X30">
            <v>0</v>
          </cell>
          <cell r="Y30">
            <v>30.75</v>
          </cell>
          <cell r="Z30">
            <v>33.130000000000003</v>
          </cell>
          <cell r="AA30">
            <v>0</v>
          </cell>
          <cell r="AB30">
            <v>0</v>
          </cell>
          <cell r="AC30">
            <v>0</v>
          </cell>
          <cell r="AM30">
            <v>1.55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1.55</v>
          </cell>
          <cell r="AT30">
            <v>0</v>
          </cell>
          <cell r="AU30">
            <v>11601700</v>
          </cell>
          <cell r="AV30">
            <v>129682.46394230772</v>
          </cell>
          <cell r="BC30">
            <v>0</v>
          </cell>
          <cell r="BD30">
            <v>0</v>
          </cell>
          <cell r="BE30">
            <v>129682.46394230772</v>
          </cell>
          <cell r="BF30">
            <v>86454.975961538468</v>
          </cell>
          <cell r="BG30">
            <v>43227.487980769249</v>
          </cell>
        </row>
        <row r="31">
          <cell r="F31" t="str">
            <v>Ta Van Tuong</v>
          </cell>
          <cell r="G31">
            <v>156.77000000000001</v>
          </cell>
          <cell r="H31">
            <v>0.48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0.48</v>
          </cell>
          <cell r="O31">
            <v>3.71</v>
          </cell>
          <cell r="P31">
            <v>0</v>
          </cell>
          <cell r="Q31">
            <v>0</v>
          </cell>
          <cell r="R31">
            <v>634.86</v>
          </cell>
          <cell r="S31">
            <v>28.05</v>
          </cell>
          <cell r="T31">
            <v>0</v>
          </cell>
          <cell r="U31">
            <v>7.55</v>
          </cell>
          <cell r="V31">
            <v>0</v>
          </cell>
          <cell r="W31">
            <v>0</v>
          </cell>
          <cell r="X31">
            <v>0</v>
          </cell>
          <cell r="Y31">
            <v>35.6</v>
          </cell>
          <cell r="Z31">
            <v>32.74</v>
          </cell>
          <cell r="AA31">
            <v>0</v>
          </cell>
          <cell r="AB31">
            <v>0</v>
          </cell>
          <cell r="AC31">
            <v>0</v>
          </cell>
          <cell r="AM31">
            <v>0.48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0.48</v>
          </cell>
          <cell r="AT31">
            <v>0</v>
          </cell>
          <cell r="AU31">
            <v>12039500</v>
          </cell>
          <cell r="AV31">
            <v>41675.192307692305</v>
          </cell>
          <cell r="BC31">
            <v>0</v>
          </cell>
          <cell r="BD31">
            <v>0</v>
          </cell>
          <cell r="BE31">
            <v>41675.192307692305</v>
          </cell>
          <cell r="BF31">
            <v>27783.461538461539</v>
          </cell>
          <cell r="BG31">
            <v>13891.730769230766</v>
          </cell>
        </row>
        <row r="32">
          <cell r="F32" t="str">
            <v>Huynh Ba Lai</v>
          </cell>
          <cell r="G32">
            <v>165.25</v>
          </cell>
          <cell r="H32">
            <v>6.75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6.75</v>
          </cell>
          <cell r="O32">
            <v>1.5</v>
          </cell>
          <cell r="P32">
            <v>0</v>
          </cell>
          <cell r="Q32">
            <v>0</v>
          </cell>
          <cell r="R32">
            <v>604.42999999999995</v>
          </cell>
          <cell r="S32">
            <v>6.75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6.75</v>
          </cell>
          <cell r="Z32">
            <v>34.32</v>
          </cell>
          <cell r="AA32">
            <v>1.44</v>
          </cell>
          <cell r="AB32">
            <v>0</v>
          </cell>
          <cell r="AC32">
            <v>0</v>
          </cell>
          <cell r="AM32">
            <v>6.75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6.75</v>
          </cell>
          <cell r="AT32">
            <v>0</v>
          </cell>
          <cell r="AU32">
            <v>12477300</v>
          </cell>
          <cell r="AV32">
            <v>607368.5697115385</v>
          </cell>
          <cell r="BC32">
            <v>0</v>
          </cell>
          <cell r="BD32">
            <v>0</v>
          </cell>
          <cell r="BE32">
            <v>607368.5697115385</v>
          </cell>
          <cell r="BF32">
            <v>404912.37980769231</v>
          </cell>
          <cell r="BG32">
            <v>202456.18990384619</v>
          </cell>
        </row>
        <row r="33">
          <cell r="F33" t="str">
            <v>Nguyen Thi Minh Phung</v>
          </cell>
          <cell r="G33">
            <v>124.06</v>
          </cell>
          <cell r="H33">
            <v>1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1</v>
          </cell>
          <cell r="O33">
            <v>36.94</v>
          </cell>
          <cell r="P33">
            <v>24</v>
          </cell>
          <cell r="Q33">
            <v>0</v>
          </cell>
          <cell r="R33">
            <v>447.07</v>
          </cell>
          <cell r="S33">
            <v>1.92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1.92</v>
          </cell>
          <cell r="Z33">
            <v>186.85</v>
          </cell>
          <cell r="AA33">
            <v>80</v>
          </cell>
          <cell r="AB33">
            <v>0</v>
          </cell>
          <cell r="AC33">
            <v>0</v>
          </cell>
          <cell r="AM33">
            <v>1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1</v>
          </cell>
          <cell r="AT33">
            <v>0</v>
          </cell>
          <cell r="AU33">
            <v>18387600</v>
          </cell>
          <cell r="AV33">
            <v>132602.88461538462</v>
          </cell>
          <cell r="BC33">
            <v>0</v>
          </cell>
          <cell r="BD33">
            <v>0</v>
          </cell>
          <cell r="BE33">
            <v>132602.88461538462</v>
          </cell>
          <cell r="BF33">
            <v>88401.923076923078</v>
          </cell>
          <cell r="BG33">
            <v>44200.961538461546</v>
          </cell>
        </row>
        <row r="34">
          <cell r="F34" t="str">
            <v>Tran Quoc Ung</v>
          </cell>
          <cell r="G34">
            <v>151.02000000000001</v>
          </cell>
          <cell r="H34">
            <v>3.91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3.91</v>
          </cell>
          <cell r="O34">
            <v>12.89</v>
          </cell>
          <cell r="P34">
            <v>0</v>
          </cell>
          <cell r="Q34">
            <v>0</v>
          </cell>
          <cell r="R34">
            <v>602</v>
          </cell>
          <cell r="S34">
            <v>14.4</v>
          </cell>
          <cell r="T34">
            <v>0</v>
          </cell>
          <cell r="U34">
            <v>4.5199999999999996</v>
          </cell>
          <cell r="V34">
            <v>0</v>
          </cell>
          <cell r="W34">
            <v>0</v>
          </cell>
          <cell r="X34">
            <v>0</v>
          </cell>
          <cell r="Y34">
            <v>18.920000000000002</v>
          </cell>
          <cell r="Z34">
            <v>48.92</v>
          </cell>
          <cell r="AA34">
            <v>0</v>
          </cell>
          <cell r="AB34">
            <v>0</v>
          </cell>
          <cell r="AC34">
            <v>0</v>
          </cell>
          <cell r="AM34">
            <v>3.91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3.91</v>
          </cell>
          <cell r="AT34">
            <v>0</v>
          </cell>
          <cell r="AU34">
            <v>14775750</v>
          </cell>
          <cell r="AV34">
            <v>416633.52764423075</v>
          </cell>
          <cell r="BC34">
            <v>0</v>
          </cell>
          <cell r="BD34">
            <v>0</v>
          </cell>
          <cell r="BE34">
            <v>416633.52764423075</v>
          </cell>
          <cell r="BF34">
            <v>277755.68509615387</v>
          </cell>
          <cell r="BG34">
            <v>138877.84254807688</v>
          </cell>
        </row>
        <row r="35">
          <cell r="F35" t="str">
            <v>Tran Kim Cuong</v>
          </cell>
          <cell r="G35">
            <v>153.22</v>
          </cell>
          <cell r="H35">
            <v>10.98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10.98</v>
          </cell>
          <cell r="O35">
            <v>17.760000000000002</v>
          </cell>
          <cell r="P35">
            <v>2.81</v>
          </cell>
          <cell r="Q35">
            <v>0</v>
          </cell>
          <cell r="R35">
            <v>558</v>
          </cell>
          <cell r="S35">
            <v>23.8</v>
          </cell>
          <cell r="T35">
            <v>0</v>
          </cell>
          <cell r="U35">
            <v>1.04</v>
          </cell>
          <cell r="V35">
            <v>0</v>
          </cell>
          <cell r="W35">
            <v>0</v>
          </cell>
          <cell r="X35">
            <v>0</v>
          </cell>
          <cell r="Y35">
            <v>24.84</v>
          </cell>
          <cell r="Z35">
            <v>98.84</v>
          </cell>
          <cell r="AA35">
            <v>2.81</v>
          </cell>
          <cell r="AB35">
            <v>0</v>
          </cell>
          <cell r="AC35">
            <v>0</v>
          </cell>
          <cell r="AM35">
            <v>10.98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10.98</v>
          </cell>
          <cell r="AT35">
            <v>0</v>
          </cell>
          <cell r="AU35">
            <v>8756000</v>
          </cell>
          <cell r="AV35">
            <v>693323.65384615387</v>
          </cell>
          <cell r="BC35">
            <v>0</v>
          </cell>
          <cell r="BD35">
            <v>0</v>
          </cell>
          <cell r="BE35">
            <v>693323.65384615387</v>
          </cell>
          <cell r="BF35">
            <v>462215.76923076925</v>
          </cell>
          <cell r="BG35">
            <v>231107.88461538462</v>
          </cell>
        </row>
        <row r="36">
          <cell r="F36" t="str">
            <v>Ngo Quang Minh Phuong</v>
          </cell>
          <cell r="G36">
            <v>165.57</v>
          </cell>
          <cell r="H36">
            <v>10.41</v>
          </cell>
          <cell r="I36">
            <v>0</v>
          </cell>
          <cell r="J36">
            <v>6.91</v>
          </cell>
          <cell r="K36">
            <v>0</v>
          </cell>
          <cell r="L36">
            <v>0</v>
          </cell>
          <cell r="M36">
            <v>0</v>
          </cell>
          <cell r="N36">
            <v>17.32</v>
          </cell>
          <cell r="O36">
            <v>11.75</v>
          </cell>
          <cell r="P36">
            <v>2.42</v>
          </cell>
          <cell r="Q36">
            <v>0</v>
          </cell>
          <cell r="R36">
            <v>582.6</v>
          </cell>
          <cell r="S36">
            <v>29.06</v>
          </cell>
          <cell r="T36">
            <v>0</v>
          </cell>
          <cell r="U36">
            <v>20.76</v>
          </cell>
          <cell r="V36">
            <v>0</v>
          </cell>
          <cell r="W36">
            <v>0</v>
          </cell>
          <cell r="X36">
            <v>0</v>
          </cell>
          <cell r="Y36">
            <v>49.82</v>
          </cell>
          <cell r="Z36">
            <v>99.22</v>
          </cell>
          <cell r="AA36">
            <v>3.85</v>
          </cell>
          <cell r="AB36">
            <v>0</v>
          </cell>
          <cell r="AC36">
            <v>0</v>
          </cell>
          <cell r="AM36">
            <v>10.41</v>
          </cell>
          <cell r="AN36">
            <v>0</v>
          </cell>
          <cell r="AO36">
            <v>6.91</v>
          </cell>
          <cell r="AP36">
            <v>0</v>
          </cell>
          <cell r="AQ36">
            <v>0</v>
          </cell>
          <cell r="AR36">
            <v>0</v>
          </cell>
          <cell r="AS36">
            <v>17.32</v>
          </cell>
          <cell r="AT36">
            <v>0</v>
          </cell>
          <cell r="AU36">
            <v>9631600</v>
          </cell>
          <cell r="AV36">
            <v>1363010.3173076923</v>
          </cell>
          <cell r="BC36">
            <v>0</v>
          </cell>
          <cell r="BD36">
            <v>0</v>
          </cell>
          <cell r="BE36">
            <v>1363010.3173076923</v>
          </cell>
          <cell r="BF36">
            <v>802015.92307692312</v>
          </cell>
          <cell r="BG36">
            <v>560994.39423076913</v>
          </cell>
        </row>
        <row r="37">
          <cell r="F37" t="str">
            <v>Hau Quoc Bao</v>
          </cell>
          <cell r="G37">
            <v>159.29</v>
          </cell>
          <cell r="H37">
            <v>7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7</v>
          </cell>
          <cell r="O37">
            <v>7.71</v>
          </cell>
          <cell r="P37">
            <v>0</v>
          </cell>
          <cell r="Q37">
            <v>0</v>
          </cell>
          <cell r="R37">
            <v>635.64</v>
          </cell>
          <cell r="S37">
            <v>14</v>
          </cell>
          <cell r="T37">
            <v>0</v>
          </cell>
          <cell r="U37">
            <v>18.989999999999998</v>
          </cell>
          <cell r="V37">
            <v>0</v>
          </cell>
          <cell r="W37">
            <v>0</v>
          </cell>
          <cell r="X37">
            <v>0</v>
          </cell>
          <cell r="Y37">
            <v>32.99</v>
          </cell>
          <cell r="Z37">
            <v>29.35</v>
          </cell>
          <cell r="AA37">
            <v>2.23</v>
          </cell>
          <cell r="AB37">
            <v>0</v>
          </cell>
          <cell r="AC37">
            <v>0</v>
          </cell>
          <cell r="AM37">
            <v>7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7</v>
          </cell>
          <cell r="AT37">
            <v>0</v>
          </cell>
          <cell r="AU37">
            <v>10507200</v>
          </cell>
          <cell r="AV37">
            <v>530411.5384615385</v>
          </cell>
          <cell r="BC37">
            <v>0</v>
          </cell>
          <cell r="BD37">
            <v>0</v>
          </cell>
          <cell r="BE37">
            <v>530411.5384615385</v>
          </cell>
          <cell r="BF37">
            <v>353607.69230769231</v>
          </cell>
          <cell r="BG37">
            <v>176803.84615384619</v>
          </cell>
        </row>
        <row r="38">
          <cell r="F38" t="str">
            <v>Tran Duy Khuong</v>
          </cell>
          <cell r="G38">
            <v>175.76</v>
          </cell>
          <cell r="H38">
            <v>16.079999999999998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16.079999999999998</v>
          </cell>
          <cell r="O38">
            <v>0.32</v>
          </cell>
          <cell r="P38">
            <v>0</v>
          </cell>
          <cell r="Q38">
            <v>0</v>
          </cell>
          <cell r="R38">
            <v>525.41999999999996</v>
          </cell>
          <cell r="S38">
            <v>25.92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25.92</v>
          </cell>
          <cell r="Z38">
            <v>132.5</v>
          </cell>
          <cell r="AA38">
            <v>32</v>
          </cell>
          <cell r="AB38">
            <v>0</v>
          </cell>
          <cell r="AC38">
            <v>0</v>
          </cell>
          <cell r="AM38">
            <v>16.079999999999998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16.079999999999998</v>
          </cell>
          <cell r="AT38">
            <v>0</v>
          </cell>
          <cell r="AU38">
            <v>9412700</v>
          </cell>
          <cell r="AV38">
            <v>1091511.173076923</v>
          </cell>
          <cell r="BC38">
            <v>0</v>
          </cell>
          <cell r="BD38">
            <v>0</v>
          </cell>
          <cell r="BE38">
            <v>1091511.173076923</v>
          </cell>
          <cell r="BF38">
            <v>727674.11538461526</v>
          </cell>
          <cell r="BG38">
            <v>363837.05769230775</v>
          </cell>
        </row>
        <row r="39">
          <cell r="F39" t="str">
            <v>Bui Thi Anh Tuyet</v>
          </cell>
          <cell r="G39">
            <v>166.2</v>
          </cell>
          <cell r="H39">
            <v>10.98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10.98</v>
          </cell>
          <cell r="O39">
            <v>4.78</v>
          </cell>
          <cell r="P39">
            <v>0</v>
          </cell>
          <cell r="Q39">
            <v>0</v>
          </cell>
          <cell r="R39">
            <v>659.65</v>
          </cell>
          <cell r="S39">
            <v>42.11</v>
          </cell>
          <cell r="T39">
            <v>0</v>
          </cell>
          <cell r="U39">
            <v>10.1</v>
          </cell>
          <cell r="V39">
            <v>0</v>
          </cell>
          <cell r="W39">
            <v>0</v>
          </cell>
          <cell r="X39">
            <v>0</v>
          </cell>
          <cell r="Y39">
            <v>52.21</v>
          </cell>
          <cell r="Z39">
            <v>24.56</v>
          </cell>
          <cell r="AA39">
            <v>0</v>
          </cell>
          <cell r="AB39">
            <v>0</v>
          </cell>
          <cell r="AC39">
            <v>0</v>
          </cell>
          <cell r="AM39">
            <v>10.98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10.98</v>
          </cell>
          <cell r="AT39">
            <v>0</v>
          </cell>
          <cell r="AU39">
            <v>8756000</v>
          </cell>
          <cell r="AV39">
            <v>693323.65384615387</v>
          </cell>
          <cell r="BC39">
            <v>0</v>
          </cell>
          <cell r="BD39">
            <v>0</v>
          </cell>
          <cell r="BE39">
            <v>693323.65384615387</v>
          </cell>
          <cell r="BF39">
            <v>462215.76923076925</v>
          </cell>
          <cell r="BG39">
            <v>231107.88461538462</v>
          </cell>
        </row>
        <row r="40">
          <cell r="F40" t="str">
            <v>Nguyen Dang Thanh</v>
          </cell>
          <cell r="G40">
            <v>155</v>
          </cell>
          <cell r="H40">
            <v>1.03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1.03</v>
          </cell>
          <cell r="O40">
            <v>6.03</v>
          </cell>
          <cell r="P40">
            <v>0</v>
          </cell>
          <cell r="Q40">
            <v>0</v>
          </cell>
          <cell r="R40">
            <v>556.57000000000005</v>
          </cell>
          <cell r="S40">
            <v>6.55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6.55</v>
          </cell>
          <cell r="Z40">
            <v>81.98</v>
          </cell>
          <cell r="AA40">
            <v>5.04</v>
          </cell>
          <cell r="AB40">
            <v>0</v>
          </cell>
          <cell r="AC40">
            <v>0</v>
          </cell>
          <cell r="AM40">
            <v>1.03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1.03</v>
          </cell>
          <cell r="AT40">
            <v>0</v>
          </cell>
          <cell r="AU40">
            <v>11820600</v>
          </cell>
          <cell r="AV40">
            <v>87802.05288461539</v>
          </cell>
          <cell r="BC40">
            <v>0</v>
          </cell>
          <cell r="BD40">
            <v>0</v>
          </cell>
          <cell r="BE40">
            <v>87802.05288461539</v>
          </cell>
          <cell r="BF40">
            <v>58534.701923076922</v>
          </cell>
          <cell r="BG40">
            <v>29267.350961538468</v>
          </cell>
        </row>
        <row r="41">
          <cell r="F41" t="str">
            <v>Trinh Gia Hung</v>
          </cell>
          <cell r="G41">
            <v>157.21</v>
          </cell>
          <cell r="H41">
            <v>11.04</v>
          </cell>
          <cell r="I41">
            <v>0</v>
          </cell>
          <cell r="J41">
            <v>1.1000000000000001</v>
          </cell>
          <cell r="K41">
            <v>0</v>
          </cell>
          <cell r="L41">
            <v>0</v>
          </cell>
          <cell r="M41">
            <v>0</v>
          </cell>
          <cell r="N41">
            <v>12.14</v>
          </cell>
          <cell r="O41">
            <v>14.93</v>
          </cell>
          <cell r="P41">
            <v>0</v>
          </cell>
          <cell r="Q41">
            <v>0</v>
          </cell>
          <cell r="R41">
            <v>595.41</v>
          </cell>
          <cell r="S41">
            <v>12.41</v>
          </cell>
          <cell r="T41">
            <v>0</v>
          </cell>
          <cell r="U41">
            <v>1.1000000000000001</v>
          </cell>
          <cell r="V41">
            <v>0</v>
          </cell>
          <cell r="W41">
            <v>0</v>
          </cell>
          <cell r="X41">
            <v>0</v>
          </cell>
          <cell r="Y41">
            <v>13.51</v>
          </cell>
          <cell r="Z41">
            <v>50.1</v>
          </cell>
          <cell r="AA41">
            <v>7.0000000000000007E-2</v>
          </cell>
          <cell r="AB41">
            <v>0</v>
          </cell>
          <cell r="AC41">
            <v>0</v>
          </cell>
          <cell r="AM41">
            <v>11.04</v>
          </cell>
          <cell r="AN41">
            <v>0</v>
          </cell>
          <cell r="AO41">
            <v>1.1000000000000001</v>
          </cell>
          <cell r="AP41">
            <v>0</v>
          </cell>
          <cell r="AQ41">
            <v>0</v>
          </cell>
          <cell r="AR41">
            <v>0</v>
          </cell>
          <cell r="AS41">
            <v>12.139999999999999</v>
          </cell>
          <cell r="AT41">
            <v>0</v>
          </cell>
          <cell r="AU41">
            <v>8318200</v>
          </cell>
          <cell r="AV41">
            <v>750237.65384615376</v>
          </cell>
          <cell r="BC41">
            <v>0</v>
          </cell>
          <cell r="BD41">
            <v>0</v>
          </cell>
          <cell r="BE41">
            <v>750237.65384615376</v>
          </cell>
          <cell r="BF41">
            <v>485494.94230769225</v>
          </cell>
          <cell r="BG41">
            <v>264742.7115384615</v>
          </cell>
        </row>
        <row r="42">
          <cell r="F42" t="str">
            <v>Chu Thi Thuong</v>
          </cell>
          <cell r="G42">
            <v>155.34</v>
          </cell>
          <cell r="H42">
            <v>0.92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0.92</v>
          </cell>
          <cell r="O42">
            <v>5.58</v>
          </cell>
          <cell r="P42">
            <v>0</v>
          </cell>
          <cell r="Q42">
            <v>0</v>
          </cell>
          <cell r="R42">
            <v>606.29999999999995</v>
          </cell>
          <cell r="S42">
            <v>11.32</v>
          </cell>
          <cell r="T42">
            <v>0</v>
          </cell>
          <cell r="U42">
            <v>5.93</v>
          </cell>
          <cell r="V42">
            <v>0</v>
          </cell>
          <cell r="W42">
            <v>0</v>
          </cell>
          <cell r="X42">
            <v>0</v>
          </cell>
          <cell r="Y42">
            <v>17.25</v>
          </cell>
          <cell r="Z42">
            <v>42.95</v>
          </cell>
          <cell r="AA42">
            <v>0</v>
          </cell>
          <cell r="AB42">
            <v>0</v>
          </cell>
          <cell r="AC42">
            <v>0</v>
          </cell>
          <cell r="AM42">
            <v>0.92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0.92</v>
          </cell>
          <cell r="AT42">
            <v>0</v>
          </cell>
          <cell r="AU42">
            <v>8756000</v>
          </cell>
          <cell r="AV42">
            <v>58092.692307692319</v>
          </cell>
          <cell r="BC42">
            <v>0</v>
          </cell>
          <cell r="BD42">
            <v>0</v>
          </cell>
          <cell r="BE42">
            <v>58092.692307692319</v>
          </cell>
          <cell r="BF42">
            <v>38728.461538461539</v>
          </cell>
          <cell r="BG42">
            <v>19364.23076923078</v>
          </cell>
        </row>
        <row r="43">
          <cell r="F43" t="str">
            <v>Pham Thi Ngoc Linh</v>
          </cell>
          <cell r="G43">
            <v>151.91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8.09</v>
          </cell>
          <cell r="P43">
            <v>0</v>
          </cell>
          <cell r="Q43">
            <v>0</v>
          </cell>
          <cell r="R43">
            <v>617.21</v>
          </cell>
          <cell r="S43">
            <v>7.83</v>
          </cell>
          <cell r="T43">
            <v>0</v>
          </cell>
          <cell r="U43">
            <v>10.33</v>
          </cell>
          <cell r="V43">
            <v>0</v>
          </cell>
          <cell r="W43">
            <v>0</v>
          </cell>
          <cell r="X43">
            <v>0</v>
          </cell>
          <cell r="Y43">
            <v>18.16</v>
          </cell>
          <cell r="Z43">
            <v>32.950000000000003</v>
          </cell>
          <cell r="AA43">
            <v>0</v>
          </cell>
          <cell r="AB43">
            <v>0</v>
          </cell>
          <cell r="AC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9412700</v>
          </cell>
          <cell r="AV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 t="str">
            <v>Huynh Trung Tru</v>
          </cell>
          <cell r="G44">
            <v>150.72999999999999</v>
          </cell>
          <cell r="H44">
            <v>7.23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7.23</v>
          </cell>
          <cell r="O44">
            <v>16.5</v>
          </cell>
          <cell r="P44">
            <v>0</v>
          </cell>
          <cell r="Q44">
            <v>0</v>
          </cell>
          <cell r="R44">
            <v>580.09</v>
          </cell>
          <cell r="S44">
            <v>17.75</v>
          </cell>
          <cell r="T44">
            <v>0</v>
          </cell>
          <cell r="U44">
            <v>13.33</v>
          </cell>
          <cell r="V44">
            <v>0</v>
          </cell>
          <cell r="W44">
            <v>0</v>
          </cell>
          <cell r="X44">
            <v>0</v>
          </cell>
          <cell r="Y44">
            <v>31.08</v>
          </cell>
          <cell r="Z44">
            <v>82.99</v>
          </cell>
          <cell r="AA44">
            <v>1.35</v>
          </cell>
          <cell r="AB44">
            <v>0</v>
          </cell>
          <cell r="AC44">
            <v>0</v>
          </cell>
          <cell r="AM44">
            <v>7.23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7.23</v>
          </cell>
          <cell r="AT44">
            <v>0</v>
          </cell>
          <cell r="AU44">
            <v>12039500</v>
          </cell>
          <cell r="AV44">
            <v>627732.58413461549</v>
          </cell>
          <cell r="BC44">
            <v>0</v>
          </cell>
          <cell r="BD44">
            <v>0</v>
          </cell>
          <cell r="BE44">
            <v>627732.58413461549</v>
          </cell>
          <cell r="BF44">
            <v>418488.38942307694</v>
          </cell>
          <cell r="BG44">
            <v>209244.19471153856</v>
          </cell>
        </row>
        <row r="45">
          <cell r="F45" t="str">
            <v>Le Phuc Binh</v>
          </cell>
          <cell r="G45">
            <v>170.25</v>
          </cell>
          <cell r="H45">
            <v>14.21</v>
          </cell>
          <cell r="I45">
            <v>0</v>
          </cell>
          <cell r="J45">
            <v>13.27</v>
          </cell>
          <cell r="K45">
            <v>0</v>
          </cell>
          <cell r="L45">
            <v>0</v>
          </cell>
          <cell r="M45">
            <v>0</v>
          </cell>
          <cell r="N45">
            <v>27.48</v>
          </cell>
          <cell r="O45">
            <v>17.23</v>
          </cell>
          <cell r="P45">
            <v>0</v>
          </cell>
          <cell r="Q45">
            <v>0</v>
          </cell>
          <cell r="R45">
            <v>623.58000000000004</v>
          </cell>
          <cell r="S45">
            <v>30.59</v>
          </cell>
          <cell r="T45">
            <v>0</v>
          </cell>
          <cell r="U45">
            <v>21.3</v>
          </cell>
          <cell r="V45">
            <v>0</v>
          </cell>
          <cell r="W45">
            <v>0</v>
          </cell>
          <cell r="X45">
            <v>0</v>
          </cell>
          <cell r="Y45">
            <v>51.89</v>
          </cell>
          <cell r="Z45">
            <v>60.31</v>
          </cell>
          <cell r="AA45">
            <v>24.77</v>
          </cell>
          <cell r="AB45">
            <v>0</v>
          </cell>
          <cell r="AC45">
            <v>0</v>
          </cell>
          <cell r="AM45">
            <v>14.21</v>
          </cell>
          <cell r="AN45">
            <v>0</v>
          </cell>
          <cell r="AO45">
            <v>13.27</v>
          </cell>
          <cell r="AP45">
            <v>0</v>
          </cell>
          <cell r="AQ45">
            <v>0</v>
          </cell>
          <cell r="AR45">
            <v>0</v>
          </cell>
          <cell r="AS45">
            <v>27.48</v>
          </cell>
          <cell r="AT45">
            <v>0</v>
          </cell>
          <cell r="AU45">
            <v>10945000</v>
          </cell>
          <cell r="AV45">
            <v>2518139.3028846155</v>
          </cell>
          <cell r="BC45">
            <v>0</v>
          </cell>
          <cell r="BD45">
            <v>0</v>
          </cell>
          <cell r="BE45">
            <v>2518139.3028846155</v>
          </cell>
          <cell r="BF45">
            <v>1446002.8846153845</v>
          </cell>
          <cell r="BG45">
            <v>1072136.418269231</v>
          </cell>
        </row>
        <row r="46">
          <cell r="F46" t="str">
            <v>Hoang Nam</v>
          </cell>
          <cell r="G46">
            <v>145.12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6.88</v>
          </cell>
          <cell r="P46">
            <v>0</v>
          </cell>
          <cell r="Q46">
            <v>0</v>
          </cell>
          <cell r="R46">
            <v>600.25</v>
          </cell>
          <cell r="S46">
            <v>2.62</v>
          </cell>
          <cell r="T46">
            <v>0</v>
          </cell>
          <cell r="U46">
            <v>14</v>
          </cell>
          <cell r="V46">
            <v>0</v>
          </cell>
          <cell r="W46">
            <v>0</v>
          </cell>
          <cell r="X46">
            <v>0</v>
          </cell>
          <cell r="Y46">
            <v>16.62</v>
          </cell>
          <cell r="Z46">
            <v>40.369999999999997</v>
          </cell>
          <cell r="AA46">
            <v>0</v>
          </cell>
          <cell r="AB46">
            <v>0</v>
          </cell>
          <cell r="AC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10945000</v>
          </cell>
          <cell r="AV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F47" t="str">
            <v>Nguyen Ha Kim Huong</v>
          </cell>
          <cell r="G47">
            <v>118.89</v>
          </cell>
          <cell r="H47">
            <v>8.1999999999999993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8.1999999999999993</v>
          </cell>
          <cell r="O47">
            <v>17.309999999999999</v>
          </cell>
          <cell r="P47">
            <v>0</v>
          </cell>
          <cell r="Q47">
            <v>0</v>
          </cell>
          <cell r="R47">
            <v>517.42999999999995</v>
          </cell>
          <cell r="S47">
            <v>16.8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16.8</v>
          </cell>
          <cell r="Z47">
            <v>99.37</v>
          </cell>
          <cell r="AA47">
            <v>8.65</v>
          </cell>
          <cell r="AB47">
            <v>0</v>
          </cell>
          <cell r="AC47">
            <v>0</v>
          </cell>
          <cell r="AM47">
            <v>8.1999999999999993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8.1999999999999993</v>
          </cell>
          <cell r="AT47">
            <v>0</v>
          </cell>
          <cell r="AU47">
            <v>8974900</v>
          </cell>
          <cell r="AV47">
            <v>530727.25961538451</v>
          </cell>
          <cell r="BC47">
            <v>0</v>
          </cell>
          <cell r="BD47">
            <v>0</v>
          </cell>
          <cell r="BE47">
            <v>530727.25961538451</v>
          </cell>
          <cell r="BF47">
            <v>353818.17307692306</v>
          </cell>
          <cell r="BG47">
            <v>176909.08653846144</v>
          </cell>
        </row>
        <row r="48">
          <cell r="F48" t="str">
            <v>Dang Dao Duc</v>
          </cell>
          <cell r="G48">
            <v>162.44</v>
          </cell>
          <cell r="H48">
            <v>5.1100000000000003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5.1100000000000003</v>
          </cell>
          <cell r="O48">
            <v>2.67</v>
          </cell>
          <cell r="P48">
            <v>0</v>
          </cell>
          <cell r="Q48">
            <v>0</v>
          </cell>
          <cell r="R48">
            <v>588.04</v>
          </cell>
          <cell r="S48">
            <v>8.06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8.06</v>
          </cell>
          <cell r="Z48">
            <v>52.02</v>
          </cell>
          <cell r="AA48">
            <v>32</v>
          </cell>
          <cell r="AB48">
            <v>0</v>
          </cell>
          <cell r="AC48">
            <v>0</v>
          </cell>
          <cell r="AM48">
            <v>5.1100000000000003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5.1100000000000003</v>
          </cell>
          <cell r="AT48">
            <v>0</v>
          </cell>
          <cell r="AU48">
            <v>6785900</v>
          </cell>
          <cell r="AV48">
            <v>250066.93990384619</v>
          </cell>
          <cell r="BC48">
            <v>0</v>
          </cell>
          <cell r="BD48">
            <v>0</v>
          </cell>
          <cell r="BE48">
            <v>250066.93990384619</v>
          </cell>
          <cell r="BF48">
            <v>166711.29326923078</v>
          </cell>
          <cell r="BG48">
            <v>83355.646634615405</v>
          </cell>
        </row>
        <row r="49">
          <cell r="F49" t="str">
            <v>Nguyen Duc Tong</v>
          </cell>
          <cell r="G49">
            <v>158.07</v>
          </cell>
          <cell r="H49">
            <v>1.21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1.21</v>
          </cell>
          <cell r="O49">
            <v>3.14</v>
          </cell>
          <cell r="P49">
            <v>0</v>
          </cell>
          <cell r="Q49">
            <v>0</v>
          </cell>
          <cell r="R49">
            <v>594.82000000000005</v>
          </cell>
          <cell r="S49">
            <v>5.42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5.42</v>
          </cell>
          <cell r="Z49">
            <v>42.6</v>
          </cell>
          <cell r="AA49">
            <v>1.29</v>
          </cell>
          <cell r="AB49">
            <v>0</v>
          </cell>
          <cell r="AC49">
            <v>0</v>
          </cell>
          <cell r="AM49">
            <v>1.21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1.21</v>
          </cell>
          <cell r="AT49">
            <v>0</v>
          </cell>
          <cell r="AU49">
            <v>9850500</v>
          </cell>
          <cell r="AV49">
            <v>85955.08413461539</v>
          </cell>
          <cell r="BC49">
            <v>0</v>
          </cell>
          <cell r="BD49">
            <v>0</v>
          </cell>
          <cell r="BE49">
            <v>85955.08413461539</v>
          </cell>
          <cell r="BF49">
            <v>57303.389423076922</v>
          </cell>
          <cell r="BG49">
            <v>28651.694711538468</v>
          </cell>
        </row>
        <row r="50">
          <cell r="F50" t="str">
            <v>Pham Thi Thu Trang</v>
          </cell>
          <cell r="G50">
            <v>160.72999999999999</v>
          </cell>
          <cell r="H50">
            <v>9.56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9.56</v>
          </cell>
          <cell r="O50">
            <v>8.83</v>
          </cell>
          <cell r="P50">
            <v>0</v>
          </cell>
          <cell r="Q50">
            <v>0</v>
          </cell>
          <cell r="R50">
            <v>644.69000000000005</v>
          </cell>
          <cell r="S50">
            <v>32.06</v>
          </cell>
          <cell r="T50">
            <v>0</v>
          </cell>
          <cell r="U50">
            <v>9.8000000000000007</v>
          </cell>
          <cell r="V50">
            <v>0</v>
          </cell>
          <cell r="W50">
            <v>0</v>
          </cell>
          <cell r="X50">
            <v>0</v>
          </cell>
          <cell r="Y50">
            <v>41.86</v>
          </cell>
          <cell r="Z50">
            <v>29.17</v>
          </cell>
          <cell r="AA50">
            <v>0</v>
          </cell>
          <cell r="AB50">
            <v>0</v>
          </cell>
          <cell r="AC50">
            <v>0</v>
          </cell>
          <cell r="AM50">
            <v>9.56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9.56</v>
          </cell>
          <cell r="AT50">
            <v>0</v>
          </cell>
          <cell r="AU50">
            <v>5691400</v>
          </cell>
          <cell r="AV50">
            <v>392378.25</v>
          </cell>
          <cell r="BC50">
            <v>0</v>
          </cell>
          <cell r="BD50">
            <v>0</v>
          </cell>
          <cell r="BE50">
            <v>392378.25</v>
          </cell>
          <cell r="BF50">
            <v>261585.5</v>
          </cell>
          <cell r="BG50">
            <v>130792.75</v>
          </cell>
        </row>
        <row r="51">
          <cell r="F51" t="str">
            <v>Ong Thi Xuan Anh</v>
          </cell>
          <cell r="G51">
            <v>178.23</v>
          </cell>
          <cell r="H51">
            <v>8.25</v>
          </cell>
          <cell r="I51">
            <v>0</v>
          </cell>
          <cell r="J51">
            <v>10</v>
          </cell>
          <cell r="K51">
            <v>0</v>
          </cell>
          <cell r="L51">
            <v>0</v>
          </cell>
          <cell r="M51">
            <v>0</v>
          </cell>
          <cell r="N51">
            <v>18.25</v>
          </cell>
          <cell r="O51">
            <v>0.02</v>
          </cell>
          <cell r="P51">
            <v>0</v>
          </cell>
          <cell r="Q51">
            <v>0</v>
          </cell>
          <cell r="R51">
            <v>652.01</v>
          </cell>
          <cell r="S51">
            <v>44.83</v>
          </cell>
          <cell r="T51">
            <v>0</v>
          </cell>
          <cell r="U51">
            <v>24.25</v>
          </cell>
          <cell r="V51">
            <v>0</v>
          </cell>
          <cell r="W51">
            <v>0</v>
          </cell>
          <cell r="X51">
            <v>0</v>
          </cell>
          <cell r="Y51">
            <v>69.08</v>
          </cell>
          <cell r="Z51">
            <v>49.07</v>
          </cell>
          <cell r="AA51">
            <v>0</v>
          </cell>
          <cell r="AB51">
            <v>0</v>
          </cell>
          <cell r="AC51">
            <v>0</v>
          </cell>
          <cell r="AM51">
            <v>8.25</v>
          </cell>
          <cell r="AN51">
            <v>0</v>
          </cell>
          <cell r="AO51">
            <v>10</v>
          </cell>
          <cell r="AP51">
            <v>0</v>
          </cell>
          <cell r="AQ51">
            <v>0</v>
          </cell>
          <cell r="AR51">
            <v>0</v>
          </cell>
          <cell r="AS51">
            <v>18.25</v>
          </cell>
          <cell r="AT51">
            <v>0</v>
          </cell>
          <cell r="AU51">
            <v>6764010</v>
          </cell>
          <cell r="AV51">
            <v>1052811.6526442308</v>
          </cell>
          <cell r="BC51">
            <v>0</v>
          </cell>
          <cell r="BD51">
            <v>0</v>
          </cell>
          <cell r="BE51">
            <v>1052811.6526442308</v>
          </cell>
          <cell r="BF51">
            <v>593476.83894230775</v>
          </cell>
          <cell r="BG51">
            <v>459334.81370192301</v>
          </cell>
        </row>
        <row r="52">
          <cell r="F52" t="str">
            <v>Truong Van Hoang</v>
          </cell>
          <cell r="G52">
            <v>149.96</v>
          </cell>
          <cell r="H52">
            <v>2.64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2.64</v>
          </cell>
          <cell r="O52">
            <v>12.68</v>
          </cell>
          <cell r="P52">
            <v>0</v>
          </cell>
          <cell r="Q52">
            <v>0</v>
          </cell>
          <cell r="R52">
            <v>440</v>
          </cell>
          <cell r="S52">
            <v>6.39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6.39</v>
          </cell>
          <cell r="Z52">
            <v>198.39</v>
          </cell>
          <cell r="AA52">
            <v>112</v>
          </cell>
          <cell r="AB52">
            <v>0</v>
          </cell>
          <cell r="AC52">
            <v>0</v>
          </cell>
          <cell r="AM52">
            <v>2.64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2.64</v>
          </cell>
          <cell r="AT52">
            <v>0</v>
          </cell>
          <cell r="AU52">
            <v>12696200</v>
          </cell>
          <cell r="AV52">
            <v>241716.11538461538</v>
          </cell>
          <cell r="BC52">
            <v>0</v>
          </cell>
          <cell r="BD52">
            <v>0</v>
          </cell>
          <cell r="BE52">
            <v>241716.11538461538</v>
          </cell>
          <cell r="BF52">
            <v>161144.07692307694</v>
          </cell>
          <cell r="BG52">
            <v>80572.038461538439</v>
          </cell>
        </row>
        <row r="53">
          <cell r="F53" t="str">
            <v>Tran Lan Khuong</v>
          </cell>
          <cell r="G53">
            <v>155.29</v>
          </cell>
          <cell r="H53">
            <v>3.29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3.29</v>
          </cell>
          <cell r="O53">
            <v>8</v>
          </cell>
          <cell r="P53">
            <v>0</v>
          </cell>
          <cell r="Q53">
            <v>0</v>
          </cell>
          <cell r="R53">
            <v>621.64</v>
          </cell>
          <cell r="S53">
            <v>9.84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9.84</v>
          </cell>
          <cell r="Z53">
            <v>20.2</v>
          </cell>
          <cell r="AA53">
            <v>0</v>
          </cell>
          <cell r="AB53">
            <v>0</v>
          </cell>
          <cell r="AC53">
            <v>0</v>
          </cell>
          <cell r="AM53">
            <v>3.29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3.29</v>
          </cell>
          <cell r="AT53">
            <v>0</v>
          </cell>
          <cell r="AU53">
            <v>8318200</v>
          </cell>
          <cell r="AV53">
            <v>197357.29326923081</v>
          </cell>
          <cell r="BC53">
            <v>0</v>
          </cell>
          <cell r="BD53">
            <v>0</v>
          </cell>
          <cell r="BE53">
            <v>197357.29326923081</v>
          </cell>
          <cell r="BF53">
            <v>131571.52884615384</v>
          </cell>
          <cell r="BG53">
            <v>65785.764423076966</v>
          </cell>
        </row>
        <row r="54">
          <cell r="F54" t="str">
            <v>Bui Le Nhu Ngoc</v>
          </cell>
          <cell r="G54">
            <v>135.24</v>
          </cell>
          <cell r="H54">
            <v>2.4500000000000002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2.4500000000000002</v>
          </cell>
          <cell r="O54">
            <v>27.21</v>
          </cell>
          <cell r="P54">
            <v>0</v>
          </cell>
          <cell r="Q54">
            <v>0</v>
          </cell>
          <cell r="R54">
            <v>552.57000000000005</v>
          </cell>
          <cell r="S54">
            <v>12.04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12.04</v>
          </cell>
          <cell r="Z54">
            <v>91.47</v>
          </cell>
          <cell r="AA54">
            <v>19.63</v>
          </cell>
          <cell r="AB54">
            <v>0</v>
          </cell>
          <cell r="AC54">
            <v>0</v>
          </cell>
          <cell r="AM54">
            <v>2.4500000000000002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2.4500000000000002</v>
          </cell>
          <cell r="AT54">
            <v>0</v>
          </cell>
          <cell r="AU54">
            <v>9631600</v>
          </cell>
          <cell r="AV54">
            <v>170173.70192307694</v>
          </cell>
          <cell r="BC54">
            <v>0</v>
          </cell>
          <cell r="BD54">
            <v>0</v>
          </cell>
          <cell r="BE54">
            <v>170173.70192307694</v>
          </cell>
          <cell r="BF54">
            <v>113449.13461538461</v>
          </cell>
          <cell r="BG54">
            <v>56724.567307692327</v>
          </cell>
        </row>
        <row r="55">
          <cell r="F55" t="str">
            <v>Duong Thi Diem</v>
          </cell>
          <cell r="G55">
            <v>136.47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23.53</v>
          </cell>
          <cell r="P55">
            <v>0</v>
          </cell>
          <cell r="Q55">
            <v>0</v>
          </cell>
          <cell r="R55">
            <v>604.5</v>
          </cell>
          <cell r="S55">
            <v>27.85</v>
          </cell>
          <cell r="T55">
            <v>0</v>
          </cell>
          <cell r="U55">
            <v>7.72</v>
          </cell>
          <cell r="V55">
            <v>0</v>
          </cell>
          <cell r="W55">
            <v>0</v>
          </cell>
          <cell r="X55">
            <v>0</v>
          </cell>
          <cell r="Y55">
            <v>35.57</v>
          </cell>
          <cell r="Z55">
            <v>63.07</v>
          </cell>
          <cell r="AA55">
            <v>0</v>
          </cell>
          <cell r="AB55">
            <v>0</v>
          </cell>
          <cell r="AC55">
            <v>1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6567000</v>
          </cell>
          <cell r="AV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F56" t="str">
            <v>Tran Hoang Nhan</v>
          </cell>
          <cell r="G56">
            <v>143.69999999999999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1</v>
          </cell>
          <cell r="O56">
            <v>17.3</v>
          </cell>
          <cell r="P56">
            <v>0</v>
          </cell>
          <cell r="Q56">
            <v>0</v>
          </cell>
          <cell r="R56">
            <v>605.67999999999995</v>
          </cell>
          <cell r="S56">
            <v>2.97</v>
          </cell>
          <cell r="T56">
            <v>0</v>
          </cell>
          <cell r="U56">
            <v>5.65</v>
          </cell>
          <cell r="V56">
            <v>0</v>
          </cell>
          <cell r="W56">
            <v>0</v>
          </cell>
          <cell r="X56">
            <v>0</v>
          </cell>
          <cell r="Y56">
            <v>8.6199999999999992</v>
          </cell>
          <cell r="Z56">
            <v>34.94</v>
          </cell>
          <cell r="AA56">
            <v>0</v>
          </cell>
          <cell r="AB56">
            <v>0</v>
          </cell>
          <cell r="AC56">
            <v>0</v>
          </cell>
          <cell r="AM56">
            <v>1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1</v>
          </cell>
          <cell r="AT56">
            <v>0</v>
          </cell>
          <cell r="AU56">
            <v>9850500</v>
          </cell>
          <cell r="AV56">
            <v>71037.25961538461</v>
          </cell>
          <cell r="BC56">
            <v>0</v>
          </cell>
          <cell r="BD56">
            <v>0</v>
          </cell>
          <cell r="BE56">
            <v>71037.25961538461</v>
          </cell>
          <cell r="BF56">
            <v>47358.173076923078</v>
          </cell>
          <cell r="BG56">
            <v>23679.086538461532</v>
          </cell>
        </row>
        <row r="57">
          <cell r="F57" t="str">
            <v>Nguyen Tan Phat</v>
          </cell>
          <cell r="G57">
            <v>156.30000000000001</v>
          </cell>
          <cell r="H57">
            <v>4.91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4.91</v>
          </cell>
          <cell r="O57">
            <v>8.61</v>
          </cell>
          <cell r="P57">
            <v>0</v>
          </cell>
          <cell r="Q57">
            <v>0</v>
          </cell>
          <cell r="R57">
            <v>622.69000000000005</v>
          </cell>
          <cell r="S57">
            <v>7.16</v>
          </cell>
          <cell r="T57">
            <v>0</v>
          </cell>
          <cell r="U57">
            <v>5.73</v>
          </cell>
          <cell r="V57">
            <v>0</v>
          </cell>
          <cell r="W57">
            <v>0</v>
          </cell>
          <cell r="X57">
            <v>0</v>
          </cell>
          <cell r="Y57">
            <v>12.89</v>
          </cell>
          <cell r="Z57">
            <v>22.2</v>
          </cell>
          <cell r="AA57">
            <v>0</v>
          </cell>
          <cell r="AB57">
            <v>0</v>
          </cell>
          <cell r="AC57">
            <v>0</v>
          </cell>
          <cell r="AM57">
            <v>4.91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4.91</v>
          </cell>
          <cell r="AT57">
            <v>0</v>
          </cell>
          <cell r="AU57">
            <v>9850500</v>
          </cell>
          <cell r="AV57">
            <v>348792.94471153844</v>
          </cell>
          <cell r="BC57">
            <v>0</v>
          </cell>
          <cell r="BD57">
            <v>0</v>
          </cell>
          <cell r="BE57">
            <v>348792.94471153844</v>
          </cell>
          <cell r="BF57">
            <v>232528.62980769231</v>
          </cell>
          <cell r="BG57">
            <v>116264.31490384613</v>
          </cell>
        </row>
        <row r="58">
          <cell r="F58" t="str">
            <v>Le Van Trung</v>
          </cell>
          <cell r="G58">
            <v>152.22999999999999</v>
          </cell>
          <cell r="H58">
            <v>7.04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7.04</v>
          </cell>
          <cell r="O58">
            <v>14.81</v>
          </cell>
          <cell r="P58">
            <v>0</v>
          </cell>
          <cell r="Q58">
            <v>0</v>
          </cell>
          <cell r="R58">
            <v>582.29999999999995</v>
          </cell>
          <cell r="S58">
            <v>22.54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22.54</v>
          </cell>
          <cell r="Z58">
            <v>72.239999999999995</v>
          </cell>
          <cell r="AA58">
            <v>0</v>
          </cell>
          <cell r="AB58">
            <v>0</v>
          </cell>
          <cell r="AC58">
            <v>0</v>
          </cell>
          <cell r="AM58">
            <v>7.04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7.04</v>
          </cell>
          <cell r="AT58">
            <v>0</v>
          </cell>
          <cell r="AU58">
            <v>13856370</v>
          </cell>
          <cell r="AV58">
            <v>703477.24615384627</v>
          </cell>
          <cell r="BC58">
            <v>0</v>
          </cell>
          <cell r="BD58">
            <v>0</v>
          </cell>
          <cell r="BE58">
            <v>703477.24615384627</v>
          </cell>
          <cell r="BF58">
            <v>468984.83076923073</v>
          </cell>
          <cell r="BG58">
            <v>234492.41538461554</v>
          </cell>
        </row>
        <row r="59">
          <cell r="F59" t="str">
            <v>Ngo Thi Trang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196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7</v>
          </cell>
          <cell r="AA59">
            <v>0</v>
          </cell>
          <cell r="AB59">
            <v>0</v>
          </cell>
          <cell r="AC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7661500</v>
          </cell>
          <cell r="AV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F60" t="str">
            <v>Nguyen Thi Kim Hue</v>
          </cell>
          <cell r="G60">
            <v>141.63999999999999</v>
          </cell>
          <cell r="H60">
            <v>2.87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2.87</v>
          </cell>
          <cell r="O60">
            <v>21.23</v>
          </cell>
          <cell r="P60">
            <v>0</v>
          </cell>
          <cell r="Q60">
            <v>0</v>
          </cell>
          <cell r="R60">
            <v>586.80999999999995</v>
          </cell>
          <cell r="S60">
            <v>8.01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8.01</v>
          </cell>
          <cell r="Z60">
            <v>53.2</v>
          </cell>
          <cell r="AA60">
            <v>0</v>
          </cell>
          <cell r="AB60">
            <v>0</v>
          </cell>
          <cell r="AC60">
            <v>0</v>
          </cell>
          <cell r="AM60">
            <v>2.87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2.87</v>
          </cell>
          <cell r="AT60">
            <v>0</v>
          </cell>
          <cell r="AU60">
            <v>8756000</v>
          </cell>
          <cell r="AV60">
            <v>181223.94230769231</v>
          </cell>
          <cell r="BC60">
            <v>0</v>
          </cell>
          <cell r="BD60">
            <v>0</v>
          </cell>
          <cell r="BE60">
            <v>181223.94230769231</v>
          </cell>
          <cell r="BF60">
            <v>120815.96153846153</v>
          </cell>
          <cell r="BG60">
            <v>60407.98076923078</v>
          </cell>
        </row>
        <row r="61">
          <cell r="F61" t="str">
            <v>Vo Hoai Son</v>
          </cell>
          <cell r="G61">
            <v>168.03</v>
          </cell>
          <cell r="H61">
            <v>15.92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15.92</v>
          </cell>
          <cell r="O61">
            <v>7.89</v>
          </cell>
          <cell r="P61">
            <v>0</v>
          </cell>
          <cell r="Q61">
            <v>0</v>
          </cell>
          <cell r="R61">
            <v>624.54</v>
          </cell>
          <cell r="S61">
            <v>44.47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44.47</v>
          </cell>
          <cell r="Z61">
            <v>51.93</v>
          </cell>
          <cell r="AA61">
            <v>2.14</v>
          </cell>
          <cell r="AB61">
            <v>0</v>
          </cell>
          <cell r="AC61">
            <v>0</v>
          </cell>
          <cell r="AM61">
            <v>15.92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15.92</v>
          </cell>
          <cell r="AT61">
            <v>0</v>
          </cell>
          <cell r="AU61">
            <v>13134000</v>
          </cell>
          <cell r="AV61">
            <v>1507884.2307692308</v>
          </cell>
          <cell r="BC61">
            <v>0</v>
          </cell>
          <cell r="BD61">
            <v>0</v>
          </cell>
          <cell r="BE61">
            <v>1507884.2307692308</v>
          </cell>
          <cell r="BF61">
            <v>1005256.1538461539</v>
          </cell>
          <cell r="BG61">
            <v>502628.07692307688</v>
          </cell>
        </row>
        <row r="62">
          <cell r="F62" t="str">
            <v>Tran Hoang Tuan</v>
          </cell>
          <cell r="G62">
            <v>177.97</v>
          </cell>
          <cell r="H62">
            <v>14.73</v>
          </cell>
          <cell r="I62">
            <v>0</v>
          </cell>
          <cell r="J62">
            <v>4.8499999999999996</v>
          </cell>
          <cell r="K62">
            <v>0</v>
          </cell>
          <cell r="L62">
            <v>0</v>
          </cell>
          <cell r="M62">
            <v>0</v>
          </cell>
          <cell r="N62">
            <v>19.579999999999998</v>
          </cell>
          <cell r="O62">
            <v>1.61</v>
          </cell>
          <cell r="P62">
            <v>0</v>
          </cell>
          <cell r="Q62">
            <v>0</v>
          </cell>
          <cell r="R62">
            <v>615.23</v>
          </cell>
          <cell r="S62">
            <v>46.02</v>
          </cell>
          <cell r="T62">
            <v>0</v>
          </cell>
          <cell r="U62">
            <v>4.8499999999999996</v>
          </cell>
          <cell r="V62">
            <v>0</v>
          </cell>
          <cell r="W62">
            <v>0</v>
          </cell>
          <cell r="X62">
            <v>0</v>
          </cell>
          <cell r="Y62">
            <v>50.87</v>
          </cell>
          <cell r="Z62">
            <v>67.64</v>
          </cell>
          <cell r="AA62">
            <v>40</v>
          </cell>
          <cell r="AB62">
            <v>0</v>
          </cell>
          <cell r="AC62">
            <v>0</v>
          </cell>
          <cell r="AM62">
            <v>14.73</v>
          </cell>
          <cell r="AN62">
            <v>0</v>
          </cell>
          <cell r="AO62">
            <v>4.8499999999999996</v>
          </cell>
          <cell r="AP62">
            <v>0</v>
          </cell>
          <cell r="AQ62">
            <v>0</v>
          </cell>
          <cell r="AR62">
            <v>0</v>
          </cell>
          <cell r="AS62">
            <v>19.579999999999998</v>
          </cell>
          <cell r="AT62">
            <v>0</v>
          </cell>
          <cell r="AU62">
            <v>12039500</v>
          </cell>
          <cell r="AV62">
            <v>1840364.9158653845</v>
          </cell>
          <cell r="BC62">
            <v>0</v>
          </cell>
          <cell r="BD62">
            <v>0</v>
          </cell>
          <cell r="BE62">
            <v>1840364.9158653845</v>
          </cell>
          <cell r="BF62">
            <v>1133333.7019230768</v>
          </cell>
          <cell r="BG62">
            <v>707031.21394230775</v>
          </cell>
        </row>
        <row r="63">
          <cell r="F63" t="str">
            <v>Pham Thanh Liem</v>
          </cell>
          <cell r="G63">
            <v>159.84</v>
          </cell>
          <cell r="H63">
            <v>7.87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7.87</v>
          </cell>
          <cell r="O63">
            <v>8.0299999999999994</v>
          </cell>
          <cell r="P63">
            <v>0</v>
          </cell>
          <cell r="Q63">
            <v>0</v>
          </cell>
          <cell r="R63">
            <v>619.41</v>
          </cell>
          <cell r="S63">
            <v>13.54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13.54</v>
          </cell>
          <cell r="Z63">
            <v>26.13</v>
          </cell>
          <cell r="AA63">
            <v>5.95</v>
          </cell>
          <cell r="AB63">
            <v>0</v>
          </cell>
          <cell r="AC63">
            <v>0</v>
          </cell>
          <cell r="AM63">
            <v>7.87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7.87</v>
          </cell>
          <cell r="AT63">
            <v>0</v>
          </cell>
          <cell r="AU63">
            <v>9850500</v>
          </cell>
          <cell r="AV63">
            <v>559063.23317307688</v>
          </cell>
          <cell r="BC63">
            <v>0</v>
          </cell>
          <cell r="BD63">
            <v>0</v>
          </cell>
          <cell r="BE63">
            <v>559063.23317307688</v>
          </cell>
          <cell r="BF63">
            <v>372708.82211538462</v>
          </cell>
          <cell r="BG63">
            <v>186354.41105769225</v>
          </cell>
        </row>
        <row r="64">
          <cell r="F64" t="str">
            <v>Do Ngoc Hien</v>
          </cell>
          <cell r="G64">
            <v>145.66</v>
          </cell>
          <cell r="H64">
            <v>1.57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1.57</v>
          </cell>
          <cell r="O64">
            <v>15.91</v>
          </cell>
          <cell r="P64">
            <v>0</v>
          </cell>
          <cell r="Q64">
            <v>0</v>
          </cell>
          <cell r="R64">
            <v>605.26</v>
          </cell>
          <cell r="S64">
            <v>17.47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17.47</v>
          </cell>
          <cell r="Z64">
            <v>44.21</v>
          </cell>
          <cell r="AA64">
            <v>1.36</v>
          </cell>
          <cell r="AB64">
            <v>0</v>
          </cell>
          <cell r="AC64">
            <v>0</v>
          </cell>
          <cell r="AM64">
            <v>1.57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1.57</v>
          </cell>
          <cell r="AT64">
            <v>0</v>
          </cell>
          <cell r="AU64">
            <v>9850500</v>
          </cell>
          <cell r="AV64">
            <v>111528.49759615384</v>
          </cell>
          <cell r="BC64">
            <v>0</v>
          </cell>
          <cell r="BD64">
            <v>0</v>
          </cell>
          <cell r="BE64">
            <v>111528.49759615384</v>
          </cell>
          <cell r="BF64">
            <v>74352.331730769234</v>
          </cell>
          <cell r="BG64">
            <v>37176.16586538461</v>
          </cell>
        </row>
        <row r="65">
          <cell r="F65" t="str">
            <v>Pham Thanh Tuong Vy</v>
          </cell>
          <cell r="G65">
            <v>91.27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12.73</v>
          </cell>
          <cell r="P65">
            <v>0</v>
          </cell>
          <cell r="Q65">
            <v>0</v>
          </cell>
          <cell r="R65">
            <v>500.22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43.78</v>
          </cell>
          <cell r="AA65">
            <v>25.82</v>
          </cell>
          <cell r="AB65">
            <v>0</v>
          </cell>
          <cell r="AC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7661500</v>
          </cell>
          <cell r="AV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 t="str">
            <v>Hoang Quoc My</v>
          </cell>
          <cell r="G66">
            <v>137.80000000000001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22.2</v>
          </cell>
          <cell r="P66">
            <v>0</v>
          </cell>
          <cell r="Q66">
            <v>0</v>
          </cell>
          <cell r="R66">
            <v>545.66999999999996</v>
          </cell>
          <cell r="S66">
            <v>7.52</v>
          </cell>
          <cell r="T66">
            <v>0</v>
          </cell>
          <cell r="U66">
            <v>11.85</v>
          </cell>
          <cell r="V66">
            <v>0</v>
          </cell>
          <cell r="W66">
            <v>0</v>
          </cell>
          <cell r="X66">
            <v>0</v>
          </cell>
          <cell r="Y66">
            <v>19.37</v>
          </cell>
          <cell r="Z66">
            <v>33.700000000000003</v>
          </cell>
          <cell r="AA66">
            <v>9.36</v>
          </cell>
          <cell r="AB66">
            <v>0</v>
          </cell>
          <cell r="AC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7004800</v>
          </cell>
          <cell r="AV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 t="str">
            <v>Le Tuan Anh</v>
          </cell>
          <cell r="G67">
            <v>151.54</v>
          </cell>
          <cell r="H67">
            <v>0</v>
          </cell>
          <cell r="I67">
            <v>0</v>
          </cell>
          <cell r="J67">
            <v>5.81</v>
          </cell>
          <cell r="K67">
            <v>0</v>
          </cell>
          <cell r="L67">
            <v>0</v>
          </cell>
          <cell r="M67">
            <v>0</v>
          </cell>
          <cell r="N67">
            <v>5.81</v>
          </cell>
          <cell r="O67">
            <v>14.27</v>
          </cell>
          <cell r="P67">
            <v>0</v>
          </cell>
          <cell r="Q67">
            <v>0</v>
          </cell>
          <cell r="R67">
            <v>557.84</v>
          </cell>
          <cell r="S67">
            <v>34.51</v>
          </cell>
          <cell r="T67">
            <v>0</v>
          </cell>
          <cell r="U67">
            <v>17.45</v>
          </cell>
          <cell r="V67">
            <v>0</v>
          </cell>
          <cell r="W67">
            <v>0</v>
          </cell>
          <cell r="X67">
            <v>0</v>
          </cell>
          <cell r="Y67">
            <v>51.96</v>
          </cell>
          <cell r="Z67">
            <v>54.12</v>
          </cell>
          <cell r="AA67">
            <v>0</v>
          </cell>
          <cell r="AB67">
            <v>0</v>
          </cell>
          <cell r="AC67">
            <v>1</v>
          </cell>
          <cell r="AM67">
            <v>0</v>
          </cell>
          <cell r="AN67">
            <v>0</v>
          </cell>
          <cell r="AO67">
            <v>5.81</v>
          </cell>
          <cell r="AP67">
            <v>0</v>
          </cell>
          <cell r="AQ67">
            <v>0</v>
          </cell>
          <cell r="AR67">
            <v>0</v>
          </cell>
          <cell r="AS67">
            <v>5.81</v>
          </cell>
          <cell r="AT67">
            <v>0</v>
          </cell>
          <cell r="AU67">
            <v>7661500</v>
          </cell>
          <cell r="AV67">
            <v>428012.64423076925</v>
          </cell>
          <cell r="BC67">
            <v>0</v>
          </cell>
          <cell r="BD67">
            <v>0</v>
          </cell>
          <cell r="BE67">
            <v>428012.64423076925</v>
          </cell>
          <cell r="BF67">
            <v>214006.32211538462</v>
          </cell>
          <cell r="BG67">
            <v>214006.32211538462</v>
          </cell>
        </row>
        <row r="68">
          <cell r="F68" t="str">
            <v>Pham Bao Tran</v>
          </cell>
          <cell r="G68">
            <v>131.93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28.07</v>
          </cell>
          <cell r="P68">
            <v>28.07</v>
          </cell>
          <cell r="Q68">
            <v>0</v>
          </cell>
          <cell r="R68">
            <v>131.93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28.07</v>
          </cell>
          <cell r="AA68">
            <v>28.07</v>
          </cell>
          <cell r="AB68">
            <v>0</v>
          </cell>
          <cell r="AC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9850500</v>
          </cell>
          <cell r="AV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 t="str">
            <v>Hoang Thi Lieu</v>
          </cell>
          <cell r="G69">
            <v>120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8</v>
          </cell>
          <cell r="P69">
            <v>0</v>
          </cell>
          <cell r="Q69">
            <v>0</v>
          </cell>
          <cell r="R69">
            <v>120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8</v>
          </cell>
          <cell r="AA69">
            <v>0</v>
          </cell>
          <cell r="AB69">
            <v>0</v>
          </cell>
          <cell r="AC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17512000</v>
          </cell>
          <cell r="AV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F70" t="str">
            <v>Cai Thi Thu Thanh</v>
          </cell>
          <cell r="G70">
            <v>127.95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8.0500000000000007</v>
          </cell>
          <cell r="P70">
            <v>0</v>
          </cell>
          <cell r="Q70">
            <v>0</v>
          </cell>
          <cell r="R70">
            <v>405.57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18.43</v>
          </cell>
          <cell r="AA70">
            <v>0</v>
          </cell>
          <cell r="AB70">
            <v>0</v>
          </cell>
          <cell r="AC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16417500</v>
          </cell>
          <cell r="AV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 t="str">
            <v>Giang Thanh Long</v>
          </cell>
          <cell r="G71">
            <v>182.67</v>
          </cell>
          <cell r="H71">
            <v>29.5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29.5</v>
          </cell>
          <cell r="O71">
            <v>6.83</v>
          </cell>
          <cell r="P71">
            <v>0</v>
          </cell>
          <cell r="Q71">
            <v>0</v>
          </cell>
          <cell r="R71">
            <v>669.25</v>
          </cell>
          <cell r="S71">
            <v>92.78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92.78</v>
          </cell>
          <cell r="Z71">
            <v>55.53</v>
          </cell>
          <cell r="AA71">
            <v>32</v>
          </cell>
          <cell r="AB71">
            <v>0</v>
          </cell>
          <cell r="AC71">
            <v>0</v>
          </cell>
          <cell r="AM71">
            <v>29.5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29.5</v>
          </cell>
          <cell r="AT71">
            <v>0</v>
          </cell>
          <cell r="AU71">
            <v>17512000</v>
          </cell>
          <cell r="AV71">
            <v>3725509.6153846155</v>
          </cell>
          <cell r="BC71">
            <v>0</v>
          </cell>
          <cell r="BD71">
            <v>0</v>
          </cell>
          <cell r="BE71">
            <v>3725509.6153846155</v>
          </cell>
          <cell r="BF71">
            <v>2483673.076923077</v>
          </cell>
          <cell r="BG71">
            <v>1241836.5384615385</v>
          </cell>
        </row>
        <row r="72">
          <cell r="F72" t="str">
            <v>Huynh Gia Loc</v>
          </cell>
          <cell r="G72">
            <v>174.65</v>
          </cell>
          <cell r="H72">
            <v>8.67</v>
          </cell>
          <cell r="I72">
            <v>0</v>
          </cell>
          <cell r="J72">
            <v>5.98</v>
          </cell>
          <cell r="K72">
            <v>0</v>
          </cell>
          <cell r="L72">
            <v>0</v>
          </cell>
          <cell r="M72">
            <v>0</v>
          </cell>
          <cell r="N72">
            <v>14.65</v>
          </cell>
          <cell r="O72">
            <v>0</v>
          </cell>
          <cell r="P72">
            <v>0</v>
          </cell>
          <cell r="Q72">
            <v>0</v>
          </cell>
          <cell r="R72">
            <v>609.36</v>
          </cell>
          <cell r="S72">
            <v>18.36</v>
          </cell>
          <cell r="T72">
            <v>0</v>
          </cell>
          <cell r="U72">
            <v>13.55</v>
          </cell>
          <cell r="V72">
            <v>0</v>
          </cell>
          <cell r="W72">
            <v>0</v>
          </cell>
          <cell r="X72">
            <v>0</v>
          </cell>
          <cell r="Y72">
            <v>31.91</v>
          </cell>
          <cell r="Z72">
            <v>54.55</v>
          </cell>
          <cell r="AA72">
            <v>24</v>
          </cell>
          <cell r="AB72">
            <v>0</v>
          </cell>
          <cell r="AC72">
            <v>0</v>
          </cell>
          <cell r="AM72">
            <v>8.67</v>
          </cell>
          <cell r="AN72">
            <v>0</v>
          </cell>
          <cell r="AO72">
            <v>5.98</v>
          </cell>
          <cell r="AP72">
            <v>0</v>
          </cell>
          <cell r="AQ72">
            <v>0</v>
          </cell>
          <cell r="AR72">
            <v>0</v>
          </cell>
          <cell r="AS72">
            <v>14.65</v>
          </cell>
          <cell r="AT72">
            <v>0</v>
          </cell>
          <cell r="AU72">
            <v>19044300</v>
          </cell>
          <cell r="AV72">
            <v>2285773.795673077</v>
          </cell>
          <cell r="BC72">
            <v>0</v>
          </cell>
          <cell r="BD72">
            <v>0</v>
          </cell>
          <cell r="BE72">
            <v>2285773.795673077</v>
          </cell>
          <cell r="BF72">
            <v>1341341.3221153845</v>
          </cell>
          <cell r="BG72">
            <v>944432.47355769249</v>
          </cell>
        </row>
        <row r="73">
          <cell r="F73" t="str">
            <v>Lam Quang Phuc</v>
          </cell>
          <cell r="G73">
            <v>174.33</v>
          </cell>
          <cell r="H73">
            <v>14.03</v>
          </cell>
          <cell r="I73">
            <v>0</v>
          </cell>
          <cell r="J73">
            <v>5</v>
          </cell>
          <cell r="K73">
            <v>0</v>
          </cell>
          <cell r="L73">
            <v>0</v>
          </cell>
          <cell r="M73">
            <v>0</v>
          </cell>
          <cell r="N73">
            <v>19.03</v>
          </cell>
          <cell r="O73">
            <v>4.7</v>
          </cell>
          <cell r="P73">
            <v>0</v>
          </cell>
          <cell r="Q73">
            <v>0</v>
          </cell>
          <cell r="R73">
            <v>653.77</v>
          </cell>
          <cell r="S73">
            <v>32.619999999999997</v>
          </cell>
          <cell r="T73">
            <v>0</v>
          </cell>
          <cell r="U73">
            <v>5</v>
          </cell>
          <cell r="V73">
            <v>0</v>
          </cell>
          <cell r="W73">
            <v>0</v>
          </cell>
          <cell r="X73">
            <v>0</v>
          </cell>
          <cell r="Y73">
            <v>37.619999999999997</v>
          </cell>
          <cell r="Z73">
            <v>15.85</v>
          </cell>
          <cell r="AA73">
            <v>0</v>
          </cell>
          <cell r="AB73">
            <v>0</v>
          </cell>
          <cell r="AC73">
            <v>0</v>
          </cell>
          <cell r="AM73">
            <v>14.03</v>
          </cell>
          <cell r="AN73">
            <v>0</v>
          </cell>
          <cell r="AO73">
            <v>5</v>
          </cell>
          <cell r="AP73">
            <v>0</v>
          </cell>
          <cell r="AQ73">
            <v>0</v>
          </cell>
          <cell r="AR73">
            <v>0</v>
          </cell>
          <cell r="AS73">
            <v>19.03</v>
          </cell>
          <cell r="AT73">
            <v>0</v>
          </cell>
          <cell r="AU73">
            <v>18715950</v>
          </cell>
          <cell r="AV73">
            <v>2793445.518028846</v>
          </cell>
          <cell r="BC73">
            <v>0</v>
          </cell>
          <cell r="BD73">
            <v>0</v>
          </cell>
          <cell r="BE73">
            <v>2793445.518028846</v>
          </cell>
          <cell r="BF73">
            <v>1712329.4639423077</v>
          </cell>
          <cell r="BG73">
            <v>1081116.0540865383</v>
          </cell>
        </row>
        <row r="74">
          <cell r="F74" t="str">
            <v>Nguyen Thi Thien Thanh</v>
          </cell>
          <cell r="H74">
            <v>1.5</v>
          </cell>
          <cell r="AM74">
            <v>1.5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1.5</v>
          </cell>
          <cell r="AT74">
            <v>1.5</v>
          </cell>
          <cell r="AU74">
            <v>6567000</v>
          </cell>
          <cell r="AV74">
            <v>71037.25961538461</v>
          </cell>
          <cell r="BC74">
            <v>0</v>
          </cell>
          <cell r="BD74">
            <v>0</v>
          </cell>
          <cell r="BE74">
            <v>71037.25961538461</v>
          </cell>
          <cell r="BF74">
            <v>47358.173076923078</v>
          </cell>
          <cell r="BG74">
            <v>23679.086538461532</v>
          </cell>
        </row>
        <row r="75">
          <cell r="F75" t="str">
            <v>Pham Ngoc Vinh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8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45.4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18.600000000000001</v>
          </cell>
          <cell r="AA75">
            <v>5.76</v>
          </cell>
          <cell r="AB75">
            <v>0</v>
          </cell>
          <cell r="AC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8</v>
          </cell>
          <cell r="AR75">
            <v>0</v>
          </cell>
          <cell r="AS75">
            <v>8</v>
          </cell>
          <cell r="AT75">
            <v>8</v>
          </cell>
          <cell r="AU75">
            <v>7442600</v>
          </cell>
          <cell r="AV75">
            <v>858761.5384615385</v>
          </cell>
          <cell r="BC75">
            <v>0</v>
          </cell>
          <cell r="BD75">
            <v>0</v>
          </cell>
          <cell r="BE75">
            <v>858761.5384615385</v>
          </cell>
          <cell r="BF75">
            <v>286253.84615384613</v>
          </cell>
          <cell r="BG75">
            <v>572507.69230769237</v>
          </cell>
        </row>
        <row r="76">
          <cell r="F76" t="str">
            <v>Hoang Thi Quynh Anh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8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53.24</v>
          </cell>
          <cell r="S76">
            <v>2.48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2.48</v>
          </cell>
          <cell r="Z76">
            <v>13.24</v>
          </cell>
          <cell r="AA76">
            <v>0</v>
          </cell>
          <cell r="AB76">
            <v>0</v>
          </cell>
          <cell r="AC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8</v>
          </cell>
          <cell r="AR76">
            <v>0</v>
          </cell>
          <cell r="AS76">
            <v>8</v>
          </cell>
          <cell r="AT76">
            <v>8</v>
          </cell>
          <cell r="AU76">
            <v>19044300</v>
          </cell>
          <cell r="AV76">
            <v>2197419.230769231</v>
          </cell>
          <cell r="BC76">
            <v>0</v>
          </cell>
          <cell r="BD76">
            <v>0</v>
          </cell>
          <cell r="BE76">
            <v>2197419.230769231</v>
          </cell>
          <cell r="BF76">
            <v>732473.07692307688</v>
          </cell>
          <cell r="BG76">
            <v>1464946.153846154</v>
          </cell>
        </row>
        <row r="77">
          <cell r="F77" t="str">
            <v>Huynh Phuong</v>
          </cell>
          <cell r="G77">
            <v>0</v>
          </cell>
          <cell r="H77">
            <v>2.75</v>
          </cell>
          <cell r="I77">
            <v>0</v>
          </cell>
          <cell r="J77">
            <v>0</v>
          </cell>
          <cell r="K77">
            <v>0</v>
          </cell>
          <cell r="L77">
            <v>8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M77">
            <v>2.75</v>
          </cell>
          <cell r="AN77">
            <v>0</v>
          </cell>
          <cell r="AO77">
            <v>0</v>
          </cell>
          <cell r="AP77">
            <v>0</v>
          </cell>
          <cell r="AQ77">
            <v>8</v>
          </cell>
          <cell r="AR77">
            <v>0</v>
          </cell>
          <cell r="AS77">
            <v>10.75</v>
          </cell>
          <cell r="AT77">
            <v>10.75</v>
          </cell>
          <cell r="AU77">
            <v>15760800</v>
          </cell>
          <cell r="AV77">
            <v>2131117.7884615385</v>
          </cell>
          <cell r="BC77">
            <v>0</v>
          </cell>
          <cell r="BD77">
            <v>0</v>
          </cell>
          <cell r="BE77">
            <v>2131117.7884615385</v>
          </cell>
          <cell r="BF77">
            <v>814560.57692307688</v>
          </cell>
          <cell r="BG77">
            <v>1316557.2115384615</v>
          </cell>
        </row>
        <row r="78">
          <cell r="F78" t="str">
            <v>Le Thanh Binh</v>
          </cell>
          <cell r="G78">
            <v>0</v>
          </cell>
          <cell r="H78">
            <v>4.75</v>
          </cell>
          <cell r="I78">
            <v>0</v>
          </cell>
          <cell r="J78">
            <v>0</v>
          </cell>
          <cell r="K78">
            <v>0</v>
          </cell>
          <cell r="L78">
            <v>8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99.67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12.33</v>
          </cell>
          <cell r="AA78">
            <v>0</v>
          </cell>
          <cell r="AB78">
            <v>0</v>
          </cell>
          <cell r="AC78">
            <v>0</v>
          </cell>
          <cell r="AM78">
            <v>4.75</v>
          </cell>
          <cell r="AN78">
            <v>0</v>
          </cell>
          <cell r="AO78">
            <v>0</v>
          </cell>
          <cell r="AP78">
            <v>0</v>
          </cell>
          <cell r="AQ78">
            <v>8</v>
          </cell>
          <cell r="AR78">
            <v>0</v>
          </cell>
          <cell r="AS78">
            <v>12.75</v>
          </cell>
          <cell r="AT78">
            <v>12.75</v>
          </cell>
          <cell r="AU78">
            <v>14994650</v>
          </cell>
          <cell r="AV78">
            <v>2243790.7752403845</v>
          </cell>
          <cell r="BC78">
            <v>0</v>
          </cell>
          <cell r="BD78">
            <v>0</v>
          </cell>
          <cell r="BE78">
            <v>2243790.7752403845</v>
          </cell>
          <cell r="BF78">
            <v>919143.20913461538</v>
          </cell>
          <cell r="BG78">
            <v>1324647.566105769</v>
          </cell>
        </row>
        <row r="79">
          <cell r="F79" t="str">
            <v>Dang Hoang Vu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8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48.79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15.21</v>
          </cell>
          <cell r="AA79">
            <v>0</v>
          </cell>
          <cell r="AB79">
            <v>0</v>
          </cell>
          <cell r="AC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8</v>
          </cell>
          <cell r="AR79">
            <v>0</v>
          </cell>
          <cell r="AS79">
            <v>8</v>
          </cell>
          <cell r="AT79">
            <v>8</v>
          </cell>
          <cell r="AU79">
            <v>11711150</v>
          </cell>
          <cell r="AV79">
            <v>1351286.5384615385</v>
          </cell>
          <cell r="BC79">
            <v>0</v>
          </cell>
          <cell r="BD79">
            <v>0</v>
          </cell>
          <cell r="BE79">
            <v>1351286.5384615385</v>
          </cell>
          <cell r="BF79">
            <v>450428.84615384613</v>
          </cell>
          <cell r="BG79">
            <v>900857.69230769237</v>
          </cell>
        </row>
        <row r="81">
          <cell r="AF81" t="str">
            <v>Paying OT</v>
          </cell>
          <cell r="AI81" t="str">
            <v>OT or not</v>
          </cell>
          <cell r="AJ81" t="str">
            <v xml:space="preserve">Year OT &gt;200h (until last month) </v>
          </cell>
          <cell r="BD81">
            <v>0</v>
          </cell>
          <cell r="BG81">
            <v>0</v>
          </cell>
        </row>
        <row r="82">
          <cell r="AF82" t="str">
            <v>&gt;4h</v>
          </cell>
          <cell r="AG82" t="str">
            <v>&gt;30h</v>
          </cell>
          <cell r="AH82" t="str">
            <v>&gt;200h</v>
          </cell>
        </row>
        <row r="83">
          <cell r="F83" t="str">
            <v>小川　崇</v>
          </cell>
          <cell r="G83">
            <v>157.62</v>
          </cell>
          <cell r="H83">
            <v>22.63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22.63</v>
          </cell>
          <cell r="O83">
            <v>25.01</v>
          </cell>
          <cell r="P83">
            <v>0</v>
          </cell>
          <cell r="Q83">
            <v>0</v>
          </cell>
          <cell r="R83">
            <v>684.72</v>
          </cell>
          <cell r="S83">
            <v>88.2</v>
          </cell>
          <cell r="T83">
            <v>0</v>
          </cell>
          <cell r="U83">
            <v>2.57</v>
          </cell>
          <cell r="V83">
            <v>0</v>
          </cell>
          <cell r="W83">
            <v>0</v>
          </cell>
          <cell r="X83">
            <v>0</v>
          </cell>
          <cell r="Y83">
            <v>90.77</v>
          </cell>
          <cell r="Z83">
            <v>38.049999999999997</v>
          </cell>
          <cell r="AA83">
            <v>0</v>
          </cell>
          <cell r="AB83">
            <v>0</v>
          </cell>
          <cell r="AC83">
            <v>0</v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>
            <v>68.14</v>
          </cell>
          <cell r="AS83">
            <v>0</v>
          </cell>
          <cell r="AU83">
            <v>3900</v>
          </cell>
          <cell r="AV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</row>
        <row r="84">
          <cell r="F84" t="str">
            <v>Huynh Phuoc Hung</v>
          </cell>
          <cell r="G84">
            <v>155.19999999999999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4.8</v>
          </cell>
          <cell r="P84">
            <v>0</v>
          </cell>
          <cell r="Q84">
            <v>0</v>
          </cell>
          <cell r="R84">
            <v>600.28</v>
          </cell>
          <cell r="S84">
            <v>1.07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1.07</v>
          </cell>
          <cell r="Z84">
            <v>32.79</v>
          </cell>
          <cell r="AA84">
            <v>0</v>
          </cell>
          <cell r="AB84">
            <v>0</v>
          </cell>
          <cell r="AC84">
            <v>0</v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>
            <v>1.07</v>
          </cell>
          <cell r="AS84">
            <v>0</v>
          </cell>
          <cell r="AU84">
            <v>27362500</v>
          </cell>
          <cell r="AV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</row>
        <row r="85">
          <cell r="F85" t="str">
            <v>Nguyen Thi Anh Ly</v>
          </cell>
          <cell r="G85">
            <v>155.16999999999999</v>
          </cell>
          <cell r="H85">
            <v>12.28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12.28</v>
          </cell>
          <cell r="O85">
            <v>17.11</v>
          </cell>
          <cell r="P85">
            <v>0</v>
          </cell>
          <cell r="Q85">
            <v>0</v>
          </cell>
          <cell r="R85">
            <v>572.61</v>
          </cell>
          <cell r="S85">
            <v>29.2</v>
          </cell>
          <cell r="T85">
            <v>0</v>
          </cell>
          <cell r="U85">
            <v>3.29</v>
          </cell>
          <cell r="V85">
            <v>0</v>
          </cell>
          <cell r="W85">
            <v>0</v>
          </cell>
          <cell r="X85">
            <v>0</v>
          </cell>
          <cell r="Y85">
            <v>32.49</v>
          </cell>
          <cell r="Z85">
            <v>91.88</v>
          </cell>
          <cell r="AA85">
            <v>16</v>
          </cell>
          <cell r="AB85">
            <v>0</v>
          </cell>
          <cell r="AC85">
            <v>0</v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>
            <v>20.21</v>
          </cell>
          <cell r="AS85">
            <v>0</v>
          </cell>
          <cell r="AU85">
            <v>24297900</v>
          </cell>
          <cell r="AV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F86" t="str">
            <v>Pham Thu Trang</v>
          </cell>
          <cell r="G86">
            <v>158.81</v>
          </cell>
          <cell r="H86">
            <v>3.59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3.59</v>
          </cell>
          <cell r="O86">
            <v>4.78</v>
          </cell>
          <cell r="P86">
            <v>0</v>
          </cell>
          <cell r="Q86">
            <v>0</v>
          </cell>
          <cell r="R86">
            <v>602.22</v>
          </cell>
          <cell r="S86">
            <v>8.73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8.73</v>
          </cell>
          <cell r="Z86">
            <v>38.51</v>
          </cell>
          <cell r="AA86">
            <v>0</v>
          </cell>
          <cell r="AB86">
            <v>0</v>
          </cell>
          <cell r="AC86">
            <v>0</v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>
            <v>5.14</v>
          </cell>
          <cell r="AS86">
            <v>0</v>
          </cell>
          <cell r="AU86">
            <v>24407350</v>
          </cell>
          <cell r="AV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F87" t="str">
            <v>和山　正人</v>
          </cell>
          <cell r="G87">
            <v>174.67</v>
          </cell>
          <cell r="H87">
            <v>14.67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14.67</v>
          </cell>
          <cell r="O87">
            <v>0</v>
          </cell>
          <cell r="P87">
            <v>0</v>
          </cell>
          <cell r="Q87">
            <v>0</v>
          </cell>
          <cell r="R87">
            <v>671.07</v>
          </cell>
          <cell r="S87">
            <v>83.87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83.87</v>
          </cell>
          <cell r="Z87">
            <v>44.8</v>
          </cell>
          <cell r="AA87">
            <v>0</v>
          </cell>
          <cell r="AB87">
            <v>0</v>
          </cell>
          <cell r="AC87">
            <v>0</v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>
            <v>69.2</v>
          </cell>
          <cell r="AS87">
            <v>0</v>
          </cell>
          <cell r="AU87">
            <v>2700</v>
          </cell>
          <cell r="AV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F88" t="str">
            <v>Ho Thi My Duyen</v>
          </cell>
          <cell r="G88">
            <v>187.29</v>
          </cell>
          <cell r="H88">
            <v>24.17</v>
          </cell>
          <cell r="I88">
            <v>0</v>
          </cell>
          <cell r="J88">
            <v>3.25</v>
          </cell>
          <cell r="K88">
            <v>0</v>
          </cell>
          <cell r="L88">
            <v>0</v>
          </cell>
          <cell r="M88">
            <v>0</v>
          </cell>
          <cell r="N88">
            <v>27.42</v>
          </cell>
          <cell r="O88">
            <v>0.13</v>
          </cell>
          <cell r="P88">
            <v>0</v>
          </cell>
          <cell r="Q88">
            <v>0</v>
          </cell>
          <cell r="R88">
            <v>687.03</v>
          </cell>
          <cell r="S88">
            <v>78.099999999999994</v>
          </cell>
          <cell r="T88">
            <v>0</v>
          </cell>
          <cell r="U88">
            <v>14.75</v>
          </cell>
          <cell r="V88">
            <v>0</v>
          </cell>
          <cell r="W88">
            <v>0</v>
          </cell>
          <cell r="X88">
            <v>0</v>
          </cell>
          <cell r="Y88">
            <v>92.85</v>
          </cell>
          <cell r="Z88">
            <v>37.82</v>
          </cell>
          <cell r="AA88">
            <v>0</v>
          </cell>
          <cell r="AB88">
            <v>0</v>
          </cell>
          <cell r="AC88">
            <v>0</v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>
            <v>65.430000000000007</v>
          </cell>
          <cell r="AS88">
            <v>0</v>
          </cell>
          <cell r="AU88">
            <v>43561100</v>
          </cell>
          <cell r="AV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F89" t="str">
            <v>Nguyen Hau Giang</v>
          </cell>
          <cell r="G89">
            <v>174.94</v>
          </cell>
          <cell r="H89">
            <v>16.579999999999998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16.579999999999998</v>
          </cell>
          <cell r="O89">
            <v>1.64</v>
          </cell>
          <cell r="P89">
            <v>0</v>
          </cell>
          <cell r="Q89">
            <v>0</v>
          </cell>
          <cell r="R89">
            <v>668.19</v>
          </cell>
          <cell r="S89">
            <v>63.64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63.64</v>
          </cell>
          <cell r="Z89">
            <v>27.45</v>
          </cell>
          <cell r="AA89">
            <v>0</v>
          </cell>
          <cell r="AB89">
            <v>0</v>
          </cell>
          <cell r="AC89">
            <v>0</v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>
            <v>47.06</v>
          </cell>
          <cell r="AS89">
            <v>0</v>
          </cell>
          <cell r="AU89">
            <v>41809900</v>
          </cell>
          <cell r="AV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F90" t="str">
            <v>Cao Thi Huong</v>
          </cell>
          <cell r="G90">
            <v>157.28</v>
          </cell>
          <cell r="H90">
            <v>0.45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0.45</v>
          </cell>
          <cell r="O90">
            <v>3.17</v>
          </cell>
          <cell r="P90">
            <v>0</v>
          </cell>
          <cell r="Q90">
            <v>0</v>
          </cell>
          <cell r="R90">
            <v>607.64</v>
          </cell>
          <cell r="S90">
            <v>4.1900000000000004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4.1900000000000004</v>
          </cell>
          <cell r="Z90">
            <v>28.55</v>
          </cell>
          <cell r="AA90">
            <v>0</v>
          </cell>
          <cell r="AB90">
            <v>0</v>
          </cell>
          <cell r="AC90">
            <v>0</v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>
            <v>3.74</v>
          </cell>
          <cell r="AS90">
            <v>0</v>
          </cell>
          <cell r="AU90">
            <v>36665750</v>
          </cell>
          <cell r="AV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F91" t="str">
            <v>Le Mai Han</v>
          </cell>
          <cell r="G91">
            <v>134.16999999999999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25.83</v>
          </cell>
          <cell r="P91">
            <v>0</v>
          </cell>
          <cell r="Q91">
            <v>0</v>
          </cell>
          <cell r="R91">
            <v>536.16999999999996</v>
          </cell>
          <cell r="S91">
            <v>1.75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1.75</v>
          </cell>
          <cell r="Z91">
            <v>97.58</v>
          </cell>
          <cell r="AA91">
            <v>16</v>
          </cell>
          <cell r="AB91">
            <v>0</v>
          </cell>
          <cell r="AC91">
            <v>0</v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>
            <v>1.75</v>
          </cell>
          <cell r="AS91">
            <v>0</v>
          </cell>
          <cell r="AU91">
            <v>35242900</v>
          </cell>
          <cell r="AV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F92" t="str">
            <v>Ta Phuong Minh</v>
          </cell>
          <cell r="G92">
            <v>163.55000000000001</v>
          </cell>
          <cell r="H92">
            <v>10.050000000000001</v>
          </cell>
          <cell r="I92">
            <v>0</v>
          </cell>
          <cell r="J92">
            <v>3</v>
          </cell>
          <cell r="K92">
            <v>0</v>
          </cell>
          <cell r="L92">
            <v>0</v>
          </cell>
          <cell r="M92">
            <v>0</v>
          </cell>
          <cell r="N92">
            <v>13.05</v>
          </cell>
          <cell r="O92">
            <v>9.5</v>
          </cell>
          <cell r="P92">
            <v>0</v>
          </cell>
          <cell r="Q92">
            <v>0</v>
          </cell>
          <cell r="R92">
            <v>638.5</v>
          </cell>
          <cell r="S92">
            <v>31.69</v>
          </cell>
          <cell r="T92">
            <v>0</v>
          </cell>
          <cell r="U92">
            <v>3</v>
          </cell>
          <cell r="V92">
            <v>0</v>
          </cell>
          <cell r="W92">
            <v>0</v>
          </cell>
          <cell r="X92">
            <v>0</v>
          </cell>
          <cell r="Y92">
            <v>34.69</v>
          </cell>
          <cell r="Z92">
            <v>28.19</v>
          </cell>
          <cell r="AA92">
            <v>0</v>
          </cell>
          <cell r="AB92">
            <v>0</v>
          </cell>
          <cell r="AC92">
            <v>0</v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>
            <v>21.64</v>
          </cell>
          <cell r="AS92">
            <v>0</v>
          </cell>
          <cell r="AU92">
            <v>43342200</v>
          </cell>
          <cell r="AV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</row>
        <row r="93">
          <cell r="F93" t="str">
            <v>Ngo Duy Dong</v>
          </cell>
          <cell r="G93">
            <v>132.01</v>
          </cell>
          <cell r="H93">
            <v>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2</v>
          </cell>
          <cell r="O93">
            <v>29.99</v>
          </cell>
          <cell r="P93">
            <v>0</v>
          </cell>
          <cell r="Q93">
            <v>0</v>
          </cell>
          <cell r="R93">
            <v>577.42999999999995</v>
          </cell>
          <cell r="S93">
            <v>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2</v>
          </cell>
          <cell r="Z93">
            <v>56.57</v>
          </cell>
          <cell r="AA93">
            <v>0</v>
          </cell>
          <cell r="AB93">
            <v>0</v>
          </cell>
          <cell r="AC93">
            <v>0</v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>
            <v>0</v>
          </cell>
          <cell r="AS93">
            <v>0</v>
          </cell>
          <cell r="AU93">
            <v>48158000</v>
          </cell>
          <cell r="AV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</row>
        <row r="94">
          <cell r="F94" t="str">
            <v>Nguyen Quoc Huy</v>
          </cell>
          <cell r="G94">
            <v>159.62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0.38</v>
          </cell>
          <cell r="P94">
            <v>0</v>
          </cell>
          <cell r="Q94">
            <v>0</v>
          </cell>
          <cell r="R94">
            <v>601.75</v>
          </cell>
          <cell r="S94">
            <v>5.77</v>
          </cell>
          <cell r="T94">
            <v>0.23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6</v>
          </cell>
          <cell r="Z94">
            <v>36.25</v>
          </cell>
          <cell r="AA94">
            <v>0</v>
          </cell>
          <cell r="AB94">
            <v>0</v>
          </cell>
          <cell r="AC94">
            <v>0</v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>
            <v>6</v>
          </cell>
          <cell r="AS94">
            <v>0</v>
          </cell>
          <cell r="AU94">
            <v>33710600</v>
          </cell>
          <cell r="AV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</row>
        <row r="95">
          <cell r="F95" t="str">
            <v>Nguyen Hoang Dam</v>
          </cell>
          <cell r="G95">
            <v>151.46</v>
          </cell>
          <cell r="H95">
            <v>1.38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1.38</v>
          </cell>
          <cell r="O95">
            <v>9.92</v>
          </cell>
          <cell r="P95">
            <v>0</v>
          </cell>
          <cell r="Q95">
            <v>0</v>
          </cell>
          <cell r="R95">
            <v>627.44000000000005</v>
          </cell>
          <cell r="S95">
            <v>5.71</v>
          </cell>
          <cell r="T95">
            <v>0</v>
          </cell>
          <cell r="U95">
            <v>13.35</v>
          </cell>
          <cell r="V95">
            <v>0</v>
          </cell>
          <cell r="W95">
            <v>0</v>
          </cell>
          <cell r="X95">
            <v>0</v>
          </cell>
          <cell r="Y95">
            <v>19.059999999999999</v>
          </cell>
          <cell r="Z95">
            <v>23.62</v>
          </cell>
          <cell r="AA95">
            <v>0</v>
          </cell>
          <cell r="AB95">
            <v>0</v>
          </cell>
          <cell r="AC95">
            <v>0</v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>
            <v>17.68</v>
          </cell>
          <cell r="AS95">
            <v>0</v>
          </cell>
          <cell r="AU95">
            <v>34805100</v>
          </cell>
          <cell r="AV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</row>
        <row r="96">
          <cell r="F96" t="str">
            <v>長谷川　友彦</v>
          </cell>
          <cell r="G96">
            <v>188.96</v>
          </cell>
          <cell r="H96">
            <v>26.46</v>
          </cell>
          <cell r="I96">
            <v>0</v>
          </cell>
          <cell r="J96">
            <v>2.5</v>
          </cell>
          <cell r="K96">
            <v>0</v>
          </cell>
          <cell r="L96">
            <v>0</v>
          </cell>
          <cell r="M96">
            <v>0</v>
          </cell>
          <cell r="N96">
            <v>28.96</v>
          </cell>
          <cell r="O96">
            <v>0</v>
          </cell>
          <cell r="P96">
            <v>0</v>
          </cell>
          <cell r="Q96">
            <v>0</v>
          </cell>
          <cell r="R96">
            <v>727.66</v>
          </cell>
          <cell r="S96">
            <v>98.46</v>
          </cell>
          <cell r="T96">
            <v>0</v>
          </cell>
          <cell r="U96">
            <v>5.2</v>
          </cell>
          <cell r="V96">
            <v>0</v>
          </cell>
          <cell r="W96">
            <v>0</v>
          </cell>
          <cell r="X96">
            <v>0</v>
          </cell>
          <cell r="Y96">
            <v>103.66</v>
          </cell>
          <cell r="Z96">
            <v>8</v>
          </cell>
          <cell r="AA96">
            <v>0</v>
          </cell>
          <cell r="AB96">
            <v>0</v>
          </cell>
          <cell r="AC96">
            <v>0</v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>
            <v>74.7</v>
          </cell>
          <cell r="AS96">
            <v>0</v>
          </cell>
          <cell r="AU96">
            <v>3000</v>
          </cell>
          <cell r="AV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F97" t="str">
            <v>Su Vay Tranh</v>
          </cell>
          <cell r="G97">
            <v>180.37</v>
          </cell>
          <cell r="H97">
            <v>24.37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24.37</v>
          </cell>
          <cell r="O97">
            <v>20</v>
          </cell>
          <cell r="P97">
            <v>0</v>
          </cell>
          <cell r="Q97">
            <v>0</v>
          </cell>
          <cell r="R97">
            <v>675.24</v>
          </cell>
          <cell r="S97">
            <v>87.69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87.69</v>
          </cell>
          <cell r="Z97">
            <v>60.45</v>
          </cell>
          <cell r="AA97">
            <v>0</v>
          </cell>
          <cell r="AB97">
            <v>0</v>
          </cell>
          <cell r="AC97">
            <v>0</v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>
            <v>63.32</v>
          </cell>
          <cell r="AS97">
            <v>0</v>
          </cell>
          <cell r="AU97">
            <v>24954600</v>
          </cell>
          <cell r="AV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</row>
        <row r="98">
          <cell r="F98" t="str">
            <v>Nguyen Thanh Thuy Nha Trang</v>
          </cell>
          <cell r="G98">
            <v>184.62</v>
          </cell>
          <cell r="H98">
            <v>28.87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28.87</v>
          </cell>
          <cell r="O98">
            <v>4.25</v>
          </cell>
          <cell r="P98">
            <v>0</v>
          </cell>
          <cell r="Q98">
            <v>0</v>
          </cell>
          <cell r="R98">
            <v>689.17</v>
          </cell>
          <cell r="S98">
            <v>95.54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95.54</v>
          </cell>
          <cell r="Z98">
            <v>38.369999999999997</v>
          </cell>
          <cell r="AA98">
            <v>8.83</v>
          </cell>
          <cell r="AB98">
            <v>0</v>
          </cell>
          <cell r="AC98">
            <v>1</v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>
            <v>66.67</v>
          </cell>
          <cell r="AS98">
            <v>0</v>
          </cell>
          <cell r="AU98">
            <v>25611300</v>
          </cell>
          <cell r="AV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F99" t="str">
            <v>Duong Truong Van</v>
          </cell>
          <cell r="G99">
            <v>160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535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97</v>
          </cell>
          <cell r="AA99">
            <v>0</v>
          </cell>
          <cell r="AB99">
            <v>0</v>
          </cell>
          <cell r="AC99">
            <v>0</v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>
            <v>0</v>
          </cell>
          <cell r="AS99">
            <v>0</v>
          </cell>
          <cell r="AU99">
            <v>22765600</v>
          </cell>
          <cell r="AV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F100" t="str">
            <v>Huynh Phuc Tinh</v>
          </cell>
          <cell r="G100">
            <v>154.77000000000001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8</v>
          </cell>
          <cell r="M100">
            <v>0</v>
          </cell>
          <cell r="N100">
            <v>8</v>
          </cell>
          <cell r="O100">
            <v>13.23</v>
          </cell>
          <cell r="P100">
            <v>0</v>
          </cell>
          <cell r="Q100">
            <v>0</v>
          </cell>
          <cell r="R100">
            <v>591.71</v>
          </cell>
          <cell r="S100">
            <v>3.82</v>
          </cell>
          <cell r="T100">
            <v>0</v>
          </cell>
          <cell r="U100">
            <v>0</v>
          </cell>
          <cell r="V100">
            <v>0</v>
          </cell>
          <cell r="W100">
            <v>8</v>
          </cell>
          <cell r="X100">
            <v>0</v>
          </cell>
          <cell r="Y100">
            <v>11.82</v>
          </cell>
          <cell r="Z100">
            <v>20.11</v>
          </cell>
          <cell r="AA100">
            <v>0</v>
          </cell>
          <cell r="AB100">
            <v>0</v>
          </cell>
          <cell r="AC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R100">
            <v>0</v>
          </cell>
          <cell r="AS100">
            <v>0</v>
          </cell>
          <cell r="AU100">
            <v>24845150</v>
          </cell>
          <cell r="AV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2">
          <cell r="AV102">
            <v>51507723.038221151</v>
          </cell>
          <cell r="BE102">
            <v>51507723.038221151</v>
          </cell>
          <cell r="BF102">
            <v>29490010.148076918</v>
          </cell>
          <cell r="BG102">
            <v>22017712.890144221</v>
          </cell>
        </row>
        <row r="103">
          <cell r="AJ103">
            <v>531.75</v>
          </cell>
        </row>
        <row r="104">
          <cell r="AJ104" t="e">
            <v>#REF!</v>
          </cell>
        </row>
      </sheetData>
      <sheetData sheetId="4"/>
      <sheetData sheetId="5">
        <row r="6">
          <cell r="F6" t="str">
            <v>西田　悟</v>
          </cell>
          <cell r="G6" t="str">
            <v/>
          </cell>
          <cell r="AM6">
            <v>0</v>
          </cell>
        </row>
        <row r="7">
          <cell r="F7" t="str">
            <v>松嶋　忠之</v>
          </cell>
          <cell r="G7" t="str">
            <v/>
          </cell>
          <cell r="AM7">
            <v>0</v>
          </cell>
        </row>
        <row r="8">
          <cell r="F8" t="str">
            <v>大沢　登志己(2016/3/31 退職)</v>
          </cell>
          <cell r="G8" t="str">
            <v/>
          </cell>
          <cell r="AM8">
            <v>0</v>
          </cell>
        </row>
        <row r="9">
          <cell r="F9" t="str">
            <v>小川　崇</v>
          </cell>
          <cell r="G9" t="str">
            <v>01/03/2007</v>
          </cell>
          <cell r="T9">
            <v>0.02</v>
          </cell>
          <cell r="X9">
            <v>0.22</v>
          </cell>
          <cell r="Y9">
            <v>0.1</v>
          </cell>
          <cell r="Z9">
            <v>0.4</v>
          </cell>
          <cell r="AA9">
            <v>8</v>
          </cell>
          <cell r="AB9">
            <v>8</v>
          </cell>
          <cell r="AF9">
            <v>8</v>
          </cell>
          <cell r="AG9">
            <v>0.02</v>
          </cell>
          <cell r="AH9">
            <v>0.08</v>
          </cell>
          <cell r="AI9">
            <v>0.17</v>
          </cell>
          <cell r="AM9">
            <v>25.01</v>
          </cell>
          <cell r="AN9">
            <v>3.12</v>
          </cell>
          <cell r="AS9">
            <v>26</v>
          </cell>
        </row>
        <row r="10">
          <cell r="F10" t="str">
            <v>浅野　真子</v>
          </cell>
          <cell r="G10" t="str">
            <v/>
          </cell>
          <cell r="AM10">
            <v>0</v>
          </cell>
        </row>
        <row r="11">
          <cell r="F11" t="str">
            <v>奥村　悠也</v>
          </cell>
          <cell r="G11" t="str">
            <v/>
          </cell>
          <cell r="AM11">
            <v>0</v>
          </cell>
        </row>
        <row r="12">
          <cell r="F12" t="str">
            <v>北田　喜裕</v>
          </cell>
          <cell r="G12" t="str">
            <v/>
          </cell>
          <cell r="AM12">
            <v>0</v>
          </cell>
        </row>
        <row r="13">
          <cell r="F13" t="str">
            <v>田中　康紀</v>
          </cell>
          <cell r="G13" t="str">
            <v/>
          </cell>
          <cell r="AM13">
            <v>0</v>
          </cell>
        </row>
        <row r="14">
          <cell r="F14" t="str">
            <v>鳥毛　崇</v>
          </cell>
          <cell r="G14" t="str">
            <v/>
          </cell>
          <cell r="AM14">
            <v>0</v>
          </cell>
        </row>
        <row r="15">
          <cell r="F15" t="str">
            <v>HO MINH HIEU</v>
          </cell>
          <cell r="G15" t="str">
            <v>09/07/2012</v>
          </cell>
          <cell r="J15">
            <v>1.47</v>
          </cell>
          <cell r="K15">
            <v>2.52</v>
          </cell>
          <cell r="L15">
            <v>8</v>
          </cell>
          <cell r="M15">
            <v>8</v>
          </cell>
          <cell r="N15">
            <v>8</v>
          </cell>
          <cell r="R15">
            <v>0.15</v>
          </cell>
          <cell r="U15">
            <v>7.0000000000000007E-2</v>
          </cell>
          <cell r="X15">
            <v>0.1</v>
          </cell>
          <cell r="AA15">
            <v>0.02</v>
          </cell>
          <cell r="AF15">
            <v>0.02</v>
          </cell>
          <cell r="AG15">
            <v>1.1299999999999999</v>
          </cell>
          <cell r="AI15">
            <v>0.08</v>
          </cell>
          <cell r="AM15">
            <v>29.56</v>
          </cell>
          <cell r="AN15">
            <v>3.69</v>
          </cell>
          <cell r="AS15">
            <v>26</v>
          </cell>
        </row>
        <row r="16">
          <cell r="F16" t="str">
            <v>HOANG THI KIM QUI</v>
          </cell>
          <cell r="G16" t="str">
            <v>26/07/2014</v>
          </cell>
          <cell r="AF16">
            <v>8</v>
          </cell>
          <cell r="AI16">
            <v>3.5</v>
          </cell>
          <cell r="AM16">
            <v>11.5</v>
          </cell>
          <cell r="AN16">
            <v>0.44</v>
          </cell>
          <cell r="AQ16">
            <v>1</v>
          </cell>
          <cell r="AS16">
            <v>26</v>
          </cell>
        </row>
        <row r="17">
          <cell r="F17" t="str">
            <v>DUONG TRUONG VAN</v>
          </cell>
          <cell r="G17" t="str">
            <v>17/05/2001</v>
          </cell>
          <cell r="AM17">
            <v>0</v>
          </cell>
          <cell r="AS17">
            <v>26</v>
          </cell>
        </row>
        <row r="18">
          <cell r="F18" t="str">
            <v>HUYNH PHUOC HUNG</v>
          </cell>
          <cell r="G18" t="str">
            <v>02/01/2007</v>
          </cell>
          <cell r="N18">
            <v>4.8</v>
          </cell>
          <cell r="AM18">
            <v>4.8</v>
          </cell>
          <cell r="AN18">
            <v>0.6</v>
          </cell>
          <cell r="AS18">
            <v>26</v>
          </cell>
        </row>
        <row r="19">
          <cell r="F19" t="str">
            <v>NGUYEN THI ANH LY</v>
          </cell>
          <cell r="G19" t="str">
            <v>01/10/2007</v>
          </cell>
          <cell r="J19">
            <v>0.48</v>
          </cell>
          <cell r="K19">
            <v>0.55000000000000004</v>
          </cell>
          <cell r="L19">
            <v>0.38</v>
          </cell>
          <cell r="M19">
            <v>0.48</v>
          </cell>
          <cell r="N19">
            <v>0.68</v>
          </cell>
          <cell r="Q19">
            <v>1.55</v>
          </cell>
          <cell r="R19">
            <v>0.56999999999999995</v>
          </cell>
          <cell r="S19">
            <v>0.88</v>
          </cell>
          <cell r="T19">
            <v>1.03</v>
          </cell>
          <cell r="U19">
            <v>4</v>
          </cell>
          <cell r="X19">
            <v>0.33</v>
          </cell>
          <cell r="Y19">
            <v>1.37</v>
          </cell>
          <cell r="AA19">
            <v>0.33</v>
          </cell>
          <cell r="AF19">
            <v>0.27</v>
          </cell>
          <cell r="AG19">
            <v>1.1499999999999999</v>
          </cell>
          <cell r="AH19">
            <v>0.48</v>
          </cell>
          <cell r="AI19">
            <v>0.45</v>
          </cell>
          <cell r="AL19">
            <v>2.13</v>
          </cell>
          <cell r="AM19">
            <v>17.11</v>
          </cell>
          <cell r="AN19">
            <v>2.14</v>
          </cell>
          <cell r="AS19">
            <v>26</v>
          </cell>
        </row>
        <row r="20">
          <cell r="F20" t="str">
            <v>BUI DUC CUONG</v>
          </cell>
          <cell r="G20" t="str">
            <v>10/12/2007</v>
          </cell>
          <cell r="AM20">
            <v>0</v>
          </cell>
          <cell r="AS20">
            <v>26</v>
          </cell>
        </row>
        <row r="21">
          <cell r="F21" t="str">
            <v>NGUYEN THI QUYNH GIAO</v>
          </cell>
          <cell r="G21" t="str">
            <v>01/08/2008</v>
          </cell>
          <cell r="L21">
            <v>4</v>
          </cell>
          <cell r="N21">
            <v>8</v>
          </cell>
          <cell r="Z21">
            <v>4</v>
          </cell>
          <cell r="AM21">
            <v>16</v>
          </cell>
          <cell r="AN21">
            <v>2</v>
          </cell>
          <cell r="AS21">
            <v>26</v>
          </cell>
        </row>
        <row r="22">
          <cell r="F22" t="str">
            <v>LAM NGOC LINH</v>
          </cell>
          <cell r="G22" t="str">
            <v>17/11/2008</v>
          </cell>
          <cell r="K22">
            <v>1.42</v>
          </cell>
          <cell r="S22">
            <v>0.13</v>
          </cell>
          <cell r="AB22">
            <v>7</v>
          </cell>
          <cell r="AF22">
            <v>0.1</v>
          </cell>
          <cell r="AL22">
            <v>0.18</v>
          </cell>
          <cell r="AM22">
            <v>8.83</v>
          </cell>
          <cell r="AN22">
            <v>1.26</v>
          </cell>
          <cell r="AS22">
            <v>26</v>
          </cell>
        </row>
        <row r="23">
          <cell r="F23" t="str">
            <v>PHAM THU TRANG</v>
          </cell>
          <cell r="G23" t="str">
            <v>06/04/2009</v>
          </cell>
          <cell r="L23">
            <v>0.95</v>
          </cell>
          <cell r="R23">
            <v>2.58</v>
          </cell>
          <cell r="AF23">
            <v>1.25</v>
          </cell>
          <cell r="AM23">
            <v>4.78</v>
          </cell>
          <cell r="AN23">
            <v>0.6</v>
          </cell>
          <cell r="AS23">
            <v>26</v>
          </cell>
        </row>
        <row r="24">
          <cell r="F24" t="str">
            <v>BUI LE TU TRINH</v>
          </cell>
          <cell r="G24" t="str">
            <v>02/06/2010</v>
          </cell>
          <cell r="J24">
            <v>0.05</v>
          </cell>
          <cell r="S24">
            <v>0.05</v>
          </cell>
          <cell r="X24">
            <v>0.3</v>
          </cell>
          <cell r="Y24">
            <v>0.1</v>
          </cell>
          <cell r="Z24">
            <v>7.0000000000000007E-2</v>
          </cell>
          <cell r="AH24">
            <v>0.05</v>
          </cell>
          <cell r="AL24">
            <v>0.25</v>
          </cell>
          <cell r="AM24">
            <v>0.87000000000000011</v>
          </cell>
          <cell r="AN24">
            <v>0.12</v>
          </cell>
          <cell r="AS24">
            <v>26</v>
          </cell>
        </row>
        <row r="25">
          <cell r="F25" t="str">
            <v>DUONG THI NGA HUYEN</v>
          </cell>
          <cell r="G25" t="str">
            <v>15/07/2011</v>
          </cell>
          <cell r="K25">
            <v>0.27</v>
          </cell>
          <cell r="M25">
            <v>8</v>
          </cell>
          <cell r="Q25">
            <v>0.28000000000000003</v>
          </cell>
          <cell r="S25">
            <v>0.27</v>
          </cell>
          <cell r="U25">
            <v>6</v>
          </cell>
          <cell r="X25">
            <v>0.23</v>
          </cell>
          <cell r="Z25">
            <v>0.27</v>
          </cell>
          <cell r="AB25">
            <v>0.23</v>
          </cell>
          <cell r="AF25">
            <v>0.23</v>
          </cell>
          <cell r="AH25">
            <v>0.33</v>
          </cell>
          <cell r="AL25">
            <v>4</v>
          </cell>
          <cell r="AM25">
            <v>20.11</v>
          </cell>
          <cell r="AN25">
            <v>1.51</v>
          </cell>
          <cell r="AQ25">
            <v>1</v>
          </cell>
          <cell r="AS25">
            <v>26</v>
          </cell>
        </row>
        <row r="26">
          <cell r="F26" t="str">
            <v>NGUYEN THI TRANG</v>
          </cell>
          <cell r="G26" t="str">
            <v>18/07/2011</v>
          </cell>
          <cell r="Q26">
            <v>8</v>
          </cell>
          <cell r="R26">
            <v>8</v>
          </cell>
          <cell r="S26">
            <v>8</v>
          </cell>
          <cell r="T26">
            <v>8</v>
          </cell>
          <cell r="U26">
            <v>8</v>
          </cell>
          <cell r="X26">
            <v>8</v>
          </cell>
          <cell r="Y26">
            <v>8</v>
          </cell>
          <cell r="Z26">
            <v>8</v>
          </cell>
          <cell r="AA26">
            <v>8</v>
          </cell>
          <cell r="AB26">
            <v>8</v>
          </cell>
          <cell r="AF26">
            <v>8</v>
          </cell>
          <cell r="AG26">
            <v>8</v>
          </cell>
          <cell r="AM26">
            <v>96</v>
          </cell>
          <cell r="AN26">
            <v>10.85</v>
          </cell>
          <cell r="AO26">
            <v>9.1999999999999993</v>
          </cell>
          <cell r="AS26">
            <v>26</v>
          </cell>
        </row>
        <row r="27">
          <cell r="F27" t="str">
            <v>DO THI THANH THUY</v>
          </cell>
          <cell r="G27" t="str">
            <v>01/07/2012</v>
          </cell>
          <cell r="AM27">
            <v>0</v>
          </cell>
          <cell r="AS27">
            <v>26</v>
          </cell>
        </row>
        <row r="28">
          <cell r="F28" t="str">
            <v>LE THANH BINH</v>
          </cell>
          <cell r="G28" t="str">
            <v>26/09/2011</v>
          </cell>
          <cell r="AM28">
            <v>0</v>
          </cell>
          <cell r="AS28">
            <v>26</v>
          </cell>
        </row>
        <row r="29">
          <cell r="F29" t="str">
            <v>TANG THI THUY NGOC</v>
          </cell>
          <cell r="G29" t="str">
            <v>03/10/2011</v>
          </cell>
          <cell r="Z29">
            <v>2.0699999999999998</v>
          </cell>
          <cell r="AA29">
            <v>0.27</v>
          </cell>
          <cell r="AB29">
            <v>0.1</v>
          </cell>
          <cell r="AF29">
            <v>0.13</v>
          </cell>
          <cell r="AG29">
            <v>4</v>
          </cell>
          <cell r="AH29">
            <v>0.02</v>
          </cell>
          <cell r="AL29">
            <v>0.15</v>
          </cell>
          <cell r="AM29">
            <v>6.74</v>
          </cell>
          <cell r="AN29">
            <v>0.84</v>
          </cell>
          <cell r="AS29">
            <v>26</v>
          </cell>
        </row>
        <row r="30">
          <cell r="F30" t="str">
            <v>Quan Hieu Luan</v>
          </cell>
          <cell r="G30" t="str">
            <v/>
          </cell>
          <cell r="AM30">
            <v>0</v>
          </cell>
        </row>
        <row r="31">
          <cell r="F31" t="str">
            <v>DO MINH HA</v>
          </cell>
          <cell r="G31" t="str">
            <v>17/10/2011</v>
          </cell>
          <cell r="J31">
            <v>0.95</v>
          </cell>
          <cell r="K31">
            <v>0.83</v>
          </cell>
          <cell r="L31">
            <v>0.93</v>
          </cell>
          <cell r="M31">
            <v>0.17</v>
          </cell>
          <cell r="N31">
            <v>0.48</v>
          </cell>
          <cell r="U31">
            <v>0.9</v>
          </cell>
          <cell r="X31">
            <v>0.75</v>
          </cell>
          <cell r="Y31">
            <v>0.08</v>
          </cell>
          <cell r="Z31">
            <v>0.4</v>
          </cell>
          <cell r="AA31">
            <v>0.38</v>
          </cell>
          <cell r="AB31">
            <v>7.0000000000000007E-2</v>
          </cell>
          <cell r="AF31">
            <v>0.52</v>
          </cell>
          <cell r="AI31">
            <v>0.92</v>
          </cell>
          <cell r="AL31">
            <v>0.95</v>
          </cell>
          <cell r="AM31">
            <v>8.33</v>
          </cell>
          <cell r="AN31">
            <v>1.05</v>
          </cell>
          <cell r="AS31">
            <v>26</v>
          </cell>
        </row>
        <row r="32">
          <cell r="F32" t="str">
            <v>CHE THI NGOC DUYEN</v>
          </cell>
          <cell r="G32" t="str">
            <v>14/12/2011</v>
          </cell>
          <cell r="AM32">
            <v>0</v>
          </cell>
          <cell r="AS32">
            <v>26</v>
          </cell>
        </row>
        <row r="33">
          <cell r="F33" t="str">
            <v>LUONG NGUYEN TRUNG</v>
          </cell>
          <cell r="G33" t="str">
            <v>19/12/2011</v>
          </cell>
          <cell r="J33">
            <v>8</v>
          </cell>
          <cell r="K33">
            <v>4</v>
          </cell>
          <cell r="L33">
            <v>4</v>
          </cell>
          <cell r="T33">
            <v>4.0999999999999996</v>
          </cell>
          <cell r="Y33">
            <v>4.28</v>
          </cell>
          <cell r="Z33">
            <v>7.0000000000000007E-2</v>
          </cell>
          <cell r="AM33">
            <v>24.450000000000003</v>
          </cell>
          <cell r="AN33">
            <v>2.06</v>
          </cell>
          <cell r="AQ33">
            <v>1</v>
          </cell>
          <cell r="AS33">
            <v>26</v>
          </cell>
        </row>
        <row r="34">
          <cell r="F34" t="str">
            <v>HO THI THU NGUYET</v>
          </cell>
          <cell r="G34" t="str">
            <v>01/05/2012</v>
          </cell>
          <cell r="M34">
            <v>0.05</v>
          </cell>
          <cell r="AM34">
            <v>0.05</v>
          </cell>
          <cell r="AN34">
            <v>0.01</v>
          </cell>
          <cell r="AS34">
            <v>26</v>
          </cell>
        </row>
        <row r="35">
          <cell r="F35" t="str">
            <v>TRAN THANH TAT</v>
          </cell>
          <cell r="G35" t="str">
            <v>01/07/2012</v>
          </cell>
          <cell r="J35">
            <v>0.12</v>
          </cell>
          <cell r="Z35">
            <v>4</v>
          </cell>
          <cell r="AA35">
            <v>8</v>
          </cell>
          <cell r="AH35">
            <v>8</v>
          </cell>
          <cell r="AL35">
            <v>4</v>
          </cell>
          <cell r="AM35">
            <v>24.12</v>
          </cell>
          <cell r="AN35">
            <v>2.02</v>
          </cell>
          <cell r="AO35">
            <v>8</v>
          </cell>
          <cell r="AP35">
            <v>1</v>
          </cell>
          <cell r="AS35">
            <v>26</v>
          </cell>
        </row>
        <row r="36">
          <cell r="F36" t="str">
            <v>NGUYEN TRUNG TINH</v>
          </cell>
          <cell r="G36" t="str">
            <v>01/08/2012</v>
          </cell>
          <cell r="K36">
            <v>8</v>
          </cell>
          <cell r="L36">
            <v>8</v>
          </cell>
          <cell r="M36">
            <v>0.05</v>
          </cell>
          <cell r="Q36">
            <v>0.23</v>
          </cell>
          <cell r="T36">
            <v>0.15</v>
          </cell>
          <cell r="Z36">
            <v>0.13</v>
          </cell>
          <cell r="AI36">
            <v>4</v>
          </cell>
          <cell r="AM36">
            <v>20.56</v>
          </cell>
          <cell r="AN36">
            <v>2.58</v>
          </cell>
          <cell r="AS36">
            <v>26</v>
          </cell>
        </row>
        <row r="37">
          <cell r="F37" t="str">
            <v>DO THI NGOC THUY</v>
          </cell>
          <cell r="G37" t="str">
            <v>01/08/2012</v>
          </cell>
          <cell r="L37">
            <v>4.17</v>
          </cell>
          <cell r="T37">
            <v>5.45</v>
          </cell>
          <cell r="X37">
            <v>0.5</v>
          </cell>
          <cell r="Y37">
            <v>1.1200000000000001</v>
          </cell>
          <cell r="Z37">
            <v>8</v>
          </cell>
          <cell r="AA37">
            <v>0.53</v>
          </cell>
          <cell r="AB37">
            <v>0.5</v>
          </cell>
          <cell r="AL37">
            <v>1.05</v>
          </cell>
          <cell r="AM37">
            <v>21.320000000000004</v>
          </cell>
          <cell r="AN37">
            <v>2.66</v>
          </cell>
          <cell r="AS37">
            <v>26</v>
          </cell>
        </row>
        <row r="38">
          <cell r="F38" t="str">
            <v>HUYNH PHUONG</v>
          </cell>
          <cell r="G38" t="str">
            <v>07/08/2012</v>
          </cell>
          <cell r="AM38">
            <v>0</v>
          </cell>
          <cell r="AS38">
            <v>26</v>
          </cell>
        </row>
        <row r="39">
          <cell r="F39" t="str">
            <v>VU NGOC CANH</v>
          </cell>
          <cell r="G39" t="str">
            <v>04/09/2012</v>
          </cell>
          <cell r="N39">
            <v>3.05</v>
          </cell>
          <cell r="R39">
            <v>4</v>
          </cell>
          <cell r="AB39">
            <v>8</v>
          </cell>
          <cell r="AM39">
            <v>15.05</v>
          </cell>
          <cell r="AN39">
            <v>0.88</v>
          </cell>
          <cell r="AO39">
            <v>8</v>
          </cell>
          <cell r="AP39">
            <v>1</v>
          </cell>
          <cell r="AS39">
            <v>26</v>
          </cell>
        </row>
        <row r="40">
          <cell r="F40" t="str">
            <v>NGUYEN DUY SON</v>
          </cell>
          <cell r="G40" t="str">
            <v>01/11/2012</v>
          </cell>
          <cell r="X40">
            <v>0.02</v>
          </cell>
          <cell r="AA40">
            <v>1.03</v>
          </cell>
          <cell r="AB40">
            <v>8</v>
          </cell>
          <cell r="AM40">
            <v>9.0500000000000007</v>
          </cell>
          <cell r="AN40">
            <v>0.13</v>
          </cell>
          <cell r="AQ40">
            <v>1</v>
          </cell>
          <cell r="AS40">
            <v>26</v>
          </cell>
        </row>
        <row r="41">
          <cell r="F41" t="str">
            <v>DANG HOANG VU</v>
          </cell>
          <cell r="G41" t="str">
            <v>24/07/2013</v>
          </cell>
          <cell r="AM41">
            <v>0</v>
          </cell>
          <cell r="AS41">
            <v>26</v>
          </cell>
        </row>
        <row r="42">
          <cell r="F42" t="str">
            <v>NGUYEN CAO CUONG</v>
          </cell>
          <cell r="G42" t="str">
            <v>24/07/2013</v>
          </cell>
          <cell r="R42">
            <v>4</v>
          </cell>
          <cell r="Y42">
            <v>0.53</v>
          </cell>
          <cell r="AB42">
            <v>4</v>
          </cell>
          <cell r="AM42">
            <v>8.5300000000000011</v>
          </cell>
          <cell r="AN42">
            <v>1.07</v>
          </cell>
          <cell r="AS42">
            <v>26</v>
          </cell>
        </row>
        <row r="43">
          <cell r="F43" t="str">
            <v>DOAN NAM TRUC</v>
          </cell>
          <cell r="G43" t="str">
            <v>29/07/2013</v>
          </cell>
          <cell r="S43">
            <v>3.7</v>
          </cell>
          <cell r="T43">
            <v>0.18</v>
          </cell>
          <cell r="X43">
            <v>0.1</v>
          </cell>
          <cell r="AA43">
            <v>1.17</v>
          </cell>
          <cell r="AB43">
            <v>0.5</v>
          </cell>
          <cell r="AF43">
            <v>0.02</v>
          </cell>
          <cell r="AG43">
            <v>0.17</v>
          </cell>
          <cell r="AI43">
            <v>0.05</v>
          </cell>
          <cell r="AL43">
            <v>0.08</v>
          </cell>
          <cell r="AM43">
            <v>5.97</v>
          </cell>
          <cell r="AN43">
            <v>0.74</v>
          </cell>
          <cell r="AS43">
            <v>26</v>
          </cell>
        </row>
        <row r="44">
          <cell r="F44" t="str">
            <v>TA VAN TUONG</v>
          </cell>
          <cell r="G44" t="str">
            <v>01/08/2013</v>
          </cell>
          <cell r="J44">
            <v>0.2</v>
          </cell>
          <cell r="U44">
            <v>7.0000000000000007E-2</v>
          </cell>
          <cell r="X44">
            <v>1.27</v>
          </cell>
          <cell r="AB44">
            <v>1.68</v>
          </cell>
          <cell r="AG44">
            <v>0.47</v>
          </cell>
          <cell r="AH44">
            <v>0.02</v>
          </cell>
          <cell r="AM44">
            <v>3.7099999999999995</v>
          </cell>
          <cell r="AN44">
            <v>0.47</v>
          </cell>
          <cell r="AS44">
            <v>26</v>
          </cell>
        </row>
        <row r="45">
          <cell r="F45" t="str">
            <v>HUYNH BA LAI</v>
          </cell>
          <cell r="G45" t="str">
            <v>12/08/2013</v>
          </cell>
          <cell r="M45">
            <v>1.5</v>
          </cell>
          <cell r="AM45">
            <v>1.5</v>
          </cell>
          <cell r="AN45">
            <v>0.19</v>
          </cell>
          <cell r="AS45">
            <v>26</v>
          </cell>
        </row>
        <row r="46">
          <cell r="F46" t="str">
            <v>NGUYEN THI MINH PHUNG</v>
          </cell>
          <cell r="G46" t="str">
            <v>24/02/2014</v>
          </cell>
          <cell r="J46">
            <v>0.77</v>
          </cell>
          <cell r="K46">
            <v>3.38</v>
          </cell>
          <cell r="L46">
            <v>0.79</v>
          </cell>
          <cell r="M46">
            <v>0.85</v>
          </cell>
          <cell r="N46">
            <v>0.87</v>
          </cell>
          <cell r="Q46">
            <v>8</v>
          </cell>
          <cell r="R46">
            <v>8</v>
          </cell>
          <cell r="S46">
            <v>0.97</v>
          </cell>
          <cell r="T46">
            <v>1.45</v>
          </cell>
          <cell r="U46">
            <v>8</v>
          </cell>
          <cell r="X46">
            <v>0.73</v>
          </cell>
          <cell r="Y46">
            <v>0.72</v>
          </cell>
          <cell r="AF46">
            <v>0.69</v>
          </cell>
          <cell r="AG46">
            <v>0.49</v>
          </cell>
          <cell r="AH46">
            <v>0.4</v>
          </cell>
          <cell r="AI46">
            <v>0.42</v>
          </cell>
          <cell r="AL46">
            <v>0.41</v>
          </cell>
          <cell r="AM46">
            <v>36.939999999999991</v>
          </cell>
          <cell r="AN46">
            <v>1.62</v>
          </cell>
          <cell r="AO46">
            <v>24</v>
          </cell>
          <cell r="AP46">
            <v>3</v>
          </cell>
          <cell r="AS46">
            <v>26</v>
          </cell>
        </row>
        <row r="47">
          <cell r="F47" t="str">
            <v>TRAN QUOC UNG</v>
          </cell>
          <cell r="G47" t="str">
            <v>05/05/2014</v>
          </cell>
          <cell r="J47">
            <v>0.1</v>
          </cell>
          <cell r="K47">
            <v>7.0000000000000007E-2</v>
          </cell>
          <cell r="L47">
            <v>0.42</v>
          </cell>
          <cell r="N47">
            <v>0.15</v>
          </cell>
          <cell r="Q47">
            <v>0.13</v>
          </cell>
          <cell r="R47">
            <v>4</v>
          </cell>
          <cell r="S47">
            <v>1.67</v>
          </cell>
          <cell r="T47">
            <v>0.02</v>
          </cell>
          <cell r="Y47">
            <v>0.78</v>
          </cell>
          <cell r="Z47">
            <v>2.37</v>
          </cell>
          <cell r="AB47">
            <v>3.15</v>
          </cell>
          <cell r="AF47">
            <v>0.03</v>
          </cell>
          <cell r="AM47">
            <v>12.89</v>
          </cell>
          <cell r="AN47">
            <v>1.61</v>
          </cell>
          <cell r="AS47">
            <v>26</v>
          </cell>
        </row>
        <row r="48">
          <cell r="F48" t="str">
            <v>TRAN KIM CUONG</v>
          </cell>
          <cell r="G48" t="str">
            <v>19/05/2014</v>
          </cell>
          <cell r="M48">
            <v>4</v>
          </cell>
          <cell r="S48">
            <v>1.35</v>
          </cell>
          <cell r="T48">
            <v>2.5</v>
          </cell>
          <cell r="U48">
            <v>1.43</v>
          </cell>
          <cell r="X48">
            <v>1.1000000000000001</v>
          </cell>
          <cell r="Y48">
            <v>0.56999999999999995</v>
          </cell>
          <cell r="Z48">
            <v>4.08</v>
          </cell>
          <cell r="AA48">
            <v>1.55</v>
          </cell>
          <cell r="AB48">
            <v>1.18</v>
          </cell>
          <cell r="AM48">
            <v>17.759999999999998</v>
          </cell>
          <cell r="AN48">
            <v>1.87</v>
          </cell>
          <cell r="AO48">
            <v>2.81</v>
          </cell>
          <cell r="AS48">
            <v>26</v>
          </cell>
        </row>
        <row r="49">
          <cell r="F49" t="str">
            <v>NGO QUANG MINH PHUONG</v>
          </cell>
          <cell r="G49" t="str">
            <v>26/05/2014</v>
          </cell>
          <cell r="J49">
            <v>0.13</v>
          </cell>
          <cell r="K49">
            <v>1.2</v>
          </cell>
          <cell r="L49">
            <v>0.23</v>
          </cell>
          <cell r="M49">
            <v>1.18</v>
          </cell>
          <cell r="N49">
            <v>0.28000000000000003</v>
          </cell>
          <cell r="Q49">
            <v>4</v>
          </cell>
          <cell r="R49">
            <v>0.33</v>
          </cell>
          <cell r="T49">
            <v>1.27</v>
          </cell>
          <cell r="U49">
            <v>0.47</v>
          </cell>
          <cell r="X49">
            <v>0.33</v>
          </cell>
          <cell r="Y49">
            <v>0.48</v>
          </cell>
          <cell r="Z49">
            <v>0.3</v>
          </cell>
          <cell r="AA49">
            <v>1.22</v>
          </cell>
          <cell r="AB49">
            <v>0.33</v>
          </cell>
          <cell r="AM49">
            <v>11.750000000000004</v>
          </cell>
          <cell r="AN49">
            <v>1.18</v>
          </cell>
          <cell r="AO49">
            <v>2.42</v>
          </cell>
          <cell r="AS49">
            <v>26</v>
          </cell>
        </row>
        <row r="50">
          <cell r="F50" t="str">
            <v>HAU QUOC BAO</v>
          </cell>
          <cell r="G50" t="str">
            <v>26/05/2014</v>
          </cell>
          <cell r="L50">
            <v>1.3</v>
          </cell>
          <cell r="M50">
            <v>0.8</v>
          </cell>
          <cell r="N50">
            <v>0.27</v>
          </cell>
          <cell r="R50">
            <v>0.13</v>
          </cell>
          <cell r="T50">
            <v>0.53</v>
          </cell>
          <cell r="U50">
            <v>0.05</v>
          </cell>
          <cell r="AA50">
            <v>1.68</v>
          </cell>
          <cell r="AB50">
            <v>1.72</v>
          </cell>
          <cell r="AG50">
            <v>0.03</v>
          </cell>
          <cell r="AH50">
            <v>0.98</v>
          </cell>
          <cell r="AI50">
            <v>0.15</v>
          </cell>
          <cell r="AL50">
            <v>7.0000000000000007E-2</v>
          </cell>
          <cell r="AM50">
            <v>7.7100000000000009</v>
          </cell>
          <cell r="AN50">
            <v>0.97</v>
          </cell>
          <cell r="AS50">
            <v>26</v>
          </cell>
        </row>
        <row r="51">
          <cell r="F51" t="str">
            <v>TRAN DUY KHUONG</v>
          </cell>
          <cell r="G51" t="str">
            <v>02/06/2014</v>
          </cell>
          <cell r="N51">
            <v>0.32</v>
          </cell>
          <cell r="AM51">
            <v>0.32</v>
          </cell>
          <cell r="AN51">
            <v>0.04</v>
          </cell>
          <cell r="AS51">
            <v>26</v>
          </cell>
        </row>
        <row r="52">
          <cell r="F52" t="str">
            <v>BUI THI ANH TUYET</v>
          </cell>
          <cell r="G52" t="str">
            <v>14/07/2014</v>
          </cell>
          <cell r="J52">
            <v>1.79</v>
          </cell>
          <cell r="Q52">
            <v>1.02</v>
          </cell>
          <cell r="R52">
            <v>0.1</v>
          </cell>
          <cell r="U52">
            <v>7.0000000000000007E-2</v>
          </cell>
          <cell r="X52">
            <v>0.72</v>
          </cell>
          <cell r="Y52">
            <v>0.02</v>
          </cell>
          <cell r="Z52">
            <v>0.2</v>
          </cell>
          <cell r="AA52">
            <v>0.05</v>
          </cell>
          <cell r="AF52">
            <v>0.2</v>
          </cell>
          <cell r="AG52">
            <v>0.03</v>
          </cell>
          <cell r="AL52">
            <v>0.57999999999999996</v>
          </cell>
          <cell r="AM52">
            <v>4.78</v>
          </cell>
          <cell r="AN52">
            <v>0.6</v>
          </cell>
          <cell r="AS52">
            <v>26</v>
          </cell>
        </row>
        <row r="53">
          <cell r="F53" t="str">
            <v>HOANG THI QUYNH ANH</v>
          </cell>
          <cell r="G53" t="str">
            <v>03/09/2014</v>
          </cell>
          <cell r="AM53">
            <v>0</v>
          </cell>
          <cell r="AS53">
            <v>26</v>
          </cell>
        </row>
        <row r="54">
          <cell r="F54" t="str">
            <v>NGUYEN DANG THANH</v>
          </cell>
          <cell r="G54" t="str">
            <v>22/09/2014</v>
          </cell>
          <cell r="J54">
            <v>0.34</v>
          </cell>
          <cell r="L54">
            <v>0.78</v>
          </cell>
          <cell r="M54">
            <v>0.18</v>
          </cell>
          <cell r="N54">
            <v>0.14000000000000001</v>
          </cell>
          <cell r="Q54">
            <v>0.22</v>
          </cell>
          <cell r="S54">
            <v>0.41</v>
          </cell>
          <cell r="T54">
            <v>0.22</v>
          </cell>
          <cell r="U54">
            <v>0.2</v>
          </cell>
          <cell r="X54">
            <v>0.25</v>
          </cell>
          <cell r="Y54">
            <v>0.75</v>
          </cell>
          <cell r="Z54">
            <v>0.23</v>
          </cell>
          <cell r="AA54">
            <v>1.29</v>
          </cell>
          <cell r="AB54">
            <v>0.03</v>
          </cell>
          <cell r="AF54">
            <v>0.44</v>
          </cell>
          <cell r="AG54">
            <v>0.2</v>
          </cell>
          <cell r="AH54">
            <v>0.18</v>
          </cell>
          <cell r="AI54">
            <v>0.17</v>
          </cell>
          <cell r="AM54">
            <v>6.03</v>
          </cell>
          <cell r="AN54">
            <v>0.76</v>
          </cell>
          <cell r="AS54">
            <v>26</v>
          </cell>
        </row>
        <row r="55">
          <cell r="F55" t="str">
            <v>TRINH GIA HUNG</v>
          </cell>
          <cell r="G55" t="str">
            <v>06/10/2014</v>
          </cell>
          <cell r="J55">
            <v>8</v>
          </cell>
          <cell r="K55">
            <v>0.28000000000000003</v>
          </cell>
          <cell r="L55">
            <v>0.17</v>
          </cell>
          <cell r="M55">
            <v>0.12</v>
          </cell>
          <cell r="N55">
            <v>0.23</v>
          </cell>
          <cell r="Q55">
            <v>0.03</v>
          </cell>
          <cell r="S55">
            <v>0.23</v>
          </cell>
          <cell r="U55">
            <v>0.05</v>
          </cell>
          <cell r="X55">
            <v>0.12</v>
          </cell>
          <cell r="Y55">
            <v>0.05</v>
          </cell>
          <cell r="Z55">
            <v>0.15</v>
          </cell>
          <cell r="AA55">
            <v>7.0000000000000007E-2</v>
          </cell>
          <cell r="AB55">
            <v>0.13</v>
          </cell>
          <cell r="AF55">
            <v>5.2</v>
          </cell>
          <cell r="AI55">
            <v>0.02</v>
          </cell>
          <cell r="AL55">
            <v>0.08</v>
          </cell>
          <cell r="AM55">
            <v>14.930000000000001</v>
          </cell>
          <cell r="AN55">
            <v>0.89</v>
          </cell>
          <cell r="AQ55">
            <v>1</v>
          </cell>
          <cell r="AS55">
            <v>26</v>
          </cell>
        </row>
        <row r="56">
          <cell r="F56" t="str">
            <v>CHU THI THUONG</v>
          </cell>
          <cell r="G56" t="str">
            <v>17/10/2014</v>
          </cell>
          <cell r="J56">
            <v>0.17</v>
          </cell>
          <cell r="K56">
            <v>3.18</v>
          </cell>
          <cell r="L56">
            <v>0.27</v>
          </cell>
          <cell r="M56">
            <v>0.63</v>
          </cell>
          <cell r="N56">
            <v>0.1</v>
          </cell>
          <cell r="S56">
            <v>0.27</v>
          </cell>
          <cell r="T56">
            <v>0.33</v>
          </cell>
          <cell r="Y56">
            <v>0.03</v>
          </cell>
          <cell r="Z56">
            <v>7.0000000000000007E-2</v>
          </cell>
          <cell r="AB56">
            <v>7.0000000000000007E-2</v>
          </cell>
          <cell r="AH56">
            <v>0.18</v>
          </cell>
          <cell r="AI56">
            <v>0.18</v>
          </cell>
          <cell r="AL56">
            <v>0.1</v>
          </cell>
          <cell r="AM56">
            <v>5.5799999999999992</v>
          </cell>
          <cell r="AN56">
            <v>0.68</v>
          </cell>
          <cell r="AS56">
            <v>26</v>
          </cell>
        </row>
        <row r="57">
          <cell r="F57" t="str">
            <v>PHAM THI NGOC LINH</v>
          </cell>
          <cell r="G57" t="str">
            <v>20/10/2014</v>
          </cell>
          <cell r="R57">
            <v>7.0000000000000007E-2</v>
          </cell>
          <cell r="S57">
            <v>0.02</v>
          </cell>
          <cell r="AF57">
            <v>8</v>
          </cell>
          <cell r="AM57">
            <v>8.09</v>
          </cell>
          <cell r="AN57">
            <v>0.01</v>
          </cell>
          <cell r="AQ57">
            <v>1</v>
          </cell>
          <cell r="AS57">
            <v>26</v>
          </cell>
        </row>
        <row r="58">
          <cell r="F58" t="str">
            <v>HUYNH TRUNG TRU</v>
          </cell>
          <cell r="G58" t="str">
            <v>03/12/2014</v>
          </cell>
          <cell r="J58">
            <v>0.3</v>
          </cell>
          <cell r="K58">
            <v>1.27</v>
          </cell>
          <cell r="L58">
            <v>0.28000000000000003</v>
          </cell>
          <cell r="M58">
            <v>0.5</v>
          </cell>
          <cell r="N58">
            <v>0.57999999999999996</v>
          </cell>
          <cell r="Q58">
            <v>0.37</v>
          </cell>
          <cell r="S58">
            <v>8</v>
          </cell>
          <cell r="T58">
            <v>0.37</v>
          </cell>
          <cell r="U58">
            <v>0.37</v>
          </cell>
          <cell r="X58">
            <v>0.5</v>
          </cell>
          <cell r="Y58">
            <v>0.13</v>
          </cell>
          <cell r="Z58">
            <v>0.62</v>
          </cell>
          <cell r="AA58">
            <v>0.65</v>
          </cell>
          <cell r="AB58">
            <v>0.87</v>
          </cell>
          <cell r="AF58">
            <v>0.32</v>
          </cell>
          <cell r="AH58">
            <v>0.6</v>
          </cell>
          <cell r="AI58">
            <v>0.77</v>
          </cell>
          <cell r="AM58">
            <v>16.5</v>
          </cell>
          <cell r="AN58">
            <v>2.09</v>
          </cell>
          <cell r="AS58">
            <v>26</v>
          </cell>
        </row>
        <row r="59">
          <cell r="F59" t="str">
            <v>LE PHUC BINH</v>
          </cell>
          <cell r="G59" t="str">
            <v>15/12/2014</v>
          </cell>
          <cell r="J59">
            <v>1.93</v>
          </cell>
          <cell r="K59">
            <v>7.0000000000000007E-2</v>
          </cell>
          <cell r="M59">
            <v>4.3</v>
          </cell>
          <cell r="N59">
            <v>0.3</v>
          </cell>
          <cell r="R59">
            <v>0.25</v>
          </cell>
          <cell r="S59">
            <v>4</v>
          </cell>
          <cell r="T59">
            <v>0.02</v>
          </cell>
          <cell r="X59">
            <v>7.0000000000000007E-2</v>
          </cell>
          <cell r="Y59">
            <v>1.03</v>
          </cell>
          <cell r="Z59">
            <v>0.12</v>
          </cell>
          <cell r="AA59">
            <v>0.15</v>
          </cell>
          <cell r="AB59">
            <v>4</v>
          </cell>
          <cell r="AF59">
            <v>0.03</v>
          </cell>
          <cell r="AG59">
            <v>0.53</v>
          </cell>
          <cell r="AH59">
            <v>0.18</v>
          </cell>
          <cell r="AI59">
            <v>0.12</v>
          </cell>
          <cell r="AL59">
            <v>0.13</v>
          </cell>
          <cell r="AM59">
            <v>17.23</v>
          </cell>
          <cell r="AN59">
            <v>2.17</v>
          </cell>
          <cell r="AS59">
            <v>26</v>
          </cell>
        </row>
        <row r="60">
          <cell r="F60" t="str">
            <v>HOANG NAM</v>
          </cell>
          <cell r="G60" t="str">
            <v>24/02/2015</v>
          </cell>
          <cell r="J60">
            <v>0.47</v>
          </cell>
          <cell r="K60">
            <v>0.28000000000000003</v>
          </cell>
          <cell r="L60">
            <v>0.33</v>
          </cell>
          <cell r="M60">
            <v>0.23</v>
          </cell>
          <cell r="R60">
            <v>0.35</v>
          </cell>
          <cell r="S60">
            <v>0.48</v>
          </cell>
          <cell r="T60">
            <v>0.15</v>
          </cell>
          <cell r="U60">
            <v>0.32</v>
          </cell>
          <cell r="X60">
            <v>0.38</v>
          </cell>
          <cell r="Y60">
            <v>0.08</v>
          </cell>
          <cell r="Z60">
            <v>0.45</v>
          </cell>
          <cell r="AA60">
            <v>0.52</v>
          </cell>
          <cell r="AB60">
            <v>0.88</v>
          </cell>
          <cell r="AF60">
            <v>0.33</v>
          </cell>
          <cell r="AG60">
            <v>0.55000000000000004</v>
          </cell>
          <cell r="AH60">
            <v>0.57999999999999996</v>
          </cell>
          <cell r="AI60">
            <v>0.5</v>
          </cell>
          <cell r="AM60">
            <v>6.88</v>
          </cell>
          <cell r="AN60">
            <v>0.87</v>
          </cell>
          <cell r="AS60">
            <v>26</v>
          </cell>
        </row>
        <row r="61">
          <cell r="F61" t="str">
            <v>PHAM NGOC VINH</v>
          </cell>
          <cell r="G61" t="str">
            <v>16/03/2015</v>
          </cell>
          <cell r="AM61">
            <v>0</v>
          </cell>
          <cell r="AS61">
            <v>26</v>
          </cell>
        </row>
        <row r="62">
          <cell r="F62" t="str">
            <v>NGUYEN HA KIM HUONG</v>
          </cell>
          <cell r="G62" t="str">
            <v>12/01/2015</v>
          </cell>
          <cell r="L62">
            <v>0.06</v>
          </cell>
          <cell r="M62">
            <v>0.01</v>
          </cell>
          <cell r="Q62">
            <v>0.88</v>
          </cell>
          <cell r="U62">
            <v>8</v>
          </cell>
          <cell r="Z62">
            <v>0.17</v>
          </cell>
          <cell r="AA62">
            <v>0.12</v>
          </cell>
          <cell r="AB62">
            <v>7.0000000000000007E-2</v>
          </cell>
          <cell r="AF62">
            <v>8</v>
          </cell>
          <cell r="AM62">
            <v>17.309999999999999</v>
          </cell>
          <cell r="AN62">
            <v>2.17</v>
          </cell>
          <cell r="AS62">
            <v>26</v>
          </cell>
        </row>
        <row r="63">
          <cell r="F63" t="str">
            <v>DANG DAO DUC</v>
          </cell>
          <cell r="G63" t="str">
            <v>01/04/2015</v>
          </cell>
          <cell r="K63">
            <v>7.0000000000000007E-2</v>
          </cell>
          <cell r="L63">
            <v>0.03</v>
          </cell>
          <cell r="M63">
            <v>0.02</v>
          </cell>
          <cell r="Q63">
            <v>0.12</v>
          </cell>
          <cell r="R63">
            <v>0.1</v>
          </cell>
          <cell r="S63">
            <v>0.9</v>
          </cell>
          <cell r="T63">
            <v>0.02</v>
          </cell>
          <cell r="U63">
            <v>0.27</v>
          </cell>
          <cell r="Y63">
            <v>0.05</v>
          </cell>
          <cell r="AA63">
            <v>0.15</v>
          </cell>
          <cell r="AB63">
            <v>0.08</v>
          </cell>
          <cell r="AF63">
            <v>0.08</v>
          </cell>
          <cell r="AG63">
            <v>0.18</v>
          </cell>
          <cell r="AH63">
            <v>0.05</v>
          </cell>
          <cell r="AI63">
            <v>0.08</v>
          </cell>
          <cell r="AL63">
            <v>0.47</v>
          </cell>
          <cell r="AM63">
            <v>2.67</v>
          </cell>
          <cell r="AN63">
            <v>0.33</v>
          </cell>
          <cell r="AS63">
            <v>26</v>
          </cell>
        </row>
        <row r="64">
          <cell r="F64" t="str">
            <v>NGUYEN DUC TONG</v>
          </cell>
          <cell r="G64" t="str">
            <v>01/04/2015</v>
          </cell>
          <cell r="J64">
            <v>0.17</v>
          </cell>
          <cell r="R64">
            <v>0.25</v>
          </cell>
          <cell r="S64">
            <v>7.0000000000000007E-2</v>
          </cell>
          <cell r="U64">
            <v>0.13</v>
          </cell>
          <cell r="X64">
            <v>1</v>
          </cell>
          <cell r="Y64">
            <v>0.1</v>
          </cell>
          <cell r="Z64">
            <v>0.57999999999999996</v>
          </cell>
          <cell r="AA64">
            <v>0.52</v>
          </cell>
          <cell r="AF64">
            <v>0.32</v>
          </cell>
          <cell r="AM64">
            <v>3.14</v>
          </cell>
          <cell r="AN64">
            <v>0.4</v>
          </cell>
          <cell r="AS64">
            <v>26</v>
          </cell>
        </row>
        <row r="65">
          <cell r="F65" t="str">
            <v>PHAM THI THU TRANG</v>
          </cell>
          <cell r="G65" t="str">
            <v>01/04/2015</v>
          </cell>
          <cell r="J65">
            <v>0.03</v>
          </cell>
          <cell r="S65">
            <v>4.72</v>
          </cell>
          <cell r="Y65">
            <v>4.08</v>
          </cell>
          <cell r="AM65">
            <v>8.83</v>
          </cell>
          <cell r="AN65">
            <v>1.1000000000000001</v>
          </cell>
          <cell r="AS65">
            <v>26</v>
          </cell>
        </row>
        <row r="66">
          <cell r="F66" t="str">
            <v>ONG THI XUAN ANH</v>
          </cell>
          <cell r="G66" t="str">
            <v>01/04/2015</v>
          </cell>
          <cell r="Z66">
            <v>0.02</v>
          </cell>
          <cell r="AM66">
            <v>0.02</v>
          </cell>
          <cell r="AS66">
            <v>26</v>
          </cell>
        </row>
        <row r="67">
          <cell r="F67" t="str">
            <v>TRUONG VAN HOANG</v>
          </cell>
          <cell r="G67" t="str">
            <v>13/04/2015</v>
          </cell>
          <cell r="J67">
            <v>0.13</v>
          </cell>
          <cell r="K67">
            <v>8</v>
          </cell>
          <cell r="M67">
            <v>1.6</v>
          </cell>
          <cell r="Q67">
            <v>1.2</v>
          </cell>
          <cell r="Y67">
            <v>1.1000000000000001</v>
          </cell>
          <cell r="Z67">
            <v>0.63</v>
          </cell>
          <cell r="AB67">
            <v>0.02</v>
          </cell>
          <cell r="AM67">
            <v>12.68</v>
          </cell>
          <cell r="AN67">
            <v>1.59</v>
          </cell>
          <cell r="AS67">
            <v>26</v>
          </cell>
        </row>
        <row r="68">
          <cell r="F68" t="str">
            <v>TRAN LAN KHUONG</v>
          </cell>
          <cell r="G68" t="str">
            <v>04/05/2015</v>
          </cell>
          <cell r="AB68">
            <v>8</v>
          </cell>
          <cell r="AM68">
            <v>8</v>
          </cell>
          <cell r="AN68">
            <v>1</v>
          </cell>
          <cell r="AS68">
            <v>26</v>
          </cell>
        </row>
        <row r="69">
          <cell r="F69" t="str">
            <v>BUI LE NHU NGOC</v>
          </cell>
          <cell r="G69" t="str">
            <v>11/05/2015</v>
          </cell>
          <cell r="J69">
            <v>0.28000000000000003</v>
          </cell>
          <cell r="K69">
            <v>0.02</v>
          </cell>
          <cell r="N69">
            <v>0.15</v>
          </cell>
          <cell r="Q69">
            <v>0.37</v>
          </cell>
          <cell r="S69">
            <v>0.12</v>
          </cell>
          <cell r="U69">
            <v>0.13</v>
          </cell>
          <cell r="X69">
            <v>0.3</v>
          </cell>
          <cell r="Y69">
            <v>8</v>
          </cell>
          <cell r="Z69">
            <v>0.23</v>
          </cell>
          <cell r="AB69">
            <v>1.28</v>
          </cell>
          <cell r="AF69">
            <v>8</v>
          </cell>
          <cell r="AG69">
            <v>8</v>
          </cell>
          <cell r="AL69">
            <v>0.33</v>
          </cell>
          <cell r="AM69">
            <v>27.21</v>
          </cell>
          <cell r="AN69">
            <v>3.42</v>
          </cell>
          <cell r="AS69">
            <v>26</v>
          </cell>
        </row>
        <row r="70">
          <cell r="F70" t="str">
            <v>DUONG THI DIEM</v>
          </cell>
          <cell r="G70" t="str">
            <v>11/05/2015</v>
          </cell>
          <cell r="J70">
            <v>0.1</v>
          </cell>
          <cell r="L70">
            <v>0.08</v>
          </cell>
          <cell r="M70">
            <v>0.05</v>
          </cell>
          <cell r="N70">
            <v>1.3</v>
          </cell>
          <cell r="Q70">
            <v>8</v>
          </cell>
          <cell r="R70">
            <v>8</v>
          </cell>
          <cell r="T70">
            <v>7.0000000000000007E-2</v>
          </cell>
          <cell r="U70">
            <v>0.02</v>
          </cell>
          <cell r="Y70">
            <v>2.6</v>
          </cell>
          <cell r="Z70">
            <v>0.02</v>
          </cell>
          <cell r="AB70">
            <v>2.65</v>
          </cell>
          <cell r="AG70">
            <v>0.3</v>
          </cell>
          <cell r="AH70">
            <v>0.12</v>
          </cell>
          <cell r="AI70">
            <v>0.22</v>
          </cell>
          <cell r="AM70">
            <v>23.53</v>
          </cell>
          <cell r="AN70">
            <v>2.95</v>
          </cell>
          <cell r="AS70">
            <v>26</v>
          </cell>
        </row>
        <row r="71">
          <cell r="F71" t="str">
            <v>TRAN HOANG NHAN</v>
          </cell>
          <cell r="G71" t="str">
            <v>18/05/2015</v>
          </cell>
          <cell r="J71">
            <v>8</v>
          </cell>
          <cell r="N71">
            <v>0.03</v>
          </cell>
          <cell r="U71">
            <v>7.0000000000000007E-2</v>
          </cell>
          <cell r="Y71">
            <v>8</v>
          </cell>
          <cell r="AF71">
            <v>0.35</v>
          </cell>
          <cell r="AG71">
            <v>0.05</v>
          </cell>
          <cell r="AI71">
            <v>0.3</v>
          </cell>
          <cell r="AL71">
            <v>0.5</v>
          </cell>
          <cell r="AM71">
            <v>17.300000000000004</v>
          </cell>
          <cell r="AN71">
            <v>2.16</v>
          </cell>
          <cell r="AS71">
            <v>26</v>
          </cell>
        </row>
        <row r="72">
          <cell r="F72" t="str">
            <v>NGUYEN TAN PHAT</v>
          </cell>
          <cell r="G72" t="str">
            <v>01/06/2015</v>
          </cell>
          <cell r="M72">
            <v>0.23</v>
          </cell>
          <cell r="X72">
            <v>8</v>
          </cell>
          <cell r="AA72">
            <v>0.13</v>
          </cell>
          <cell r="AF72">
            <v>0.13</v>
          </cell>
          <cell r="AL72">
            <v>0.12</v>
          </cell>
          <cell r="AM72">
            <v>8.6100000000000012</v>
          </cell>
          <cell r="AN72">
            <v>1.0900000000000001</v>
          </cell>
          <cell r="AS72">
            <v>26</v>
          </cell>
        </row>
        <row r="73">
          <cell r="F73" t="str">
            <v>LE VAN TRUNG</v>
          </cell>
          <cell r="G73" t="str">
            <v>08/07/2015</v>
          </cell>
          <cell r="J73">
            <v>0.23</v>
          </cell>
          <cell r="K73">
            <v>0.03</v>
          </cell>
          <cell r="L73">
            <v>0.12</v>
          </cell>
          <cell r="M73">
            <v>0.15</v>
          </cell>
          <cell r="N73">
            <v>2.57</v>
          </cell>
          <cell r="Q73">
            <v>0.1</v>
          </cell>
          <cell r="R73">
            <v>0.1</v>
          </cell>
          <cell r="S73">
            <v>1.97</v>
          </cell>
          <cell r="T73">
            <v>0.15</v>
          </cell>
          <cell r="X73">
            <v>7.0000000000000007E-2</v>
          </cell>
          <cell r="Y73">
            <v>0.15</v>
          </cell>
          <cell r="AA73">
            <v>0.08</v>
          </cell>
          <cell r="AB73">
            <v>7.0000000000000007E-2</v>
          </cell>
          <cell r="AG73">
            <v>0.17</v>
          </cell>
          <cell r="AH73">
            <v>7.0000000000000007E-2</v>
          </cell>
          <cell r="AI73">
            <v>8</v>
          </cell>
          <cell r="AL73">
            <v>0.78</v>
          </cell>
          <cell r="AM73">
            <v>14.81</v>
          </cell>
          <cell r="AN73">
            <v>0.86</v>
          </cell>
          <cell r="AQ73">
            <v>1</v>
          </cell>
          <cell r="AS73">
            <v>26</v>
          </cell>
        </row>
        <row r="74">
          <cell r="F74" t="str">
            <v>NGO THI TRANG</v>
          </cell>
          <cell r="G74" t="str">
            <v>15/07/2015</v>
          </cell>
          <cell r="AM74">
            <v>0</v>
          </cell>
          <cell r="AS74">
            <v>26</v>
          </cell>
        </row>
        <row r="75">
          <cell r="F75" t="str">
            <v>NGUYEN THI KIM HUE</v>
          </cell>
          <cell r="G75" t="str">
            <v>03/08/2015</v>
          </cell>
          <cell r="J75">
            <v>0.05</v>
          </cell>
          <cell r="K75">
            <v>0.03</v>
          </cell>
          <cell r="L75">
            <v>0.43</v>
          </cell>
          <cell r="M75">
            <v>0.08</v>
          </cell>
          <cell r="N75">
            <v>0.03</v>
          </cell>
          <cell r="Q75">
            <v>8</v>
          </cell>
          <cell r="R75">
            <v>8</v>
          </cell>
          <cell r="S75">
            <v>0.2</v>
          </cell>
          <cell r="X75">
            <v>0.13</v>
          </cell>
          <cell r="Y75">
            <v>0.28000000000000003</v>
          </cell>
          <cell r="Z75">
            <v>0.4</v>
          </cell>
          <cell r="AA75">
            <v>0.17</v>
          </cell>
          <cell r="AB75">
            <v>1.21</v>
          </cell>
          <cell r="AF75">
            <v>1.47</v>
          </cell>
          <cell r="AG75">
            <v>0.15</v>
          </cell>
          <cell r="AH75">
            <v>0.25</v>
          </cell>
          <cell r="AI75">
            <v>0.22</v>
          </cell>
          <cell r="AL75">
            <v>0.13</v>
          </cell>
          <cell r="AM75">
            <v>21.229999999999993</v>
          </cell>
          <cell r="AN75">
            <v>2.66</v>
          </cell>
          <cell r="AS75">
            <v>26</v>
          </cell>
        </row>
        <row r="76">
          <cell r="F76" t="str">
            <v>和山　正人</v>
          </cell>
          <cell r="G76" t="str">
            <v>30/07/2015</v>
          </cell>
          <cell r="AM76">
            <v>0</v>
          </cell>
          <cell r="AS76">
            <v>26</v>
          </cell>
        </row>
        <row r="77">
          <cell r="F77" t="str">
            <v>VO HOAI SON</v>
          </cell>
          <cell r="G77" t="str">
            <v>20/08/2015</v>
          </cell>
          <cell r="K77">
            <v>0.2</v>
          </cell>
          <cell r="L77">
            <v>0.13</v>
          </cell>
          <cell r="M77">
            <v>0.17</v>
          </cell>
          <cell r="N77">
            <v>0.22</v>
          </cell>
          <cell r="Q77">
            <v>0.1</v>
          </cell>
          <cell r="R77">
            <v>4</v>
          </cell>
          <cell r="S77">
            <v>0.2</v>
          </cell>
          <cell r="T77">
            <v>0.47</v>
          </cell>
          <cell r="U77">
            <v>0.08</v>
          </cell>
          <cell r="X77">
            <v>0.18</v>
          </cell>
          <cell r="Y77">
            <v>0.18</v>
          </cell>
          <cell r="AA77">
            <v>0.22</v>
          </cell>
          <cell r="AB77">
            <v>0.1</v>
          </cell>
          <cell r="AF77">
            <v>0.22</v>
          </cell>
          <cell r="AG77">
            <v>1.07</v>
          </cell>
          <cell r="AH77">
            <v>0.18</v>
          </cell>
          <cell r="AL77">
            <v>0.17</v>
          </cell>
          <cell r="AM77">
            <v>7.8899999999999988</v>
          </cell>
          <cell r="AN77">
            <v>0.99</v>
          </cell>
          <cell r="AS77">
            <v>26</v>
          </cell>
        </row>
        <row r="78">
          <cell r="F78" t="str">
            <v>TRAN HOANG TUAN</v>
          </cell>
          <cell r="G78" t="str">
            <v>13/10/2015</v>
          </cell>
          <cell r="J78">
            <v>0.13</v>
          </cell>
          <cell r="L78">
            <v>0.15</v>
          </cell>
          <cell r="N78">
            <v>0.05</v>
          </cell>
          <cell r="Q78">
            <v>0.13</v>
          </cell>
          <cell r="U78">
            <v>0.18</v>
          </cell>
          <cell r="X78">
            <v>0.05</v>
          </cell>
          <cell r="Z78">
            <v>0.27</v>
          </cell>
          <cell r="AB78">
            <v>0.12</v>
          </cell>
          <cell r="AG78">
            <v>0.18</v>
          </cell>
          <cell r="AH78">
            <v>0.27</v>
          </cell>
          <cell r="AL78">
            <v>0.08</v>
          </cell>
          <cell r="AM78">
            <v>1.61</v>
          </cell>
          <cell r="AN78">
            <v>0.21</v>
          </cell>
          <cell r="AS78">
            <v>26</v>
          </cell>
        </row>
        <row r="79">
          <cell r="F79" t="str">
            <v>PHAM THANH LIEM</v>
          </cell>
          <cell r="G79" t="str">
            <v>16/11/2015</v>
          </cell>
          <cell r="M79">
            <v>4.03</v>
          </cell>
          <cell r="Z79">
            <v>4</v>
          </cell>
          <cell r="AM79">
            <v>8.0300000000000011</v>
          </cell>
          <cell r="AN79">
            <v>1</v>
          </cell>
          <cell r="AS79">
            <v>26</v>
          </cell>
        </row>
        <row r="80">
          <cell r="F80" t="str">
            <v>DO NGOC HIEN</v>
          </cell>
          <cell r="G80" t="str">
            <v>16/11/2015</v>
          </cell>
          <cell r="L80">
            <v>0.03</v>
          </cell>
          <cell r="M80">
            <v>8</v>
          </cell>
          <cell r="N80">
            <v>0.25</v>
          </cell>
          <cell r="Q80">
            <v>0.08</v>
          </cell>
          <cell r="R80">
            <v>1.87</v>
          </cell>
          <cell r="S80">
            <v>0.02</v>
          </cell>
          <cell r="T80">
            <v>0.25</v>
          </cell>
          <cell r="U80">
            <v>0.33</v>
          </cell>
          <cell r="X80">
            <v>7.0000000000000007E-2</v>
          </cell>
          <cell r="Y80">
            <v>0.15</v>
          </cell>
          <cell r="AA80">
            <v>0.13</v>
          </cell>
          <cell r="AB80">
            <v>7.0000000000000007E-2</v>
          </cell>
          <cell r="AF80">
            <v>4.08</v>
          </cell>
          <cell r="AH80">
            <v>0.53</v>
          </cell>
          <cell r="AI80">
            <v>0.02</v>
          </cell>
          <cell r="AL80">
            <v>0.03</v>
          </cell>
          <cell r="AM80">
            <v>15.91</v>
          </cell>
          <cell r="AN80">
            <v>1.98</v>
          </cell>
          <cell r="AS80">
            <v>26</v>
          </cell>
        </row>
        <row r="81">
          <cell r="F81" t="str">
            <v>PHAM THANH TUONG VY</v>
          </cell>
          <cell r="G81" t="str">
            <v>04/01/2016</v>
          </cell>
          <cell r="K81">
            <v>0.47</v>
          </cell>
          <cell r="N81">
            <v>0.42</v>
          </cell>
          <cell r="Q81">
            <v>4</v>
          </cell>
          <cell r="R81">
            <v>1.82</v>
          </cell>
          <cell r="S81">
            <v>0.27</v>
          </cell>
          <cell r="T81">
            <v>4.57</v>
          </cell>
          <cell r="U81">
            <v>0.18</v>
          </cell>
          <cell r="X81">
            <v>0.68</v>
          </cell>
          <cell r="Z81">
            <v>0.32</v>
          </cell>
          <cell r="AM81">
            <v>12.73</v>
          </cell>
          <cell r="AN81">
            <v>1.59</v>
          </cell>
          <cell r="AS81">
            <v>26</v>
          </cell>
        </row>
        <row r="82">
          <cell r="F82" t="str">
            <v>HOANG QUOC MY</v>
          </cell>
          <cell r="G82" t="str">
            <v>11/01/2016</v>
          </cell>
          <cell r="R82">
            <v>1.03</v>
          </cell>
          <cell r="T82">
            <v>1.17</v>
          </cell>
          <cell r="U82">
            <v>0.08</v>
          </cell>
          <cell r="Y82">
            <v>1.22</v>
          </cell>
          <cell r="Z82">
            <v>0.37</v>
          </cell>
          <cell r="AA82">
            <v>2.6</v>
          </cell>
          <cell r="AB82">
            <v>0.4</v>
          </cell>
          <cell r="AG82">
            <v>4</v>
          </cell>
          <cell r="AH82">
            <v>3.33</v>
          </cell>
          <cell r="AI82">
            <v>8</v>
          </cell>
          <cell r="AM82">
            <v>22.200000000000003</v>
          </cell>
          <cell r="AN82">
            <v>2.79</v>
          </cell>
          <cell r="AS82">
            <v>26</v>
          </cell>
        </row>
        <row r="83">
          <cell r="F83" t="str">
            <v>LE TUAN ANH</v>
          </cell>
          <cell r="G83" t="str">
            <v>11/01/2016</v>
          </cell>
          <cell r="K83">
            <v>2.77</v>
          </cell>
          <cell r="M83">
            <v>0.23</v>
          </cell>
          <cell r="N83">
            <v>0.45</v>
          </cell>
          <cell r="Q83">
            <v>0.02</v>
          </cell>
          <cell r="R83">
            <v>7.0000000000000007E-2</v>
          </cell>
          <cell r="T83">
            <v>0.2</v>
          </cell>
          <cell r="U83">
            <v>0.15</v>
          </cell>
          <cell r="X83">
            <v>0.08</v>
          </cell>
          <cell r="Y83">
            <v>0.98</v>
          </cell>
          <cell r="Z83">
            <v>0.05</v>
          </cell>
          <cell r="AB83">
            <v>0.03</v>
          </cell>
          <cell r="AG83">
            <v>0.22</v>
          </cell>
          <cell r="AH83">
            <v>1</v>
          </cell>
          <cell r="AI83">
            <v>8</v>
          </cell>
          <cell r="AL83">
            <v>0.02</v>
          </cell>
          <cell r="AM83">
            <v>14.27</v>
          </cell>
          <cell r="AN83">
            <v>1.8</v>
          </cell>
          <cell r="AS83">
            <v>26</v>
          </cell>
        </row>
        <row r="84">
          <cell r="F84" t="str">
            <v>HUYNH PHUC TINH</v>
          </cell>
          <cell r="G84" t="str">
            <v>04/01/2016</v>
          </cell>
          <cell r="J84">
            <v>0.53</v>
          </cell>
          <cell r="K84">
            <v>8</v>
          </cell>
          <cell r="L84">
            <v>0.23</v>
          </cell>
          <cell r="AI84">
            <v>4</v>
          </cell>
          <cell r="AL84">
            <v>0.47</v>
          </cell>
          <cell r="AM84">
            <v>13.23</v>
          </cell>
          <cell r="AN84">
            <v>1.66</v>
          </cell>
          <cell r="AS84">
            <v>26</v>
          </cell>
        </row>
        <row r="85">
          <cell r="F85" t="str">
            <v>PHAM BAO TRAN</v>
          </cell>
          <cell r="G85" t="str">
            <v>28/03/2016</v>
          </cell>
          <cell r="N85">
            <v>0.02</v>
          </cell>
          <cell r="AA85">
            <v>8</v>
          </cell>
          <cell r="AB85">
            <v>8</v>
          </cell>
          <cell r="AF85">
            <v>8</v>
          </cell>
          <cell r="AI85">
            <v>3.97</v>
          </cell>
          <cell r="AL85">
            <v>0.08</v>
          </cell>
          <cell r="AM85">
            <v>28.069999999999997</v>
          </cell>
          <cell r="AO85">
            <v>28.07</v>
          </cell>
          <cell r="AR85">
            <v>25</v>
          </cell>
          <cell r="AT85">
            <v>28.07</v>
          </cell>
        </row>
        <row r="86">
          <cell r="F86" t="str">
            <v>HOANG THI LIEU</v>
          </cell>
          <cell r="G86" t="str">
            <v>01/12/2008</v>
          </cell>
          <cell r="N86">
            <v>8</v>
          </cell>
          <cell r="AM86">
            <v>8</v>
          </cell>
          <cell r="AN86">
            <v>1</v>
          </cell>
          <cell r="AS86">
            <v>26</v>
          </cell>
        </row>
        <row r="87">
          <cell r="F87" t="str">
            <v>HOANG YEN VY</v>
          </cell>
          <cell r="G87" t="str">
            <v/>
          </cell>
          <cell r="AM87">
            <v>0</v>
          </cell>
        </row>
        <row r="88">
          <cell r="F88" t="str">
            <v>Ｌ２システム管理者</v>
          </cell>
          <cell r="G88" t="str">
            <v/>
          </cell>
          <cell r="AM88">
            <v>0</v>
          </cell>
        </row>
        <row r="89">
          <cell r="F89" t="str">
            <v>グループ統括稟議担当</v>
          </cell>
          <cell r="G89" t="str">
            <v/>
          </cell>
          <cell r="AM89">
            <v>0</v>
          </cell>
        </row>
        <row r="90">
          <cell r="F90" t="str">
            <v>ＡＩＴ業務担当1</v>
          </cell>
          <cell r="G90" t="str">
            <v/>
          </cell>
          <cell r="AM90">
            <v>0</v>
          </cell>
        </row>
        <row r="91">
          <cell r="F91" t="str">
            <v>HO THI MY DUYEN</v>
          </cell>
          <cell r="G91" t="str">
            <v>09/08/2001</v>
          </cell>
          <cell r="M91">
            <v>0.03</v>
          </cell>
          <cell r="Q91">
            <v>0.03</v>
          </cell>
          <cell r="Y91">
            <v>7.0000000000000007E-2</v>
          </cell>
          <cell r="AM91">
            <v>0.13</v>
          </cell>
          <cell r="AN91">
            <v>0.01</v>
          </cell>
          <cell r="AS91">
            <v>26</v>
          </cell>
        </row>
        <row r="92">
          <cell r="F92" t="str">
            <v>NGUYEN HAU GIANG</v>
          </cell>
          <cell r="G92" t="str">
            <v>01/04/2001</v>
          </cell>
          <cell r="L92">
            <v>0.15</v>
          </cell>
          <cell r="Y92">
            <v>0.8</v>
          </cell>
          <cell r="AA92">
            <v>0.67</v>
          </cell>
          <cell r="AL92">
            <v>0.02</v>
          </cell>
          <cell r="AM92">
            <v>1.6400000000000001</v>
          </cell>
          <cell r="AN92">
            <v>0.2</v>
          </cell>
          <cell r="AS92">
            <v>26</v>
          </cell>
        </row>
        <row r="93">
          <cell r="F93" t="str">
            <v>CAO THI HUONG</v>
          </cell>
          <cell r="G93" t="str">
            <v>09/04/2001</v>
          </cell>
          <cell r="J93">
            <v>7.0000000000000007E-2</v>
          </cell>
          <cell r="L93">
            <v>0.05</v>
          </cell>
          <cell r="N93">
            <v>0.95</v>
          </cell>
          <cell r="Q93">
            <v>7.0000000000000007E-2</v>
          </cell>
          <cell r="T93">
            <v>0.03</v>
          </cell>
          <cell r="X93">
            <v>0.85</v>
          </cell>
          <cell r="Y93">
            <v>0.62</v>
          </cell>
          <cell r="Z93">
            <v>0.48</v>
          </cell>
          <cell r="AB93">
            <v>0.02</v>
          </cell>
          <cell r="AH93">
            <v>0.03</v>
          </cell>
          <cell r="AM93">
            <v>3.17</v>
          </cell>
          <cell r="AN93">
            <v>0.4</v>
          </cell>
          <cell r="AS93">
            <v>26</v>
          </cell>
        </row>
        <row r="94">
          <cell r="F94" t="str">
            <v>LE MAI HAN</v>
          </cell>
          <cell r="G94" t="str">
            <v>09/04/2001</v>
          </cell>
          <cell r="Y94">
            <v>0.08</v>
          </cell>
          <cell r="Z94">
            <v>0.38</v>
          </cell>
          <cell r="AA94">
            <v>8</v>
          </cell>
          <cell r="AB94">
            <v>8</v>
          </cell>
          <cell r="AF94">
            <v>8</v>
          </cell>
          <cell r="AG94">
            <v>1.37</v>
          </cell>
          <cell r="AM94">
            <v>25.830000000000002</v>
          </cell>
          <cell r="AN94">
            <v>3.23</v>
          </cell>
          <cell r="AS94">
            <v>26</v>
          </cell>
        </row>
        <row r="95">
          <cell r="F95" t="str">
            <v>TA PHUONG MINH</v>
          </cell>
          <cell r="G95" t="str">
            <v>01/04/2001</v>
          </cell>
          <cell r="R95">
            <v>4</v>
          </cell>
          <cell r="U95">
            <v>1</v>
          </cell>
          <cell r="Y95">
            <v>0.5</v>
          </cell>
          <cell r="AI95">
            <v>4</v>
          </cell>
          <cell r="AM95">
            <v>9.5</v>
          </cell>
          <cell r="AN95">
            <v>1.19</v>
          </cell>
          <cell r="AS95">
            <v>26</v>
          </cell>
        </row>
        <row r="96">
          <cell r="F96" t="str">
            <v>NGO DUY DONG</v>
          </cell>
          <cell r="G96" t="str">
            <v>22/06/2015</v>
          </cell>
          <cell r="K96">
            <v>1.38</v>
          </cell>
          <cell r="L96">
            <v>2</v>
          </cell>
          <cell r="Q96">
            <v>2.5</v>
          </cell>
          <cell r="R96">
            <v>0.03</v>
          </cell>
          <cell r="S96">
            <v>0.08</v>
          </cell>
          <cell r="Z96">
            <v>8</v>
          </cell>
          <cell r="AA96">
            <v>8</v>
          </cell>
          <cell r="AB96">
            <v>8</v>
          </cell>
          <cell r="AM96">
            <v>29.990000000000002</v>
          </cell>
          <cell r="AN96">
            <v>3.74</v>
          </cell>
          <cell r="AS96">
            <v>26</v>
          </cell>
        </row>
        <row r="97">
          <cell r="F97" t="str">
            <v>NGUYEN QUOC HUY</v>
          </cell>
          <cell r="G97" t="str">
            <v>14/02/2005</v>
          </cell>
          <cell r="AA97">
            <v>0.38</v>
          </cell>
          <cell r="AM97">
            <v>0.38</v>
          </cell>
          <cell r="AN97">
            <v>0.05</v>
          </cell>
          <cell r="AS97">
            <v>26</v>
          </cell>
        </row>
        <row r="98">
          <cell r="F98" t="str">
            <v>NGUYEN HOANG DAM</v>
          </cell>
          <cell r="G98" t="str">
            <v>04/05/2005</v>
          </cell>
          <cell r="Y98">
            <v>3.88</v>
          </cell>
          <cell r="AB98">
            <v>3.27</v>
          </cell>
          <cell r="AF98">
            <v>0.74</v>
          </cell>
          <cell r="AG98">
            <v>0.95</v>
          </cell>
          <cell r="AH98">
            <v>1.08</v>
          </cell>
          <cell r="AM98">
            <v>9.92</v>
          </cell>
          <cell r="AN98">
            <v>1.25</v>
          </cell>
          <cell r="AS98">
            <v>26</v>
          </cell>
        </row>
        <row r="99">
          <cell r="F99" t="str">
            <v>CAI THI THU THANH</v>
          </cell>
          <cell r="G99" t="str">
            <v>15/04/2009</v>
          </cell>
          <cell r="N99">
            <v>8</v>
          </cell>
          <cell r="AA99">
            <v>0.05</v>
          </cell>
          <cell r="AM99">
            <v>8.0500000000000007</v>
          </cell>
          <cell r="AN99">
            <v>1.01</v>
          </cell>
          <cell r="AS99">
            <v>26</v>
          </cell>
        </row>
        <row r="100">
          <cell r="F100" t="str">
            <v>GIANG THANH LONG</v>
          </cell>
          <cell r="G100" t="str">
            <v>12/09/2011</v>
          </cell>
          <cell r="J100">
            <v>0.17</v>
          </cell>
          <cell r="K100">
            <v>0.8</v>
          </cell>
          <cell r="N100">
            <v>0.02</v>
          </cell>
          <cell r="X100">
            <v>0.18</v>
          </cell>
          <cell r="Z100">
            <v>0.05</v>
          </cell>
          <cell r="AA100">
            <v>4.7300000000000004</v>
          </cell>
          <cell r="AF100">
            <v>0.2</v>
          </cell>
          <cell r="AG100">
            <v>0.2</v>
          </cell>
          <cell r="AH100">
            <v>0.23</v>
          </cell>
          <cell r="AI100">
            <v>0.13</v>
          </cell>
          <cell r="AL100">
            <v>0.12</v>
          </cell>
          <cell r="AM100">
            <v>6.8300000000000018</v>
          </cell>
          <cell r="AN100">
            <v>0.87</v>
          </cell>
          <cell r="AS100">
            <v>26</v>
          </cell>
        </row>
        <row r="101">
          <cell r="F101" t="str">
            <v>長谷川　友彦</v>
          </cell>
          <cell r="G101" t="str">
            <v>03/06/2013</v>
          </cell>
          <cell r="AM101">
            <v>0</v>
          </cell>
          <cell r="AS101">
            <v>26</v>
          </cell>
        </row>
        <row r="102">
          <cell r="F102" t="str">
            <v>ＡＩＴ業務担当2</v>
          </cell>
          <cell r="G102" t="str">
            <v/>
          </cell>
          <cell r="AM102">
            <v>0</v>
          </cell>
        </row>
        <row r="103">
          <cell r="F103" t="str">
            <v>HUYNH GIA LOC</v>
          </cell>
          <cell r="G103" t="str">
            <v>06/02/2006</v>
          </cell>
          <cell r="AM103">
            <v>0</v>
          </cell>
          <cell r="AS103">
            <v>26</v>
          </cell>
        </row>
        <row r="104">
          <cell r="F104" t="str">
            <v>SU VAY TRANH</v>
          </cell>
          <cell r="G104" t="str">
            <v>10/12/2007</v>
          </cell>
          <cell r="H104">
            <v>8</v>
          </cell>
          <cell r="L104">
            <v>4</v>
          </cell>
          <cell r="O104">
            <v>8</v>
          </cell>
          <cell r="AM104">
            <v>20</v>
          </cell>
          <cell r="AN104">
            <v>0.5</v>
          </cell>
          <cell r="AQ104">
            <v>2</v>
          </cell>
          <cell r="AS104">
            <v>26</v>
          </cell>
        </row>
        <row r="105">
          <cell r="F105" t="str">
            <v>NGUYEN THANH THUY NHA TRANG</v>
          </cell>
          <cell r="G105" t="str">
            <v>04/09/2007</v>
          </cell>
          <cell r="K105">
            <v>0.02</v>
          </cell>
          <cell r="AA105">
            <v>4.2300000000000004</v>
          </cell>
          <cell r="AM105">
            <v>4.25</v>
          </cell>
          <cell r="AN105">
            <v>0.53</v>
          </cell>
          <cell r="AS105">
            <v>26</v>
          </cell>
        </row>
        <row r="106">
          <cell r="F106" t="str">
            <v>LAM QUANG PHUC</v>
          </cell>
          <cell r="G106" t="str">
            <v>01/08/2012</v>
          </cell>
          <cell r="R106">
            <v>0.7</v>
          </cell>
          <cell r="AL106">
            <v>4</v>
          </cell>
          <cell r="AM106">
            <v>4.7</v>
          </cell>
          <cell r="AN106">
            <v>0.59</v>
          </cell>
          <cell r="AS106">
            <v>26</v>
          </cell>
        </row>
        <row r="112">
          <cell r="AM112">
            <v>0</v>
          </cell>
        </row>
        <row r="113">
          <cell r="AM113">
            <v>0</v>
          </cell>
        </row>
        <row r="114">
          <cell r="AM114">
            <v>0</v>
          </cell>
        </row>
        <row r="115">
          <cell r="AM115">
            <v>0</v>
          </cell>
        </row>
        <row r="116">
          <cell r="AM116">
            <v>0</v>
          </cell>
        </row>
        <row r="117">
          <cell r="AM117">
            <v>0</v>
          </cell>
        </row>
        <row r="118">
          <cell r="AM118">
            <v>0</v>
          </cell>
        </row>
        <row r="119">
          <cell r="AM119">
            <v>0</v>
          </cell>
        </row>
        <row r="120">
          <cell r="AM120">
            <v>0</v>
          </cell>
        </row>
        <row r="121">
          <cell r="AM121">
            <v>0</v>
          </cell>
        </row>
        <row r="122">
          <cell r="AM122">
            <v>0</v>
          </cell>
        </row>
        <row r="123">
          <cell r="AM123">
            <v>0</v>
          </cell>
        </row>
        <row r="124">
          <cell r="AM124">
            <v>0</v>
          </cell>
        </row>
        <row r="125">
          <cell r="AM125">
            <v>0</v>
          </cell>
        </row>
        <row r="126">
          <cell r="AM126">
            <v>0</v>
          </cell>
        </row>
        <row r="127">
          <cell r="AM127">
            <v>0</v>
          </cell>
        </row>
        <row r="128">
          <cell r="AM128">
            <v>0</v>
          </cell>
        </row>
        <row r="129">
          <cell r="AM129">
            <v>0</v>
          </cell>
        </row>
        <row r="130">
          <cell r="AM130">
            <v>0</v>
          </cell>
        </row>
        <row r="131">
          <cell r="AM131">
            <v>0</v>
          </cell>
        </row>
        <row r="132">
          <cell r="AM132">
            <v>0</v>
          </cell>
        </row>
        <row r="133">
          <cell r="AM133">
            <v>0</v>
          </cell>
        </row>
        <row r="134">
          <cell r="AM134">
            <v>0</v>
          </cell>
        </row>
        <row r="135">
          <cell r="AM135">
            <v>0</v>
          </cell>
        </row>
        <row r="136">
          <cell r="AM136">
            <v>0</v>
          </cell>
        </row>
        <row r="137">
          <cell r="AM137">
            <v>0</v>
          </cell>
        </row>
        <row r="138">
          <cell r="AM138">
            <v>0</v>
          </cell>
        </row>
        <row r="139">
          <cell r="AM139">
            <v>0</v>
          </cell>
        </row>
        <row r="140">
          <cell r="AM140">
            <v>0</v>
          </cell>
        </row>
        <row r="141">
          <cell r="AM141">
            <v>0</v>
          </cell>
        </row>
        <row r="142">
          <cell r="AM142">
            <v>0</v>
          </cell>
        </row>
        <row r="143">
          <cell r="AM143">
            <v>0</v>
          </cell>
        </row>
        <row r="144">
          <cell r="AM144">
            <v>0</v>
          </cell>
        </row>
        <row r="145">
          <cell r="AM145">
            <v>0</v>
          </cell>
        </row>
        <row r="146">
          <cell r="AM146">
            <v>0</v>
          </cell>
        </row>
        <row r="147">
          <cell r="AM147">
            <v>0</v>
          </cell>
        </row>
        <row r="148">
          <cell r="AM148">
            <v>0</v>
          </cell>
        </row>
        <row r="149">
          <cell r="AM149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10"/>
  <sheetViews>
    <sheetView tabSelected="1" zoomScale="55" zoomScaleNormal="55" zoomScaleSheetLayoutView="70" workbookViewId="0">
      <pane xSplit="6" ySplit="6" topLeftCell="BV7" activePane="bottomRight" state="frozen"/>
      <selection pane="topRight" activeCell="G1" sqref="G1"/>
      <selection pane="bottomLeft" activeCell="A7" sqref="A7"/>
      <selection pane="bottomRight" activeCell="BY6" sqref="BY6"/>
    </sheetView>
  </sheetViews>
  <sheetFormatPr defaultColWidth="9.140625" defaultRowHeight="15"/>
  <cols>
    <col min="1" max="1" width="5.5703125" style="60" customWidth="1"/>
    <col min="2" max="2" width="15" style="1" bestFit="1" customWidth="1"/>
    <col min="3" max="3" width="23.85546875" style="1" bestFit="1" customWidth="1"/>
    <col min="4" max="4" width="24.140625" style="1" bestFit="1" customWidth="1"/>
    <col min="5" max="5" width="7.85546875" style="1" bestFit="1" customWidth="1"/>
    <col min="6" max="6" width="26" style="1" customWidth="1"/>
    <col min="7" max="7" width="8.7109375" style="9" customWidth="1"/>
    <col min="8" max="8" width="7.5703125" style="9" customWidth="1"/>
    <col min="9" max="9" width="9.7109375" style="9" customWidth="1"/>
    <col min="10" max="10" width="7.7109375" style="9" customWidth="1"/>
    <col min="11" max="11" width="5.5703125" style="9" customWidth="1"/>
    <col min="12" max="12" width="8.5703125" style="9" customWidth="1"/>
    <col min="13" max="13" width="8.7109375" style="9" customWidth="1"/>
    <col min="14" max="14" width="8.7109375" style="9" bestFit="1" customWidth="1"/>
    <col min="15" max="15" width="7.5703125" style="9" customWidth="1"/>
    <col min="16" max="16" width="9.7109375" style="9" customWidth="1"/>
    <col min="17" max="17" width="7.7109375" style="9" customWidth="1"/>
    <col min="18" max="18" width="9.42578125" style="9" customWidth="1"/>
    <col min="19" max="19" width="8.5703125" style="9" customWidth="1"/>
    <col min="20" max="20" width="7.7109375" style="9" customWidth="1"/>
    <col min="21" max="21" width="9.42578125" style="9" customWidth="1"/>
    <col min="22" max="22" width="9.140625" style="9" customWidth="1"/>
    <col min="23" max="23" width="7.28515625" style="9" customWidth="1"/>
    <col min="24" max="24" width="9.140625" style="9" customWidth="1"/>
    <col min="25" max="25" width="9.28515625" style="9" bestFit="1" customWidth="1"/>
    <col min="26" max="29" width="9.140625" style="9" customWidth="1"/>
    <col min="30" max="30" width="3.85546875" style="1" customWidth="1"/>
    <col min="31" max="33" width="9.140625" style="1" customWidth="1"/>
    <col min="34" max="34" width="2.140625" style="2" customWidth="1"/>
    <col min="35" max="35" width="3.28515625" style="2" customWidth="1"/>
    <col min="36" max="36" width="10.5703125" style="2" customWidth="1"/>
    <col min="37" max="37" width="12.5703125" style="2" customWidth="1"/>
    <col min="38" max="39" width="16.42578125" style="2" customWidth="1"/>
    <col min="40" max="40" width="23.140625" style="2" customWidth="1"/>
    <col min="41" max="41" width="6.7109375" style="3" customWidth="1"/>
    <col min="42" max="71" width="6.7109375" style="2" customWidth="1"/>
    <col min="72" max="72" width="9.140625" style="2"/>
    <col min="73" max="74" width="8.28515625" style="2" customWidth="1"/>
    <col min="75" max="256" width="9.140625" style="1"/>
    <col min="257" max="257" width="5.5703125" style="1" customWidth="1"/>
    <col min="258" max="258" width="13.85546875" style="1" bestFit="1" customWidth="1"/>
    <col min="259" max="262" width="26" style="1" customWidth="1"/>
    <col min="263" max="263" width="8.5703125" style="1" bestFit="1" customWidth="1"/>
    <col min="264" max="264" width="7.5703125" style="1" bestFit="1" customWidth="1"/>
    <col min="265" max="265" width="9.7109375" style="1" bestFit="1" customWidth="1"/>
    <col min="266" max="266" width="7.7109375" style="1" bestFit="1" customWidth="1"/>
    <col min="267" max="267" width="5.5703125" style="1" bestFit="1" customWidth="1"/>
    <col min="268" max="268" width="8.5703125" style="1" bestFit="1" customWidth="1"/>
    <col min="269" max="269" width="8.7109375" style="1" customWidth="1"/>
    <col min="270" max="270" width="8.5703125" style="1" bestFit="1" customWidth="1"/>
    <col min="271" max="271" width="7.5703125" style="1" bestFit="1" customWidth="1"/>
    <col min="272" max="272" width="9.7109375" style="1" bestFit="1" customWidth="1"/>
    <col min="273" max="273" width="7.7109375" style="1" bestFit="1" customWidth="1"/>
    <col min="274" max="275" width="8.5703125" style="1" bestFit="1" customWidth="1"/>
    <col min="276" max="276" width="7.7109375" style="1" customWidth="1"/>
    <col min="277" max="277" width="9.42578125" style="1" customWidth="1"/>
    <col min="278" max="278" width="9.140625" style="1"/>
    <col min="279" max="279" width="7.28515625" style="1" customWidth="1"/>
    <col min="280" max="286" width="9.140625" style="1"/>
    <col min="287" max="289" width="0" style="1" hidden="1" customWidth="1"/>
    <col min="290" max="512" width="9.140625" style="1"/>
    <col min="513" max="513" width="5.5703125" style="1" customWidth="1"/>
    <col min="514" max="514" width="13.85546875" style="1" bestFit="1" customWidth="1"/>
    <col min="515" max="518" width="26" style="1" customWidth="1"/>
    <col min="519" max="519" width="8.5703125" style="1" bestFit="1" customWidth="1"/>
    <col min="520" max="520" width="7.5703125" style="1" bestFit="1" customWidth="1"/>
    <col min="521" max="521" width="9.7109375" style="1" bestFit="1" customWidth="1"/>
    <col min="522" max="522" width="7.7109375" style="1" bestFit="1" customWidth="1"/>
    <col min="523" max="523" width="5.5703125" style="1" bestFit="1" customWidth="1"/>
    <col min="524" max="524" width="8.5703125" style="1" bestFit="1" customWidth="1"/>
    <col min="525" max="525" width="8.7109375" style="1" customWidth="1"/>
    <col min="526" max="526" width="8.5703125" style="1" bestFit="1" customWidth="1"/>
    <col min="527" max="527" width="7.5703125" style="1" bestFit="1" customWidth="1"/>
    <col min="528" max="528" width="9.7109375" style="1" bestFit="1" customWidth="1"/>
    <col min="529" max="529" width="7.7109375" style="1" bestFit="1" customWidth="1"/>
    <col min="530" max="531" width="8.5703125" style="1" bestFit="1" customWidth="1"/>
    <col min="532" max="532" width="7.7109375" style="1" customWidth="1"/>
    <col min="533" max="533" width="9.42578125" style="1" customWidth="1"/>
    <col min="534" max="534" width="9.140625" style="1"/>
    <col min="535" max="535" width="7.28515625" style="1" customWidth="1"/>
    <col min="536" max="542" width="9.140625" style="1"/>
    <col min="543" max="545" width="0" style="1" hidden="1" customWidth="1"/>
    <col min="546" max="768" width="9.140625" style="1"/>
    <col min="769" max="769" width="5.5703125" style="1" customWidth="1"/>
    <col min="770" max="770" width="13.85546875" style="1" bestFit="1" customWidth="1"/>
    <col min="771" max="774" width="26" style="1" customWidth="1"/>
    <col min="775" max="775" width="8.5703125" style="1" bestFit="1" customWidth="1"/>
    <col min="776" max="776" width="7.5703125" style="1" bestFit="1" customWidth="1"/>
    <col min="777" max="777" width="9.7109375" style="1" bestFit="1" customWidth="1"/>
    <col min="778" max="778" width="7.7109375" style="1" bestFit="1" customWidth="1"/>
    <col min="779" max="779" width="5.5703125" style="1" bestFit="1" customWidth="1"/>
    <col min="780" max="780" width="8.5703125" style="1" bestFit="1" customWidth="1"/>
    <col min="781" max="781" width="8.7109375" style="1" customWidth="1"/>
    <col min="782" max="782" width="8.5703125" style="1" bestFit="1" customWidth="1"/>
    <col min="783" max="783" width="7.5703125" style="1" bestFit="1" customWidth="1"/>
    <col min="784" max="784" width="9.7109375" style="1" bestFit="1" customWidth="1"/>
    <col min="785" max="785" width="7.7109375" style="1" bestFit="1" customWidth="1"/>
    <col min="786" max="787" width="8.5703125" style="1" bestFit="1" customWidth="1"/>
    <col min="788" max="788" width="7.7109375" style="1" customWidth="1"/>
    <col min="789" max="789" width="9.42578125" style="1" customWidth="1"/>
    <col min="790" max="790" width="9.140625" style="1"/>
    <col min="791" max="791" width="7.28515625" style="1" customWidth="1"/>
    <col min="792" max="798" width="9.140625" style="1"/>
    <col min="799" max="801" width="0" style="1" hidden="1" customWidth="1"/>
    <col min="802" max="1024" width="9.140625" style="1"/>
    <col min="1025" max="1025" width="5.5703125" style="1" customWidth="1"/>
    <col min="1026" max="1026" width="13.85546875" style="1" bestFit="1" customWidth="1"/>
    <col min="1027" max="1030" width="26" style="1" customWidth="1"/>
    <col min="1031" max="1031" width="8.5703125" style="1" bestFit="1" customWidth="1"/>
    <col min="1032" max="1032" width="7.5703125" style="1" bestFit="1" customWidth="1"/>
    <col min="1033" max="1033" width="9.7109375" style="1" bestFit="1" customWidth="1"/>
    <col min="1034" max="1034" width="7.7109375" style="1" bestFit="1" customWidth="1"/>
    <col min="1035" max="1035" width="5.5703125" style="1" bestFit="1" customWidth="1"/>
    <col min="1036" max="1036" width="8.5703125" style="1" bestFit="1" customWidth="1"/>
    <col min="1037" max="1037" width="8.7109375" style="1" customWidth="1"/>
    <col min="1038" max="1038" width="8.5703125" style="1" bestFit="1" customWidth="1"/>
    <col min="1039" max="1039" width="7.5703125" style="1" bestFit="1" customWidth="1"/>
    <col min="1040" max="1040" width="9.7109375" style="1" bestFit="1" customWidth="1"/>
    <col min="1041" max="1041" width="7.7109375" style="1" bestFit="1" customWidth="1"/>
    <col min="1042" max="1043" width="8.5703125" style="1" bestFit="1" customWidth="1"/>
    <col min="1044" max="1044" width="7.7109375" style="1" customWidth="1"/>
    <col min="1045" max="1045" width="9.42578125" style="1" customWidth="1"/>
    <col min="1046" max="1046" width="9.140625" style="1"/>
    <col min="1047" max="1047" width="7.28515625" style="1" customWidth="1"/>
    <col min="1048" max="1054" width="9.140625" style="1"/>
    <col min="1055" max="1057" width="0" style="1" hidden="1" customWidth="1"/>
    <col min="1058" max="1280" width="9.140625" style="1"/>
    <col min="1281" max="1281" width="5.5703125" style="1" customWidth="1"/>
    <col min="1282" max="1282" width="13.85546875" style="1" bestFit="1" customWidth="1"/>
    <col min="1283" max="1286" width="26" style="1" customWidth="1"/>
    <col min="1287" max="1287" width="8.5703125" style="1" bestFit="1" customWidth="1"/>
    <col min="1288" max="1288" width="7.5703125" style="1" bestFit="1" customWidth="1"/>
    <col min="1289" max="1289" width="9.7109375" style="1" bestFit="1" customWidth="1"/>
    <col min="1290" max="1290" width="7.7109375" style="1" bestFit="1" customWidth="1"/>
    <col min="1291" max="1291" width="5.5703125" style="1" bestFit="1" customWidth="1"/>
    <col min="1292" max="1292" width="8.5703125" style="1" bestFit="1" customWidth="1"/>
    <col min="1293" max="1293" width="8.7109375" style="1" customWidth="1"/>
    <col min="1294" max="1294" width="8.5703125" style="1" bestFit="1" customWidth="1"/>
    <col min="1295" max="1295" width="7.5703125" style="1" bestFit="1" customWidth="1"/>
    <col min="1296" max="1296" width="9.7109375" style="1" bestFit="1" customWidth="1"/>
    <col min="1297" max="1297" width="7.7109375" style="1" bestFit="1" customWidth="1"/>
    <col min="1298" max="1299" width="8.5703125" style="1" bestFit="1" customWidth="1"/>
    <col min="1300" max="1300" width="7.7109375" style="1" customWidth="1"/>
    <col min="1301" max="1301" width="9.42578125" style="1" customWidth="1"/>
    <col min="1302" max="1302" width="9.140625" style="1"/>
    <col min="1303" max="1303" width="7.28515625" style="1" customWidth="1"/>
    <col min="1304" max="1310" width="9.140625" style="1"/>
    <col min="1311" max="1313" width="0" style="1" hidden="1" customWidth="1"/>
    <col min="1314" max="1536" width="9.140625" style="1"/>
    <col min="1537" max="1537" width="5.5703125" style="1" customWidth="1"/>
    <col min="1538" max="1538" width="13.85546875" style="1" bestFit="1" customWidth="1"/>
    <col min="1539" max="1542" width="26" style="1" customWidth="1"/>
    <col min="1543" max="1543" width="8.5703125" style="1" bestFit="1" customWidth="1"/>
    <col min="1544" max="1544" width="7.5703125" style="1" bestFit="1" customWidth="1"/>
    <col min="1545" max="1545" width="9.7109375" style="1" bestFit="1" customWidth="1"/>
    <col min="1546" max="1546" width="7.7109375" style="1" bestFit="1" customWidth="1"/>
    <col min="1547" max="1547" width="5.5703125" style="1" bestFit="1" customWidth="1"/>
    <col min="1548" max="1548" width="8.5703125" style="1" bestFit="1" customWidth="1"/>
    <col min="1549" max="1549" width="8.7109375" style="1" customWidth="1"/>
    <col min="1550" max="1550" width="8.5703125" style="1" bestFit="1" customWidth="1"/>
    <col min="1551" max="1551" width="7.5703125" style="1" bestFit="1" customWidth="1"/>
    <col min="1552" max="1552" width="9.7109375" style="1" bestFit="1" customWidth="1"/>
    <col min="1553" max="1553" width="7.7109375" style="1" bestFit="1" customWidth="1"/>
    <col min="1554" max="1555" width="8.5703125" style="1" bestFit="1" customWidth="1"/>
    <col min="1556" max="1556" width="7.7109375" style="1" customWidth="1"/>
    <col min="1557" max="1557" width="9.42578125" style="1" customWidth="1"/>
    <col min="1558" max="1558" width="9.140625" style="1"/>
    <col min="1559" max="1559" width="7.28515625" style="1" customWidth="1"/>
    <col min="1560" max="1566" width="9.140625" style="1"/>
    <col min="1567" max="1569" width="0" style="1" hidden="1" customWidth="1"/>
    <col min="1570" max="1792" width="9.140625" style="1"/>
    <col min="1793" max="1793" width="5.5703125" style="1" customWidth="1"/>
    <col min="1794" max="1794" width="13.85546875" style="1" bestFit="1" customWidth="1"/>
    <col min="1795" max="1798" width="26" style="1" customWidth="1"/>
    <col min="1799" max="1799" width="8.5703125" style="1" bestFit="1" customWidth="1"/>
    <col min="1800" max="1800" width="7.5703125" style="1" bestFit="1" customWidth="1"/>
    <col min="1801" max="1801" width="9.7109375" style="1" bestFit="1" customWidth="1"/>
    <col min="1802" max="1802" width="7.7109375" style="1" bestFit="1" customWidth="1"/>
    <col min="1803" max="1803" width="5.5703125" style="1" bestFit="1" customWidth="1"/>
    <col min="1804" max="1804" width="8.5703125" style="1" bestFit="1" customWidth="1"/>
    <col min="1805" max="1805" width="8.7109375" style="1" customWidth="1"/>
    <col min="1806" max="1806" width="8.5703125" style="1" bestFit="1" customWidth="1"/>
    <col min="1807" max="1807" width="7.5703125" style="1" bestFit="1" customWidth="1"/>
    <col min="1808" max="1808" width="9.7109375" style="1" bestFit="1" customWidth="1"/>
    <col min="1809" max="1809" width="7.7109375" style="1" bestFit="1" customWidth="1"/>
    <col min="1810" max="1811" width="8.5703125" style="1" bestFit="1" customWidth="1"/>
    <col min="1812" max="1812" width="7.7109375" style="1" customWidth="1"/>
    <col min="1813" max="1813" width="9.42578125" style="1" customWidth="1"/>
    <col min="1814" max="1814" width="9.140625" style="1"/>
    <col min="1815" max="1815" width="7.28515625" style="1" customWidth="1"/>
    <col min="1816" max="1822" width="9.140625" style="1"/>
    <col min="1823" max="1825" width="0" style="1" hidden="1" customWidth="1"/>
    <col min="1826" max="2048" width="9.140625" style="1"/>
    <col min="2049" max="2049" width="5.5703125" style="1" customWidth="1"/>
    <col min="2050" max="2050" width="13.85546875" style="1" bestFit="1" customWidth="1"/>
    <col min="2051" max="2054" width="26" style="1" customWidth="1"/>
    <col min="2055" max="2055" width="8.5703125" style="1" bestFit="1" customWidth="1"/>
    <col min="2056" max="2056" width="7.5703125" style="1" bestFit="1" customWidth="1"/>
    <col min="2057" max="2057" width="9.7109375" style="1" bestFit="1" customWidth="1"/>
    <col min="2058" max="2058" width="7.7109375" style="1" bestFit="1" customWidth="1"/>
    <col min="2059" max="2059" width="5.5703125" style="1" bestFit="1" customWidth="1"/>
    <col min="2060" max="2060" width="8.5703125" style="1" bestFit="1" customWidth="1"/>
    <col min="2061" max="2061" width="8.7109375" style="1" customWidth="1"/>
    <col min="2062" max="2062" width="8.5703125" style="1" bestFit="1" customWidth="1"/>
    <col min="2063" max="2063" width="7.5703125" style="1" bestFit="1" customWidth="1"/>
    <col min="2064" max="2064" width="9.7109375" style="1" bestFit="1" customWidth="1"/>
    <col min="2065" max="2065" width="7.7109375" style="1" bestFit="1" customWidth="1"/>
    <col min="2066" max="2067" width="8.5703125" style="1" bestFit="1" customWidth="1"/>
    <col min="2068" max="2068" width="7.7109375" style="1" customWidth="1"/>
    <col min="2069" max="2069" width="9.42578125" style="1" customWidth="1"/>
    <col min="2070" max="2070" width="9.140625" style="1"/>
    <col min="2071" max="2071" width="7.28515625" style="1" customWidth="1"/>
    <col min="2072" max="2078" width="9.140625" style="1"/>
    <col min="2079" max="2081" width="0" style="1" hidden="1" customWidth="1"/>
    <col min="2082" max="2304" width="9.140625" style="1"/>
    <col min="2305" max="2305" width="5.5703125" style="1" customWidth="1"/>
    <col min="2306" max="2306" width="13.85546875" style="1" bestFit="1" customWidth="1"/>
    <col min="2307" max="2310" width="26" style="1" customWidth="1"/>
    <col min="2311" max="2311" width="8.5703125" style="1" bestFit="1" customWidth="1"/>
    <col min="2312" max="2312" width="7.5703125" style="1" bestFit="1" customWidth="1"/>
    <col min="2313" max="2313" width="9.7109375" style="1" bestFit="1" customWidth="1"/>
    <col min="2314" max="2314" width="7.7109375" style="1" bestFit="1" customWidth="1"/>
    <col min="2315" max="2315" width="5.5703125" style="1" bestFit="1" customWidth="1"/>
    <col min="2316" max="2316" width="8.5703125" style="1" bestFit="1" customWidth="1"/>
    <col min="2317" max="2317" width="8.7109375" style="1" customWidth="1"/>
    <col min="2318" max="2318" width="8.5703125" style="1" bestFit="1" customWidth="1"/>
    <col min="2319" max="2319" width="7.5703125" style="1" bestFit="1" customWidth="1"/>
    <col min="2320" max="2320" width="9.7109375" style="1" bestFit="1" customWidth="1"/>
    <col min="2321" max="2321" width="7.7109375" style="1" bestFit="1" customWidth="1"/>
    <col min="2322" max="2323" width="8.5703125" style="1" bestFit="1" customWidth="1"/>
    <col min="2324" max="2324" width="7.7109375" style="1" customWidth="1"/>
    <col min="2325" max="2325" width="9.42578125" style="1" customWidth="1"/>
    <col min="2326" max="2326" width="9.140625" style="1"/>
    <col min="2327" max="2327" width="7.28515625" style="1" customWidth="1"/>
    <col min="2328" max="2334" width="9.140625" style="1"/>
    <col min="2335" max="2337" width="0" style="1" hidden="1" customWidth="1"/>
    <col min="2338" max="2560" width="9.140625" style="1"/>
    <col min="2561" max="2561" width="5.5703125" style="1" customWidth="1"/>
    <col min="2562" max="2562" width="13.85546875" style="1" bestFit="1" customWidth="1"/>
    <col min="2563" max="2566" width="26" style="1" customWidth="1"/>
    <col min="2567" max="2567" width="8.5703125" style="1" bestFit="1" customWidth="1"/>
    <col min="2568" max="2568" width="7.5703125" style="1" bestFit="1" customWidth="1"/>
    <col min="2569" max="2569" width="9.7109375" style="1" bestFit="1" customWidth="1"/>
    <col min="2570" max="2570" width="7.7109375" style="1" bestFit="1" customWidth="1"/>
    <col min="2571" max="2571" width="5.5703125" style="1" bestFit="1" customWidth="1"/>
    <col min="2572" max="2572" width="8.5703125" style="1" bestFit="1" customWidth="1"/>
    <col min="2573" max="2573" width="8.7109375" style="1" customWidth="1"/>
    <col min="2574" max="2574" width="8.5703125" style="1" bestFit="1" customWidth="1"/>
    <col min="2575" max="2575" width="7.5703125" style="1" bestFit="1" customWidth="1"/>
    <col min="2576" max="2576" width="9.7109375" style="1" bestFit="1" customWidth="1"/>
    <col min="2577" max="2577" width="7.7109375" style="1" bestFit="1" customWidth="1"/>
    <col min="2578" max="2579" width="8.5703125" style="1" bestFit="1" customWidth="1"/>
    <col min="2580" max="2580" width="7.7109375" style="1" customWidth="1"/>
    <col min="2581" max="2581" width="9.42578125" style="1" customWidth="1"/>
    <col min="2582" max="2582" width="9.140625" style="1"/>
    <col min="2583" max="2583" width="7.28515625" style="1" customWidth="1"/>
    <col min="2584" max="2590" width="9.140625" style="1"/>
    <col min="2591" max="2593" width="0" style="1" hidden="1" customWidth="1"/>
    <col min="2594" max="2816" width="9.140625" style="1"/>
    <col min="2817" max="2817" width="5.5703125" style="1" customWidth="1"/>
    <col min="2818" max="2818" width="13.85546875" style="1" bestFit="1" customWidth="1"/>
    <col min="2819" max="2822" width="26" style="1" customWidth="1"/>
    <col min="2823" max="2823" width="8.5703125" style="1" bestFit="1" customWidth="1"/>
    <col min="2824" max="2824" width="7.5703125" style="1" bestFit="1" customWidth="1"/>
    <col min="2825" max="2825" width="9.7109375" style="1" bestFit="1" customWidth="1"/>
    <col min="2826" max="2826" width="7.7109375" style="1" bestFit="1" customWidth="1"/>
    <col min="2827" max="2827" width="5.5703125" style="1" bestFit="1" customWidth="1"/>
    <col min="2828" max="2828" width="8.5703125" style="1" bestFit="1" customWidth="1"/>
    <col min="2829" max="2829" width="8.7109375" style="1" customWidth="1"/>
    <col min="2830" max="2830" width="8.5703125" style="1" bestFit="1" customWidth="1"/>
    <col min="2831" max="2831" width="7.5703125" style="1" bestFit="1" customWidth="1"/>
    <col min="2832" max="2832" width="9.7109375" style="1" bestFit="1" customWidth="1"/>
    <col min="2833" max="2833" width="7.7109375" style="1" bestFit="1" customWidth="1"/>
    <col min="2834" max="2835" width="8.5703125" style="1" bestFit="1" customWidth="1"/>
    <col min="2836" max="2836" width="7.7109375" style="1" customWidth="1"/>
    <col min="2837" max="2837" width="9.42578125" style="1" customWidth="1"/>
    <col min="2838" max="2838" width="9.140625" style="1"/>
    <col min="2839" max="2839" width="7.28515625" style="1" customWidth="1"/>
    <col min="2840" max="2846" width="9.140625" style="1"/>
    <col min="2847" max="2849" width="0" style="1" hidden="1" customWidth="1"/>
    <col min="2850" max="3072" width="9.140625" style="1"/>
    <col min="3073" max="3073" width="5.5703125" style="1" customWidth="1"/>
    <col min="3074" max="3074" width="13.85546875" style="1" bestFit="1" customWidth="1"/>
    <col min="3075" max="3078" width="26" style="1" customWidth="1"/>
    <col min="3079" max="3079" width="8.5703125" style="1" bestFit="1" customWidth="1"/>
    <col min="3080" max="3080" width="7.5703125" style="1" bestFit="1" customWidth="1"/>
    <col min="3081" max="3081" width="9.7109375" style="1" bestFit="1" customWidth="1"/>
    <col min="3082" max="3082" width="7.7109375" style="1" bestFit="1" customWidth="1"/>
    <col min="3083" max="3083" width="5.5703125" style="1" bestFit="1" customWidth="1"/>
    <col min="3084" max="3084" width="8.5703125" style="1" bestFit="1" customWidth="1"/>
    <col min="3085" max="3085" width="8.7109375" style="1" customWidth="1"/>
    <col min="3086" max="3086" width="8.5703125" style="1" bestFit="1" customWidth="1"/>
    <col min="3087" max="3087" width="7.5703125" style="1" bestFit="1" customWidth="1"/>
    <col min="3088" max="3088" width="9.7109375" style="1" bestFit="1" customWidth="1"/>
    <col min="3089" max="3089" width="7.7109375" style="1" bestFit="1" customWidth="1"/>
    <col min="3090" max="3091" width="8.5703125" style="1" bestFit="1" customWidth="1"/>
    <col min="3092" max="3092" width="7.7109375" style="1" customWidth="1"/>
    <col min="3093" max="3093" width="9.42578125" style="1" customWidth="1"/>
    <col min="3094" max="3094" width="9.140625" style="1"/>
    <col min="3095" max="3095" width="7.28515625" style="1" customWidth="1"/>
    <col min="3096" max="3102" width="9.140625" style="1"/>
    <col min="3103" max="3105" width="0" style="1" hidden="1" customWidth="1"/>
    <col min="3106" max="3328" width="9.140625" style="1"/>
    <col min="3329" max="3329" width="5.5703125" style="1" customWidth="1"/>
    <col min="3330" max="3330" width="13.85546875" style="1" bestFit="1" customWidth="1"/>
    <col min="3331" max="3334" width="26" style="1" customWidth="1"/>
    <col min="3335" max="3335" width="8.5703125" style="1" bestFit="1" customWidth="1"/>
    <col min="3336" max="3336" width="7.5703125" style="1" bestFit="1" customWidth="1"/>
    <col min="3337" max="3337" width="9.7109375" style="1" bestFit="1" customWidth="1"/>
    <col min="3338" max="3338" width="7.7109375" style="1" bestFit="1" customWidth="1"/>
    <col min="3339" max="3339" width="5.5703125" style="1" bestFit="1" customWidth="1"/>
    <col min="3340" max="3340" width="8.5703125" style="1" bestFit="1" customWidth="1"/>
    <col min="3341" max="3341" width="8.7109375" style="1" customWidth="1"/>
    <col min="3342" max="3342" width="8.5703125" style="1" bestFit="1" customWidth="1"/>
    <col min="3343" max="3343" width="7.5703125" style="1" bestFit="1" customWidth="1"/>
    <col min="3344" max="3344" width="9.7109375" style="1" bestFit="1" customWidth="1"/>
    <col min="3345" max="3345" width="7.7109375" style="1" bestFit="1" customWidth="1"/>
    <col min="3346" max="3347" width="8.5703125" style="1" bestFit="1" customWidth="1"/>
    <col min="3348" max="3348" width="7.7109375" style="1" customWidth="1"/>
    <col min="3349" max="3349" width="9.42578125" style="1" customWidth="1"/>
    <col min="3350" max="3350" width="9.140625" style="1"/>
    <col min="3351" max="3351" width="7.28515625" style="1" customWidth="1"/>
    <col min="3352" max="3358" width="9.140625" style="1"/>
    <col min="3359" max="3361" width="0" style="1" hidden="1" customWidth="1"/>
    <col min="3362" max="3584" width="9.140625" style="1"/>
    <col min="3585" max="3585" width="5.5703125" style="1" customWidth="1"/>
    <col min="3586" max="3586" width="13.85546875" style="1" bestFit="1" customWidth="1"/>
    <col min="3587" max="3590" width="26" style="1" customWidth="1"/>
    <col min="3591" max="3591" width="8.5703125" style="1" bestFit="1" customWidth="1"/>
    <col min="3592" max="3592" width="7.5703125" style="1" bestFit="1" customWidth="1"/>
    <col min="3593" max="3593" width="9.7109375" style="1" bestFit="1" customWidth="1"/>
    <col min="3594" max="3594" width="7.7109375" style="1" bestFit="1" customWidth="1"/>
    <col min="3595" max="3595" width="5.5703125" style="1" bestFit="1" customWidth="1"/>
    <col min="3596" max="3596" width="8.5703125" style="1" bestFit="1" customWidth="1"/>
    <col min="3597" max="3597" width="8.7109375" style="1" customWidth="1"/>
    <col min="3598" max="3598" width="8.5703125" style="1" bestFit="1" customWidth="1"/>
    <col min="3599" max="3599" width="7.5703125" style="1" bestFit="1" customWidth="1"/>
    <col min="3600" max="3600" width="9.7109375" style="1" bestFit="1" customWidth="1"/>
    <col min="3601" max="3601" width="7.7109375" style="1" bestFit="1" customWidth="1"/>
    <col min="3602" max="3603" width="8.5703125" style="1" bestFit="1" customWidth="1"/>
    <col min="3604" max="3604" width="7.7109375" style="1" customWidth="1"/>
    <col min="3605" max="3605" width="9.42578125" style="1" customWidth="1"/>
    <col min="3606" max="3606" width="9.140625" style="1"/>
    <col min="3607" max="3607" width="7.28515625" style="1" customWidth="1"/>
    <col min="3608" max="3614" width="9.140625" style="1"/>
    <col min="3615" max="3617" width="0" style="1" hidden="1" customWidth="1"/>
    <col min="3618" max="3840" width="9.140625" style="1"/>
    <col min="3841" max="3841" width="5.5703125" style="1" customWidth="1"/>
    <col min="3842" max="3842" width="13.85546875" style="1" bestFit="1" customWidth="1"/>
    <col min="3843" max="3846" width="26" style="1" customWidth="1"/>
    <col min="3847" max="3847" width="8.5703125" style="1" bestFit="1" customWidth="1"/>
    <col min="3848" max="3848" width="7.5703125" style="1" bestFit="1" customWidth="1"/>
    <col min="3849" max="3849" width="9.7109375" style="1" bestFit="1" customWidth="1"/>
    <col min="3850" max="3850" width="7.7109375" style="1" bestFit="1" customWidth="1"/>
    <col min="3851" max="3851" width="5.5703125" style="1" bestFit="1" customWidth="1"/>
    <col min="3852" max="3852" width="8.5703125" style="1" bestFit="1" customWidth="1"/>
    <col min="3853" max="3853" width="8.7109375" style="1" customWidth="1"/>
    <col min="3854" max="3854" width="8.5703125" style="1" bestFit="1" customWidth="1"/>
    <col min="3855" max="3855" width="7.5703125" style="1" bestFit="1" customWidth="1"/>
    <col min="3856" max="3856" width="9.7109375" style="1" bestFit="1" customWidth="1"/>
    <col min="3857" max="3857" width="7.7109375" style="1" bestFit="1" customWidth="1"/>
    <col min="3858" max="3859" width="8.5703125" style="1" bestFit="1" customWidth="1"/>
    <col min="3860" max="3860" width="7.7109375" style="1" customWidth="1"/>
    <col min="3861" max="3861" width="9.42578125" style="1" customWidth="1"/>
    <col min="3862" max="3862" width="9.140625" style="1"/>
    <col min="3863" max="3863" width="7.28515625" style="1" customWidth="1"/>
    <col min="3864" max="3870" width="9.140625" style="1"/>
    <col min="3871" max="3873" width="0" style="1" hidden="1" customWidth="1"/>
    <col min="3874" max="4096" width="9.140625" style="1"/>
    <col min="4097" max="4097" width="5.5703125" style="1" customWidth="1"/>
    <col min="4098" max="4098" width="13.85546875" style="1" bestFit="1" customWidth="1"/>
    <col min="4099" max="4102" width="26" style="1" customWidth="1"/>
    <col min="4103" max="4103" width="8.5703125" style="1" bestFit="1" customWidth="1"/>
    <col min="4104" max="4104" width="7.5703125" style="1" bestFit="1" customWidth="1"/>
    <col min="4105" max="4105" width="9.7109375" style="1" bestFit="1" customWidth="1"/>
    <col min="4106" max="4106" width="7.7109375" style="1" bestFit="1" customWidth="1"/>
    <col min="4107" max="4107" width="5.5703125" style="1" bestFit="1" customWidth="1"/>
    <col min="4108" max="4108" width="8.5703125" style="1" bestFit="1" customWidth="1"/>
    <col min="4109" max="4109" width="8.7109375" style="1" customWidth="1"/>
    <col min="4110" max="4110" width="8.5703125" style="1" bestFit="1" customWidth="1"/>
    <col min="4111" max="4111" width="7.5703125" style="1" bestFit="1" customWidth="1"/>
    <col min="4112" max="4112" width="9.7109375" style="1" bestFit="1" customWidth="1"/>
    <col min="4113" max="4113" width="7.7109375" style="1" bestFit="1" customWidth="1"/>
    <col min="4114" max="4115" width="8.5703125" style="1" bestFit="1" customWidth="1"/>
    <col min="4116" max="4116" width="7.7109375" style="1" customWidth="1"/>
    <col min="4117" max="4117" width="9.42578125" style="1" customWidth="1"/>
    <col min="4118" max="4118" width="9.140625" style="1"/>
    <col min="4119" max="4119" width="7.28515625" style="1" customWidth="1"/>
    <col min="4120" max="4126" width="9.140625" style="1"/>
    <col min="4127" max="4129" width="0" style="1" hidden="1" customWidth="1"/>
    <col min="4130" max="4352" width="9.140625" style="1"/>
    <col min="4353" max="4353" width="5.5703125" style="1" customWidth="1"/>
    <col min="4354" max="4354" width="13.85546875" style="1" bestFit="1" customWidth="1"/>
    <col min="4355" max="4358" width="26" style="1" customWidth="1"/>
    <col min="4359" max="4359" width="8.5703125" style="1" bestFit="1" customWidth="1"/>
    <col min="4360" max="4360" width="7.5703125" style="1" bestFit="1" customWidth="1"/>
    <col min="4361" max="4361" width="9.7109375" style="1" bestFit="1" customWidth="1"/>
    <col min="4362" max="4362" width="7.7109375" style="1" bestFit="1" customWidth="1"/>
    <col min="4363" max="4363" width="5.5703125" style="1" bestFit="1" customWidth="1"/>
    <col min="4364" max="4364" width="8.5703125" style="1" bestFit="1" customWidth="1"/>
    <col min="4365" max="4365" width="8.7109375" style="1" customWidth="1"/>
    <col min="4366" max="4366" width="8.5703125" style="1" bestFit="1" customWidth="1"/>
    <col min="4367" max="4367" width="7.5703125" style="1" bestFit="1" customWidth="1"/>
    <col min="4368" max="4368" width="9.7109375" style="1" bestFit="1" customWidth="1"/>
    <col min="4369" max="4369" width="7.7109375" style="1" bestFit="1" customWidth="1"/>
    <col min="4370" max="4371" width="8.5703125" style="1" bestFit="1" customWidth="1"/>
    <col min="4372" max="4372" width="7.7109375" style="1" customWidth="1"/>
    <col min="4373" max="4373" width="9.42578125" style="1" customWidth="1"/>
    <col min="4374" max="4374" width="9.140625" style="1"/>
    <col min="4375" max="4375" width="7.28515625" style="1" customWidth="1"/>
    <col min="4376" max="4382" width="9.140625" style="1"/>
    <col min="4383" max="4385" width="0" style="1" hidden="1" customWidth="1"/>
    <col min="4386" max="4608" width="9.140625" style="1"/>
    <col min="4609" max="4609" width="5.5703125" style="1" customWidth="1"/>
    <col min="4610" max="4610" width="13.85546875" style="1" bestFit="1" customWidth="1"/>
    <col min="4611" max="4614" width="26" style="1" customWidth="1"/>
    <col min="4615" max="4615" width="8.5703125" style="1" bestFit="1" customWidth="1"/>
    <col min="4616" max="4616" width="7.5703125" style="1" bestFit="1" customWidth="1"/>
    <col min="4617" max="4617" width="9.7109375" style="1" bestFit="1" customWidth="1"/>
    <col min="4618" max="4618" width="7.7109375" style="1" bestFit="1" customWidth="1"/>
    <col min="4619" max="4619" width="5.5703125" style="1" bestFit="1" customWidth="1"/>
    <col min="4620" max="4620" width="8.5703125" style="1" bestFit="1" customWidth="1"/>
    <col min="4621" max="4621" width="8.7109375" style="1" customWidth="1"/>
    <col min="4622" max="4622" width="8.5703125" style="1" bestFit="1" customWidth="1"/>
    <col min="4623" max="4623" width="7.5703125" style="1" bestFit="1" customWidth="1"/>
    <col min="4624" max="4624" width="9.7109375" style="1" bestFit="1" customWidth="1"/>
    <col min="4625" max="4625" width="7.7109375" style="1" bestFit="1" customWidth="1"/>
    <col min="4626" max="4627" width="8.5703125" style="1" bestFit="1" customWidth="1"/>
    <col min="4628" max="4628" width="7.7109375" style="1" customWidth="1"/>
    <col min="4629" max="4629" width="9.42578125" style="1" customWidth="1"/>
    <col min="4630" max="4630" width="9.140625" style="1"/>
    <col min="4631" max="4631" width="7.28515625" style="1" customWidth="1"/>
    <col min="4632" max="4638" width="9.140625" style="1"/>
    <col min="4639" max="4641" width="0" style="1" hidden="1" customWidth="1"/>
    <col min="4642" max="4864" width="9.140625" style="1"/>
    <col min="4865" max="4865" width="5.5703125" style="1" customWidth="1"/>
    <col min="4866" max="4866" width="13.85546875" style="1" bestFit="1" customWidth="1"/>
    <col min="4867" max="4870" width="26" style="1" customWidth="1"/>
    <col min="4871" max="4871" width="8.5703125" style="1" bestFit="1" customWidth="1"/>
    <col min="4872" max="4872" width="7.5703125" style="1" bestFit="1" customWidth="1"/>
    <col min="4873" max="4873" width="9.7109375" style="1" bestFit="1" customWidth="1"/>
    <col min="4874" max="4874" width="7.7109375" style="1" bestFit="1" customWidth="1"/>
    <col min="4875" max="4875" width="5.5703125" style="1" bestFit="1" customWidth="1"/>
    <col min="4876" max="4876" width="8.5703125" style="1" bestFit="1" customWidth="1"/>
    <col min="4877" max="4877" width="8.7109375" style="1" customWidth="1"/>
    <col min="4878" max="4878" width="8.5703125" style="1" bestFit="1" customWidth="1"/>
    <col min="4879" max="4879" width="7.5703125" style="1" bestFit="1" customWidth="1"/>
    <col min="4880" max="4880" width="9.7109375" style="1" bestFit="1" customWidth="1"/>
    <col min="4881" max="4881" width="7.7109375" style="1" bestFit="1" customWidth="1"/>
    <col min="4882" max="4883" width="8.5703125" style="1" bestFit="1" customWidth="1"/>
    <col min="4884" max="4884" width="7.7109375" style="1" customWidth="1"/>
    <col min="4885" max="4885" width="9.42578125" style="1" customWidth="1"/>
    <col min="4886" max="4886" width="9.140625" style="1"/>
    <col min="4887" max="4887" width="7.28515625" style="1" customWidth="1"/>
    <col min="4888" max="4894" width="9.140625" style="1"/>
    <col min="4895" max="4897" width="0" style="1" hidden="1" customWidth="1"/>
    <col min="4898" max="5120" width="9.140625" style="1"/>
    <col min="5121" max="5121" width="5.5703125" style="1" customWidth="1"/>
    <col min="5122" max="5122" width="13.85546875" style="1" bestFit="1" customWidth="1"/>
    <col min="5123" max="5126" width="26" style="1" customWidth="1"/>
    <col min="5127" max="5127" width="8.5703125" style="1" bestFit="1" customWidth="1"/>
    <col min="5128" max="5128" width="7.5703125" style="1" bestFit="1" customWidth="1"/>
    <col min="5129" max="5129" width="9.7109375" style="1" bestFit="1" customWidth="1"/>
    <col min="5130" max="5130" width="7.7109375" style="1" bestFit="1" customWidth="1"/>
    <col min="5131" max="5131" width="5.5703125" style="1" bestFit="1" customWidth="1"/>
    <col min="5132" max="5132" width="8.5703125" style="1" bestFit="1" customWidth="1"/>
    <col min="5133" max="5133" width="8.7109375" style="1" customWidth="1"/>
    <col min="5134" max="5134" width="8.5703125" style="1" bestFit="1" customWidth="1"/>
    <col min="5135" max="5135" width="7.5703125" style="1" bestFit="1" customWidth="1"/>
    <col min="5136" max="5136" width="9.7109375" style="1" bestFit="1" customWidth="1"/>
    <col min="5137" max="5137" width="7.7109375" style="1" bestFit="1" customWidth="1"/>
    <col min="5138" max="5139" width="8.5703125" style="1" bestFit="1" customWidth="1"/>
    <col min="5140" max="5140" width="7.7109375" style="1" customWidth="1"/>
    <col min="5141" max="5141" width="9.42578125" style="1" customWidth="1"/>
    <col min="5142" max="5142" width="9.140625" style="1"/>
    <col min="5143" max="5143" width="7.28515625" style="1" customWidth="1"/>
    <col min="5144" max="5150" width="9.140625" style="1"/>
    <col min="5151" max="5153" width="0" style="1" hidden="1" customWidth="1"/>
    <col min="5154" max="5376" width="9.140625" style="1"/>
    <col min="5377" max="5377" width="5.5703125" style="1" customWidth="1"/>
    <col min="5378" max="5378" width="13.85546875" style="1" bestFit="1" customWidth="1"/>
    <col min="5379" max="5382" width="26" style="1" customWidth="1"/>
    <col min="5383" max="5383" width="8.5703125" style="1" bestFit="1" customWidth="1"/>
    <col min="5384" max="5384" width="7.5703125" style="1" bestFit="1" customWidth="1"/>
    <col min="5385" max="5385" width="9.7109375" style="1" bestFit="1" customWidth="1"/>
    <col min="5386" max="5386" width="7.7109375" style="1" bestFit="1" customWidth="1"/>
    <col min="5387" max="5387" width="5.5703125" style="1" bestFit="1" customWidth="1"/>
    <col min="5388" max="5388" width="8.5703125" style="1" bestFit="1" customWidth="1"/>
    <col min="5389" max="5389" width="8.7109375" style="1" customWidth="1"/>
    <col min="5390" max="5390" width="8.5703125" style="1" bestFit="1" customWidth="1"/>
    <col min="5391" max="5391" width="7.5703125" style="1" bestFit="1" customWidth="1"/>
    <col min="5392" max="5392" width="9.7109375" style="1" bestFit="1" customWidth="1"/>
    <col min="5393" max="5393" width="7.7109375" style="1" bestFit="1" customWidth="1"/>
    <col min="5394" max="5395" width="8.5703125" style="1" bestFit="1" customWidth="1"/>
    <col min="5396" max="5396" width="7.7109375" style="1" customWidth="1"/>
    <col min="5397" max="5397" width="9.42578125" style="1" customWidth="1"/>
    <col min="5398" max="5398" width="9.140625" style="1"/>
    <col min="5399" max="5399" width="7.28515625" style="1" customWidth="1"/>
    <col min="5400" max="5406" width="9.140625" style="1"/>
    <col min="5407" max="5409" width="0" style="1" hidden="1" customWidth="1"/>
    <col min="5410" max="5632" width="9.140625" style="1"/>
    <col min="5633" max="5633" width="5.5703125" style="1" customWidth="1"/>
    <col min="5634" max="5634" width="13.85546875" style="1" bestFit="1" customWidth="1"/>
    <col min="5635" max="5638" width="26" style="1" customWidth="1"/>
    <col min="5639" max="5639" width="8.5703125" style="1" bestFit="1" customWidth="1"/>
    <col min="5640" max="5640" width="7.5703125" style="1" bestFit="1" customWidth="1"/>
    <col min="5641" max="5641" width="9.7109375" style="1" bestFit="1" customWidth="1"/>
    <col min="5642" max="5642" width="7.7109375" style="1" bestFit="1" customWidth="1"/>
    <col min="5643" max="5643" width="5.5703125" style="1" bestFit="1" customWidth="1"/>
    <col min="5644" max="5644" width="8.5703125" style="1" bestFit="1" customWidth="1"/>
    <col min="5645" max="5645" width="8.7109375" style="1" customWidth="1"/>
    <col min="5646" max="5646" width="8.5703125" style="1" bestFit="1" customWidth="1"/>
    <col min="5647" max="5647" width="7.5703125" style="1" bestFit="1" customWidth="1"/>
    <col min="5648" max="5648" width="9.7109375" style="1" bestFit="1" customWidth="1"/>
    <col min="5649" max="5649" width="7.7109375" style="1" bestFit="1" customWidth="1"/>
    <col min="5650" max="5651" width="8.5703125" style="1" bestFit="1" customWidth="1"/>
    <col min="5652" max="5652" width="7.7109375" style="1" customWidth="1"/>
    <col min="5653" max="5653" width="9.42578125" style="1" customWidth="1"/>
    <col min="5654" max="5654" width="9.140625" style="1"/>
    <col min="5655" max="5655" width="7.28515625" style="1" customWidth="1"/>
    <col min="5656" max="5662" width="9.140625" style="1"/>
    <col min="5663" max="5665" width="0" style="1" hidden="1" customWidth="1"/>
    <col min="5666" max="5888" width="9.140625" style="1"/>
    <col min="5889" max="5889" width="5.5703125" style="1" customWidth="1"/>
    <col min="5890" max="5890" width="13.85546875" style="1" bestFit="1" customWidth="1"/>
    <col min="5891" max="5894" width="26" style="1" customWidth="1"/>
    <col min="5895" max="5895" width="8.5703125" style="1" bestFit="1" customWidth="1"/>
    <col min="5896" max="5896" width="7.5703125" style="1" bestFit="1" customWidth="1"/>
    <col min="5897" max="5897" width="9.7109375" style="1" bestFit="1" customWidth="1"/>
    <col min="5898" max="5898" width="7.7109375" style="1" bestFit="1" customWidth="1"/>
    <col min="5899" max="5899" width="5.5703125" style="1" bestFit="1" customWidth="1"/>
    <col min="5900" max="5900" width="8.5703125" style="1" bestFit="1" customWidth="1"/>
    <col min="5901" max="5901" width="8.7109375" style="1" customWidth="1"/>
    <col min="5902" max="5902" width="8.5703125" style="1" bestFit="1" customWidth="1"/>
    <col min="5903" max="5903" width="7.5703125" style="1" bestFit="1" customWidth="1"/>
    <col min="5904" max="5904" width="9.7109375" style="1" bestFit="1" customWidth="1"/>
    <col min="5905" max="5905" width="7.7109375" style="1" bestFit="1" customWidth="1"/>
    <col min="5906" max="5907" width="8.5703125" style="1" bestFit="1" customWidth="1"/>
    <col min="5908" max="5908" width="7.7109375" style="1" customWidth="1"/>
    <col min="5909" max="5909" width="9.42578125" style="1" customWidth="1"/>
    <col min="5910" max="5910" width="9.140625" style="1"/>
    <col min="5911" max="5911" width="7.28515625" style="1" customWidth="1"/>
    <col min="5912" max="5918" width="9.140625" style="1"/>
    <col min="5919" max="5921" width="0" style="1" hidden="1" customWidth="1"/>
    <col min="5922" max="6144" width="9.140625" style="1"/>
    <col min="6145" max="6145" width="5.5703125" style="1" customWidth="1"/>
    <col min="6146" max="6146" width="13.85546875" style="1" bestFit="1" customWidth="1"/>
    <col min="6147" max="6150" width="26" style="1" customWidth="1"/>
    <col min="6151" max="6151" width="8.5703125" style="1" bestFit="1" customWidth="1"/>
    <col min="6152" max="6152" width="7.5703125" style="1" bestFit="1" customWidth="1"/>
    <col min="6153" max="6153" width="9.7109375" style="1" bestFit="1" customWidth="1"/>
    <col min="6154" max="6154" width="7.7109375" style="1" bestFit="1" customWidth="1"/>
    <col min="6155" max="6155" width="5.5703125" style="1" bestFit="1" customWidth="1"/>
    <col min="6156" max="6156" width="8.5703125" style="1" bestFit="1" customWidth="1"/>
    <col min="6157" max="6157" width="8.7109375" style="1" customWidth="1"/>
    <col min="6158" max="6158" width="8.5703125" style="1" bestFit="1" customWidth="1"/>
    <col min="6159" max="6159" width="7.5703125" style="1" bestFit="1" customWidth="1"/>
    <col min="6160" max="6160" width="9.7109375" style="1" bestFit="1" customWidth="1"/>
    <col min="6161" max="6161" width="7.7109375" style="1" bestFit="1" customWidth="1"/>
    <col min="6162" max="6163" width="8.5703125" style="1" bestFit="1" customWidth="1"/>
    <col min="6164" max="6164" width="7.7109375" style="1" customWidth="1"/>
    <col min="6165" max="6165" width="9.42578125" style="1" customWidth="1"/>
    <col min="6166" max="6166" width="9.140625" style="1"/>
    <col min="6167" max="6167" width="7.28515625" style="1" customWidth="1"/>
    <col min="6168" max="6174" width="9.140625" style="1"/>
    <col min="6175" max="6177" width="0" style="1" hidden="1" customWidth="1"/>
    <col min="6178" max="6400" width="9.140625" style="1"/>
    <col min="6401" max="6401" width="5.5703125" style="1" customWidth="1"/>
    <col min="6402" max="6402" width="13.85546875" style="1" bestFit="1" customWidth="1"/>
    <col min="6403" max="6406" width="26" style="1" customWidth="1"/>
    <col min="6407" max="6407" width="8.5703125" style="1" bestFit="1" customWidth="1"/>
    <col min="6408" max="6408" width="7.5703125" style="1" bestFit="1" customWidth="1"/>
    <col min="6409" max="6409" width="9.7109375" style="1" bestFit="1" customWidth="1"/>
    <col min="6410" max="6410" width="7.7109375" style="1" bestFit="1" customWidth="1"/>
    <col min="6411" max="6411" width="5.5703125" style="1" bestFit="1" customWidth="1"/>
    <col min="6412" max="6412" width="8.5703125" style="1" bestFit="1" customWidth="1"/>
    <col min="6413" max="6413" width="8.7109375" style="1" customWidth="1"/>
    <col min="6414" max="6414" width="8.5703125" style="1" bestFit="1" customWidth="1"/>
    <col min="6415" max="6415" width="7.5703125" style="1" bestFit="1" customWidth="1"/>
    <col min="6416" max="6416" width="9.7109375" style="1" bestFit="1" customWidth="1"/>
    <col min="6417" max="6417" width="7.7109375" style="1" bestFit="1" customWidth="1"/>
    <col min="6418" max="6419" width="8.5703125" style="1" bestFit="1" customWidth="1"/>
    <col min="6420" max="6420" width="7.7109375" style="1" customWidth="1"/>
    <col min="6421" max="6421" width="9.42578125" style="1" customWidth="1"/>
    <col min="6422" max="6422" width="9.140625" style="1"/>
    <col min="6423" max="6423" width="7.28515625" style="1" customWidth="1"/>
    <col min="6424" max="6430" width="9.140625" style="1"/>
    <col min="6431" max="6433" width="0" style="1" hidden="1" customWidth="1"/>
    <col min="6434" max="6656" width="9.140625" style="1"/>
    <col min="6657" max="6657" width="5.5703125" style="1" customWidth="1"/>
    <col min="6658" max="6658" width="13.85546875" style="1" bestFit="1" customWidth="1"/>
    <col min="6659" max="6662" width="26" style="1" customWidth="1"/>
    <col min="6663" max="6663" width="8.5703125" style="1" bestFit="1" customWidth="1"/>
    <col min="6664" max="6664" width="7.5703125" style="1" bestFit="1" customWidth="1"/>
    <col min="6665" max="6665" width="9.7109375" style="1" bestFit="1" customWidth="1"/>
    <col min="6666" max="6666" width="7.7109375" style="1" bestFit="1" customWidth="1"/>
    <col min="6667" max="6667" width="5.5703125" style="1" bestFit="1" customWidth="1"/>
    <col min="6668" max="6668" width="8.5703125" style="1" bestFit="1" customWidth="1"/>
    <col min="6669" max="6669" width="8.7109375" style="1" customWidth="1"/>
    <col min="6670" max="6670" width="8.5703125" style="1" bestFit="1" customWidth="1"/>
    <col min="6671" max="6671" width="7.5703125" style="1" bestFit="1" customWidth="1"/>
    <col min="6672" max="6672" width="9.7109375" style="1" bestFit="1" customWidth="1"/>
    <col min="6673" max="6673" width="7.7109375" style="1" bestFit="1" customWidth="1"/>
    <col min="6674" max="6675" width="8.5703125" style="1" bestFit="1" customWidth="1"/>
    <col min="6676" max="6676" width="7.7109375" style="1" customWidth="1"/>
    <col min="6677" max="6677" width="9.42578125" style="1" customWidth="1"/>
    <col min="6678" max="6678" width="9.140625" style="1"/>
    <col min="6679" max="6679" width="7.28515625" style="1" customWidth="1"/>
    <col min="6680" max="6686" width="9.140625" style="1"/>
    <col min="6687" max="6689" width="0" style="1" hidden="1" customWidth="1"/>
    <col min="6690" max="6912" width="9.140625" style="1"/>
    <col min="6913" max="6913" width="5.5703125" style="1" customWidth="1"/>
    <col min="6914" max="6914" width="13.85546875" style="1" bestFit="1" customWidth="1"/>
    <col min="6915" max="6918" width="26" style="1" customWidth="1"/>
    <col min="6919" max="6919" width="8.5703125" style="1" bestFit="1" customWidth="1"/>
    <col min="6920" max="6920" width="7.5703125" style="1" bestFit="1" customWidth="1"/>
    <col min="6921" max="6921" width="9.7109375" style="1" bestFit="1" customWidth="1"/>
    <col min="6922" max="6922" width="7.7109375" style="1" bestFit="1" customWidth="1"/>
    <col min="6923" max="6923" width="5.5703125" style="1" bestFit="1" customWidth="1"/>
    <col min="6924" max="6924" width="8.5703125" style="1" bestFit="1" customWidth="1"/>
    <col min="6925" max="6925" width="8.7109375" style="1" customWidth="1"/>
    <col min="6926" max="6926" width="8.5703125" style="1" bestFit="1" customWidth="1"/>
    <col min="6927" max="6927" width="7.5703125" style="1" bestFit="1" customWidth="1"/>
    <col min="6928" max="6928" width="9.7109375" style="1" bestFit="1" customWidth="1"/>
    <col min="6929" max="6929" width="7.7109375" style="1" bestFit="1" customWidth="1"/>
    <col min="6930" max="6931" width="8.5703125" style="1" bestFit="1" customWidth="1"/>
    <col min="6932" max="6932" width="7.7109375" style="1" customWidth="1"/>
    <col min="6933" max="6933" width="9.42578125" style="1" customWidth="1"/>
    <col min="6934" max="6934" width="9.140625" style="1"/>
    <col min="6935" max="6935" width="7.28515625" style="1" customWidth="1"/>
    <col min="6936" max="6942" width="9.140625" style="1"/>
    <col min="6943" max="6945" width="0" style="1" hidden="1" customWidth="1"/>
    <col min="6946" max="7168" width="9.140625" style="1"/>
    <col min="7169" max="7169" width="5.5703125" style="1" customWidth="1"/>
    <col min="7170" max="7170" width="13.85546875" style="1" bestFit="1" customWidth="1"/>
    <col min="7171" max="7174" width="26" style="1" customWidth="1"/>
    <col min="7175" max="7175" width="8.5703125" style="1" bestFit="1" customWidth="1"/>
    <col min="7176" max="7176" width="7.5703125" style="1" bestFit="1" customWidth="1"/>
    <col min="7177" max="7177" width="9.7109375" style="1" bestFit="1" customWidth="1"/>
    <col min="7178" max="7178" width="7.7109375" style="1" bestFit="1" customWidth="1"/>
    <col min="7179" max="7179" width="5.5703125" style="1" bestFit="1" customWidth="1"/>
    <col min="7180" max="7180" width="8.5703125" style="1" bestFit="1" customWidth="1"/>
    <col min="7181" max="7181" width="8.7109375" style="1" customWidth="1"/>
    <col min="7182" max="7182" width="8.5703125" style="1" bestFit="1" customWidth="1"/>
    <col min="7183" max="7183" width="7.5703125" style="1" bestFit="1" customWidth="1"/>
    <col min="7184" max="7184" width="9.7109375" style="1" bestFit="1" customWidth="1"/>
    <col min="7185" max="7185" width="7.7109375" style="1" bestFit="1" customWidth="1"/>
    <col min="7186" max="7187" width="8.5703125" style="1" bestFit="1" customWidth="1"/>
    <col min="7188" max="7188" width="7.7109375" style="1" customWidth="1"/>
    <col min="7189" max="7189" width="9.42578125" style="1" customWidth="1"/>
    <col min="7190" max="7190" width="9.140625" style="1"/>
    <col min="7191" max="7191" width="7.28515625" style="1" customWidth="1"/>
    <col min="7192" max="7198" width="9.140625" style="1"/>
    <col min="7199" max="7201" width="0" style="1" hidden="1" customWidth="1"/>
    <col min="7202" max="7424" width="9.140625" style="1"/>
    <col min="7425" max="7425" width="5.5703125" style="1" customWidth="1"/>
    <col min="7426" max="7426" width="13.85546875" style="1" bestFit="1" customWidth="1"/>
    <col min="7427" max="7430" width="26" style="1" customWidth="1"/>
    <col min="7431" max="7431" width="8.5703125" style="1" bestFit="1" customWidth="1"/>
    <col min="7432" max="7432" width="7.5703125" style="1" bestFit="1" customWidth="1"/>
    <col min="7433" max="7433" width="9.7109375" style="1" bestFit="1" customWidth="1"/>
    <col min="7434" max="7434" width="7.7109375" style="1" bestFit="1" customWidth="1"/>
    <col min="7435" max="7435" width="5.5703125" style="1" bestFit="1" customWidth="1"/>
    <col min="7436" max="7436" width="8.5703125" style="1" bestFit="1" customWidth="1"/>
    <col min="7437" max="7437" width="8.7109375" style="1" customWidth="1"/>
    <col min="7438" max="7438" width="8.5703125" style="1" bestFit="1" customWidth="1"/>
    <col min="7439" max="7439" width="7.5703125" style="1" bestFit="1" customWidth="1"/>
    <col min="7440" max="7440" width="9.7109375" style="1" bestFit="1" customWidth="1"/>
    <col min="7441" max="7441" width="7.7109375" style="1" bestFit="1" customWidth="1"/>
    <col min="7442" max="7443" width="8.5703125" style="1" bestFit="1" customWidth="1"/>
    <col min="7444" max="7444" width="7.7109375" style="1" customWidth="1"/>
    <col min="7445" max="7445" width="9.42578125" style="1" customWidth="1"/>
    <col min="7446" max="7446" width="9.140625" style="1"/>
    <col min="7447" max="7447" width="7.28515625" style="1" customWidth="1"/>
    <col min="7448" max="7454" width="9.140625" style="1"/>
    <col min="7455" max="7457" width="0" style="1" hidden="1" customWidth="1"/>
    <col min="7458" max="7680" width="9.140625" style="1"/>
    <col min="7681" max="7681" width="5.5703125" style="1" customWidth="1"/>
    <col min="7682" max="7682" width="13.85546875" style="1" bestFit="1" customWidth="1"/>
    <col min="7683" max="7686" width="26" style="1" customWidth="1"/>
    <col min="7687" max="7687" width="8.5703125" style="1" bestFit="1" customWidth="1"/>
    <col min="7688" max="7688" width="7.5703125" style="1" bestFit="1" customWidth="1"/>
    <col min="7689" max="7689" width="9.7109375" style="1" bestFit="1" customWidth="1"/>
    <col min="7690" max="7690" width="7.7109375" style="1" bestFit="1" customWidth="1"/>
    <col min="7691" max="7691" width="5.5703125" style="1" bestFit="1" customWidth="1"/>
    <col min="7692" max="7692" width="8.5703125" style="1" bestFit="1" customWidth="1"/>
    <col min="7693" max="7693" width="8.7109375" style="1" customWidth="1"/>
    <col min="7694" max="7694" width="8.5703125" style="1" bestFit="1" customWidth="1"/>
    <col min="7695" max="7695" width="7.5703125" style="1" bestFit="1" customWidth="1"/>
    <col min="7696" max="7696" width="9.7109375" style="1" bestFit="1" customWidth="1"/>
    <col min="7697" max="7697" width="7.7109375" style="1" bestFit="1" customWidth="1"/>
    <col min="7698" max="7699" width="8.5703125" style="1" bestFit="1" customWidth="1"/>
    <col min="7700" max="7700" width="7.7109375" style="1" customWidth="1"/>
    <col min="7701" max="7701" width="9.42578125" style="1" customWidth="1"/>
    <col min="7702" max="7702" width="9.140625" style="1"/>
    <col min="7703" max="7703" width="7.28515625" style="1" customWidth="1"/>
    <col min="7704" max="7710" width="9.140625" style="1"/>
    <col min="7711" max="7713" width="0" style="1" hidden="1" customWidth="1"/>
    <col min="7714" max="7936" width="9.140625" style="1"/>
    <col min="7937" max="7937" width="5.5703125" style="1" customWidth="1"/>
    <col min="7938" max="7938" width="13.85546875" style="1" bestFit="1" customWidth="1"/>
    <col min="7939" max="7942" width="26" style="1" customWidth="1"/>
    <col min="7943" max="7943" width="8.5703125" style="1" bestFit="1" customWidth="1"/>
    <col min="7944" max="7944" width="7.5703125" style="1" bestFit="1" customWidth="1"/>
    <col min="7945" max="7945" width="9.7109375" style="1" bestFit="1" customWidth="1"/>
    <col min="7946" max="7946" width="7.7109375" style="1" bestFit="1" customWidth="1"/>
    <col min="7947" max="7947" width="5.5703125" style="1" bestFit="1" customWidth="1"/>
    <col min="7948" max="7948" width="8.5703125" style="1" bestFit="1" customWidth="1"/>
    <col min="7949" max="7949" width="8.7109375" style="1" customWidth="1"/>
    <col min="7950" max="7950" width="8.5703125" style="1" bestFit="1" customWidth="1"/>
    <col min="7951" max="7951" width="7.5703125" style="1" bestFit="1" customWidth="1"/>
    <col min="7952" max="7952" width="9.7109375" style="1" bestFit="1" customWidth="1"/>
    <col min="7953" max="7953" width="7.7109375" style="1" bestFit="1" customWidth="1"/>
    <col min="7954" max="7955" width="8.5703125" style="1" bestFit="1" customWidth="1"/>
    <col min="7956" max="7956" width="7.7109375" style="1" customWidth="1"/>
    <col min="7957" max="7957" width="9.42578125" style="1" customWidth="1"/>
    <col min="7958" max="7958" width="9.140625" style="1"/>
    <col min="7959" max="7959" width="7.28515625" style="1" customWidth="1"/>
    <col min="7960" max="7966" width="9.140625" style="1"/>
    <col min="7967" max="7969" width="0" style="1" hidden="1" customWidth="1"/>
    <col min="7970" max="8192" width="9.140625" style="1"/>
    <col min="8193" max="8193" width="5.5703125" style="1" customWidth="1"/>
    <col min="8194" max="8194" width="13.85546875" style="1" bestFit="1" customWidth="1"/>
    <col min="8195" max="8198" width="26" style="1" customWidth="1"/>
    <col min="8199" max="8199" width="8.5703125" style="1" bestFit="1" customWidth="1"/>
    <col min="8200" max="8200" width="7.5703125" style="1" bestFit="1" customWidth="1"/>
    <col min="8201" max="8201" width="9.7109375" style="1" bestFit="1" customWidth="1"/>
    <col min="8202" max="8202" width="7.7109375" style="1" bestFit="1" customWidth="1"/>
    <col min="8203" max="8203" width="5.5703125" style="1" bestFit="1" customWidth="1"/>
    <col min="8204" max="8204" width="8.5703125" style="1" bestFit="1" customWidth="1"/>
    <col min="8205" max="8205" width="8.7109375" style="1" customWidth="1"/>
    <col min="8206" max="8206" width="8.5703125" style="1" bestFit="1" customWidth="1"/>
    <col min="8207" max="8207" width="7.5703125" style="1" bestFit="1" customWidth="1"/>
    <col min="8208" max="8208" width="9.7109375" style="1" bestFit="1" customWidth="1"/>
    <col min="8209" max="8209" width="7.7109375" style="1" bestFit="1" customWidth="1"/>
    <col min="8210" max="8211" width="8.5703125" style="1" bestFit="1" customWidth="1"/>
    <col min="8212" max="8212" width="7.7109375" style="1" customWidth="1"/>
    <col min="8213" max="8213" width="9.42578125" style="1" customWidth="1"/>
    <col min="8214" max="8214" width="9.140625" style="1"/>
    <col min="8215" max="8215" width="7.28515625" style="1" customWidth="1"/>
    <col min="8216" max="8222" width="9.140625" style="1"/>
    <col min="8223" max="8225" width="0" style="1" hidden="1" customWidth="1"/>
    <col min="8226" max="8448" width="9.140625" style="1"/>
    <col min="8449" max="8449" width="5.5703125" style="1" customWidth="1"/>
    <col min="8450" max="8450" width="13.85546875" style="1" bestFit="1" customWidth="1"/>
    <col min="8451" max="8454" width="26" style="1" customWidth="1"/>
    <col min="8455" max="8455" width="8.5703125" style="1" bestFit="1" customWidth="1"/>
    <col min="8456" max="8456" width="7.5703125" style="1" bestFit="1" customWidth="1"/>
    <col min="8457" max="8457" width="9.7109375" style="1" bestFit="1" customWidth="1"/>
    <col min="8458" max="8458" width="7.7109375" style="1" bestFit="1" customWidth="1"/>
    <col min="8459" max="8459" width="5.5703125" style="1" bestFit="1" customWidth="1"/>
    <col min="8460" max="8460" width="8.5703125" style="1" bestFit="1" customWidth="1"/>
    <col min="8461" max="8461" width="8.7109375" style="1" customWidth="1"/>
    <col min="8462" max="8462" width="8.5703125" style="1" bestFit="1" customWidth="1"/>
    <col min="8463" max="8463" width="7.5703125" style="1" bestFit="1" customWidth="1"/>
    <col min="8464" max="8464" width="9.7109375" style="1" bestFit="1" customWidth="1"/>
    <col min="8465" max="8465" width="7.7109375" style="1" bestFit="1" customWidth="1"/>
    <col min="8466" max="8467" width="8.5703125" style="1" bestFit="1" customWidth="1"/>
    <col min="8468" max="8468" width="7.7109375" style="1" customWidth="1"/>
    <col min="8469" max="8469" width="9.42578125" style="1" customWidth="1"/>
    <col min="8470" max="8470" width="9.140625" style="1"/>
    <col min="8471" max="8471" width="7.28515625" style="1" customWidth="1"/>
    <col min="8472" max="8478" width="9.140625" style="1"/>
    <col min="8479" max="8481" width="0" style="1" hidden="1" customWidth="1"/>
    <col min="8482" max="8704" width="9.140625" style="1"/>
    <col min="8705" max="8705" width="5.5703125" style="1" customWidth="1"/>
    <col min="8706" max="8706" width="13.85546875" style="1" bestFit="1" customWidth="1"/>
    <col min="8707" max="8710" width="26" style="1" customWidth="1"/>
    <col min="8711" max="8711" width="8.5703125" style="1" bestFit="1" customWidth="1"/>
    <col min="8712" max="8712" width="7.5703125" style="1" bestFit="1" customWidth="1"/>
    <col min="8713" max="8713" width="9.7109375" style="1" bestFit="1" customWidth="1"/>
    <col min="8714" max="8714" width="7.7109375" style="1" bestFit="1" customWidth="1"/>
    <col min="8715" max="8715" width="5.5703125" style="1" bestFit="1" customWidth="1"/>
    <col min="8716" max="8716" width="8.5703125" style="1" bestFit="1" customWidth="1"/>
    <col min="8717" max="8717" width="8.7109375" style="1" customWidth="1"/>
    <col min="8718" max="8718" width="8.5703125" style="1" bestFit="1" customWidth="1"/>
    <col min="8719" max="8719" width="7.5703125" style="1" bestFit="1" customWidth="1"/>
    <col min="8720" max="8720" width="9.7109375" style="1" bestFit="1" customWidth="1"/>
    <col min="8721" max="8721" width="7.7109375" style="1" bestFit="1" customWidth="1"/>
    <col min="8722" max="8723" width="8.5703125" style="1" bestFit="1" customWidth="1"/>
    <col min="8724" max="8724" width="7.7109375" style="1" customWidth="1"/>
    <col min="8725" max="8725" width="9.42578125" style="1" customWidth="1"/>
    <col min="8726" max="8726" width="9.140625" style="1"/>
    <col min="8727" max="8727" width="7.28515625" style="1" customWidth="1"/>
    <col min="8728" max="8734" width="9.140625" style="1"/>
    <col min="8735" max="8737" width="0" style="1" hidden="1" customWidth="1"/>
    <col min="8738" max="8960" width="9.140625" style="1"/>
    <col min="8961" max="8961" width="5.5703125" style="1" customWidth="1"/>
    <col min="8962" max="8962" width="13.85546875" style="1" bestFit="1" customWidth="1"/>
    <col min="8963" max="8966" width="26" style="1" customWidth="1"/>
    <col min="8967" max="8967" width="8.5703125" style="1" bestFit="1" customWidth="1"/>
    <col min="8968" max="8968" width="7.5703125" style="1" bestFit="1" customWidth="1"/>
    <col min="8969" max="8969" width="9.7109375" style="1" bestFit="1" customWidth="1"/>
    <col min="8970" max="8970" width="7.7109375" style="1" bestFit="1" customWidth="1"/>
    <col min="8971" max="8971" width="5.5703125" style="1" bestFit="1" customWidth="1"/>
    <col min="8972" max="8972" width="8.5703125" style="1" bestFit="1" customWidth="1"/>
    <col min="8973" max="8973" width="8.7109375" style="1" customWidth="1"/>
    <col min="8974" max="8974" width="8.5703125" style="1" bestFit="1" customWidth="1"/>
    <col min="8975" max="8975" width="7.5703125" style="1" bestFit="1" customWidth="1"/>
    <col min="8976" max="8976" width="9.7109375" style="1" bestFit="1" customWidth="1"/>
    <col min="8977" max="8977" width="7.7109375" style="1" bestFit="1" customWidth="1"/>
    <col min="8978" max="8979" width="8.5703125" style="1" bestFit="1" customWidth="1"/>
    <col min="8980" max="8980" width="7.7109375" style="1" customWidth="1"/>
    <col min="8981" max="8981" width="9.42578125" style="1" customWidth="1"/>
    <col min="8982" max="8982" width="9.140625" style="1"/>
    <col min="8983" max="8983" width="7.28515625" style="1" customWidth="1"/>
    <col min="8984" max="8990" width="9.140625" style="1"/>
    <col min="8991" max="8993" width="0" style="1" hidden="1" customWidth="1"/>
    <col min="8994" max="9216" width="9.140625" style="1"/>
    <col min="9217" max="9217" width="5.5703125" style="1" customWidth="1"/>
    <col min="9218" max="9218" width="13.85546875" style="1" bestFit="1" customWidth="1"/>
    <col min="9219" max="9222" width="26" style="1" customWidth="1"/>
    <col min="9223" max="9223" width="8.5703125" style="1" bestFit="1" customWidth="1"/>
    <col min="9224" max="9224" width="7.5703125" style="1" bestFit="1" customWidth="1"/>
    <col min="9225" max="9225" width="9.7109375" style="1" bestFit="1" customWidth="1"/>
    <col min="9226" max="9226" width="7.7109375" style="1" bestFit="1" customWidth="1"/>
    <col min="9227" max="9227" width="5.5703125" style="1" bestFit="1" customWidth="1"/>
    <col min="9228" max="9228" width="8.5703125" style="1" bestFit="1" customWidth="1"/>
    <col min="9229" max="9229" width="8.7109375" style="1" customWidth="1"/>
    <col min="9230" max="9230" width="8.5703125" style="1" bestFit="1" customWidth="1"/>
    <col min="9231" max="9231" width="7.5703125" style="1" bestFit="1" customWidth="1"/>
    <col min="9232" max="9232" width="9.7109375" style="1" bestFit="1" customWidth="1"/>
    <col min="9233" max="9233" width="7.7109375" style="1" bestFit="1" customWidth="1"/>
    <col min="9234" max="9235" width="8.5703125" style="1" bestFit="1" customWidth="1"/>
    <col min="9236" max="9236" width="7.7109375" style="1" customWidth="1"/>
    <col min="9237" max="9237" width="9.42578125" style="1" customWidth="1"/>
    <col min="9238" max="9238" width="9.140625" style="1"/>
    <col min="9239" max="9239" width="7.28515625" style="1" customWidth="1"/>
    <col min="9240" max="9246" width="9.140625" style="1"/>
    <col min="9247" max="9249" width="0" style="1" hidden="1" customWidth="1"/>
    <col min="9250" max="9472" width="9.140625" style="1"/>
    <col min="9473" max="9473" width="5.5703125" style="1" customWidth="1"/>
    <col min="9474" max="9474" width="13.85546875" style="1" bestFit="1" customWidth="1"/>
    <col min="9475" max="9478" width="26" style="1" customWidth="1"/>
    <col min="9479" max="9479" width="8.5703125" style="1" bestFit="1" customWidth="1"/>
    <col min="9480" max="9480" width="7.5703125" style="1" bestFit="1" customWidth="1"/>
    <col min="9481" max="9481" width="9.7109375" style="1" bestFit="1" customWidth="1"/>
    <col min="9482" max="9482" width="7.7109375" style="1" bestFit="1" customWidth="1"/>
    <col min="9483" max="9483" width="5.5703125" style="1" bestFit="1" customWidth="1"/>
    <col min="9484" max="9484" width="8.5703125" style="1" bestFit="1" customWidth="1"/>
    <col min="9485" max="9485" width="8.7109375" style="1" customWidth="1"/>
    <col min="9486" max="9486" width="8.5703125" style="1" bestFit="1" customWidth="1"/>
    <col min="9487" max="9487" width="7.5703125" style="1" bestFit="1" customWidth="1"/>
    <col min="9488" max="9488" width="9.7109375" style="1" bestFit="1" customWidth="1"/>
    <col min="9489" max="9489" width="7.7109375" style="1" bestFit="1" customWidth="1"/>
    <col min="9490" max="9491" width="8.5703125" style="1" bestFit="1" customWidth="1"/>
    <col min="9492" max="9492" width="7.7109375" style="1" customWidth="1"/>
    <col min="9493" max="9493" width="9.42578125" style="1" customWidth="1"/>
    <col min="9494" max="9494" width="9.140625" style="1"/>
    <col min="9495" max="9495" width="7.28515625" style="1" customWidth="1"/>
    <col min="9496" max="9502" width="9.140625" style="1"/>
    <col min="9503" max="9505" width="0" style="1" hidden="1" customWidth="1"/>
    <col min="9506" max="9728" width="9.140625" style="1"/>
    <col min="9729" max="9729" width="5.5703125" style="1" customWidth="1"/>
    <col min="9730" max="9730" width="13.85546875" style="1" bestFit="1" customWidth="1"/>
    <col min="9731" max="9734" width="26" style="1" customWidth="1"/>
    <col min="9735" max="9735" width="8.5703125" style="1" bestFit="1" customWidth="1"/>
    <col min="9736" max="9736" width="7.5703125" style="1" bestFit="1" customWidth="1"/>
    <col min="9737" max="9737" width="9.7109375" style="1" bestFit="1" customWidth="1"/>
    <col min="9738" max="9738" width="7.7109375" style="1" bestFit="1" customWidth="1"/>
    <col min="9739" max="9739" width="5.5703125" style="1" bestFit="1" customWidth="1"/>
    <col min="9740" max="9740" width="8.5703125" style="1" bestFit="1" customWidth="1"/>
    <col min="9741" max="9741" width="8.7109375" style="1" customWidth="1"/>
    <col min="9742" max="9742" width="8.5703125" style="1" bestFit="1" customWidth="1"/>
    <col min="9743" max="9743" width="7.5703125" style="1" bestFit="1" customWidth="1"/>
    <col min="9744" max="9744" width="9.7109375" style="1" bestFit="1" customWidth="1"/>
    <col min="9745" max="9745" width="7.7109375" style="1" bestFit="1" customWidth="1"/>
    <col min="9746" max="9747" width="8.5703125" style="1" bestFit="1" customWidth="1"/>
    <col min="9748" max="9748" width="7.7109375" style="1" customWidth="1"/>
    <col min="9749" max="9749" width="9.42578125" style="1" customWidth="1"/>
    <col min="9750" max="9750" width="9.140625" style="1"/>
    <col min="9751" max="9751" width="7.28515625" style="1" customWidth="1"/>
    <col min="9752" max="9758" width="9.140625" style="1"/>
    <col min="9759" max="9761" width="0" style="1" hidden="1" customWidth="1"/>
    <col min="9762" max="9984" width="9.140625" style="1"/>
    <col min="9985" max="9985" width="5.5703125" style="1" customWidth="1"/>
    <col min="9986" max="9986" width="13.85546875" style="1" bestFit="1" customWidth="1"/>
    <col min="9987" max="9990" width="26" style="1" customWidth="1"/>
    <col min="9991" max="9991" width="8.5703125" style="1" bestFit="1" customWidth="1"/>
    <col min="9992" max="9992" width="7.5703125" style="1" bestFit="1" customWidth="1"/>
    <col min="9993" max="9993" width="9.7109375" style="1" bestFit="1" customWidth="1"/>
    <col min="9994" max="9994" width="7.7109375" style="1" bestFit="1" customWidth="1"/>
    <col min="9995" max="9995" width="5.5703125" style="1" bestFit="1" customWidth="1"/>
    <col min="9996" max="9996" width="8.5703125" style="1" bestFit="1" customWidth="1"/>
    <col min="9997" max="9997" width="8.7109375" style="1" customWidth="1"/>
    <col min="9998" max="9998" width="8.5703125" style="1" bestFit="1" customWidth="1"/>
    <col min="9999" max="9999" width="7.5703125" style="1" bestFit="1" customWidth="1"/>
    <col min="10000" max="10000" width="9.7109375" style="1" bestFit="1" customWidth="1"/>
    <col min="10001" max="10001" width="7.7109375" style="1" bestFit="1" customWidth="1"/>
    <col min="10002" max="10003" width="8.5703125" style="1" bestFit="1" customWidth="1"/>
    <col min="10004" max="10004" width="7.7109375" style="1" customWidth="1"/>
    <col min="10005" max="10005" width="9.42578125" style="1" customWidth="1"/>
    <col min="10006" max="10006" width="9.140625" style="1"/>
    <col min="10007" max="10007" width="7.28515625" style="1" customWidth="1"/>
    <col min="10008" max="10014" width="9.140625" style="1"/>
    <col min="10015" max="10017" width="0" style="1" hidden="1" customWidth="1"/>
    <col min="10018" max="10240" width="9.140625" style="1"/>
    <col min="10241" max="10241" width="5.5703125" style="1" customWidth="1"/>
    <col min="10242" max="10242" width="13.85546875" style="1" bestFit="1" customWidth="1"/>
    <col min="10243" max="10246" width="26" style="1" customWidth="1"/>
    <col min="10247" max="10247" width="8.5703125" style="1" bestFit="1" customWidth="1"/>
    <col min="10248" max="10248" width="7.5703125" style="1" bestFit="1" customWidth="1"/>
    <col min="10249" max="10249" width="9.7109375" style="1" bestFit="1" customWidth="1"/>
    <col min="10250" max="10250" width="7.7109375" style="1" bestFit="1" customWidth="1"/>
    <col min="10251" max="10251" width="5.5703125" style="1" bestFit="1" customWidth="1"/>
    <col min="10252" max="10252" width="8.5703125" style="1" bestFit="1" customWidth="1"/>
    <col min="10253" max="10253" width="8.7109375" style="1" customWidth="1"/>
    <col min="10254" max="10254" width="8.5703125" style="1" bestFit="1" customWidth="1"/>
    <col min="10255" max="10255" width="7.5703125" style="1" bestFit="1" customWidth="1"/>
    <col min="10256" max="10256" width="9.7109375" style="1" bestFit="1" customWidth="1"/>
    <col min="10257" max="10257" width="7.7109375" style="1" bestFit="1" customWidth="1"/>
    <col min="10258" max="10259" width="8.5703125" style="1" bestFit="1" customWidth="1"/>
    <col min="10260" max="10260" width="7.7109375" style="1" customWidth="1"/>
    <col min="10261" max="10261" width="9.42578125" style="1" customWidth="1"/>
    <col min="10262" max="10262" width="9.140625" style="1"/>
    <col min="10263" max="10263" width="7.28515625" style="1" customWidth="1"/>
    <col min="10264" max="10270" width="9.140625" style="1"/>
    <col min="10271" max="10273" width="0" style="1" hidden="1" customWidth="1"/>
    <col min="10274" max="10496" width="9.140625" style="1"/>
    <col min="10497" max="10497" width="5.5703125" style="1" customWidth="1"/>
    <col min="10498" max="10498" width="13.85546875" style="1" bestFit="1" customWidth="1"/>
    <col min="10499" max="10502" width="26" style="1" customWidth="1"/>
    <col min="10503" max="10503" width="8.5703125" style="1" bestFit="1" customWidth="1"/>
    <col min="10504" max="10504" width="7.5703125" style="1" bestFit="1" customWidth="1"/>
    <col min="10505" max="10505" width="9.7109375" style="1" bestFit="1" customWidth="1"/>
    <col min="10506" max="10506" width="7.7109375" style="1" bestFit="1" customWidth="1"/>
    <col min="10507" max="10507" width="5.5703125" style="1" bestFit="1" customWidth="1"/>
    <col min="10508" max="10508" width="8.5703125" style="1" bestFit="1" customWidth="1"/>
    <col min="10509" max="10509" width="8.7109375" style="1" customWidth="1"/>
    <col min="10510" max="10510" width="8.5703125" style="1" bestFit="1" customWidth="1"/>
    <col min="10511" max="10511" width="7.5703125" style="1" bestFit="1" customWidth="1"/>
    <col min="10512" max="10512" width="9.7109375" style="1" bestFit="1" customWidth="1"/>
    <col min="10513" max="10513" width="7.7109375" style="1" bestFit="1" customWidth="1"/>
    <col min="10514" max="10515" width="8.5703125" style="1" bestFit="1" customWidth="1"/>
    <col min="10516" max="10516" width="7.7109375" style="1" customWidth="1"/>
    <col min="10517" max="10517" width="9.42578125" style="1" customWidth="1"/>
    <col min="10518" max="10518" width="9.140625" style="1"/>
    <col min="10519" max="10519" width="7.28515625" style="1" customWidth="1"/>
    <col min="10520" max="10526" width="9.140625" style="1"/>
    <col min="10527" max="10529" width="0" style="1" hidden="1" customWidth="1"/>
    <col min="10530" max="10752" width="9.140625" style="1"/>
    <col min="10753" max="10753" width="5.5703125" style="1" customWidth="1"/>
    <col min="10754" max="10754" width="13.85546875" style="1" bestFit="1" customWidth="1"/>
    <col min="10755" max="10758" width="26" style="1" customWidth="1"/>
    <col min="10759" max="10759" width="8.5703125" style="1" bestFit="1" customWidth="1"/>
    <col min="10760" max="10760" width="7.5703125" style="1" bestFit="1" customWidth="1"/>
    <col min="10761" max="10761" width="9.7109375" style="1" bestFit="1" customWidth="1"/>
    <col min="10762" max="10762" width="7.7109375" style="1" bestFit="1" customWidth="1"/>
    <col min="10763" max="10763" width="5.5703125" style="1" bestFit="1" customWidth="1"/>
    <col min="10764" max="10764" width="8.5703125" style="1" bestFit="1" customWidth="1"/>
    <col min="10765" max="10765" width="8.7109375" style="1" customWidth="1"/>
    <col min="10766" max="10766" width="8.5703125" style="1" bestFit="1" customWidth="1"/>
    <col min="10767" max="10767" width="7.5703125" style="1" bestFit="1" customWidth="1"/>
    <col min="10768" max="10768" width="9.7109375" style="1" bestFit="1" customWidth="1"/>
    <col min="10769" max="10769" width="7.7109375" style="1" bestFit="1" customWidth="1"/>
    <col min="10770" max="10771" width="8.5703125" style="1" bestFit="1" customWidth="1"/>
    <col min="10772" max="10772" width="7.7109375" style="1" customWidth="1"/>
    <col min="10773" max="10773" width="9.42578125" style="1" customWidth="1"/>
    <col min="10774" max="10774" width="9.140625" style="1"/>
    <col min="10775" max="10775" width="7.28515625" style="1" customWidth="1"/>
    <col min="10776" max="10782" width="9.140625" style="1"/>
    <col min="10783" max="10785" width="0" style="1" hidden="1" customWidth="1"/>
    <col min="10786" max="11008" width="9.140625" style="1"/>
    <col min="11009" max="11009" width="5.5703125" style="1" customWidth="1"/>
    <col min="11010" max="11010" width="13.85546875" style="1" bestFit="1" customWidth="1"/>
    <col min="11011" max="11014" width="26" style="1" customWidth="1"/>
    <col min="11015" max="11015" width="8.5703125" style="1" bestFit="1" customWidth="1"/>
    <col min="11016" max="11016" width="7.5703125" style="1" bestFit="1" customWidth="1"/>
    <col min="11017" max="11017" width="9.7109375" style="1" bestFit="1" customWidth="1"/>
    <col min="11018" max="11018" width="7.7109375" style="1" bestFit="1" customWidth="1"/>
    <col min="11019" max="11019" width="5.5703125" style="1" bestFit="1" customWidth="1"/>
    <col min="11020" max="11020" width="8.5703125" style="1" bestFit="1" customWidth="1"/>
    <col min="11021" max="11021" width="8.7109375" style="1" customWidth="1"/>
    <col min="11022" max="11022" width="8.5703125" style="1" bestFit="1" customWidth="1"/>
    <col min="11023" max="11023" width="7.5703125" style="1" bestFit="1" customWidth="1"/>
    <col min="11024" max="11024" width="9.7109375" style="1" bestFit="1" customWidth="1"/>
    <col min="11025" max="11025" width="7.7109375" style="1" bestFit="1" customWidth="1"/>
    <col min="11026" max="11027" width="8.5703125" style="1" bestFit="1" customWidth="1"/>
    <col min="11028" max="11028" width="7.7109375" style="1" customWidth="1"/>
    <col min="11029" max="11029" width="9.42578125" style="1" customWidth="1"/>
    <col min="11030" max="11030" width="9.140625" style="1"/>
    <col min="11031" max="11031" width="7.28515625" style="1" customWidth="1"/>
    <col min="11032" max="11038" width="9.140625" style="1"/>
    <col min="11039" max="11041" width="0" style="1" hidden="1" customWidth="1"/>
    <col min="11042" max="11264" width="9.140625" style="1"/>
    <col min="11265" max="11265" width="5.5703125" style="1" customWidth="1"/>
    <col min="11266" max="11266" width="13.85546875" style="1" bestFit="1" customWidth="1"/>
    <col min="11267" max="11270" width="26" style="1" customWidth="1"/>
    <col min="11271" max="11271" width="8.5703125" style="1" bestFit="1" customWidth="1"/>
    <col min="11272" max="11272" width="7.5703125" style="1" bestFit="1" customWidth="1"/>
    <col min="11273" max="11273" width="9.7109375" style="1" bestFit="1" customWidth="1"/>
    <col min="11274" max="11274" width="7.7109375" style="1" bestFit="1" customWidth="1"/>
    <col min="11275" max="11275" width="5.5703125" style="1" bestFit="1" customWidth="1"/>
    <col min="11276" max="11276" width="8.5703125" style="1" bestFit="1" customWidth="1"/>
    <col min="11277" max="11277" width="8.7109375" style="1" customWidth="1"/>
    <col min="11278" max="11278" width="8.5703125" style="1" bestFit="1" customWidth="1"/>
    <col min="11279" max="11279" width="7.5703125" style="1" bestFit="1" customWidth="1"/>
    <col min="11280" max="11280" width="9.7109375" style="1" bestFit="1" customWidth="1"/>
    <col min="11281" max="11281" width="7.7109375" style="1" bestFit="1" customWidth="1"/>
    <col min="11282" max="11283" width="8.5703125" style="1" bestFit="1" customWidth="1"/>
    <col min="11284" max="11284" width="7.7109375" style="1" customWidth="1"/>
    <col min="11285" max="11285" width="9.42578125" style="1" customWidth="1"/>
    <col min="11286" max="11286" width="9.140625" style="1"/>
    <col min="11287" max="11287" width="7.28515625" style="1" customWidth="1"/>
    <col min="11288" max="11294" width="9.140625" style="1"/>
    <col min="11295" max="11297" width="0" style="1" hidden="1" customWidth="1"/>
    <col min="11298" max="11520" width="9.140625" style="1"/>
    <col min="11521" max="11521" width="5.5703125" style="1" customWidth="1"/>
    <col min="11522" max="11522" width="13.85546875" style="1" bestFit="1" customWidth="1"/>
    <col min="11523" max="11526" width="26" style="1" customWidth="1"/>
    <col min="11527" max="11527" width="8.5703125" style="1" bestFit="1" customWidth="1"/>
    <col min="11528" max="11528" width="7.5703125" style="1" bestFit="1" customWidth="1"/>
    <col min="11529" max="11529" width="9.7109375" style="1" bestFit="1" customWidth="1"/>
    <col min="11530" max="11530" width="7.7109375" style="1" bestFit="1" customWidth="1"/>
    <col min="11531" max="11531" width="5.5703125" style="1" bestFit="1" customWidth="1"/>
    <col min="11532" max="11532" width="8.5703125" style="1" bestFit="1" customWidth="1"/>
    <col min="11533" max="11533" width="8.7109375" style="1" customWidth="1"/>
    <col min="11534" max="11534" width="8.5703125" style="1" bestFit="1" customWidth="1"/>
    <col min="11535" max="11535" width="7.5703125" style="1" bestFit="1" customWidth="1"/>
    <col min="11536" max="11536" width="9.7109375" style="1" bestFit="1" customWidth="1"/>
    <col min="11537" max="11537" width="7.7109375" style="1" bestFit="1" customWidth="1"/>
    <col min="11538" max="11539" width="8.5703125" style="1" bestFit="1" customWidth="1"/>
    <col min="11540" max="11540" width="7.7109375" style="1" customWidth="1"/>
    <col min="11541" max="11541" width="9.42578125" style="1" customWidth="1"/>
    <col min="11542" max="11542" width="9.140625" style="1"/>
    <col min="11543" max="11543" width="7.28515625" style="1" customWidth="1"/>
    <col min="11544" max="11550" width="9.140625" style="1"/>
    <col min="11551" max="11553" width="0" style="1" hidden="1" customWidth="1"/>
    <col min="11554" max="11776" width="9.140625" style="1"/>
    <col min="11777" max="11777" width="5.5703125" style="1" customWidth="1"/>
    <col min="11778" max="11778" width="13.85546875" style="1" bestFit="1" customWidth="1"/>
    <col min="11779" max="11782" width="26" style="1" customWidth="1"/>
    <col min="11783" max="11783" width="8.5703125" style="1" bestFit="1" customWidth="1"/>
    <col min="11784" max="11784" width="7.5703125" style="1" bestFit="1" customWidth="1"/>
    <col min="11785" max="11785" width="9.7109375" style="1" bestFit="1" customWidth="1"/>
    <col min="11786" max="11786" width="7.7109375" style="1" bestFit="1" customWidth="1"/>
    <col min="11787" max="11787" width="5.5703125" style="1" bestFit="1" customWidth="1"/>
    <col min="11788" max="11788" width="8.5703125" style="1" bestFit="1" customWidth="1"/>
    <col min="11789" max="11789" width="8.7109375" style="1" customWidth="1"/>
    <col min="11790" max="11790" width="8.5703125" style="1" bestFit="1" customWidth="1"/>
    <col min="11791" max="11791" width="7.5703125" style="1" bestFit="1" customWidth="1"/>
    <col min="11792" max="11792" width="9.7109375" style="1" bestFit="1" customWidth="1"/>
    <col min="11793" max="11793" width="7.7109375" style="1" bestFit="1" customWidth="1"/>
    <col min="11794" max="11795" width="8.5703125" style="1" bestFit="1" customWidth="1"/>
    <col min="11796" max="11796" width="7.7109375" style="1" customWidth="1"/>
    <col min="11797" max="11797" width="9.42578125" style="1" customWidth="1"/>
    <col min="11798" max="11798" width="9.140625" style="1"/>
    <col min="11799" max="11799" width="7.28515625" style="1" customWidth="1"/>
    <col min="11800" max="11806" width="9.140625" style="1"/>
    <col min="11807" max="11809" width="0" style="1" hidden="1" customWidth="1"/>
    <col min="11810" max="12032" width="9.140625" style="1"/>
    <col min="12033" max="12033" width="5.5703125" style="1" customWidth="1"/>
    <col min="12034" max="12034" width="13.85546875" style="1" bestFit="1" customWidth="1"/>
    <col min="12035" max="12038" width="26" style="1" customWidth="1"/>
    <col min="12039" max="12039" width="8.5703125" style="1" bestFit="1" customWidth="1"/>
    <col min="12040" max="12040" width="7.5703125" style="1" bestFit="1" customWidth="1"/>
    <col min="12041" max="12041" width="9.7109375" style="1" bestFit="1" customWidth="1"/>
    <col min="12042" max="12042" width="7.7109375" style="1" bestFit="1" customWidth="1"/>
    <col min="12043" max="12043" width="5.5703125" style="1" bestFit="1" customWidth="1"/>
    <col min="12044" max="12044" width="8.5703125" style="1" bestFit="1" customWidth="1"/>
    <col min="12045" max="12045" width="8.7109375" style="1" customWidth="1"/>
    <col min="12046" max="12046" width="8.5703125" style="1" bestFit="1" customWidth="1"/>
    <col min="12047" max="12047" width="7.5703125" style="1" bestFit="1" customWidth="1"/>
    <col min="12048" max="12048" width="9.7109375" style="1" bestFit="1" customWidth="1"/>
    <col min="12049" max="12049" width="7.7109375" style="1" bestFit="1" customWidth="1"/>
    <col min="12050" max="12051" width="8.5703125" style="1" bestFit="1" customWidth="1"/>
    <col min="12052" max="12052" width="7.7109375" style="1" customWidth="1"/>
    <col min="12053" max="12053" width="9.42578125" style="1" customWidth="1"/>
    <col min="12054" max="12054" width="9.140625" style="1"/>
    <col min="12055" max="12055" width="7.28515625" style="1" customWidth="1"/>
    <col min="12056" max="12062" width="9.140625" style="1"/>
    <col min="12063" max="12065" width="0" style="1" hidden="1" customWidth="1"/>
    <col min="12066" max="12288" width="9.140625" style="1"/>
    <col min="12289" max="12289" width="5.5703125" style="1" customWidth="1"/>
    <col min="12290" max="12290" width="13.85546875" style="1" bestFit="1" customWidth="1"/>
    <col min="12291" max="12294" width="26" style="1" customWidth="1"/>
    <col min="12295" max="12295" width="8.5703125" style="1" bestFit="1" customWidth="1"/>
    <col min="12296" max="12296" width="7.5703125" style="1" bestFit="1" customWidth="1"/>
    <col min="12297" max="12297" width="9.7109375" style="1" bestFit="1" customWidth="1"/>
    <col min="12298" max="12298" width="7.7109375" style="1" bestFit="1" customWidth="1"/>
    <col min="12299" max="12299" width="5.5703125" style="1" bestFit="1" customWidth="1"/>
    <col min="12300" max="12300" width="8.5703125" style="1" bestFit="1" customWidth="1"/>
    <col min="12301" max="12301" width="8.7109375" style="1" customWidth="1"/>
    <col min="12302" max="12302" width="8.5703125" style="1" bestFit="1" customWidth="1"/>
    <col min="12303" max="12303" width="7.5703125" style="1" bestFit="1" customWidth="1"/>
    <col min="12304" max="12304" width="9.7109375" style="1" bestFit="1" customWidth="1"/>
    <col min="12305" max="12305" width="7.7109375" style="1" bestFit="1" customWidth="1"/>
    <col min="12306" max="12307" width="8.5703125" style="1" bestFit="1" customWidth="1"/>
    <col min="12308" max="12308" width="7.7109375" style="1" customWidth="1"/>
    <col min="12309" max="12309" width="9.42578125" style="1" customWidth="1"/>
    <col min="12310" max="12310" width="9.140625" style="1"/>
    <col min="12311" max="12311" width="7.28515625" style="1" customWidth="1"/>
    <col min="12312" max="12318" width="9.140625" style="1"/>
    <col min="12319" max="12321" width="0" style="1" hidden="1" customWidth="1"/>
    <col min="12322" max="12544" width="9.140625" style="1"/>
    <col min="12545" max="12545" width="5.5703125" style="1" customWidth="1"/>
    <col min="12546" max="12546" width="13.85546875" style="1" bestFit="1" customWidth="1"/>
    <col min="12547" max="12550" width="26" style="1" customWidth="1"/>
    <col min="12551" max="12551" width="8.5703125" style="1" bestFit="1" customWidth="1"/>
    <col min="12552" max="12552" width="7.5703125" style="1" bestFit="1" customWidth="1"/>
    <col min="12553" max="12553" width="9.7109375" style="1" bestFit="1" customWidth="1"/>
    <col min="12554" max="12554" width="7.7109375" style="1" bestFit="1" customWidth="1"/>
    <col min="12555" max="12555" width="5.5703125" style="1" bestFit="1" customWidth="1"/>
    <col min="12556" max="12556" width="8.5703125" style="1" bestFit="1" customWidth="1"/>
    <col min="12557" max="12557" width="8.7109375" style="1" customWidth="1"/>
    <col min="12558" max="12558" width="8.5703125" style="1" bestFit="1" customWidth="1"/>
    <col min="12559" max="12559" width="7.5703125" style="1" bestFit="1" customWidth="1"/>
    <col min="12560" max="12560" width="9.7109375" style="1" bestFit="1" customWidth="1"/>
    <col min="12561" max="12561" width="7.7109375" style="1" bestFit="1" customWidth="1"/>
    <col min="12562" max="12563" width="8.5703125" style="1" bestFit="1" customWidth="1"/>
    <col min="12564" max="12564" width="7.7109375" style="1" customWidth="1"/>
    <col min="12565" max="12565" width="9.42578125" style="1" customWidth="1"/>
    <col min="12566" max="12566" width="9.140625" style="1"/>
    <col min="12567" max="12567" width="7.28515625" style="1" customWidth="1"/>
    <col min="12568" max="12574" width="9.140625" style="1"/>
    <col min="12575" max="12577" width="0" style="1" hidden="1" customWidth="1"/>
    <col min="12578" max="12800" width="9.140625" style="1"/>
    <col min="12801" max="12801" width="5.5703125" style="1" customWidth="1"/>
    <col min="12802" max="12802" width="13.85546875" style="1" bestFit="1" customWidth="1"/>
    <col min="12803" max="12806" width="26" style="1" customWidth="1"/>
    <col min="12807" max="12807" width="8.5703125" style="1" bestFit="1" customWidth="1"/>
    <col min="12808" max="12808" width="7.5703125" style="1" bestFit="1" customWidth="1"/>
    <col min="12809" max="12809" width="9.7109375" style="1" bestFit="1" customWidth="1"/>
    <col min="12810" max="12810" width="7.7109375" style="1" bestFit="1" customWidth="1"/>
    <col min="12811" max="12811" width="5.5703125" style="1" bestFit="1" customWidth="1"/>
    <col min="12812" max="12812" width="8.5703125" style="1" bestFit="1" customWidth="1"/>
    <col min="12813" max="12813" width="8.7109375" style="1" customWidth="1"/>
    <col min="12814" max="12814" width="8.5703125" style="1" bestFit="1" customWidth="1"/>
    <col min="12815" max="12815" width="7.5703125" style="1" bestFit="1" customWidth="1"/>
    <col min="12816" max="12816" width="9.7109375" style="1" bestFit="1" customWidth="1"/>
    <col min="12817" max="12817" width="7.7109375" style="1" bestFit="1" customWidth="1"/>
    <col min="12818" max="12819" width="8.5703125" style="1" bestFit="1" customWidth="1"/>
    <col min="12820" max="12820" width="7.7109375" style="1" customWidth="1"/>
    <col min="12821" max="12821" width="9.42578125" style="1" customWidth="1"/>
    <col min="12822" max="12822" width="9.140625" style="1"/>
    <col min="12823" max="12823" width="7.28515625" style="1" customWidth="1"/>
    <col min="12824" max="12830" width="9.140625" style="1"/>
    <col min="12831" max="12833" width="0" style="1" hidden="1" customWidth="1"/>
    <col min="12834" max="13056" width="9.140625" style="1"/>
    <col min="13057" max="13057" width="5.5703125" style="1" customWidth="1"/>
    <col min="13058" max="13058" width="13.85546875" style="1" bestFit="1" customWidth="1"/>
    <col min="13059" max="13062" width="26" style="1" customWidth="1"/>
    <col min="13063" max="13063" width="8.5703125" style="1" bestFit="1" customWidth="1"/>
    <col min="13064" max="13064" width="7.5703125" style="1" bestFit="1" customWidth="1"/>
    <col min="13065" max="13065" width="9.7109375" style="1" bestFit="1" customWidth="1"/>
    <col min="13066" max="13066" width="7.7109375" style="1" bestFit="1" customWidth="1"/>
    <col min="13067" max="13067" width="5.5703125" style="1" bestFit="1" customWidth="1"/>
    <col min="13068" max="13068" width="8.5703125" style="1" bestFit="1" customWidth="1"/>
    <col min="13069" max="13069" width="8.7109375" style="1" customWidth="1"/>
    <col min="13070" max="13070" width="8.5703125" style="1" bestFit="1" customWidth="1"/>
    <col min="13071" max="13071" width="7.5703125" style="1" bestFit="1" customWidth="1"/>
    <col min="13072" max="13072" width="9.7109375" style="1" bestFit="1" customWidth="1"/>
    <col min="13073" max="13073" width="7.7109375" style="1" bestFit="1" customWidth="1"/>
    <col min="13074" max="13075" width="8.5703125" style="1" bestFit="1" customWidth="1"/>
    <col min="13076" max="13076" width="7.7109375" style="1" customWidth="1"/>
    <col min="13077" max="13077" width="9.42578125" style="1" customWidth="1"/>
    <col min="13078" max="13078" width="9.140625" style="1"/>
    <col min="13079" max="13079" width="7.28515625" style="1" customWidth="1"/>
    <col min="13080" max="13086" width="9.140625" style="1"/>
    <col min="13087" max="13089" width="0" style="1" hidden="1" customWidth="1"/>
    <col min="13090" max="13312" width="9.140625" style="1"/>
    <col min="13313" max="13313" width="5.5703125" style="1" customWidth="1"/>
    <col min="13314" max="13314" width="13.85546875" style="1" bestFit="1" customWidth="1"/>
    <col min="13315" max="13318" width="26" style="1" customWidth="1"/>
    <col min="13319" max="13319" width="8.5703125" style="1" bestFit="1" customWidth="1"/>
    <col min="13320" max="13320" width="7.5703125" style="1" bestFit="1" customWidth="1"/>
    <col min="13321" max="13321" width="9.7109375" style="1" bestFit="1" customWidth="1"/>
    <col min="13322" max="13322" width="7.7109375" style="1" bestFit="1" customWidth="1"/>
    <col min="13323" max="13323" width="5.5703125" style="1" bestFit="1" customWidth="1"/>
    <col min="13324" max="13324" width="8.5703125" style="1" bestFit="1" customWidth="1"/>
    <col min="13325" max="13325" width="8.7109375" style="1" customWidth="1"/>
    <col min="13326" max="13326" width="8.5703125" style="1" bestFit="1" customWidth="1"/>
    <col min="13327" max="13327" width="7.5703125" style="1" bestFit="1" customWidth="1"/>
    <col min="13328" max="13328" width="9.7109375" style="1" bestFit="1" customWidth="1"/>
    <col min="13329" max="13329" width="7.7109375" style="1" bestFit="1" customWidth="1"/>
    <col min="13330" max="13331" width="8.5703125" style="1" bestFit="1" customWidth="1"/>
    <col min="13332" max="13332" width="7.7109375" style="1" customWidth="1"/>
    <col min="13333" max="13333" width="9.42578125" style="1" customWidth="1"/>
    <col min="13334" max="13334" width="9.140625" style="1"/>
    <col min="13335" max="13335" width="7.28515625" style="1" customWidth="1"/>
    <col min="13336" max="13342" width="9.140625" style="1"/>
    <col min="13343" max="13345" width="0" style="1" hidden="1" customWidth="1"/>
    <col min="13346" max="13568" width="9.140625" style="1"/>
    <col min="13569" max="13569" width="5.5703125" style="1" customWidth="1"/>
    <col min="13570" max="13570" width="13.85546875" style="1" bestFit="1" customWidth="1"/>
    <col min="13571" max="13574" width="26" style="1" customWidth="1"/>
    <col min="13575" max="13575" width="8.5703125" style="1" bestFit="1" customWidth="1"/>
    <col min="13576" max="13576" width="7.5703125" style="1" bestFit="1" customWidth="1"/>
    <col min="13577" max="13577" width="9.7109375" style="1" bestFit="1" customWidth="1"/>
    <col min="13578" max="13578" width="7.7109375" style="1" bestFit="1" customWidth="1"/>
    <col min="13579" max="13579" width="5.5703125" style="1" bestFit="1" customWidth="1"/>
    <col min="13580" max="13580" width="8.5703125" style="1" bestFit="1" customWidth="1"/>
    <col min="13581" max="13581" width="8.7109375" style="1" customWidth="1"/>
    <col min="13582" max="13582" width="8.5703125" style="1" bestFit="1" customWidth="1"/>
    <col min="13583" max="13583" width="7.5703125" style="1" bestFit="1" customWidth="1"/>
    <col min="13584" max="13584" width="9.7109375" style="1" bestFit="1" customWidth="1"/>
    <col min="13585" max="13585" width="7.7109375" style="1" bestFit="1" customWidth="1"/>
    <col min="13586" max="13587" width="8.5703125" style="1" bestFit="1" customWidth="1"/>
    <col min="13588" max="13588" width="7.7109375" style="1" customWidth="1"/>
    <col min="13589" max="13589" width="9.42578125" style="1" customWidth="1"/>
    <col min="13590" max="13590" width="9.140625" style="1"/>
    <col min="13591" max="13591" width="7.28515625" style="1" customWidth="1"/>
    <col min="13592" max="13598" width="9.140625" style="1"/>
    <col min="13599" max="13601" width="0" style="1" hidden="1" customWidth="1"/>
    <col min="13602" max="13824" width="9.140625" style="1"/>
    <col min="13825" max="13825" width="5.5703125" style="1" customWidth="1"/>
    <col min="13826" max="13826" width="13.85546875" style="1" bestFit="1" customWidth="1"/>
    <col min="13827" max="13830" width="26" style="1" customWidth="1"/>
    <col min="13831" max="13831" width="8.5703125" style="1" bestFit="1" customWidth="1"/>
    <col min="13832" max="13832" width="7.5703125" style="1" bestFit="1" customWidth="1"/>
    <col min="13833" max="13833" width="9.7109375" style="1" bestFit="1" customWidth="1"/>
    <col min="13834" max="13834" width="7.7109375" style="1" bestFit="1" customWidth="1"/>
    <col min="13835" max="13835" width="5.5703125" style="1" bestFit="1" customWidth="1"/>
    <col min="13836" max="13836" width="8.5703125" style="1" bestFit="1" customWidth="1"/>
    <col min="13837" max="13837" width="8.7109375" style="1" customWidth="1"/>
    <col min="13838" max="13838" width="8.5703125" style="1" bestFit="1" customWidth="1"/>
    <col min="13839" max="13839" width="7.5703125" style="1" bestFit="1" customWidth="1"/>
    <col min="13840" max="13840" width="9.7109375" style="1" bestFit="1" customWidth="1"/>
    <col min="13841" max="13841" width="7.7109375" style="1" bestFit="1" customWidth="1"/>
    <col min="13842" max="13843" width="8.5703125" style="1" bestFit="1" customWidth="1"/>
    <col min="13844" max="13844" width="7.7109375" style="1" customWidth="1"/>
    <col min="13845" max="13845" width="9.42578125" style="1" customWidth="1"/>
    <col min="13846" max="13846" width="9.140625" style="1"/>
    <col min="13847" max="13847" width="7.28515625" style="1" customWidth="1"/>
    <col min="13848" max="13854" width="9.140625" style="1"/>
    <col min="13855" max="13857" width="0" style="1" hidden="1" customWidth="1"/>
    <col min="13858" max="14080" width="9.140625" style="1"/>
    <col min="14081" max="14081" width="5.5703125" style="1" customWidth="1"/>
    <col min="14082" max="14082" width="13.85546875" style="1" bestFit="1" customWidth="1"/>
    <col min="14083" max="14086" width="26" style="1" customWidth="1"/>
    <col min="14087" max="14087" width="8.5703125" style="1" bestFit="1" customWidth="1"/>
    <col min="14088" max="14088" width="7.5703125" style="1" bestFit="1" customWidth="1"/>
    <col min="14089" max="14089" width="9.7109375" style="1" bestFit="1" customWidth="1"/>
    <col min="14090" max="14090" width="7.7109375" style="1" bestFit="1" customWidth="1"/>
    <col min="14091" max="14091" width="5.5703125" style="1" bestFit="1" customWidth="1"/>
    <col min="14092" max="14092" width="8.5703125" style="1" bestFit="1" customWidth="1"/>
    <col min="14093" max="14093" width="8.7109375" style="1" customWidth="1"/>
    <col min="14094" max="14094" width="8.5703125" style="1" bestFit="1" customWidth="1"/>
    <col min="14095" max="14095" width="7.5703125" style="1" bestFit="1" customWidth="1"/>
    <col min="14096" max="14096" width="9.7109375" style="1" bestFit="1" customWidth="1"/>
    <col min="14097" max="14097" width="7.7109375" style="1" bestFit="1" customWidth="1"/>
    <col min="14098" max="14099" width="8.5703125" style="1" bestFit="1" customWidth="1"/>
    <col min="14100" max="14100" width="7.7109375" style="1" customWidth="1"/>
    <col min="14101" max="14101" width="9.42578125" style="1" customWidth="1"/>
    <col min="14102" max="14102" width="9.140625" style="1"/>
    <col min="14103" max="14103" width="7.28515625" style="1" customWidth="1"/>
    <col min="14104" max="14110" width="9.140625" style="1"/>
    <col min="14111" max="14113" width="0" style="1" hidden="1" customWidth="1"/>
    <col min="14114" max="14336" width="9.140625" style="1"/>
    <col min="14337" max="14337" width="5.5703125" style="1" customWidth="1"/>
    <col min="14338" max="14338" width="13.85546875" style="1" bestFit="1" customWidth="1"/>
    <col min="14339" max="14342" width="26" style="1" customWidth="1"/>
    <col min="14343" max="14343" width="8.5703125" style="1" bestFit="1" customWidth="1"/>
    <col min="14344" max="14344" width="7.5703125" style="1" bestFit="1" customWidth="1"/>
    <col min="14345" max="14345" width="9.7109375" style="1" bestFit="1" customWidth="1"/>
    <col min="14346" max="14346" width="7.7109375" style="1" bestFit="1" customWidth="1"/>
    <col min="14347" max="14347" width="5.5703125" style="1" bestFit="1" customWidth="1"/>
    <col min="14348" max="14348" width="8.5703125" style="1" bestFit="1" customWidth="1"/>
    <col min="14349" max="14349" width="8.7109375" style="1" customWidth="1"/>
    <col min="14350" max="14350" width="8.5703125" style="1" bestFit="1" customWidth="1"/>
    <col min="14351" max="14351" width="7.5703125" style="1" bestFit="1" customWidth="1"/>
    <col min="14352" max="14352" width="9.7109375" style="1" bestFit="1" customWidth="1"/>
    <col min="14353" max="14353" width="7.7109375" style="1" bestFit="1" customWidth="1"/>
    <col min="14354" max="14355" width="8.5703125" style="1" bestFit="1" customWidth="1"/>
    <col min="14356" max="14356" width="7.7109375" style="1" customWidth="1"/>
    <col min="14357" max="14357" width="9.42578125" style="1" customWidth="1"/>
    <col min="14358" max="14358" width="9.140625" style="1"/>
    <col min="14359" max="14359" width="7.28515625" style="1" customWidth="1"/>
    <col min="14360" max="14366" width="9.140625" style="1"/>
    <col min="14367" max="14369" width="0" style="1" hidden="1" customWidth="1"/>
    <col min="14370" max="14592" width="9.140625" style="1"/>
    <col min="14593" max="14593" width="5.5703125" style="1" customWidth="1"/>
    <col min="14594" max="14594" width="13.85546875" style="1" bestFit="1" customWidth="1"/>
    <col min="14595" max="14598" width="26" style="1" customWidth="1"/>
    <col min="14599" max="14599" width="8.5703125" style="1" bestFit="1" customWidth="1"/>
    <col min="14600" max="14600" width="7.5703125" style="1" bestFit="1" customWidth="1"/>
    <col min="14601" max="14601" width="9.7109375" style="1" bestFit="1" customWidth="1"/>
    <col min="14602" max="14602" width="7.7109375" style="1" bestFit="1" customWidth="1"/>
    <col min="14603" max="14603" width="5.5703125" style="1" bestFit="1" customWidth="1"/>
    <col min="14604" max="14604" width="8.5703125" style="1" bestFit="1" customWidth="1"/>
    <col min="14605" max="14605" width="8.7109375" style="1" customWidth="1"/>
    <col min="14606" max="14606" width="8.5703125" style="1" bestFit="1" customWidth="1"/>
    <col min="14607" max="14607" width="7.5703125" style="1" bestFit="1" customWidth="1"/>
    <col min="14608" max="14608" width="9.7109375" style="1" bestFit="1" customWidth="1"/>
    <col min="14609" max="14609" width="7.7109375" style="1" bestFit="1" customWidth="1"/>
    <col min="14610" max="14611" width="8.5703125" style="1" bestFit="1" customWidth="1"/>
    <col min="14612" max="14612" width="7.7109375" style="1" customWidth="1"/>
    <col min="14613" max="14613" width="9.42578125" style="1" customWidth="1"/>
    <col min="14614" max="14614" width="9.140625" style="1"/>
    <col min="14615" max="14615" width="7.28515625" style="1" customWidth="1"/>
    <col min="14616" max="14622" width="9.140625" style="1"/>
    <col min="14623" max="14625" width="0" style="1" hidden="1" customWidth="1"/>
    <col min="14626" max="14848" width="9.140625" style="1"/>
    <col min="14849" max="14849" width="5.5703125" style="1" customWidth="1"/>
    <col min="14850" max="14850" width="13.85546875" style="1" bestFit="1" customWidth="1"/>
    <col min="14851" max="14854" width="26" style="1" customWidth="1"/>
    <col min="14855" max="14855" width="8.5703125" style="1" bestFit="1" customWidth="1"/>
    <col min="14856" max="14856" width="7.5703125" style="1" bestFit="1" customWidth="1"/>
    <col min="14857" max="14857" width="9.7109375" style="1" bestFit="1" customWidth="1"/>
    <col min="14858" max="14858" width="7.7109375" style="1" bestFit="1" customWidth="1"/>
    <col min="14859" max="14859" width="5.5703125" style="1" bestFit="1" customWidth="1"/>
    <col min="14860" max="14860" width="8.5703125" style="1" bestFit="1" customWidth="1"/>
    <col min="14861" max="14861" width="8.7109375" style="1" customWidth="1"/>
    <col min="14862" max="14862" width="8.5703125" style="1" bestFit="1" customWidth="1"/>
    <col min="14863" max="14863" width="7.5703125" style="1" bestFit="1" customWidth="1"/>
    <col min="14864" max="14864" width="9.7109375" style="1" bestFit="1" customWidth="1"/>
    <col min="14865" max="14865" width="7.7109375" style="1" bestFit="1" customWidth="1"/>
    <col min="14866" max="14867" width="8.5703125" style="1" bestFit="1" customWidth="1"/>
    <col min="14868" max="14868" width="7.7109375" style="1" customWidth="1"/>
    <col min="14869" max="14869" width="9.42578125" style="1" customWidth="1"/>
    <col min="14870" max="14870" width="9.140625" style="1"/>
    <col min="14871" max="14871" width="7.28515625" style="1" customWidth="1"/>
    <col min="14872" max="14878" width="9.140625" style="1"/>
    <col min="14879" max="14881" width="0" style="1" hidden="1" customWidth="1"/>
    <col min="14882" max="15104" width="9.140625" style="1"/>
    <col min="15105" max="15105" width="5.5703125" style="1" customWidth="1"/>
    <col min="15106" max="15106" width="13.85546875" style="1" bestFit="1" customWidth="1"/>
    <col min="15107" max="15110" width="26" style="1" customWidth="1"/>
    <col min="15111" max="15111" width="8.5703125" style="1" bestFit="1" customWidth="1"/>
    <col min="15112" max="15112" width="7.5703125" style="1" bestFit="1" customWidth="1"/>
    <col min="15113" max="15113" width="9.7109375" style="1" bestFit="1" customWidth="1"/>
    <col min="15114" max="15114" width="7.7109375" style="1" bestFit="1" customWidth="1"/>
    <col min="15115" max="15115" width="5.5703125" style="1" bestFit="1" customWidth="1"/>
    <col min="15116" max="15116" width="8.5703125" style="1" bestFit="1" customWidth="1"/>
    <col min="15117" max="15117" width="8.7109375" style="1" customWidth="1"/>
    <col min="15118" max="15118" width="8.5703125" style="1" bestFit="1" customWidth="1"/>
    <col min="15119" max="15119" width="7.5703125" style="1" bestFit="1" customWidth="1"/>
    <col min="15120" max="15120" width="9.7109375" style="1" bestFit="1" customWidth="1"/>
    <col min="15121" max="15121" width="7.7109375" style="1" bestFit="1" customWidth="1"/>
    <col min="15122" max="15123" width="8.5703125" style="1" bestFit="1" customWidth="1"/>
    <col min="15124" max="15124" width="7.7109375" style="1" customWidth="1"/>
    <col min="15125" max="15125" width="9.42578125" style="1" customWidth="1"/>
    <col min="15126" max="15126" width="9.140625" style="1"/>
    <col min="15127" max="15127" width="7.28515625" style="1" customWidth="1"/>
    <col min="15128" max="15134" width="9.140625" style="1"/>
    <col min="15135" max="15137" width="0" style="1" hidden="1" customWidth="1"/>
    <col min="15138" max="15360" width="9.140625" style="1"/>
    <col min="15361" max="15361" width="5.5703125" style="1" customWidth="1"/>
    <col min="15362" max="15362" width="13.85546875" style="1" bestFit="1" customWidth="1"/>
    <col min="15363" max="15366" width="26" style="1" customWidth="1"/>
    <col min="15367" max="15367" width="8.5703125" style="1" bestFit="1" customWidth="1"/>
    <col min="15368" max="15368" width="7.5703125" style="1" bestFit="1" customWidth="1"/>
    <col min="15369" max="15369" width="9.7109375" style="1" bestFit="1" customWidth="1"/>
    <col min="15370" max="15370" width="7.7109375" style="1" bestFit="1" customWidth="1"/>
    <col min="15371" max="15371" width="5.5703125" style="1" bestFit="1" customWidth="1"/>
    <col min="15372" max="15372" width="8.5703125" style="1" bestFit="1" customWidth="1"/>
    <col min="15373" max="15373" width="8.7109375" style="1" customWidth="1"/>
    <col min="15374" max="15374" width="8.5703125" style="1" bestFit="1" customWidth="1"/>
    <col min="15375" max="15375" width="7.5703125" style="1" bestFit="1" customWidth="1"/>
    <col min="15376" max="15376" width="9.7109375" style="1" bestFit="1" customWidth="1"/>
    <col min="15377" max="15377" width="7.7109375" style="1" bestFit="1" customWidth="1"/>
    <col min="15378" max="15379" width="8.5703125" style="1" bestFit="1" customWidth="1"/>
    <col min="15380" max="15380" width="7.7109375" style="1" customWidth="1"/>
    <col min="15381" max="15381" width="9.42578125" style="1" customWidth="1"/>
    <col min="15382" max="15382" width="9.140625" style="1"/>
    <col min="15383" max="15383" width="7.28515625" style="1" customWidth="1"/>
    <col min="15384" max="15390" width="9.140625" style="1"/>
    <col min="15391" max="15393" width="0" style="1" hidden="1" customWidth="1"/>
    <col min="15394" max="15616" width="9.140625" style="1"/>
    <col min="15617" max="15617" width="5.5703125" style="1" customWidth="1"/>
    <col min="15618" max="15618" width="13.85546875" style="1" bestFit="1" customWidth="1"/>
    <col min="15619" max="15622" width="26" style="1" customWidth="1"/>
    <col min="15623" max="15623" width="8.5703125" style="1" bestFit="1" customWidth="1"/>
    <col min="15624" max="15624" width="7.5703125" style="1" bestFit="1" customWidth="1"/>
    <col min="15625" max="15625" width="9.7109375" style="1" bestFit="1" customWidth="1"/>
    <col min="15626" max="15626" width="7.7109375" style="1" bestFit="1" customWidth="1"/>
    <col min="15627" max="15627" width="5.5703125" style="1" bestFit="1" customWidth="1"/>
    <col min="15628" max="15628" width="8.5703125" style="1" bestFit="1" customWidth="1"/>
    <col min="15629" max="15629" width="8.7109375" style="1" customWidth="1"/>
    <col min="15630" max="15630" width="8.5703125" style="1" bestFit="1" customWidth="1"/>
    <col min="15631" max="15631" width="7.5703125" style="1" bestFit="1" customWidth="1"/>
    <col min="15632" max="15632" width="9.7109375" style="1" bestFit="1" customWidth="1"/>
    <col min="15633" max="15633" width="7.7109375" style="1" bestFit="1" customWidth="1"/>
    <col min="15634" max="15635" width="8.5703125" style="1" bestFit="1" customWidth="1"/>
    <col min="15636" max="15636" width="7.7109375" style="1" customWidth="1"/>
    <col min="15637" max="15637" width="9.42578125" style="1" customWidth="1"/>
    <col min="15638" max="15638" width="9.140625" style="1"/>
    <col min="15639" max="15639" width="7.28515625" style="1" customWidth="1"/>
    <col min="15640" max="15646" width="9.140625" style="1"/>
    <col min="15647" max="15649" width="0" style="1" hidden="1" customWidth="1"/>
    <col min="15650" max="15872" width="9.140625" style="1"/>
    <col min="15873" max="15873" width="5.5703125" style="1" customWidth="1"/>
    <col min="15874" max="15874" width="13.85546875" style="1" bestFit="1" customWidth="1"/>
    <col min="15875" max="15878" width="26" style="1" customWidth="1"/>
    <col min="15879" max="15879" width="8.5703125" style="1" bestFit="1" customWidth="1"/>
    <col min="15880" max="15880" width="7.5703125" style="1" bestFit="1" customWidth="1"/>
    <col min="15881" max="15881" width="9.7109375" style="1" bestFit="1" customWidth="1"/>
    <col min="15882" max="15882" width="7.7109375" style="1" bestFit="1" customWidth="1"/>
    <col min="15883" max="15883" width="5.5703125" style="1" bestFit="1" customWidth="1"/>
    <col min="15884" max="15884" width="8.5703125" style="1" bestFit="1" customWidth="1"/>
    <col min="15885" max="15885" width="8.7109375" style="1" customWidth="1"/>
    <col min="15886" max="15886" width="8.5703125" style="1" bestFit="1" customWidth="1"/>
    <col min="15887" max="15887" width="7.5703125" style="1" bestFit="1" customWidth="1"/>
    <col min="15888" max="15888" width="9.7109375" style="1" bestFit="1" customWidth="1"/>
    <col min="15889" max="15889" width="7.7109375" style="1" bestFit="1" customWidth="1"/>
    <col min="15890" max="15891" width="8.5703125" style="1" bestFit="1" customWidth="1"/>
    <col min="15892" max="15892" width="7.7109375" style="1" customWidth="1"/>
    <col min="15893" max="15893" width="9.42578125" style="1" customWidth="1"/>
    <col min="15894" max="15894" width="9.140625" style="1"/>
    <col min="15895" max="15895" width="7.28515625" style="1" customWidth="1"/>
    <col min="15896" max="15902" width="9.140625" style="1"/>
    <col min="15903" max="15905" width="0" style="1" hidden="1" customWidth="1"/>
    <col min="15906" max="16128" width="9.140625" style="1"/>
    <col min="16129" max="16129" width="5.5703125" style="1" customWidth="1"/>
    <col min="16130" max="16130" width="13.85546875" style="1" bestFit="1" customWidth="1"/>
    <col min="16131" max="16134" width="26" style="1" customWidth="1"/>
    <col min="16135" max="16135" width="8.5703125" style="1" bestFit="1" customWidth="1"/>
    <col min="16136" max="16136" width="7.5703125" style="1" bestFit="1" customWidth="1"/>
    <col min="16137" max="16137" width="9.7109375" style="1" bestFit="1" customWidth="1"/>
    <col min="16138" max="16138" width="7.7109375" style="1" bestFit="1" customWidth="1"/>
    <col min="16139" max="16139" width="5.5703125" style="1" bestFit="1" customWidth="1"/>
    <col min="16140" max="16140" width="8.5703125" style="1" bestFit="1" customWidth="1"/>
    <col min="16141" max="16141" width="8.7109375" style="1" customWidth="1"/>
    <col min="16142" max="16142" width="8.5703125" style="1" bestFit="1" customWidth="1"/>
    <col min="16143" max="16143" width="7.5703125" style="1" bestFit="1" customWidth="1"/>
    <col min="16144" max="16144" width="9.7109375" style="1" bestFit="1" customWidth="1"/>
    <col min="16145" max="16145" width="7.7109375" style="1" bestFit="1" customWidth="1"/>
    <col min="16146" max="16147" width="8.5703125" style="1" bestFit="1" customWidth="1"/>
    <col min="16148" max="16148" width="7.7109375" style="1" customWidth="1"/>
    <col min="16149" max="16149" width="9.42578125" style="1" customWidth="1"/>
    <col min="16150" max="16150" width="9.140625" style="1"/>
    <col min="16151" max="16151" width="7.28515625" style="1" customWidth="1"/>
    <col min="16152" max="16158" width="9.140625" style="1"/>
    <col min="16159" max="16161" width="0" style="1" hidden="1" customWidth="1"/>
    <col min="16162" max="16384" width="9.140625" style="1"/>
  </cols>
  <sheetData>
    <row r="1" spans="1:77" ht="31.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</row>
    <row r="2" spans="1:77" ht="16.5" customHeight="1" thickBot="1">
      <c r="A2" s="4" t="s">
        <v>1</v>
      </c>
      <c r="B2" s="5"/>
      <c r="C2" s="5"/>
      <c r="D2" s="6" t="s">
        <v>2</v>
      </c>
      <c r="E2" s="5"/>
      <c r="F2" s="5"/>
      <c r="G2" s="7"/>
      <c r="H2" s="7"/>
      <c r="I2" s="7"/>
      <c r="J2" s="7"/>
      <c r="K2" s="7"/>
      <c r="L2" s="7"/>
      <c r="M2" s="7"/>
      <c r="N2" s="8" t="s">
        <v>3</v>
      </c>
      <c r="O2" s="7"/>
      <c r="P2" s="7"/>
      <c r="Q2" s="7"/>
      <c r="R2" s="7"/>
      <c r="S2" s="7"/>
      <c r="T2" s="7"/>
      <c r="U2" s="7"/>
      <c r="Y2" s="8" t="s">
        <v>4</v>
      </c>
      <c r="AJ2" s="10" t="s">
        <v>5</v>
      </c>
      <c r="AK2" s="11"/>
      <c r="AL2" s="12"/>
      <c r="AM2" s="12"/>
      <c r="AO2" s="3" t="s">
        <v>6</v>
      </c>
      <c r="AT2" s="13" t="s">
        <v>7</v>
      </c>
      <c r="BS2" s="2" t="s">
        <v>8</v>
      </c>
      <c r="BT2" s="2" t="s">
        <v>9</v>
      </c>
      <c r="BV2" s="2" t="s">
        <v>10</v>
      </c>
    </row>
    <row r="3" spans="1:77" ht="15" customHeight="1">
      <c r="A3" s="80" t="s">
        <v>11</v>
      </c>
      <c r="B3" s="80" t="s">
        <v>12</v>
      </c>
      <c r="C3" s="80" t="s">
        <v>13</v>
      </c>
      <c r="D3" s="80" t="s">
        <v>14</v>
      </c>
      <c r="E3" s="80" t="s">
        <v>15</v>
      </c>
      <c r="F3" s="80" t="s">
        <v>16</v>
      </c>
      <c r="G3" s="77" t="s">
        <v>17</v>
      </c>
      <c r="H3" s="79"/>
      <c r="I3" s="79"/>
      <c r="J3" s="79"/>
      <c r="K3" s="79"/>
      <c r="L3" s="79"/>
      <c r="M3" s="79"/>
      <c r="N3" s="79"/>
      <c r="O3" s="79"/>
      <c r="P3" s="79"/>
      <c r="Q3" s="78"/>
      <c r="R3" s="77" t="s">
        <v>18</v>
      </c>
      <c r="S3" s="79"/>
      <c r="T3" s="79"/>
      <c r="U3" s="79"/>
      <c r="V3" s="79"/>
      <c r="W3" s="79"/>
      <c r="X3" s="79"/>
      <c r="Y3" s="79"/>
      <c r="Z3" s="79"/>
      <c r="AA3" s="79"/>
      <c r="AB3" s="79"/>
      <c r="AC3" s="78"/>
    </row>
    <row r="4" spans="1:77" ht="30" customHeight="1">
      <c r="A4" s="81"/>
      <c r="B4" s="81"/>
      <c r="C4" s="81"/>
      <c r="D4" s="81"/>
      <c r="E4" s="81"/>
      <c r="F4" s="81"/>
      <c r="G4" s="73" t="s">
        <v>19</v>
      </c>
      <c r="H4" s="77" t="s">
        <v>20</v>
      </c>
      <c r="I4" s="79"/>
      <c r="J4" s="79"/>
      <c r="K4" s="79"/>
      <c r="L4" s="79"/>
      <c r="M4" s="79"/>
      <c r="N4" s="79"/>
      <c r="O4" s="73" t="s">
        <v>21</v>
      </c>
      <c r="P4" s="69" t="s">
        <v>22</v>
      </c>
      <c r="Q4" s="69" t="s">
        <v>23</v>
      </c>
      <c r="R4" s="73" t="s">
        <v>19</v>
      </c>
      <c r="S4" s="77" t="s">
        <v>20</v>
      </c>
      <c r="T4" s="79"/>
      <c r="U4" s="79"/>
      <c r="V4" s="79"/>
      <c r="W4" s="79"/>
      <c r="X4" s="79"/>
      <c r="Y4" s="78"/>
      <c r="Z4" s="73" t="s">
        <v>21</v>
      </c>
      <c r="AA4" s="73" t="s">
        <v>22</v>
      </c>
      <c r="AB4" s="69" t="s">
        <v>23</v>
      </c>
      <c r="AC4" s="69" t="s">
        <v>24</v>
      </c>
      <c r="BW4" s="1" t="s">
        <v>25</v>
      </c>
    </row>
    <row r="5" spans="1:77">
      <c r="A5" s="81"/>
      <c r="B5" s="81"/>
      <c r="C5" s="81"/>
      <c r="D5" s="81"/>
      <c r="E5" s="81"/>
      <c r="F5" s="81"/>
      <c r="G5" s="74"/>
      <c r="H5" s="77" t="s">
        <v>26</v>
      </c>
      <c r="I5" s="78"/>
      <c r="J5" s="77" t="s">
        <v>27</v>
      </c>
      <c r="K5" s="78"/>
      <c r="L5" s="77" t="s">
        <v>28</v>
      </c>
      <c r="M5" s="78"/>
      <c r="N5" s="73" t="s">
        <v>29</v>
      </c>
      <c r="O5" s="74"/>
      <c r="P5" s="76"/>
      <c r="Q5" s="76"/>
      <c r="R5" s="74"/>
      <c r="S5" s="77" t="s">
        <v>26</v>
      </c>
      <c r="T5" s="78"/>
      <c r="U5" s="77" t="s">
        <v>27</v>
      </c>
      <c r="V5" s="78"/>
      <c r="W5" s="77" t="s">
        <v>28</v>
      </c>
      <c r="X5" s="78"/>
      <c r="Y5" s="69" t="s">
        <v>29</v>
      </c>
      <c r="Z5" s="74"/>
      <c r="AA5" s="74"/>
      <c r="AB5" s="76"/>
      <c r="AC5" s="76"/>
      <c r="AE5" s="14"/>
      <c r="AI5" s="15" t="s">
        <v>30</v>
      </c>
      <c r="AJ5" s="16" t="s">
        <v>31</v>
      </c>
      <c r="AK5" s="17" t="s">
        <v>32</v>
      </c>
      <c r="AL5" s="17" t="s">
        <v>33</v>
      </c>
      <c r="AM5" s="17" t="s">
        <v>15</v>
      </c>
      <c r="AN5" s="17" t="s">
        <v>34</v>
      </c>
      <c r="AO5" s="17" t="s">
        <v>35</v>
      </c>
      <c r="AP5" s="17" t="s">
        <v>36</v>
      </c>
      <c r="AQ5" s="17" t="s">
        <v>37</v>
      </c>
      <c r="AR5" s="17" t="s">
        <v>38</v>
      </c>
      <c r="AS5" s="18" t="s">
        <v>39</v>
      </c>
      <c r="AT5" s="18" t="s">
        <v>40</v>
      </c>
      <c r="AU5" s="17" t="s">
        <v>41</v>
      </c>
      <c r="AV5" s="17" t="s">
        <v>42</v>
      </c>
      <c r="AW5" s="17" t="s">
        <v>43</v>
      </c>
      <c r="AX5" s="17" t="s">
        <v>44</v>
      </c>
      <c r="AY5" s="17" t="s">
        <v>45</v>
      </c>
      <c r="AZ5" s="18" t="s">
        <v>46</v>
      </c>
      <c r="BA5" s="18" t="s">
        <v>47</v>
      </c>
      <c r="BB5" s="17" t="s">
        <v>48</v>
      </c>
      <c r="BC5" s="17" t="s">
        <v>49</v>
      </c>
      <c r="BD5" s="17" t="s">
        <v>50</v>
      </c>
      <c r="BE5" s="17" t="s">
        <v>51</v>
      </c>
      <c r="BF5" s="17" t="s">
        <v>52</v>
      </c>
      <c r="BG5" s="18" t="s">
        <v>53</v>
      </c>
      <c r="BH5" s="18" t="s">
        <v>54</v>
      </c>
      <c r="BI5" s="17" t="s">
        <v>55</v>
      </c>
      <c r="BJ5" s="17" t="s">
        <v>56</v>
      </c>
      <c r="BK5" s="17" t="s">
        <v>57</v>
      </c>
      <c r="BL5" s="17" t="s">
        <v>58</v>
      </c>
      <c r="BM5" s="17" t="s">
        <v>59</v>
      </c>
      <c r="BN5" s="18" t="s">
        <v>60</v>
      </c>
      <c r="BO5" s="18" t="s">
        <v>61</v>
      </c>
      <c r="BP5" s="17" t="s">
        <v>62</v>
      </c>
      <c r="BQ5" s="17" t="s">
        <v>63</v>
      </c>
      <c r="BR5" s="17" t="s">
        <v>64</v>
      </c>
      <c r="BS5" s="17"/>
      <c r="BT5" s="17" t="s">
        <v>65</v>
      </c>
      <c r="BU5" s="17" t="s">
        <v>66</v>
      </c>
      <c r="BV5" s="17" t="s">
        <v>67</v>
      </c>
      <c r="BX5" s="19" t="s">
        <v>68</v>
      </c>
    </row>
    <row r="6" spans="1:77">
      <c r="A6" s="82"/>
      <c r="B6" s="82"/>
      <c r="C6" s="82"/>
      <c r="D6" s="82"/>
      <c r="E6" s="82"/>
      <c r="F6" s="82"/>
      <c r="G6" s="75"/>
      <c r="H6" s="20" t="s">
        <v>20</v>
      </c>
      <c r="I6" s="20" t="s">
        <v>69</v>
      </c>
      <c r="J6" s="20" t="s">
        <v>20</v>
      </c>
      <c r="K6" s="20" t="s">
        <v>69</v>
      </c>
      <c r="L6" s="21" t="s">
        <v>20</v>
      </c>
      <c r="M6" s="21" t="s">
        <v>69</v>
      </c>
      <c r="N6" s="75"/>
      <c r="O6" s="75"/>
      <c r="P6" s="70"/>
      <c r="Q6" s="70"/>
      <c r="R6" s="75"/>
      <c r="S6" s="20" t="s">
        <v>20</v>
      </c>
      <c r="T6" s="20" t="s">
        <v>69</v>
      </c>
      <c r="U6" s="20" t="s">
        <v>20</v>
      </c>
      <c r="V6" s="20" t="s">
        <v>69</v>
      </c>
      <c r="W6" s="22" t="s">
        <v>20</v>
      </c>
      <c r="X6" s="22" t="s">
        <v>69</v>
      </c>
      <c r="Y6" s="70"/>
      <c r="Z6" s="75"/>
      <c r="AA6" s="75"/>
      <c r="AB6" s="70"/>
      <c r="AC6" s="70"/>
      <c r="AE6" s="23"/>
      <c r="AF6" s="71" t="s">
        <v>70</v>
      </c>
      <c r="AG6" s="72"/>
      <c r="AI6" s="24"/>
      <c r="AJ6" s="25" t="s">
        <v>71</v>
      </c>
      <c r="AK6" s="25" t="s">
        <v>72</v>
      </c>
      <c r="AL6" s="26" t="s">
        <v>73</v>
      </c>
      <c r="AM6" s="26" t="s">
        <v>74</v>
      </c>
      <c r="AN6" s="26" t="s">
        <v>75</v>
      </c>
      <c r="AO6" s="27" t="s">
        <v>76</v>
      </c>
      <c r="AP6" s="26" t="s">
        <v>77</v>
      </c>
      <c r="AQ6" s="26" t="s">
        <v>78</v>
      </c>
      <c r="AR6" s="26" t="s">
        <v>79</v>
      </c>
      <c r="AS6" s="28" t="s">
        <v>80</v>
      </c>
      <c r="AT6" s="28" t="s">
        <v>81</v>
      </c>
      <c r="AU6" s="26" t="s">
        <v>82</v>
      </c>
      <c r="AV6" s="26" t="s">
        <v>76</v>
      </c>
      <c r="AW6" s="26" t="s">
        <v>77</v>
      </c>
      <c r="AX6" s="26" t="s">
        <v>78</v>
      </c>
      <c r="AY6" s="26" t="s">
        <v>79</v>
      </c>
      <c r="AZ6" s="28" t="s">
        <v>80</v>
      </c>
      <c r="BA6" s="28" t="s">
        <v>81</v>
      </c>
      <c r="BB6" s="26" t="s">
        <v>82</v>
      </c>
      <c r="BC6" s="26" t="s">
        <v>76</v>
      </c>
      <c r="BD6" s="26" t="s">
        <v>77</v>
      </c>
      <c r="BE6" s="26" t="s">
        <v>78</v>
      </c>
      <c r="BF6" s="26" t="s">
        <v>79</v>
      </c>
      <c r="BG6" s="28" t="s">
        <v>80</v>
      </c>
      <c r="BH6" s="28" t="s">
        <v>81</v>
      </c>
      <c r="BI6" s="26" t="s">
        <v>82</v>
      </c>
      <c r="BJ6" s="26" t="s">
        <v>76</v>
      </c>
      <c r="BK6" s="26" t="s">
        <v>77</v>
      </c>
      <c r="BL6" s="26" t="s">
        <v>78</v>
      </c>
      <c r="BM6" s="26" t="s">
        <v>79</v>
      </c>
      <c r="BN6" s="28" t="s">
        <v>80</v>
      </c>
      <c r="BO6" s="28" t="s">
        <v>81</v>
      </c>
      <c r="BP6" s="26" t="s">
        <v>82</v>
      </c>
      <c r="BQ6" s="26" t="s">
        <v>76</v>
      </c>
      <c r="BR6" s="26" t="s">
        <v>77</v>
      </c>
      <c r="BS6" s="26"/>
      <c r="BT6" s="29" t="s">
        <v>83</v>
      </c>
      <c r="BU6" s="29" t="s">
        <v>84</v>
      </c>
      <c r="BV6" s="29" t="s">
        <v>85</v>
      </c>
      <c r="BY6" s="30" t="s">
        <v>86</v>
      </c>
    </row>
    <row r="7" spans="1:77" s="38" customFormat="1">
      <c r="A7" s="31" t="s">
        <v>87</v>
      </c>
      <c r="B7" s="32" t="s">
        <v>88</v>
      </c>
      <c r="C7" s="32" t="s">
        <v>89</v>
      </c>
      <c r="D7" s="32" t="s">
        <v>90</v>
      </c>
      <c r="E7" s="32" t="s">
        <v>91</v>
      </c>
      <c r="F7" s="32" t="s">
        <v>92</v>
      </c>
      <c r="G7" s="33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3">
        <v>0</v>
      </c>
      <c r="P7" s="35">
        <v>0</v>
      </c>
      <c r="Q7" s="35">
        <v>0</v>
      </c>
      <c r="R7" s="33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6">
        <v>0</v>
      </c>
      <c r="AA7" s="36">
        <v>0</v>
      </c>
      <c r="AB7" s="37">
        <v>0</v>
      </c>
      <c r="AC7" s="37">
        <v>0</v>
      </c>
      <c r="AE7" s="39"/>
      <c r="AF7" s="14"/>
      <c r="AG7" s="38" t="s">
        <v>93</v>
      </c>
      <c r="AH7" s="2"/>
      <c r="AI7" s="17" t="s">
        <v>87</v>
      </c>
      <c r="AJ7" s="16" t="s">
        <v>94</v>
      </c>
      <c r="AK7" s="16" t="s">
        <v>95</v>
      </c>
      <c r="AL7" s="40" t="s">
        <v>96</v>
      </c>
      <c r="AM7" s="40" t="s">
        <v>91</v>
      </c>
      <c r="AN7" s="40" t="s">
        <v>92</v>
      </c>
      <c r="AO7" s="41"/>
      <c r="AP7" s="41"/>
      <c r="AQ7" s="41"/>
      <c r="AR7" s="41"/>
      <c r="AS7" s="42"/>
      <c r="AT7" s="42"/>
      <c r="AU7" s="41"/>
      <c r="AV7" s="41"/>
      <c r="AW7" s="41"/>
      <c r="AX7" s="41"/>
      <c r="AY7" s="41"/>
      <c r="AZ7" s="42"/>
      <c r="BA7" s="42"/>
      <c r="BB7" s="41"/>
      <c r="BC7" s="41"/>
      <c r="BD7" s="41"/>
      <c r="BE7" s="41"/>
      <c r="BF7" s="41"/>
      <c r="BG7" s="42"/>
      <c r="BH7" s="42"/>
      <c r="BI7" s="41"/>
      <c r="BJ7" s="41"/>
      <c r="BK7" s="41"/>
      <c r="BL7" s="41"/>
      <c r="BM7" s="41"/>
      <c r="BN7" s="42"/>
      <c r="BO7" s="42"/>
      <c r="BP7" s="41"/>
      <c r="BQ7" s="41"/>
      <c r="BR7" s="41"/>
      <c r="BS7" s="41"/>
      <c r="BT7" s="41">
        <f t="shared" ref="BT7:BT28" si="0">SUM(AO7:BS7)</f>
        <v>0</v>
      </c>
      <c r="BU7" s="43"/>
      <c r="BV7" s="43">
        <f t="shared" ref="BV7:BV28" si="1">BT7-BU7</f>
        <v>0</v>
      </c>
      <c r="BW7" s="44">
        <f t="array" ref="BW7">IF(OR($D7="取締役",$D7="部長"),(IF((IF($N7&gt;30,$N7-30,0))&gt;(SUM(IF($AO7:$BS7&gt;=4,$AO7:$BS7-4))),(SUM(IF($AO7:$BS7&gt;=4,$AO7:$BS7-4)))+((IF($N7&gt;30,$N7-30,0))-(SUM(IF($AO7:$BS7&gt;=4,$AO7:$BS7-4)))),(SUM(IF($AO7:$BS7&gt;=4,$AO7:$BS7-4))))),$N7)</f>
        <v>0</v>
      </c>
      <c r="BX7" s="45">
        <f>INDEX($S$37:$S$58,MATCH($E7,$E$37:$E$58,0),1)</f>
        <v>0</v>
      </c>
      <c r="BY7" s="46">
        <f t="array" ref="BY7">IF(OR($D7="取締役",$D7="部長"),IF(AND($Y7&gt;200,($Y7-200)-(INDEX($S$37:$S$58,MATCH($E7,$E$37:$E$58,0),1))&lt;0),(IF((IF($N7&gt;30,$N7-30,0))&gt;(SUM(IF($AO7:$BS7&gt;=4,$AO7:$BS7-4))),(SUM(IF($AO7:$BS7&gt;=4,$AO7:$BS7-4)))+((IF($N7&gt;30,$N7-30,0))-(SUM(IF($AO7:$BS7&gt;=4,$AO7:$BS7-4)))),(SUM(IF($AO7:$BS7&gt;=4,$AO7:$BS7-4))))),MAX(($Y7-200)-(INDEX($S$37:$S$58,MATCH($E7,$E$37:$E$58,0),1)),(IF((IF($N7&gt;30,$N7-30,0))&gt;(SUM(IF($AO7:$BS7&gt;=4,$AO7:$BS7-4))),(SUM(IF($AO7:$BS7&gt;=4,$AO7:$BS7-4)))+((IF($N7&gt;30,$N7-30,0))-(SUM(IF($AO7:$BS7&gt;=4,$AO7:$BS7-4)))),(SUM(IF($AO7:$BS7&gt;=4,$AO7:$BS7-4))))))),$N7)</f>
        <v>0</v>
      </c>
    </row>
    <row r="8" spans="1:77" s="51" customFormat="1">
      <c r="A8" s="47" t="s">
        <v>97</v>
      </c>
      <c r="B8" s="48" t="s">
        <v>88</v>
      </c>
      <c r="C8" s="48" t="s">
        <v>98</v>
      </c>
      <c r="D8" s="48" t="s">
        <v>99</v>
      </c>
      <c r="E8" s="48" t="s">
        <v>100</v>
      </c>
      <c r="F8" s="48" t="s">
        <v>101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50">
        <v>0</v>
      </c>
      <c r="AA8" s="50">
        <v>0</v>
      </c>
      <c r="AB8" s="50">
        <v>0</v>
      </c>
      <c r="AC8" s="50">
        <v>0</v>
      </c>
      <c r="AF8" s="39"/>
      <c r="AG8" s="52" t="s">
        <v>102</v>
      </c>
      <c r="AH8" s="2"/>
      <c r="AI8" s="53" t="s">
        <v>97</v>
      </c>
      <c r="AJ8" s="54" t="s">
        <v>103</v>
      </c>
      <c r="AK8" s="54" t="s">
        <v>104</v>
      </c>
      <c r="AL8" s="55" t="s">
        <v>105</v>
      </c>
      <c r="AM8" s="55" t="s">
        <v>100</v>
      </c>
      <c r="AN8" s="55" t="s">
        <v>101</v>
      </c>
      <c r="AO8" s="56"/>
      <c r="AP8" s="56"/>
      <c r="AQ8" s="56"/>
      <c r="AR8" s="56"/>
      <c r="AS8" s="42"/>
      <c r="AT8" s="42"/>
      <c r="AU8" s="56"/>
      <c r="AV8" s="56"/>
      <c r="AW8" s="56"/>
      <c r="AX8" s="56"/>
      <c r="AY8" s="56"/>
      <c r="AZ8" s="42"/>
      <c r="BA8" s="42"/>
      <c r="BB8" s="56"/>
      <c r="BC8" s="56"/>
      <c r="BD8" s="56"/>
      <c r="BE8" s="56"/>
      <c r="BF8" s="56"/>
      <c r="BG8" s="42"/>
      <c r="BH8" s="42"/>
      <c r="BI8" s="56"/>
      <c r="BJ8" s="56"/>
      <c r="BK8" s="56"/>
      <c r="BL8" s="56"/>
      <c r="BM8" s="56"/>
      <c r="BN8" s="42"/>
      <c r="BO8" s="42"/>
      <c r="BP8" s="56"/>
      <c r="BQ8" s="56"/>
      <c r="BR8" s="56"/>
      <c r="BS8" s="56"/>
      <c r="BT8" s="56">
        <f t="shared" si="0"/>
        <v>0</v>
      </c>
      <c r="BU8" s="56"/>
      <c r="BV8" s="56">
        <f t="shared" si="1"/>
        <v>0</v>
      </c>
      <c r="BW8" s="57">
        <f t="array" ref="BW8">IF(OR($D8="取締役",$D8="部長"),(IF((IF($N8&gt;30,$N8-30,0))&gt;(SUM(IF($AO8:$BS8&gt;=4,$AO8:$BS8-4))),(SUM(IF($AO8:$BS8&gt;=4,$AO8:$BS8-4)))+((IF($N8&gt;30,$N8-30,0))-(SUM(IF($AO8:$BS8&gt;=4,$AO8:$BS8-4)))),(SUM(IF($AO8:$BS8&gt;=4,$AO8:$BS8-4))))),$N8)</f>
        <v>0</v>
      </c>
      <c r="BX8" s="45">
        <f>INDEX($S$37:$S$58,MATCH($E8,$E$37:$E$58,0),1)</f>
        <v>0</v>
      </c>
      <c r="BY8" s="46">
        <f t="array" ref="BY8">IF(OR($D8="取締役",$D8="部長"),IF(AND($Y8&gt;200,($Y8-200)-(INDEX($S$37:$S$58,MATCH($E8,$E$37:$E$58,0),1))&lt;0),(IF((IF($N8&gt;30,$N8-30,0))&gt;(SUM(IF($AO8:$BS8&gt;=4,$AO8:$BS8-4))),(SUM(IF($AO8:$BS8&gt;=4,$AO8:$BS8-4)))+((IF($N8&gt;30,$N8-30,0))-(SUM(IF($AO8:$BS8&gt;=4,$AO8:$BS8-4)))),(SUM(IF($AO8:$BS8&gt;=4,$AO8:$BS8-4))))),MAX(($Y8-200)-(INDEX($S$37:$S$58,MATCH($E8,$E$37:$E$58,0),1)),(IF((IF($N8&gt;30,$N8-30,0))&gt;(SUM(IF($AO8:$BS8&gt;=4,$AO8:$BS8-4))),(SUM(IF($AO8:$BS8&gt;=4,$AO8:$BS8-4)))+((IF($N8&gt;30,$N8-30,0))-(SUM(IF($AO8:$BS8&gt;=4,$AO8:$BS8-4)))),(SUM(IF($AO8:$BS8&gt;=4,$AO8:$BS8-4))))))),$N8)</f>
        <v>0</v>
      </c>
    </row>
    <row r="9" spans="1:77">
      <c r="A9" s="31" t="s">
        <v>106</v>
      </c>
      <c r="B9" s="32" t="s">
        <v>103</v>
      </c>
      <c r="C9" s="32" t="s">
        <v>107</v>
      </c>
      <c r="D9" s="32" t="s">
        <v>108</v>
      </c>
      <c r="E9" s="32" t="s">
        <v>109</v>
      </c>
      <c r="F9" s="32" t="s">
        <v>110</v>
      </c>
      <c r="G9" s="33">
        <v>50.6</v>
      </c>
      <c r="H9" s="34">
        <v>2.6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2.6</v>
      </c>
      <c r="O9" s="33">
        <v>8</v>
      </c>
      <c r="P9" s="35">
        <v>0</v>
      </c>
      <c r="Q9" s="35">
        <v>0</v>
      </c>
      <c r="R9" s="33">
        <v>641.51</v>
      </c>
      <c r="S9" s="34">
        <v>25.72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25.72</v>
      </c>
      <c r="Z9" s="36">
        <v>64.209999999999994</v>
      </c>
      <c r="AA9" s="36">
        <v>0</v>
      </c>
      <c r="AB9" s="37">
        <v>0</v>
      </c>
      <c r="AC9" s="37">
        <v>0</v>
      </c>
      <c r="AI9" s="53" t="s">
        <v>106</v>
      </c>
      <c r="AJ9" s="54" t="s">
        <v>103</v>
      </c>
      <c r="AK9" s="54" t="s">
        <v>107</v>
      </c>
      <c r="AL9" s="55" t="s">
        <v>108</v>
      </c>
      <c r="AM9" s="55" t="s">
        <v>109</v>
      </c>
      <c r="AN9" s="55" t="s">
        <v>110</v>
      </c>
      <c r="AO9" s="56">
        <v>0</v>
      </c>
      <c r="AP9" s="56">
        <v>1.1000000000000001</v>
      </c>
      <c r="AQ9" s="56">
        <v>1</v>
      </c>
      <c r="AR9" s="56">
        <v>0</v>
      </c>
      <c r="AS9" s="42"/>
      <c r="AT9" s="42"/>
      <c r="AU9" s="56"/>
      <c r="AV9" s="56"/>
      <c r="AW9" s="56">
        <v>0.5</v>
      </c>
      <c r="AX9" s="56"/>
      <c r="AY9" s="56"/>
      <c r="AZ9" s="42"/>
      <c r="BA9" s="42"/>
      <c r="BB9" s="56"/>
      <c r="BC9" s="56"/>
      <c r="BD9" s="56"/>
      <c r="BE9" s="56"/>
      <c r="BF9" s="56"/>
      <c r="BG9" s="42"/>
      <c r="BH9" s="42"/>
      <c r="BI9" s="56"/>
      <c r="BJ9" s="56"/>
      <c r="BK9" s="56"/>
      <c r="BL9" s="56"/>
      <c r="BM9" s="56"/>
      <c r="BN9" s="42"/>
      <c r="BO9" s="42"/>
      <c r="BP9" s="56"/>
      <c r="BQ9" s="56"/>
      <c r="BR9" s="56"/>
      <c r="BS9" s="56"/>
      <c r="BT9" s="56">
        <f t="shared" si="0"/>
        <v>2.6</v>
      </c>
      <c r="BU9" s="56"/>
      <c r="BV9" s="56">
        <f t="shared" si="1"/>
        <v>2.6</v>
      </c>
      <c r="BW9" s="57">
        <f t="array" ref="BW9">IF(OR($D9="取締役",$D9="部長"),(IF((IF($N9&gt;30,$N9-30,0))&gt;(SUM(IF($AO9:$BS9&gt;=4,$AO9:$BS9-4))),(SUM(IF($AO9:$BS9&gt;=4,$AO9:$BS9-4)))+((IF($N9&gt;30,$N9-30,0))-(SUM(IF($AO9:$BS9&gt;=4,$AO9:$BS9-4)))),(SUM(IF($AO9:$BS9&gt;=4,$AO9:$BS9-4))))),$N9)</f>
        <v>2.6</v>
      </c>
      <c r="BX9" s="58">
        <f t="shared" ref="BX9:BX28" si="2">INDEX($S$37:$S$58,MATCH($E9,$E$37:$E$58,0),1)</f>
        <v>0</v>
      </c>
      <c r="BY9" s="46">
        <f t="array" ref="BY9">IF(OR($D9="取締役",$D9="部長"),IF(AND($Y9&gt;200,($Y9-200)-(INDEX($S$37:$S$58,MATCH($E9,$E$37:$E$58,0),1))&lt;0),(IF((IF($N9&gt;30,$N9-30,0))&gt;(SUM(IF($AO9:$BS9&gt;=4,$AO9:$BS9-4))),(SUM(IF($AO9:$BS9&gt;=4,$AO9:$BS9-4)))+((IF($N9&gt;30,$N9-30,0))-(SUM(IF($AO9:$BS9&gt;=4,$AO9:$BS9-4)))),(SUM(IF($AO9:$BS9&gt;=4,$AO9:$BS9-4))))),MAX(($Y9-200)-(INDEX($S$37:$S$58,MATCH($E9,$E$37:$E$58,0),1)),(IF((IF($N9&gt;30,$N9-30,0))&gt;(SUM(IF($AO9:$BS9&gt;=4,$AO9:$BS9-4))),(SUM(IF($AO9:$BS9&gt;=4,$AO9:$BS9-4)))+((IF($N9&gt;30,$N9-30,0))-(SUM(IF($AO9:$BS9&gt;=4,$AO9:$BS9-4)))),(SUM(IF($AO9:$BS9&gt;=4,$AO9:$BS9-4))))))),$N9)</f>
        <v>2.6</v>
      </c>
    </row>
    <row r="10" spans="1:77">
      <c r="A10" s="47" t="s">
        <v>111</v>
      </c>
      <c r="B10" s="48" t="s">
        <v>103</v>
      </c>
      <c r="C10" s="48" t="s">
        <v>112</v>
      </c>
      <c r="D10" s="48" t="s">
        <v>113</v>
      </c>
      <c r="E10" s="48" t="s">
        <v>114</v>
      </c>
      <c r="F10" s="48" t="s">
        <v>115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333.28</v>
      </c>
      <c r="S10" s="49">
        <v>13.78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13.78</v>
      </c>
      <c r="Z10" s="50">
        <v>16.5</v>
      </c>
      <c r="AA10" s="50">
        <v>16.5</v>
      </c>
      <c r="AB10" s="50">
        <v>1</v>
      </c>
      <c r="AC10" s="50">
        <v>0</v>
      </c>
      <c r="AI10" s="53" t="s">
        <v>111</v>
      </c>
      <c r="AJ10" s="54" t="s">
        <v>103</v>
      </c>
      <c r="AK10" s="54" t="s">
        <v>112</v>
      </c>
      <c r="AL10" s="55" t="s">
        <v>113</v>
      </c>
      <c r="AM10" s="55" t="s">
        <v>114</v>
      </c>
      <c r="AN10" s="55" t="s">
        <v>115</v>
      </c>
      <c r="AO10" s="56"/>
      <c r="AP10" s="56"/>
      <c r="AQ10" s="56"/>
      <c r="AR10" s="56"/>
      <c r="AS10" s="42"/>
      <c r="AT10" s="42"/>
      <c r="AU10" s="56"/>
      <c r="AV10" s="56"/>
      <c r="AW10" s="56"/>
      <c r="AX10" s="56"/>
      <c r="AY10" s="56"/>
      <c r="AZ10" s="42"/>
      <c r="BA10" s="42"/>
      <c r="BB10" s="56"/>
      <c r="BC10" s="56"/>
      <c r="BD10" s="56"/>
      <c r="BE10" s="56"/>
      <c r="BF10" s="56"/>
      <c r="BG10" s="42"/>
      <c r="BH10" s="42"/>
      <c r="BI10" s="56"/>
      <c r="BJ10" s="56"/>
      <c r="BK10" s="56"/>
      <c r="BL10" s="56"/>
      <c r="BM10" s="56"/>
      <c r="BN10" s="42"/>
      <c r="BO10" s="42"/>
      <c r="BP10" s="56"/>
      <c r="BQ10" s="56"/>
      <c r="BR10" s="56"/>
      <c r="BS10" s="56"/>
      <c r="BT10" s="56">
        <f t="shared" si="0"/>
        <v>0</v>
      </c>
      <c r="BU10" s="56"/>
      <c r="BV10" s="56">
        <f t="shared" si="1"/>
        <v>0</v>
      </c>
      <c r="BW10" s="57">
        <f t="array" ref="BW10">IF(OR($D10="取締役",$D10="部長"),(IF((IF($N10&gt;30,$N10-30,0))&gt;(SUM(IF($AO10:$BS10&gt;=4,$AO10:$BS10-4))),(SUM(IF($AO10:$BS10&gt;=4,$AO10:$BS10-4)))+((IF($N10&gt;30,$N10-30,0))-(SUM(IF($AO10:$BS10&gt;=4,$AO10:$BS10-4)))),(SUM(IF($AO10:$BS10&gt;=4,$AO10:$BS10-4))))),$N10)</f>
        <v>0</v>
      </c>
      <c r="BX10" s="58">
        <f t="shared" si="2"/>
        <v>0</v>
      </c>
      <c r="BY10" s="46">
        <f t="array" ref="BY10">IF(OR($D10="取締役",$D10="部長"),IF(AND($Y10&gt;200,($Y10-200)-(INDEX($S$37:$S$58,MATCH($E10,$E$37:$E$58,0),1))&lt;0),(IF((IF($N10&gt;30,$N10-30,0))&gt;(SUM(IF($AO10:$BS10&gt;=4,$AO10:$BS10-4))),(SUM(IF($AO10:$BS10&gt;=4,$AO10:$BS10-4)))+((IF($N10&gt;30,$N10-30,0))-(SUM(IF($AO10:$BS10&gt;=4,$AO10:$BS10-4)))),(SUM(IF($AO10:$BS10&gt;=4,$AO10:$BS10-4))))),MAX(($Y10-200)-(INDEX($S$37:$S$58,MATCH($E10,$E$37:$E$58,0),1)),(IF((IF($N10&gt;30,$N10-30,0))&gt;(SUM(IF($AO10:$BS10&gt;=4,$AO10:$BS10-4))),(SUM(IF($AO10:$BS10&gt;=4,$AO10:$BS10-4)))+((IF($N10&gt;30,$N10-30,0))-(SUM(IF($AO10:$BS10&gt;=4,$AO10:$BS10-4)))),(SUM(IF($AO10:$BS10&gt;=4,$AO10:$BS10-4))))))),$N10)</f>
        <v>0</v>
      </c>
    </row>
    <row r="11" spans="1:77">
      <c r="A11" s="31" t="s">
        <v>116</v>
      </c>
      <c r="B11" s="32" t="s">
        <v>117</v>
      </c>
      <c r="C11" s="32" t="s">
        <v>118</v>
      </c>
      <c r="D11" s="32" t="s">
        <v>119</v>
      </c>
      <c r="E11" s="32" t="s">
        <v>120</v>
      </c>
      <c r="F11" s="32" t="s">
        <v>121</v>
      </c>
      <c r="G11" s="33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3">
        <v>0</v>
      </c>
      <c r="P11" s="35">
        <v>0</v>
      </c>
      <c r="Q11" s="35">
        <v>0</v>
      </c>
      <c r="R11" s="33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6">
        <v>0</v>
      </c>
      <c r="AA11" s="36">
        <v>0</v>
      </c>
      <c r="AB11" s="37">
        <v>0</v>
      </c>
      <c r="AC11" s="37">
        <v>0</v>
      </c>
      <c r="AI11" s="53" t="s">
        <v>116</v>
      </c>
      <c r="AJ11" s="54" t="s">
        <v>94</v>
      </c>
      <c r="AK11" s="54" t="s">
        <v>95</v>
      </c>
      <c r="AL11" s="55" t="s">
        <v>113</v>
      </c>
      <c r="AM11" s="55" t="s">
        <v>120</v>
      </c>
      <c r="AN11" s="55" t="s">
        <v>121</v>
      </c>
      <c r="AO11" s="56"/>
      <c r="AP11" s="56"/>
      <c r="AQ11" s="56"/>
      <c r="AR11" s="56"/>
      <c r="AS11" s="42"/>
      <c r="AT11" s="42"/>
      <c r="AU11" s="56"/>
      <c r="AV11" s="56"/>
      <c r="AW11" s="56"/>
      <c r="AX11" s="56"/>
      <c r="AY11" s="56"/>
      <c r="AZ11" s="42"/>
      <c r="BA11" s="42"/>
      <c r="BB11" s="56"/>
      <c r="BC11" s="56"/>
      <c r="BD11" s="56"/>
      <c r="BE11" s="56"/>
      <c r="BF11" s="56"/>
      <c r="BG11" s="42"/>
      <c r="BH11" s="42"/>
      <c r="BI11" s="56"/>
      <c r="BJ11" s="56"/>
      <c r="BK11" s="56"/>
      <c r="BL11" s="56"/>
      <c r="BM11" s="56"/>
      <c r="BN11" s="42"/>
      <c r="BO11" s="42"/>
      <c r="BP11" s="56"/>
      <c r="BQ11" s="56"/>
      <c r="BR11" s="56"/>
      <c r="BS11" s="56"/>
      <c r="BT11" s="56">
        <f t="shared" si="0"/>
        <v>0</v>
      </c>
      <c r="BU11" s="56"/>
      <c r="BV11" s="56">
        <f t="shared" si="1"/>
        <v>0</v>
      </c>
      <c r="BW11" s="57">
        <f t="array" ref="BW11">IF(OR($D11="取締役",$D11="部長"),(IF((IF($N11&gt;30,$N11-30,0))&gt;(SUM(IF($AO11:$BS11&gt;=4,$AO11:$BS11-4))),(SUM(IF($AO11:$BS11&gt;=4,$AO11:$BS11-4)))+((IF($N11&gt;30,$N11-30,0))-(SUM(IF($AO11:$BS11&gt;=4,$AO11:$BS11-4)))),(SUM(IF($AO11:$BS11&gt;=4,$AO11:$BS11-4))))),$N11)</f>
        <v>0</v>
      </c>
      <c r="BX11" s="58">
        <f t="shared" si="2"/>
        <v>0</v>
      </c>
      <c r="BY11" s="46">
        <f t="array" ref="BY11">IF(OR($D11="取締役",$D11="部長"),IF(AND($Y11&gt;200,($Y11-200)-(INDEX($S$37:$S$58,MATCH($E11,$E$37:$E$58,0),1))&lt;0),(IF((IF($N11&gt;30,$N11-30,0))&gt;(SUM(IF($AO11:$BS11&gt;=4,$AO11:$BS11-4))),(SUM(IF($AO11:$BS11&gt;=4,$AO11:$BS11-4)))+((IF($N11&gt;30,$N11-30,0))-(SUM(IF($AO11:$BS11&gt;=4,$AO11:$BS11-4)))),(SUM(IF($AO11:$BS11&gt;=4,$AO11:$BS11-4))))),MAX(($Y11-200)-(INDEX($S$37:$S$58,MATCH($E11,$E$37:$E$58,0),1)),(IF((IF($N11&gt;30,$N11-30,0))&gt;(SUM(IF($AO11:$BS11&gt;=4,$AO11:$BS11-4))),(SUM(IF($AO11:$BS11&gt;=4,$AO11:$BS11-4)))+((IF($N11&gt;30,$N11-30,0))-(SUM(IF($AO11:$BS11&gt;=4,$AO11:$BS11-4)))),(SUM(IF($AO11:$BS11&gt;=4,$AO11:$BS11-4))))))),$N11)</f>
        <v>0</v>
      </c>
    </row>
    <row r="12" spans="1:77">
      <c r="A12" s="47" t="s">
        <v>122</v>
      </c>
      <c r="B12" s="48" t="s">
        <v>88</v>
      </c>
      <c r="C12" s="48" t="s">
        <v>123</v>
      </c>
      <c r="D12" s="48" t="s">
        <v>99</v>
      </c>
      <c r="E12" s="48" t="s">
        <v>124</v>
      </c>
      <c r="F12" s="48" t="s">
        <v>125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50">
        <v>0</v>
      </c>
      <c r="AA12" s="50">
        <v>0</v>
      </c>
      <c r="AB12" s="50">
        <v>0</v>
      </c>
      <c r="AC12" s="50">
        <v>0</v>
      </c>
      <c r="AI12" s="53" t="s">
        <v>122</v>
      </c>
      <c r="AJ12" s="54" t="s">
        <v>103</v>
      </c>
      <c r="AK12" s="54" t="s">
        <v>104</v>
      </c>
      <c r="AL12" s="55" t="s">
        <v>126</v>
      </c>
      <c r="AM12" s="55" t="s">
        <v>124</v>
      </c>
      <c r="AN12" s="55" t="s">
        <v>125</v>
      </c>
      <c r="AO12" s="56"/>
      <c r="AP12" s="56"/>
      <c r="AQ12" s="56"/>
      <c r="AR12" s="56"/>
      <c r="AS12" s="42"/>
      <c r="AT12" s="42"/>
      <c r="AU12" s="56"/>
      <c r="AV12" s="56"/>
      <c r="AW12" s="56"/>
      <c r="AX12" s="56"/>
      <c r="AY12" s="56"/>
      <c r="AZ12" s="42"/>
      <c r="BA12" s="42"/>
      <c r="BB12" s="56"/>
      <c r="BC12" s="56"/>
      <c r="BD12" s="56"/>
      <c r="BE12" s="56"/>
      <c r="BF12" s="56"/>
      <c r="BG12" s="42"/>
      <c r="BH12" s="42"/>
      <c r="BI12" s="56"/>
      <c r="BJ12" s="56"/>
      <c r="BK12" s="56"/>
      <c r="BL12" s="56"/>
      <c r="BM12" s="56"/>
      <c r="BN12" s="42"/>
      <c r="BO12" s="42"/>
      <c r="BP12" s="56"/>
      <c r="BQ12" s="56"/>
      <c r="BR12" s="56"/>
      <c r="BS12" s="56"/>
      <c r="BT12" s="56">
        <f t="shared" si="0"/>
        <v>0</v>
      </c>
      <c r="BU12" s="56"/>
      <c r="BV12" s="56">
        <f t="shared" si="1"/>
        <v>0</v>
      </c>
      <c r="BW12" s="57">
        <f t="array" ref="BW12">IF(OR($D12="取締役",$D12="部長"),(IF((IF($N12&gt;30,$N12-30,0))&gt;(SUM(IF($AO12:$BS12&gt;=4,$AO12:$BS12-4))),(SUM(IF($AO12:$BS12&gt;=4,$AO12:$BS12-4)))+((IF($N12&gt;30,$N12-30,0))-(SUM(IF($AO12:$BS12&gt;=4,$AO12:$BS12-4)))),(SUM(IF($AO12:$BS12&gt;=4,$AO12:$BS12-4))))),$N12)</f>
        <v>0</v>
      </c>
      <c r="BX12" s="58">
        <f t="shared" si="2"/>
        <v>0</v>
      </c>
      <c r="BY12" s="46">
        <f t="array" ref="BY12">IF(OR($D12="取締役",$D12="部長"),IF(AND($Y12&gt;200,($Y12-200)-(INDEX($S$37:$S$58,MATCH($E12,$E$37:$E$58,0),1))&lt;0),(IF((IF($N12&gt;30,$N12-30,0))&gt;(SUM(IF($AO12:$BS12&gt;=4,$AO12:$BS12-4))),(SUM(IF($AO12:$BS12&gt;=4,$AO12:$BS12-4)))+((IF($N12&gt;30,$N12-30,0))-(SUM(IF($AO12:$BS12&gt;=4,$AO12:$BS12-4)))),(SUM(IF($AO12:$BS12&gt;=4,$AO12:$BS12-4))))),MAX(($Y12-200)-(INDEX($S$37:$S$58,MATCH($E12,$E$37:$E$58,0),1)),(IF((IF($N12&gt;30,$N12-30,0))&gt;(SUM(IF($AO12:$BS12&gt;=4,$AO12:$BS12-4))),(SUM(IF($AO12:$BS12&gt;=4,$AO12:$BS12-4)))+((IF($N12&gt;30,$N12-30,0))-(SUM(IF($AO12:$BS12&gt;=4,$AO12:$BS12-4)))),(SUM(IF($AO12:$BS12&gt;=4,$AO12:$BS12-4))))))),$N12)</f>
        <v>0</v>
      </c>
    </row>
    <row r="13" spans="1:77">
      <c r="A13" s="31" t="s">
        <v>127</v>
      </c>
      <c r="B13" s="32" t="s">
        <v>88</v>
      </c>
      <c r="C13" s="32" t="s">
        <v>89</v>
      </c>
      <c r="D13" s="32" t="s">
        <v>128</v>
      </c>
      <c r="E13" s="32" t="s">
        <v>129</v>
      </c>
      <c r="F13" s="32" t="s">
        <v>130</v>
      </c>
      <c r="G13" s="33">
        <v>76.72</v>
      </c>
      <c r="H13" s="34">
        <v>5.47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5.47</v>
      </c>
      <c r="O13" s="33">
        <v>0.75</v>
      </c>
      <c r="P13" s="35">
        <v>0</v>
      </c>
      <c r="Q13" s="35">
        <v>0</v>
      </c>
      <c r="R13" s="33">
        <v>663.69</v>
      </c>
      <c r="S13" s="34">
        <v>40.78</v>
      </c>
      <c r="T13" s="34">
        <v>0</v>
      </c>
      <c r="U13" s="34">
        <v>6.5</v>
      </c>
      <c r="V13" s="34">
        <v>0</v>
      </c>
      <c r="W13" s="34">
        <v>0</v>
      </c>
      <c r="X13" s="34">
        <v>0</v>
      </c>
      <c r="Y13" s="34">
        <v>47.28</v>
      </c>
      <c r="Z13" s="36">
        <v>87.59</v>
      </c>
      <c r="AA13" s="36">
        <v>0</v>
      </c>
      <c r="AB13" s="37">
        <v>1</v>
      </c>
      <c r="AC13" s="37">
        <v>0</v>
      </c>
      <c r="AI13" s="53" t="s">
        <v>127</v>
      </c>
      <c r="AJ13" s="54" t="s">
        <v>103</v>
      </c>
      <c r="AK13" s="54" t="s">
        <v>131</v>
      </c>
      <c r="AL13" s="55" t="s">
        <v>108</v>
      </c>
      <c r="AM13" s="55" t="s">
        <v>129</v>
      </c>
      <c r="AN13" s="55" t="s">
        <v>130</v>
      </c>
      <c r="AO13" s="56">
        <v>1.75</v>
      </c>
      <c r="AP13" s="56">
        <v>2.25</v>
      </c>
      <c r="AQ13" s="56">
        <v>0.5</v>
      </c>
      <c r="AR13" s="56"/>
      <c r="AS13" s="42"/>
      <c r="AT13" s="42"/>
      <c r="AU13" s="56"/>
      <c r="AV13" s="56"/>
      <c r="AW13" s="56"/>
      <c r="AX13" s="56">
        <v>0</v>
      </c>
      <c r="AY13" s="56"/>
      <c r="AZ13" s="42"/>
      <c r="BA13" s="42"/>
      <c r="BB13" s="56"/>
      <c r="BC13" s="56">
        <v>0.47</v>
      </c>
      <c r="BD13" s="56">
        <v>0.5</v>
      </c>
      <c r="BE13" s="56"/>
      <c r="BF13" s="56"/>
      <c r="BG13" s="42"/>
      <c r="BH13" s="42"/>
      <c r="BI13" s="56"/>
      <c r="BJ13" s="56"/>
      <c r="BK13" s="56"/>
      <c r="BL13" s="56"/>
      <c r="BM13" s="56"/>
      <c r="BN13" s="42"/>
      <c r="BO13" s="42"/>
      <c r="BP13" s="56"/>
      <c r="BQ13" s="56"/>
      <c r="BR13" s="56"/>
      <c r="BS13" s="56"/>
      <c r="BT13" s="56">
        <f t="shared" si="0"/>
        <v>5.47</v>
      </c>
      <c r="BU13" s="56"/>
      <c r="BV13" s="56">
        <f t="shared" si="1"/>
        <v>5.47</v>
      </c>
      <c r="BW13" s="57">
        <f t="array" ref="BW13">IF(OR($D13="取締役",$D13="部長"),(IF((IF($N13&gt;30,$N13-30,0))&gt;(SUM(IF($AO13:$BS13&gt;=4,$AO13:$BS13-4))),(SUM(IF($AO13:$BS13&gt;=4,$AO13:$BS13-4)))+((IF($N13&gt;30,$N13-30,0))-(SUM(IF($AO13:$BS13&gt;=4,$AO13:$BS13-4)))),(SUM(IF($AO13:$BS13&gt;=4,$AO13:$BS13-4))))),$N13)</f>
        <v>5.47</v>
      </c>
      <c r="BX13" s="58">
        <f t="shared" si="2"/>
        <v>0</v>
      </c>
      <c r="BY13" s="46">
        <f t="array" ref="BY13">IF(OR($D13="取締役",$D13="部長"),IF(AND($Y13&gt;200,($Y13-200)-(INDEX($S$37:$S$58,MATCH($E13,$E$37:$E$58,0),1))&lt;0),(IF((IF($N13&gt;30,$N13-30,0))&gt;(SUM(IF($AO13:$BS13&gt;=4,$AO13:$BS13-4))),(SUM(IF($AO13:$BS13&gt;=4,$AO13:$BS13-4)))+((IF($N13&gt;30,$N13-30,0))-(SUM(IF($AO13:$BS13&gt;=4,$AO13:$BS13-4)))),(SUM(IF($AO13:$BS13&gt;=4,$AO13:$BS13-4))))),MAX(($Y13-200)-(INDEX($S$37:$S$58,MATCH($E13,$E$37:$E$58,0),1)),(IF((IF($N13&gt;30,$N13-30,0))&gt;(SUM(IF($AO13:$BS13&gt;=4,$AO13:$BS13-4))),(SUM(IF($AO13:$BS13&gt;=4,$AO13:$BS13-4)))+((IF($N13&gt;30,$N13-30,0))-(SUM(IF($AO13:$BS13&gt;=4,$AO13:$BS13-4)))),(SUM(IF($AO13:$BS13&gt;=4,$AO13:$BS13-4))))))),$N13)</f>
        <v>5.47</v>
      </c>
    </row>
    <row r="14" spans="1:77">
      <c r="A14" s="47" t="s">
        <v>132</v>
      </c>
      <c r="B14" s="48" t="s">
        <v>103</v>
      </c>
      <c r="C14" s="48" t="s">
        <v>104</v>
      </c>
      <c r="D14" s="48" t="s">
        <v>126</v>
      </c>
      <c r="E14" s="48" t="s">
        <v>133</v>
      </c>
      <c r="F14" s="48" t="s">
        <v>134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362.29</v>
      </c>
      <c r="S14" s="49">
        <v>31.31</v>
      </c>
      <c r="T14" s="49">
        <v>0</v>
      </c>
      <c r="U14" s="49">
        <v>3</v>
      </c>
      <c r="V14" s="49">
        <v>0</v>
      </c>
      <c r="W14" s="49">
        <v>0</v>
      </c>
      <c r="X14" s="49">
        <v>0</v>
      </c>
      <c r="Y14" s="49">
        <v>34.31</v>
      </c>
      <c r="Z14" s="50">
        <v>0.02</v>
      </c>
      <c r="AA14" s="50">
        <v>0</v>
      </c>
      <c r="AB14" s="50">
        <v>0</v>
      </c>
      <c r="AC14" s="50">
        <v>0</v>
      </c>
      <c r="AI14" s="53" t="s">
        <v>132</v>
      </c>
      <c r="AJ14" s="54" t="s">
        <v>103</v>
      </c>
      <c r="AK14" s="54" t="s">
        <v>104</v>
      </c>
      <c r="AL14" s="55" t="s">
        <v>126</v>
      </c>
      <c r="AM14" s="55" t="s">
        <v>133</v>
      </c>
      <c r="AN14" s="55" t="s">
        <v>134</v>
      </c>
      <c r="AO14" s="56"/>
      <c r="AP14" s="56"/>
      <c r="AQ14" s="56"/>
      <c r="AR14" s="56"/>
      <c r="AS14" s="42"/>
      <c r="AT14" s="42"/>
      <c r="AU14" s="56"/>
      <c r="AV14" s="56"/>
      <c r="AW14" s="56"/>
      <c r="AX14" s="56"/>
      <c r="AY14" s="56"/>
      <c r="AZ14" s="42"/>
      <c r="BA14" s="42"/>
      <c r="BB14" s="56"/>
      <c r="BC14" s="56"/>
      <c r="BD14" s="56"/>
      <c r="BE14" s="56"/>
      <c r="BF14" s="56"/>
      <c r="BG14" s="42"/>
      <c r="BH14" s="42"/>
      <c r="BI14" s="56"/>
      <c r="BJ14" s="56"/>
      <c r="BK14" s="56"/>
      <c r="BL14" s="56"/>
      <c r="BM14" s="56"/>
      <c r="BN14" s="42"/>
      <c r="BO14" s="42"/>
      <c r="BP14" s="56"/>
      <c r="BQ14" s="56"/>
      <c r="BR14" s="56"/>
      <c r="BS14" s="56"/>
      <c r="BT14" s="56">
        <f t="shared" si="0"/>
        <v>0</v>
      </c>
      <c r="BU14" s="56"/>
      <c r="BV14" s="56">
        <f t="shared" si="1"/>
        <v>0</v>
      </c>
      <c r="BW14" s="57">
        <f t="array" ref="BW14">IF(OR($D14="取締役",$D14="部長"),(IF((IF($N14&gt;30,$N14-30,0))&gt;(SUM(IF($AO14:$BS14&gt;=4,$AO14:$BS14-4))),(SUM(IF($AO14:$BS14&gt;=4,$AO14:$BS14-4)))+((IF($N14&gt;30,$N14-30,0))-(SUM(IF($AO14:$BS14&gt;=4,$AO14:$BS14-4)))),(SUM(IF($AO14:$BS14&gt;=4,$AO14:$BS14-4))))),$N14)</f>
        <v>0</v>
      </c>
      <c r="BX14" s="58">
        <f t="shared" si="2"/>
        <v>1</v>
      </c>
      <c r="BY14" s="46">
        <f t="array" ref="BY14">IF(OR($D14="取締役",$D14="部長"),IF(AND($Y14&gt;200,($Y14-200)-(INDEX($S$37:$S$58,MATCH($E14,$E$37:$E$58,0),1))&lt;0),(IF((IF($N14&gt;30,$N14-30,0))&gt;(SUM(IF($AO14:$BS14&gt;=4,$AO14:$BS14-4))),(SUM(IF($AO14:$BS14&gt;=4,$AO14:$BS14-4)))+((IF($N14&gt;30,$N14-30,0))-(SUM(IF($AO14:$BS14&gt;=4,$AO14:$BS14-4)))),(SUM(IF($AO14:$BS14&gt;=4,$AO14:$BS14-4))))),MAX(($Y14-200)-(INDEX($S$37:$S$58,MATCH($E14,$E$37:$E$58,0),1)),(IF((IF($N14&gt;30,$N14-30,0))&gt;(SUM(IF($AO14:$BS14&gt;=4,$AO14:$BS14-4))),(SUM(IF($AO14:$BS14&gt;=4,$AO14:$BS14-4)))+((IF($N14&gt;30,$N14-30,0))-(SUM(IF($AO14:$BS14&gt;=4,$AO14:$BS14-4)))),(SUM(IF($AO14:$BS14&gt;=4,$AO14:$BS14-4))))))),$N14)</f>
        <v>0</v>
      </c>
    </row>
    <row r="15" spans="1:77">
      <c r="A15" s="31" t="s">
        <v>135</v>
      </c>
      <c r="B15" s="32" t="s">
        <v>94</v>
      </c>
      <c r="C15" s="32" t="s">
        <v>136</v>
      </c>
      <c r="D15" s="32" t="s">
        <v>137</v>
      </c>
      <c r="E15" s="32" t="s">
        <v>138</v>
      </c>
      <c r="F15" s="32" t="s">
        <v>139</v>
      </c>
      <c r="G15" s="33">
        <v>56.75</v>
      </c>
      <c r="H15" s="34">
        <v>1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1</v>
      </c>
      <c r="O15" s="33">
        <v>0.25</v>
      </c>
      <c r="P15" s="35">
        <v>0</v>
      </c>
      <c r="Q15" s="35">
        <v>0</v>
      </c>
      <c r="R15" s="33">
        <v>639.44000000000005</v>
      </c>
      <c r="S15" s="34">
        <v>15.92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15.92</v>
      </c>
      <c r="Z15" s="36">
        <v>40.479999999999997</v>
      </c>
      <c r="AA15" s="36">
        <v>0</v>
      </c>
      <c r="AB15" s="37">
        <v>0</v>
      </c>
      <c r="AC15" s="37">
        <v>0</v>
      </c>
      <c r="AI15" s="53" t="s">
        <v>135</v>
      </c>
      <c r="AJ15" s="54" t="s">
        <v>94</v>
      </c>
      <c r="AK15" s="54" t="s">
        <v>136</v>
      </c>
      <c r="AL15" s="55" t="s">
        <v>137</v>
      </c>
      <c r="AM15" s="55" t="s">
        <v>138</v>
      </c>
      <c r="AN15" s="55" t="s">
        <v>139</v>
      </c>
      <c r="AO15" s="56">
        <v>1</v>
      </c>
      <c r="AP15" s="56"/>
      <c r="AQ15" s="56">
        <v>0</v>
      </c>
      <c r="AR15" s="56">
        <v>0</v>
      </c>
      <c r="AS15" s="42"/>
      <c r="AT15" s="42"/>
      <c r="AU15" s="56"/>
      <c r="AV15" s="56"/>
      <c r="AW15" s="56">
        <v>0</v>
      </c>
      <c r="AX15" s="56">
        <v>0</v>
      </c>
      <c r="AY15" s="56">
        <v>0</v>
      </c>
      <c r="AZ15" s="42"/>
      <c r="BA15" s="42"/>
      <c r="BB15" s="56"/>
      <c r="BC15" s="56"/>
      <c r="BD15" s="56"/>
      <c r="BE15" s="56"/>
      <c r="BF15" s="56"/>
      <c r="BG15" s="42"/>
      <c r="BH15" s="42"/>
      <c r="BI15" s="56"/>
      <c r="BJ15" s="56"/>
      <c r="BK15" s="56"/>
      <c r="BL15" s="56"/>
      <c r="BM15" s="56"/>
      <c r="BN15" s="42"/>
      <c r="BO15" s="42"/>
      <c r="BP15" s="56"/>
      <c r="BQ15" s="56"/>
      <c r="BR15" s="56">
        <v>4</v>
      </c>
      <c r="BS15" s="56"/>
      <c r="BT15" s="56">
        <f t="shared" si="0"/>
        <v>5</v>
      </c>
      <c r="BU15" s="56"/>
      <c r="BV15" s="56">
        <f t="shared" si="1"/>
        <v>5</v>
      </c>
      <c r="BW15" s="57">
        <f t="array" ref="BW15">IF(OR($D15="取締役",$D15="部長"),(IF((IF($N15&gt;30,$N15-30,0))&gt;(SUM(IF($AO15:$BS15&gt;=4,$AO15:$BS15-4))),(SUM(IF($AO15:$BS15&gt;=4,$AO15:$BS15-4)))+((IF($N15&gt;30,$N15-30,0))-(SUM(IF($AO15:$BS15&gt;=4,$AO15:$BS15-4)))),(SUM(IF($AO15:$BS15&gt;=4,$AO15:$BS15-4))))),$N15)</f>
        <v>0</v>
      </c>
      <c r="BX15" s="58">
        <f t="shared" si="2"/>
        <v>5</v>
      </c>
      <c r="BY15" s="46">
        <f t="array" ref="BY15">IF(OR($D15="取締役",$D15="部長"),IF(AND($Y15&gt;200,($Y15-200)-(INDEX($S$37:$S$58,MATCH($E15,$E$37:$E$58,0),1))&lt;0),(IF((IF($N15&gt;30,$N15-30,0))&gt;(SUM(IF($AO15:$BS15&gt;=4,$AO15:$BS15-4))),(SUM(IF($AO15:$BS15&gt;=4,$AO15:$BS15-4)))+((IF($N15&gt;30,$N15-30,0))-(SUM(IF($AO15:$BS15&gt;=4,$AO15:$BS15-4)))),(SUM(IF($AO15:$BS15&gt;=4,$AO15:$BS15-4))))),MAX(($Y15-200)-(INDEX($S$37:$S$58,MATCH($E15,$E$37:$E$58,0),1)),(IF((IF($N15&gt;30,$N15-30,0))&gt;(SUM(IF($AO15:$BS15&gt;=4,$AO15:$BS15-4))),(SUM(IF($AO15:$BS15&gt;=4,$AO15:$BS15-4)))+((IF($N15&gt;30,$N15-30,0))-(SUM(IF($AO15:$BS15&gt;=4,$AO15:$BS15-4)))),(SUM(IF($AO15:$BS15&gt;=4,$AO15:$BS15-4))))))),$N15)</f>
        <v>0</v>
      </c>
    </row>
    <row r="16" spans="1:77">
      <c r="A16" s="47" t="s">
        <v>140</v>
      </c>
      <c r="B16" s="48" t="s">
        <v>88</v>
      </c>
      <c r="C16" s="48" t="s">
        <v>123</v>
      </c>
      <c r="D16" s="48" t="s">
        <v>128</v>
      </c>
      <c r="E16" s="48" t="s">
        <v>141</v>
      </c>
      <c r="F16" s="48" t="s">
        <v>142</v>
      </c>
      <c r="G16" s="49">
        <v>65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5</v>
      </c>
      <c r="P16" s="49">
        <v>0</v>
      </c>
      <c r="Q16" s="49">
        <v>0</v>
      </c>
      <c r="R16" s="49">
        <v>246.35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50">
        <v>12.65</v>
      </c>
      <c r="AA16" s="50">
        <v>0</v>
      </c>
      <c r="AB16" s="50">
        <v>0</v>
      </c>
      <c r="AC16" s="50">
        <v>0</v>
      </c>
      <c r="AI16" s="53" t="s">
        <v>140</v>
      </c>
      <c r="AJ16" s="54" t="s">
        <v>103</v>
      </c>
      <c r="AK16" s="54" t="s">
        <v>107</v>
      </c>
      <c r="AL16" s="55" t="s">
        <v>108</v>
      </c>
      <c r="AM16" s="55" t="s">
        <v>141</v>
      </c>
      <c r="AN16" s="55" t="s">
        <v>142</v>
      </c>
      <c r="AO16" s="56">
        <v>0</v>
      </c>
      <c r="AP16" s="56">
        <v>0</v>
      </c>
      <c r="AQ16" s="56">
        <v>0</v>
      </c>
      <c r="AR16" s="56">
        <v>0</v>
      </c>
      <c r="AS16" s="42"/>
      <c r="AT16" s="42"/>
      <c r="AU16" s="56"/>
      <c r="AV16" s="56"/>
      <c r="AW16" s="56">
        <v>0</v>
      </c>
      <c r="AX16" s="56">
        <v>0</v>
      </c>
      <c r="AY16" s="56">
        <v>0</v>
      </c>
      <c r="AZ16" s="42"/>
      <c r="BA16" s="42"/>
      <c r="BB16" s="56">
        <v>0</v>
      </c>
      <c r="BC16" s="56">
        <v>0</v>
      </c>
      <c r="BD16" s="56">
        <v>0</v>
      </c>
      <c r="BE16" s="56"/>
      <c r="BF16" s="56"/>
      <c r="BG16" s="42"/>
      <c r="BH16" s="42"/>
      <c r="BI16" s="56"/>
      <c r="BJ16" s="56"/>
      <c r="BK16" s="56"/>
      <c r="BL16" s="56"/>
      <c r="BM16" s="56"/>
      <c r="BN16" s="42"/>
      <c r="BO16" s="42"/>
      <c r="BP16" s="56"/>
      <c r="BQ16" s="56"/>
      <c r="BR16" s="56"/>
      <c r="BS16" s="56"/>
      <c r="BT16" s="56">
        <f t="shared" si="0"/>
        <v>0</v>
      </c>
      <c r="BU16" s="56"/>
      <c r="BV16" s="56">
        <f t="shared" si="1"/>
        <v>0</v>
      </c>
      <c r="BW16" s="57">
        <f t="array" ref="BW16">IF(OR($D16="取締役",$D16="部長"),(IF((IF($N16&gt;30,$N16-30,0))&gt;(SUM(IF($AO16:$BS16&gt;=4,$AO16:$BS16-4))),(SUM(IF($AO16:$BS16&gt;=4,$AO16:$BS16-4)))+((IF($N16&gt;30,$N16-30,0))-(SUM(IF($AO16:$BS16&gt;=4,$AO16:$BS16-4)))),(SUM(IF($AO16:$BS16&gt;=4,$AO16:$BS16-4))))),$N16)</f>
        <v>0</v>
      </c>
      <c r="BX16" s="58">
        <f t="shared" si="2"/>
        <v>0</v>
      </c>
      <c r="BY16" s="46">
        <f t="array" ref="BY16">IF(OR($D16="取締役",$D16="部長"),IF(AND($Y16&gt;200,($Y16-200)-(INDEX($S$37:$S$58,MATCH($E16,$E$37:$E$58,0),1))&lt;0),(IF((IF($N16&gt;30,$N16-30,0))&gt;(SUM(IF($AO16:$BS16&gt;=4,$AO16:$BS16-4))),(SUM(IF($AO16:$BS16&gt;=4,$AO16:$BS16-4)))+((IF($N16&gt;30,$N16-30,0))-(SUM(IF($AO16:$BS16&gt;=4,$AO16:$BS16-4)))),(SUM(IF($AO16:$BS16&gt;=4,$AO16:$BS16-4))))),MAX(($Y16-200)-(INDEX($S$37:$S$58,MATCH($E16,$E$37:$E$58,0),1)),(IF((IF($N16&gt;30,$N16-30,0))&gt;(SUM(IF($AO16:$BS16&gt;=4,$AO16:$BS16-4))),(SUM(IF($AO16:$BS16&gt;=4,$AO16:$BS16-4)))+((IF($N16&gt;30,$N16-30,0))-(SUM(IF($AO16:$BS16&gt;=4,$AO16:$BS16-4)))),(SUM(IF($AO16:$BS16&gt;=4,$AO16:$BS16-4))))))),$N16)</f>
        <v>0</v>
      </c>
    </row>
    <row r="17" spans="1:77">
      <c r="A17" s="31" t="s">
        <v>143</v>
      </c>
      <c r="B17" s="32" t="s">
        <v>103</v>
      </c>
      <c r="C17" s="32" t="s">
        <v>104</v>
      </c>
      <c r="D17" s="32" t="s">
        <v>126</v>
      </c>
      <c r="E17" s="32" t="s">
        <v>144</v>
      </c>
      <c r="F17" s="32" t="s">
        <v>145</v>
      </c>
      <c r="G17" s="33">
        <v>66.66</v>
      </c>
      <c r="H17" s="34">
        <v>10.66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10.66</v>
      </c>
      <c r="O17" s="33">
        <v>0</v>
      </c>
      <c r="P17" s="35">
        <v>0</v>
      </c>
      <c r="Q17" s="35">
        <v>0</v>
      </c>
      <c r="R17" s="33">
        <v>737.52</v>
      </c>
      <c r="S17" s="59">
        <v>99.14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250</v>
      </c>
      <c r="Z17" s="36">
        <v>33.619999999999997</v>
      </c>
      <c r="AA17" s="36">
        <v>8</v>
      </c>
      <c r="AB17" s="37">
        <v>0</v>
      </c>
      <c r="AC17" s="37">
        <v>0</v>
      </c>
      <c r="AI17" s="53" t="s">
        <v>143</v>
      </c>
      <c r="AJ17" s="54" t="s">
        <v>103</v>
      </c>
      <c r="AK17" s="54" t="s">
        <v>104</v>
      </c>
      <c r="AL17" s="55" t="s">
        <v>126</v>
      </c>
      <c r="AM17" s="55" t="s">
        <v>144</v>
      </c>
      <c r="AN17" s="55" t="s">
        <v>145</v>
      </c>
      <c r="AO17" s="56">
        <v>3.22</v>
      </c>
      <c r="AP17" s="56">
        <v>1.02</v>
      </c>
      <c r="AQ17" s="56">
        <v>1.6</v>
      </c>
      <c r="AR17" s="56">
        <v>1</v>
      </c>
      <c r="AS17" s="42"/>
      <c r="AT17" s="42"/>
      <c r="AU17" s="56"/>
      <c r="AV17" s="56"/>
      <c r="AW17" s="56">
        <v>1.37</v>
      </c>
      <c r="AX17" s="56">
        <v>1.37</v>
      </c>
      <c r="AY17" s="56">
        <v>1.08</v>
      </c>
      <c r="AZ17" s="42"/>
      <c r="BA17" s="42"/>
      <c r="BB17" s="56"/>
      <c r="BC17" s="56"/>
      <c r="BD17" s="56"/>
      <c r="BE17" s="56"/>
      <c r="BF17" s="56"/>
      <c r="BG17" s="42"/>
      <c r="BH17" s="42"/>
      <c r="BI17" s="56"/>
      <c r="BJ17" s="56"/>
      <c r="BK17" s="56"/>
      <c r="BL17" s="56"/>
      <c r="BM17" s="56">
        <v>8</v>
      </c>
      <c r="BN17" s="42"/>
      <c r="BO17" s="42"/>
      <c r="BP17" s="56">
        <v>8</v>
      </c>
      <c r="BQ17" s="56">
        <v>6</v>
      </c>
      <c r="BR17" s="56">
        <v>5</v>
      </c>
      <c r="BS17" s="56"/>
      <c r="BT17" s="56">
        <f t="shared" si="0"/>
        <v>37.660000000000004</v>
      </c>
      <c r="BU17" s="56"/>
      <c r="BV17" s="56">
        <f t="shared" si="1"/>
        <v>37.660000000000004</v>
      </c>
      <c r="BW17" s="57">
        <f t="array" ref="BW17">IF(OR($D17="取締役",$D17="部長"),(IF((IF($N17&gt;30,$N17-30,0))&gt;(SUM(IF($AO17:$BS17&gt;=4,$AO17:$BS17-4))),(SUM(IF($AO17:$BS17&gt;=4,$AO17:$BS17-4)))+((IF($N17&gt;30,$N17-30,0))-(SUM(IF($AO17:$BS17&gt;=4,$AO17:$BS17-4)))),(SUM(IF($AO17:$BS17&gt;=4,$AO17:$BS17-4))))),$N17)</f>
        <v>11</v>
      </c>
      <c r="BX17" s="58">
        <f t="shared" si="2"/>
        <v>40</v>
      </c>
      <c r="BY17" s="46">
        <f t="array" ref="BY17">IF(OR($D17="取締役",$D17="部長"),IF(AND($Y17&gt;200,($Y17-200)-(INDEX($S$37:$S$58,MATCH($E17,$E$37:$E$58,0),1))&lt;0),(IF((IF($N17&gt;30,$N17-30,0))&gt;(SUM(IF($AO17:$BS17&gt;=4,$AO17:$BS17-4))),(SUM(IF($AO17:$BS17&gt;=4,$AO17:$BS17-4)))+((IF($N17&gt;30,$N17-30,0))-(SUM(IF($AO17:$BS17&gt;=4,$AO17:$BS17-4)))),(SUM(IF($AO17:$BS17&gt;=4,$AO17:$BS17-4))))),MAX(($Y17-200)-(INDEX($S$37:$S$58,MATCH($E17,$E$37:$E$58,0),1)),(IF((IF($N17&gt;30,$N17-30,0))&gt;(SUM(IF($AO17:$BS17&gt;=4,$AO17:$BS17-4))),(SUM(IF($AO17:$BS17&gt;=4,$AO17:$BS17-4)))+((IF($N17&gt;30,$N17-30,0))-(SUM(IF($AO17:$BS17&gt;=4,$AO17:$BS17-4)))),(SUM(IF($AO17:$BS17&gt;=4,$AO17:$BS17-4))))))),$N17)</f>
        <v>11</v>
      </c>
    </row>
    <row r="18" spans="1:77">
      <c r="A18" s="47" t="s">
        <v>146</v>
      </c>
      <c r="B18" s="48" t="s">
        <v>94</v>
      </c>
      <c r="C18" s="48" t="s">
        <v>147</v>
      </c>
      <c r="D18" s="48" t="s">
        <v>108</v>
      </c>
      <c r="E18" s="48" t="s">
        <v>148</v>
      </c>
      <c r="F18" s="48" t="s">
        <v>149</v>
      </c>
      <c r="G18" s="49">
        <v>34.6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5.4</v>
      </c>
      <c r="P18" s="49">
        <v>0</v>
      </c>
      <c r="Q18" s="49">
        <v>0</v>
      </c>
      <c r="R18" s="49">
        <v>684.42</v>
      </c>
      <c r="S18" s="49">
        <v>20.53</v>
      </c>
      <c r="T18" s="49">
        <v>0</v>
      </c>
      <c r="U18" s="49">
        <v>2.79</v>
      </c>
      <c r="V18" s="49">
        <v>0</v>
      </c>
      <c r="W18" s="49">
        <v>0</v>
      </c>
      <c r="X18" s="49">
        <v>0</v>
      </c>
      <c r="Y18" s="49">
        <v>23.32</v>
      </c>
      <c r="Z18" s="50">
        <v>18.899999999999999</v>
      </c>
      <c r="AA18" s="50">
        <v>0</v>
      </c>
      <c r="AB18" s="50">
        <v>0</v>
      </c>
      <c r="AC18" s="50">
        <v>0</v>
      </c>
      <c r="AI18" s="53" t="s">
        <v>146</v>
      </c>
      <c r="AJ18" s="54" t="s">
        <v>94</v>
      </c>
      <c r="AK18" s="54" t="s">
        <v>147</v>
      </c>
      <c r="AL18" s="55" t="s">
        <v>108</v>
      </c>
      <c r="AM18" s="55" t="s">
        <v>148</v>
      </c>
      <c r="AN18" s="55" t="s">
        <v>149</v>
      </c>
      <c r="AO18" s="56"/>
      <c r="AP18" s="56">
        <v>0</v>
      </c>
      <c r="AQ18" s="56">
        <v>0</v>
      </c>
      <c r="AR18" s="56"/>
      <c r="AS18" s="42"/>
      <c r="AT18" s="42"/>
      <c r="AU18" s="56"/>
      <c r="AV18" s="56">
        <v>0</v>
      </c>
      <c r="AW18" s="56"/>
      <c r="AX18" s="56"/>
      <c r="AY18" s="56"/>
      <c r="AZ18" s="42"/>
      <c r="BA18" s="42"/>
      <c r="BB18" s="56"/>
      <c r="BC18" s="56"/>
      <c r="BD18" s="56"/>
      <c r="BE18" s="56"/>
      <c r="BF18" s="56"/>
      <c r="BG18" s="42"/>
      <c r="BH18" s="42"/>
      <c r="BI18" s="56"/>
      <c r="BJ18" s="56"/>
      <c r="BK18" s="56"/>
      <c r="BL18" s="56"/>
      <c r="BM18" s="56"/>
      <c r="BN18" s="42"/>
      <c r="BO18" s="42"/>
      <c r="BP18" s="56"/>
      <c r="BQ18" s="56"/>
      <c r="BR18" s="56"/>
      <c r="BS18" s="56"/>
      <c r="BT18" s="56">
        <f t="shared" si="0"/>
        <v>0</v>
      </c>
      <c r="BU18" s="56"/>
      <c r="BV18" s="56">
        <f t="shared" si="1"/>
        <v>0</v>
      </c>
      <c r="BW18" s="57">
        <f t="array" ref="BW18">IF(OR($D18="取締役",$D18="部長"),(IF((IF($N18&gt;30,$N18-30,0))&gt;(SUM(IF($AO18:$BS18&gt;=4,$AO18:$BS18-4))),(SUM(IF($AO18:$BS18&gt;=4,$AO18:$BS18-4)))+((IF($N18&gt;30,$N18-30,0))-(SUM(IF($AO18:$BS18&gt;=4,$AO18:$BS18-4)))),(SUM(IF($AO18:$BS18&gt;=4,$AO18:$BS18-4))))),$N18)</f>
        <v>0</v>
      </c>
      <c r="BX18" s="58">
        <f t="shared" si="2"/>
        <v>0</v>
      </c>
      <c r="BY18" s="46">
        <f t="array" ref="BY18">IF(OR($D18="取締役",$D18="部長"),IF(AND($Y18&gt;200,($Y18-200)-(INDEX($S$37:$S$58,MATCH($E18,$E$37:$E$58,0),1))&lt;0),(IF((IF($N18&gt;30,$N18-30,0))&gt;(SUM(IF($AO18:$BS18&gt;=4,$AO18:$BS18-4))),(SUM(IF($AO18:$BS18&gt;=4,$AO18:$BS18-4)))+((IF($N18&gt;30,$N18-30,0))-(SUM(IF($AO18:$BS18&gt;=4,$AO18:$BS18-4)))),(SUM(IF($AO18:$BS18&gt;=4,$AO18:$BS18-4))))),MAX(($Y18-200)-(INDEX($S$37:$S$58,MATCH($E18,$E$37:$E$58,0),1)),(IF((IF($N18&gt;30,$N18-30,0))&gt;(SUM(IF($AO18:$BS18&gt;=4,$AO18:$BS18-4))),(SUM(IF($AO18:$BS18&gt;=4,$AO18:$BS18-4)))+((IF($N18&gt;30,$N18-30,0))-(SUM(IF($AO18:$BS18&gt;=4,$AO18:$BS18-4)))),(SUM(IF($AO18:$BS18&gt;=4,$AO18:$BS18-4))))))),$N18)</f>
        <v>0</v>
      </c>
    </row>
    <row r="19" spans="1:77">
      <c r="A19" s="31" t="s">
        <v>150</v>
      </c>
      <c r="B19" s="32" t="s">
        <v>94</v>
      </c>
      <c r="C19" s="32" t="s">
        <v>151</v>
      </c>
      <c r="D19" s="32" t="s">
        <v>152</v>
      </c>
      <c r="E19" s="32" t="s">
        <v>153</v>
      </c>
      <c r="F19" s="32" t="s">
        <v>154</v>
      </c>
      <c r="G19" s="33">
        <v>78</v>
      </c>
      <c r="H19" s="34">
        <v>6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6</v>
      </c>
      <c r="O19" s="33">
        <v>0</v>
      </c>
      <c r="P19" s="35">
        <v>0</v>
      </c>
      <c r="Q19" s="35">
        <v>0</v>
      </c>
      <c r="R19" s="33">
        <v>620.77</v>
      </c>
      <c r="S19" s="34">
        <v>45.72</v>
      </c>
      <c r="T19" s="34">
        <v>0.28000000000000003</v>
      </c>
      <c r="U19" s="34">
        <v>0</v>
      </c>
      <c r="V19" s="34">
        <v>0</v>
      </c>
      <c r="W19" s="34">
        <v>0</v>
      </c>
      <c r="X19" s="34">
        <v>0</v>
      </c>
      <c r="Y19" s="34">
        <v>46</v>
      </c>
      <c r="Z19" s="36">
        <v>17.23</v>
      </c>
      <c r="AA19" s="36">
        <v>0</v>
      </c>
      <c r="AB19" s="37">
        <v>0</v>
      </c>
      <c r="AC19" s="37">
        <v>0</v>
      </c>
      <c r="AI19" s="53" t="s">
        <v>150</v>
      </c>
      <c r="AJ19" s="54" t="s">
        <v>103</v>
      </c>
      <c r="AK19" s="54" t="s">
        <v>131</v>
      </c>
      <c r="AL19" s="55" t="s">
        <v>108</v>
      </c>
      <c r="AM19" s="55" t="s">
        <v>153</v>
      </c>
      <c r="AN19" s="55" t="s">
        <v>154</v>
      </c>
      <c r="AO19" s="56"/>
      <c r="AP19" s="56">
        <v>3</v>
      </c>
      <c r="AQ19" s="56">
        <v>3</v>
      </c>
      <c r="AR19" s="56">
        <v>0</v>
      </c>
      <c r="AS19" s="42"/>
      <c r="AT19" s="42"/>
      <c r="AU19" s="56"/>
      <c r="AV19" s="56"/>
      <c r="AW19" s="56"/>
      <c r="AX19" s="56">
        <v>0</v>
      </c>
      <c r="AY19" s="56"/>
      <c r="AZ19" s="42"/>
      <c r="BA19" s="42"/>
      <c r="BB19" s="56"/>
      <c r="BC19" s="56">
        <v>0</v>
      </c>
      <c r="BD19" s="56"/>
      <c r="BE19" s="56"/>
      <c r="BF19" s="56"/>
      <c r="BG19" s="42"/>
      <c r="BH19" s="42"/>
      <c r="BI19" s="56"/>
      <c r="BJ19" s="56"/>
      <c r="BK19" s="56"/>
      <c r="BL19" s="56"/>
      <c r="BM19" s="56"/>
      <c r="BN19" s="42"/>
      <c r="BO19" s="42"/>
      <c r="BP19" s="56"/>
      <c r="BQ19" s="56"/>
      <c r="BR19" s="56"/>
      <c r="BS19" s="56"/>
      <c r="BT19" s="56">
        <f t="shared" si="0"/>
        <v>6</v>
      </c>
      <c r="BU19" s="56"/>
      <c r="BV19" s="56">
        <f t="shared" si="1"/>
        <v>6</v>
      </c>
      <c r="BW19" s="57">
        <f t="array" ref="BW19">IF(OR($D19="取締役",$D19="部長"),(IF((IF($N19&gt;30,$N19-30,0))&gt;(SUM(IF($AO19:$BS19&gt;=4,$AO19:$BS19-4))),(SUM(IF($AO19:$BS19&gt;=4,$AO19:$BS19-4)))+((IF($N19&gt;30,$N19-30,0))-(SUM(IF($AO19:$BS19&gt;=4,$AO19:$BS19-4)))),(SUM(IF($AO19:$BS19&gt;=4,$AO19:$BS19-4))))),$N19)</f>
        <v>6</v>
      </c>
      <c r="BX19" s="58">
        <f t="shared" si="2"/>
        <v>0</v>
      </c>
      <c r="BY19" s="46">
        <f t="array" ref="BY19">IF(OR($D19="取締役",$D19="部長"),IF(AND($Y19&gt;200,($Y19-200)-(INDEX($S$37:$S$58,MATCH($E19,$E$37:$E$58,0),1))&lt;0),(IF((IF($N19&gt;30,$N19-30,0))&gt;(SUM(IF($AO19:$BS19&gt;=4,$AO19:$BS19-4))),(SUM(IF($AO19:$BS19&gt;=4,$AO19:$BS19-4)))+((IF($N19&gt;30,$N19-30,0))-(SUM(IF($AO19:$BS19&gt;=4,$AO19:$BS19-4)))),(SUM(IF($AO19:$BS19&gt;=4,$AO19:$BS19-4))))),MAX(($Y19-200)-(INDEX($S$37:$S$58,MATCH($E19,$E$37:$E$58,0),1)),(IF((IF($N19&gt;30,$N19-30,0))&gt;(SUM(IF($AO19:$BS19&gt;=4,$AO19:$BS19-4))),(SUM(IF($AO19:$BS19&gt;=4,$AO19:$BS19-4)))+((IF($N19&gt;30,$N19-30,0))-(SUM(IF($AO19:$BS19&gt;=4,$AO19:$BS19-4)))),(SUM(IF($AO19:$BS19&gt;=4,$AO19:$BS19-4))))))),$N19)</f>
        <v>6</v>
      </c>
    </row>
    <row r="20" spans="1:77">
      <c r="A20" s="47" t="s">
        <v>155</v>
      </c>
      <c r="B20" s="48" t="s">
        <v>103</v>
      </c>
      <c r="C20" s="48" t="s">
        <v>131</v>
      </c>
      <c r="D20" s="48" t="s">
        <v>108</v>
      </c>
      <c r="E20" s="48" t="s">
        <v>156</v>
      </c>
      <c r="F20" s="48" t="s">
        <v>157</v>
      </c>
      <c r="G20" s="49">
        <v>75.48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1.52</v>
      </c>
      <c r="P20" s="49">
        <v>0</v>
      </c>
      <c r="Q20" s="49">
        <v>0</v>
      </c>
      <c r="R20" s="49">
        <v>689.63</v>
      </c>
      <c r="S20" s="49">
        <v>15.82</v>
      </c>
      <c r="T20" s="49">
        <v>0</v>
      </c>
      <c r="U20" s="49">
        <v>18.03</v>
      </c>
      <c r="V20" s="49">
        <v>0</v>
      </c>
      <c r="W20" s="49">
        <v>0</v>
      </c>
      <c r="X20" s="49">
        <v>0</v>
      </c>
      <c r="Y20" s="49">
        <v>33.85</v>
      </c>
      <c r="Z20" s="50">
        <v>45.22</v>
      </c>
      <c r="AA20" s="50">
        <v>16</v>
      </c>
      <c r="AB20" s="50">
        <v>0</v>
      </c>
      <c r="AC20" s="50">
        <v>0</v>
      </c>
      <c r="AI20" s="53" t="s">
        <v>155</v>
      </c>
      <c r="AJ20" s="54" t="s">
        <v>103</v>
      </c>
      <c r="AK20" s="54" t="s">
        <v>131</v>
      </c>
      <c r="AL20" s="55" t="s">
        <v>108</v>
      </c>
      <c r="AM20" s="55" t="s">
        <v>156</v>
      </c>
      <c r="AN20" s="55" t="s">
        <v>157</v>
      </c>
      <c r="AO20" s="56"/>
      <c r="AP20" s="56">
        <v>0</v>
      </c>
      <c r="AQ20" s="56">
        <v>0</v>
      </c>
      <c r="AR20" s="56"/>
      <c r="AS20" s="42"/>
      <c r="AT20" s="42"/>
      <c r="AU20" s="56"/>
      <c r="AV20" s="56"/>
      <c r="AW20" s="56"/>
      <c r="AX20" s="56"/>
      <c r="AY20" s="56"/>
      <c r="AZ20" s="42"/>
      <c r="BA20" s="42"/>
      <c r="BB20" s="56">
        <v>0</v>
      </c>
      <c r="BC20" s="56"/>
      <c r="BD20" s="56"/>
      <c r="BE20" s="56"/>
      <c r="BF20" s="56"/>
      <c r="BG20" s="42"/>
      <c r="BH20" s="42"/>
      <c r="BI20" s="56"/>
      <c r="BJ20" s="56"/>
      <c r="BK20" s="56"/>
      <c r="BL20" s="56"/>
      <c r="BM20" s="56"/>
      <c r="BN20" s="42"/>
      <c r="BO20" s="42"/>
      <c r="BP20" s="56"/>
      <c r="BQ20" s="56"/>
      <c r="BR20" s="56"/>
      <c r="BS20" s="56"/>
      <c r="BT20" s="56">
        <f t="shared" si="0"/>
        <v>0</v>
      </c>
      <c r="BU20" s="56"/>
      <c r="BV20" s="56">
        <f t="shared" si="1"/>
        <v>0</v>
      </c>
      <c r="BW20" s="57">
        <f t="array" ref="BW20">IF(OR($D20="取締役",$D20="部長"),(IF((IF($N20&gt;30,$N20-30,0))&gt;(SUM(IF($AO20:$BS20&gt;=4,$AO20:$BS20-4))),(SUM(IF($AO20:$BS20&gt;=4,$AO20:$BS20-4)))+((IF($N20&gt;30,$N20-30,0))-(SUM(IF($AO20:$BS20&gt;=4,$AO20:$BS20-4)))),(SUM(IF($AO20:$BS20&gt;=4,$AO20:$BS20-4))))),$N20)</f>
        <v>0</v>
      </c>
      <c r="BX20" s="58">
        <f t="shared" si="2"/>
        <v>0</v>
      </c>
      <c r="BY20" s="46">
        <f t="array" ref="BY20">IF(OR($D20="取締役",$D20="部長"),IF(AND($Y20&gt;200,($Y20-200)-(INDEX($S$37:$S$58,MATCH($E20,$E$37:$E$58,0),1))&lt;0),(IF((IF($N20&gt;30,$N20-30,0))&gt;(SUM(IF($AO20:$BS20&gt;=4,$AO20:$BS20-4))),(SUM(IF($AO20:$BS20&gt;=4,$AO20:$BS20-4)))+((IF($N20&gt;30,$N20-30,0))-(SUM(IF($AO20:$BS20&gt;=4,$AO20:$BS20-4)))),(SUM(IF($AO20:$BS20&gt;=4,$AO20:$BS20-4))))),MAX(($Y20-200)-(INDEX($S$37:$S$58,MATCH($E20,$E$37:$E$58,0),1)),(IF((IF($N20&gt;30,$N20-30,0))&gt;(SUM(IF($AO20:$BS20&gt;=4,$AO20:$BS20-4))),(SUM(IF($AO20:$BS20&gt;=4,$AO20:$BS20-4)))+((IF($N20&gt;30,$N20-30,0))-(SUM(IF($AO20:$BS20&gt;=4,$AO20:$BS20-4)))),(SUM(IF($AO20:$BS20&gt;=4,$AO20:$BS20-4))))))),$N20)</f>
        <v>0</v>
      </c>
    </row>
    <row r="21" spans="1:77">
      <c r="A21" s="31" t="s">
        <v>158</v>
      </c>
      <c r="B21" s="32" t="s">
        <v>159</v>
      </c>
      <c r="C21" s="32" t="s">
        <v>160</v>
      </c>
      <c r="D21" s="32" t="s">
        <v>161</v>
      </c>
      <c r="E21" s="32" t="s">
        <v>162</v>
      </c>
      <c r="F21" s="32" t="s">
        <v>163</v>
      </c>
      <c r="G21" s="33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3">
        <v>0</v>
      </c>
      <c r="P21" s="35">
        <v>0</v>
      </c>
      <c r="Q21" s="35">
        <v>0</v>
      </c>
      <c r="R21" s="33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6">
        <v>0</v>
      </c>
      <c r="AA21" s="36">
        <v>0</v>
      </c>
      <c r="AB21" s="37">
        <v>0</v>
      </c>
      <c r="AC21" s="37">
        <v>0</v>
      </c>
      <c r="AI21" s="53" t="s">
        <v>158</v>
      </c>
      <c r="AJ21" s="54" t="s">
        <v>94</v>
      </c>
      <c r="AK21" s="54" t="s">
        <v>164</v>
      </c>
      <c r="AL21" s="55" t="s">
        <v>137</v>
      </c>
      <c r="AM21" s="55" t="s">
        <v>162</v>
      </c>
      <c r="AN21" s="55" t="s">
        <v>163</v>
      </c>
      <c r="AO21" s="56"/>
      <c r="AP21" s="56"/>
      <c r="AQ21" s="56"/>
      <c r="AR21" s="56"/>
      <c r="AS21" s="42"/>
      <c r="AT21" s="42"/>
      <c r="AU21" s="56"/>
      <c r="AV21" s="56"/>
      <c r="AW21" s="56"/>
      <c r="AX21" s="56"/>
      <c r="AY21" s="56"/>
      <c r="AZ21" s="42"/>
      <c r="BA21" s="42"/>
      <c r="BB21" s="56"/>
      <c r="BC21" s="56"/>
      <c r="BD21" s="56"/>
      <c r="BE21" s="56"/>
      <c r="BF21" s="56"/>
      <c r="BG21" s="42"/>
      <c r="BH21" s="42"/>
      <c r="BI21" s="56"/>
      <c r="BJ21" s="56"/>
      <c r="BK21" s="56"/>
      <c r="BL21" s="56"/>
      <c r="BM21" s="56"/>
      <c r="BN21" s="42"/>
      <c r="BO21" s="42"/>
      <c r="BP21" s="56"/>
      <c r="BQ21" s="56"/>
      <c r="BR21" s="56"/>
      <c r="BS21" s="56"/>
      <c r="BT21" s="56">
        <f t="shared" si="0"/>
        <v>0</v>
      </c>
      <c r="BU21" s="56"/>
      <c r="BV21" s="56">
        <f t="shared" si="1"/>
        <v>0</v>
      </c>
      <c r="BW21" s="58">
        <f t="array" ref="BW21">IF(OR($D21="取締役",$D21="部長"),(IF((IF($N21&gt;30,$N21-30,0))&gt;(SUM(IF($AO21:$BS21&gt;=4,$AO21:$BS21-4))),(SUM(IF($AO21:$BS21&gt;=4,$AO21:$BS21-4)))+((IF($N21&gt;30,$N21-30,0))-(SUM(IF($AO21:$BS21&gt;=4,$AO21:$BS21-4)))),(SUM(IF($AO21:$BS21&gt;=4,$AO21:$BS21-4))))),$N21)</f>
        <v>0</v>
      </c>
      <c r="BX21" s="58">
        <f t="shared" si="2"/>
        <v>0</v>
      </c>
      <c r="BY21" s="46">
        <f t="array" ref="BY21">IF(OR($D21="取締役",$D21="部長"),IF(AND($Y21&gt;200,($Y21-200)-(INDEX($S$37:$S$58,MATCH($E21,$E$37:$E$58,0),1))&lt;0),(IF((IF($N21&gt;30,$N21-30,0))&gt;(SUM(IF($AO21:$BS21&gt;=4,$AO21:$BS21-4))),(SUM(IF($AO21:$BS21&gt;=4,$AO21:$BS21-4)))+((IF($N21&gt;30,$N21-30,0))-(SUM(IF($AO21:$BS21&gt;=4,$AO21:$BS21-4)))),(SUM(IF($AO21:$BS21&gt;=4,$AO21:$BS21-4))))),MAX(($Y21-200)-(INDEX($S$37:$S$58,MATCH($E21,$E$37:$E$58,0),1)),(IF((IF($N21&gt;30,$N21-30,0))&gt;(SUM(IF($AO21:$BS21&gt;=4,$AO21:$BS21-4))),(SUM(IF($AO21:$BS21&gt;=4,$AO21:$BS21-4)))+((IF($N21&gt;30,$N21-30,0))-(SUM(IF($AO21:$BS21&gt;=4,$AO21:$BS21-4)))),(SUM(IF($AO21:$BS21&gt;=4,$AO21:$BS21-4))))))),$N21)</f>
        <v>0</v>
      </c>
    </row>
    <row r="22" spans="1:77">
      <c r="A22" s="47" t="s">
        <v>165</v>
      </c>
      <c r="B22" s="48" t="s">
        <v>103</v>
      </c>
      <c r="C22" s="48" t="s">
        <v>166</v>
      </c>
      <c r="D22" s="48" t="s">
        <v>108</v>
      </c>
      <c r="E22" s="48" t="s">
        <v>167</v>
      </c>
      <c r="F22" s="48" t="s">
        <v>168</v>
      </c>
      <c r="G22" s="49">
        <v>26.7</v>
      </c>
      <c r="H22" s="49">
        <v>2.7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2.7</v>
      </c>
      <c r="O22" s="49">
        <v>24</v>
      </c>
      <c r="P22" s="49">
        <v>0</v>
      </c>
      <c r="Q22" s="49">
        <v>0</v>
      </c>
      <c r="R22" s="49">
        <v>686.55</v>
      </c>
      <c r="S22" s="49">
        <v>42.2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42.2</v>
      </c>
      <c r="Z22" s="50">
        <v>27.65</v>
      </c>
      <c r="AA22" s="50">
        <v>0</v>
      </c>
      <c r="AB22" s="50">
        <v>0</v>
      </c>
      <c r="AC22" s="50">
        <v>0</v>
      </c>
      <c r="AI22" s="53" t="s">
        <v>165</v>
      </c>
      <c r="AJ22" s="54" t="s">
        <v>103</v>
      </c>
      <c r="AK22" s="54" t="s">
        <v>166</v>
      </c>
      <c r="AL22" s="55" t="s">
        <v>108</v>
      </c>
      <c r="AM22" s="55" t="s">
        <v>167</v>
      </c>
      <c r="AN22" s="55" t="s">
        <v>168</v>
      </c>
      <c r="AO22" s="56">
        <v>0</v>
      </c>
      <c r="AP22" s="56">
        <v>0</v>
      </c>
      <c r="AQ22" s="56">
        <v>0</v>
      </c>
      <c r="AR22" s="56">
        <v>0</v>
      </c>
      <c r="AS22" s="42"/>
      <c r="AT22" s="42"/>
      <c r="AU22" s="56"/>
      <c r="AV22" s="56"/>
      <c r="AW22" s="56">
        <v>2.7</v>
      </c>
      <c r="AX22" s="56"/>
      <c r="AY22" s="56"/>
      <c r="AZ22" s="42"/>
      <c r="BA22" s="42"/>
      <c r="BB22" s="56"/>
      <c r="BC22" s="56"/>
      <c r="BD22" s="56"/>
      <c r="BE22" s="56"/>
      <c r="BF22" s="56"/>
      <c r="BG22" s="42"/>
      <c r="BH22" s="42"/>
      <c r="BI22" s="56"/>
      <c r="BJ22" s="56"/>
      <c r="BK22" s="56"/>
      <c r="BL22" s="56"/>
      <c r="BM22" s="56"/>
      <c r="BN22" s="42"/>
      <c r="BO22" s="42"/>
      <c r="BP22" s="56"/>
      <c r="BQ22" s="56"/>
      <c r="BR22" s="56"/>
      <c r="BS22" s="56"/>
      <c r="BT22" s="56">
        <f t="shared" si="0"/>
        <v>2.7</v>
      </c>
      <c r="BU22" s="56"/>
      <c r="BV22" s="56">
        <f t="shared" si="1"/>
        <v>2.7</v>
      </c>
      <c r="BW22" s="58">
        <f t="array" ref="BW22">IF(OR($D22="取締役",$D22="部長"),(IF((IF($N22&gt;30,$N22-30,0))&gt;(SUM(IF($AO22:$BS22&gt;=4,$AO22:$BS22-4))),(SUM(IF($AO22:$BS22&gt;=4,$AO22:$BS22-4)))+((IF($N22&gt;30,$N22-30,0))-(SUM(IF($AO22:$BS22&gt;=4,$AO22:$BS22-4)))),(SUM(IF($AO22:$BS22&gt;=4,$AO22:$BS22-4))))),$N22)</f>
        <v>2.7</v>
      </c>
      <c r="BX22" s="58">
        <f t="shared" si="2"/>
        <v>0</v>
      </c>
      <c r="BY22" s="46">
        <f t="array" ref="BY22">IF(OR($D22="取締役",$D22="部長"),IF(AND($Y22&gt;200,($Y22-200)-(INDEX($S$37:$S$58,MATCH($E22,$E$37:$E$58,0),1))&lt;0),(IF((IF($N22&gt;30,$N22-30,0))&gt;(SUM(IF($AO22:$BS22&gt;=4,$AO22:$BS22-4))),(SUM(IF($AO22:$BS22&gt;=4,$AO22:$BS22-4)))+((IF($N22&gt;30,$N22-30,0))-(SUM(IF($AO22:$BS22&gt;=4,$AO22:$BS22-4)))),(SUM(IF($AO22:$BS22&gt;=4,$AO22:$BS22-4))))),MAX(($Y22-200)-(INDEX($S$37:$S$58,MATCH($E22,$E$37:$E$58,0),1)),(IF((IF($N22&gt;30,$N22-30,0))&gt;(SUM(IF($AO22:$BS22&gt;=4,$AO22:$BS22-4))),(SUM(IF($AO22:$BS22&gt;=4,$AO22:$BS22-4)))+((IF($N22&gt;30,$N22-30,0))-(SUM(IF($AO22:$BS22&gt;=4,$AO22:$BS22-4)))),(SUM(IF($AO22:$BS22&gt;=4,$AO22:$BS22-4))))))),$N22)</f>
        <v>2.7</v>
      </c>
    </row>
    <row r="23" spans="1:77">
      <c r="A23" s="31" t="s">
        <v>169</v>
      </c>
      <c r="B23" s="32" t="s">
        <v>94</v>
      </c>
      <c r="C23" s="32" t="s">
        <v>151</v>
      </c>
      <c r="D23" s="32" t="s">
        <v>170</v>
      </c>
      <c r="E23" s="32" t="s">
        <v>171</v>
      </c>
      <c r="F23" s="32" t="s">
        <v>172</v>
      </c>
      <c r="G23" s="33">
        <v>81.47</v>
      </c>
      <c r="H23" s="34">
        <v>1.52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1.52</v>
      </c>
      <c r="O23" s="33">
        <v>8.0500000000000007</v>
      </c>
      <c r="P23" s="35">
        <v>8</v>
      </c>
      <c r="Q23" s="35">
        <v>0</v>
      </c>
      <c r="R23" s="33">
        <v>616.02</v>
      </c>
      <c r="S23" s="34">
        <v>46.15</v>
      </c>
      <c r="T23" s="34">
        <v>0.85</v>
      </c>
      <c r="U23" s="34">
        <v>0</v>
      </c>
      <c r="V23" s="34">
        <v>0</v>
      </c>
      <c r="W23" s="34">
        <v>0</v>
      </c>
      <c r="X23" s="34">
        <v>0</v>
      </c>
      <c r="Y23" s="34">
        <v>47</v>
      </c>
      <c r="Z23" s="36">
        <v>38.979999999999997</v>
      </c>
      <c r="AA23" s="36">
        <v>8</v>
      </c>
      <c r="AB23" s="37">
        <v>0</v>
      </c>
      <c r="AC23" s="37">
        <v>0</v>
      </c>
      <c r="AI23" s="53" t="s">
        <v>169</v>
      </c>
      <c r="AJ23" s="54" t="s">
        <v>103</v>
      </c>
      <c r="AK23" s="54" t="s">
        <v>131</v>
      </c>
      <c r="AL23" s="55" t="s">
        <v>96</v>
      </c>
      <c r="AM23" s="55" t="s">
        <v>171</v>
      </c>
      <c r="AN23" s="55" t="s">
        <v>172</v>
      </c>
      <c r="AO23" s="56">
        <v>0</v>
      </c>
      <c r="AP23" s="56"/>
      <c r="AQ23" s="56"/>
      <c r="AR23" s="56"/>
      <c r="AS23" s="42"/>
      <c r="AT23" s="42"/>
      <c r="AU23" s="56"/>
      <c r="AV23" s="56"/>
      <c r="AW23" s="56">
        <v>0</v>
      </c>
      <c r="AX23" s="56">
        <v>1.52</v>
      </c>
      <c r="AY23" s="56"/>
      <c r="AZ23" s="42"/>
      <c r="BA23" s="42"/>
      <c r="BB23" s="56"/>
      <c r="BC23" s="56"/>
      <c r="BD23" s="56"/>
      <c r="BE23" s="56"/>
      <c r="BF23" s="56"/>
      <c r="BG23" s="42"/>
      <c r="BH23" s="42"/>
      <c r="BI23" s="56"/>
      <c r="BJ23" s="56"/>
      <c r="BK23" s="56"/>
      <c r="BL23" s="56"/>
      <c r="BM23" s="56"/>
      <c r="BN23" s="42"/>
      <c r="BO23" s="42"/>
      <c r="BP23" s="56"/>
      <c r="BQ23" s="56"/>
      <c r="BR23" s="56"/>
      <c r="BS23" s="56"/>
      <c r="BT23" s="56">
        <f t="shared" si="0"/>
        <v>1.52</v>
      </c>
      <c r="BU23" s="56"/>
      <c r="BV23" s="56">
        <f t="shared" si="1"/>
        <v>1.52</v>
      </c>
      <c r="BW23" s="58">
        <f t="array" ref="BW23">IF(OR($D23="取締役",$D23="部長"),(IF((IF($N23&gt;30,$N23-30,0))&gt;(SUM(IF($AO23:$BS23&gt;=4,$AO23:$BS23-4))),(SUM(IF($AO23:$BS23&gt;=4,$AO23:$BS23-4)))+((IF($N23&gt;30,$N23-30,0))-(SUM(IF($AO23:$BS23&gt;=4,$AO23:$BS23-4)))),(SUM(IF($AO23:$BS23&gt;=4,$AO23:$BS23-4))))),$N23)</f>
        <v>1.52</v>
      </c>
      <c r="BX23" s="58">
        <f t="shared" si="2"/>
        <v>0</v>
      </c>
      <c r="BY23" s="46">
        <f t="array" ref="BY23">IF(OR($D23="取締役",$D23="部長"),IF(AND($Y23&gt;200,($Y23-200)-(INDEX($S$37:$S$58,MATCH($E23,$E$37:$E$58,0),1))&lt;0),(IF((IF($N23&gt;30,$N23-30,0))&gt;(SUM(IF($AO23:$BS23&gt;=4,$AO23:$BS23-4))),(SUM(IF($AO23:$BS23&gt;=4,$AO23:$BS23-4)))+((IF($N23&gt;30,$N23-30,0))-(SUM(IF($AO23:$BS23&gt;=4,$AO23:$BS23-4)))),(SUM(IF($AO23:$BS23&gt;=4,$AO23:$BS23-4))))),MAX(($Y23-200)-(INDEX($S$37:$S$58,MATCH($E23,$E$37:$E$58,0),1)),(IF((IF($N23&gt;30,$N23-30,0))&gt;(SUM(IF($AO23:$BS23&gt;=4,$AO23:$BS23-4))),(SUM(IF($AO23:$BS23&gt;=4,$AO23:$BS23-4)))+((IF($N23&gt;30,$N23-30,0))-(SUM(IF($AO23:$BS23&gt;=4,$AO23:$BS23-4)))),(SUM(IF($AO23:$BS23&gt;=4,$AO23:$BS23-4))))))),$N23)</f>
        <v>1.52</v>
      </c>
    </row>
    <row r="24" spans="1:77">
      <c r="A24" s="47" t="s">
        <v>173</v>
      </c>
      <c r="B24" s="48" t="s">
        <v>117</v>
      </c>
      <c r="C24" s="48" t="s">
        <v>174</v>
      </c>
      <c r="D24" s="48" t="s">
        <v>119</v>
      </c>
      <c r="E24" s="48" t="s">
        <v>175</v>
      </c>
      <c r="F24" s="48" t="s">
        <v>176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50">
        <v>0</v>
      </c>
      <c r="AA24" s="50">
        <v>0</v>
      </c>
      <c r="AB24" s="50">
        <v>0</v>
      </c>
      <c r="AC24" s="50">
        <v>0</v>
      </c>
      <c r="AI24" s="53" t="s">
        <v>173</v>
      </c>
      <c r="AJ24" s="54" t="s">
        <v>103</v>
      </c>
      <c r="AK24" s="54" t="s">
        <v>131</v>
      </c>
      <c r="AL24" s="55" t="s">
        <v>177</v>
      </c>
      <c r="AM24" s="55" t="s">
        <v>175</v>
      </c>
      <c r="AN24" s="55" t="s">
        <v>176</v>
      </c>
      <c r="AO24" s="56"/>
      <c r="AP24" s="56"/>
      <c r="AQ24" s="56"/>
      <c r="AR24" s="56"/>
      <c r="AS24" s="42"/>
      <c r="AT24" s="42"/>
      <c r="AU24" s="56"/>
      <c r="AV24" s="56"/>
      <c r="AW24" s="56"/>
      <c r="AX24" s="56"/>
      <c r="AY24" s="56"/>
      <c r="AZ24" s="42"/>
      <c r="BA24" s="42"/>
      <c r="BB24" s="56"/>
      <c r="BC24" s="56"/>
      <c r="BD24" s="56"/>
      <c r="BE24" s="56"/>
      <c r="BF24" s="56"/>
      <c r="BG24" s="42"/>
      <c r="BH24" s="42"/>
      <c r="BI24" s="56"/>
      <c r="BJ24" s="56"/>
      <c r="BK24" s="56"/>
      <c r="BL24" s="56"/>
      <c r="BM24" s="56"/>
      <c r="BN24" s="42"/>
      <c r="BO24" s="42"/>
      <c r="BP24" s="56"/>
      <c r="BQ24" s="56"/>
      <c r="BR24" s="56"/>
      <c r="BS24" s="56"/>
      <c r="BT24" s="56">
        <f t="shared" si="0"/>
        <v>0</v>
      </c>
      <c r="BU24" s="56"/>
      <c r="BV24" s="56">
        <f t="shared" si="1"/>
        <v>0</v>
      </c>
      <c r="BW24" s="58">
        <f t="array" ref="BW24">IF(OR($D24="取締役",$D24="部長"),(IF((IF($N24&gt;30,$N24-30,0))&gt;(SUM(IF($AO24:$BS24&gt;=4,$AO24:$BS24-4))),(SUM(IF($AO24:$BS24&gt;=4,$AO24:$BS24-4)))+((IF($N24&gt;30,$N24-30,0))-(SUM(IF($AO24:$BS24&gt;=4,$AO24:$BS24-4)))),(SUM(IF($AO24:$BS24&gt;=4,$AO24:$BS24-4))))),$N24)</f>
        <v>0</v>
      </c>
      <c r="BX24" s="58">
        <f t="shared" si="2"/>
        <v>0</v>
      </c>
      <c r="BY24" s="46">
        <f t="array" ref="BY24">IF(OR($D24="取締役",$D24="部長"),IF(AND($Y24&gt;200,($Y24-200)-(INDEX($S$37:$S$58,MATCH($E24,$E$37:$E$58,0),1))&lt;0),(IF((IF($N24&gt;30,$N24-30,0))&gt;(SUM(IF($AO24:$BS24&gt;=4,$AO24:$BS24-4))),(SUM(IF($AO24:$BS24&gt;=4,$AO24:$BS24-4)))+((IF($N24&gt;30,$N24-30,0))-(SUM(IF($AO24:$BS24&gt;=4,$AO24:$BS24-4)))),(SUM(IF($AO24:$BS24&gt;=4,$AO24:$BS24-4))))),MAX(($Y24-200)-(INDEX($S$37:$S$58,MATCH($E24,$E$37:$E$58,0),1)),(IF((IF($N24&gt;30,$N24-30,0))&gt;(SUM(IF($AO24:$BS24&gt;=4,$AO24:$BS24-4))),(SUM(IF($AO24:$BS24&gt;=4,$AO24:$BS24-4)))+((IF($N24&gt;30,$N24-30,0))-(SUM(IF($AO24:$BS24&gt;=4,$AO24:$BS24-4)))),(SUM(IF($AO24:$BS24&gt;=4,$AO24:$BS24-4))))))),$N24)</f>
        <v>0</v>
      </c>
    </row>
    <row r="25" spans="1:77">
      <c r="A25" s="31" t="s">
        <v>178</v>
      </c>
      <c r="B25" s="32" t="s">
        <v>103</v>
      </c>
      <c r="C25" s="32" t="s">
        <v>104</v>
      </c>
      <c r="D25" s="32" t="s">
        <v>179</v>
      </c>
      <c r="E25" s="32" t="s">
        <v>180</v>
      </c>
      <c r="F25" s="32" t="s">
        <v>181</v>
      </c>
      <c r="G25" s="33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3">
        <v>0</v>
      </c>
      <c r="P25" s="35">
        <v>0</v>
      </c>
      <c r="Q25" s="35">
        <v>0</v>
      </c>
      <c r="R25" s="33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6">
        <v>0</v>
      </c>
      <c r="AA25" s="36">
        <v>0</v>
      </c>
      <c r="AB25" s="37">
        <v>0</v>
      </c>
      <c r="AC25" s="37">
        <v>0</v>
      </c>
      <c r="AI25" s="53" t="s">
        <v>178</v>
      </c>
      <c r="AJ25" s="54" t="s">
        <v>103</v>
      </c>
      <c r="AK25" s="54" t="s">
        <v>104</v>
      </c>
      <c r="AL25" s="55" t="s">
        <v>179</v>
      </c>
      <c r="AM25" s="55" t="s">
        <v>180</v>
      </c>
      <c r="AN25" s="55" t="s">
        <v>181</v>
      </c>
      <c r="AO25" s="56"/>
      <c r="AP25" s="56"/>
      <c r="AQ25" s="56"/>
      <c r="AR25" s="56"/>
      <c r="AS25" s="42"/>
      <c r="AT25" s="42"/>
      <c r="AU25" s="56"/>
      <c r="AV25" s="56"/>
      <c r="AW25" s="56"/>
      <c r="AX25" s="56"/>
      <c r="AY25" s="56"/>
      <c r="AZ25" s="42"/>
      <c r="BA25" s="42"/>
      <c r="BB25" s="56"/>
      <c r="BC25" s="56"/>
      <c r="BD25" s="56"/>
      <c r="BE25" s="56"/>
      <c r="BF25" s="56"/>
      <c r="BG25" s="42"/>
      <c r="BH25" s="42"/>
      <c r="BI25" s="56"/>
      <c r="BJ25" s="56"/>
      <c r="BK25" s="56"/>
      <c r="BL25" s="56"/>
      <c r="BM25" s="56"/>
      <c r="BN25" s="42"/>
      <c r="BO25" s="42"/>
      <c r="BP25" s="56"/>
      <c r="BQ25" s="56"/>
      <c r="BR25" s="56"/>
      <c r="BS25" s="56"/>
      <c r="BT25" s="56">
        <f t="shared" si="0"/>
        <v>0</v>
      </c>
      <c r="BU25" s="56"/>
      <c r="BV25" s="56">
        <f t="shared" si="1"/>
        <v>0</v>
      </c>
      <c r="BW25" s="58">
        <f t="array" ref="BW25">IF(OR($D25="取締役",$D25="部長"),(IF((IF($N25&gt;30,$N25-30,0))&gt;(SUM(IF($AO25:$BS25&gt;=4,$AO25:$BS25-4))),(SUM(IF($AO25:$BS25&gt;=4,$AO25:$BS25-4)))+((IF($N25&gt;30,$N25-30,0))-(SUM(IF($AO25:$BS25&gt;=4,$AO25:$BS25-4)))),(SUM(IF($AO25:$BS25&gt;=4,$AO25:$BS25-4))))),$N25)</f>
        <v>0</v>
      </c>
      <c r="BX25" s="58">
        <f t="shared" si="2"/>
        <v>0</v>
      </c>
      <c r="BY25" s="46">
        <f t="array" ref="BY25">IF(OR($D25="取締役",$D25="部長"),IF(AND($Y25&gt;200,($Y25-200)-(INDEX($S$37:$S$58,MATCH($E25,$E$37:$E$58,0),1))&lt;0),(IF((IF($N25&gt;30,$N25-30,0))&gt;(SUM(IF($AO25:$BS25&gt;=4,$AO25:$BS25-4))),(SUM(IF($AO25:$BS25&gt;=4,$AO25:$BS25-4)))+((IF($N25&gt;30,$N25-30,0))-(SUM(IF($AO25:$BS25&gt;=4,$AO25:$BS25-4)))),(SUM(IF($AO25:$BS25&gt;=4,$AO25:$BS25-4))))),MAX(($Y25-200)-(INDEX($S$37:$S$58,MATCH($E25,$E$37:$E$58,0),1)),(IF((IF($N25&gt;30,$N25-30,0))&gt;(SUM(IF($AO25:$BS25&gt;=4,$AO25:$BS25-4))),(SUM(IF($AO25:$BS25&gt;=4,$AO25:$BS25-4)))+((IF($N25&gt;30,$N25-30,0))-(SUM(IF($AO25:$BS25&gt;=4,$AO25:$BS25-4)))),(SUM(IF($AO25:$BS25&gt;=4,$AO25:$BS25-4))))))),$N25)</f>
        <v>0</v>
      </c>
    </row>
    <row r="26" spans="1:77">
      <c r="A26" s="47" t="s">
        <v>182</v>
      </c>
      <c r="B26" s="48" t="s">
        <v>103</v>
      </c>
      <c r="C26" s="48" t="s">
        <v>112</v>
      </c>
      <c r="D26" s="48" t="s">
        <v>113</v>
      </c>
      <c r="E26" s="48" t="s">
        <v>183</v>
      </c>
      <c r="F26" s="48" t="s">
        <v>184</v>
      </c>
      <c r="G26" s="49">
        <v>56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380.31</v>
      </c>
      <c r="S26" s="49">
        <v>20.309999999999999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20.309999999999999</v>
      </c>
      <c r="Z26" s="50">
        <v>0</v>
      </c>
      <c r="AA26" s="50">
        <v>0</v>
      </c>
      <c r="AB26" s="50">
        <v>0</v>
      </c>
      <c r="AC26" s="50">
        <v>0</v>
      </c>
      <c r="AI26" s="53" t="s">
        <v>182</v>
      </c>
      <c r="AJ26" s="54" t="s">
        <v>103</v>
      </c>
      <c r="AK26" s="54" t="s">
        <v>112</v>
      </c>
      <c r="AL26" s="55" t="s">
        <v>113</v>
      </c>
      <c r="AM26" s="55" t="s">
        <v>183</v>
      </c>
      <c r="AN26" s="55" t="s">
        <v>184</v>
      </c>
      <c r="AO26" s="56">
        <v>0</v>
      </c>
      <c r="AP26" s="56">
        <v>0</v>
      </c>
      <c r="AQ26" s="56">
        <v>0</v>
      </c>
      <c r="AR26" s="56">
        <v>0</v>
      </c>
      <c r="AS26" s="42"/>
      <c r="AT26" s="42"/>
      <c r="AU26" s="56"/>
      <c r="AV26" s="56"/>
      <c r="AW26" s="56">
        <v>0</v>
      </c>
      <c r="AX26" s="56">
        <v>0</v>
      </c>
      <c r="AY26" s="56"/>
      <c r="AZ26" s="42"/>
      <c r="BA26" s="42"/>
      <c r="BB26" s="56"/>
      <c r="BC26" s="56"/>
      <c r="BD26" s="56"/>
      <c r="BE26" s="56"/>
      <c r="BF26" s="56"/>
      <c r="BG26" s="42"/>
      <c r="BH26" s="42"/>
      <c r="BI26" s="56"/>
      <c r="BJ26" s="56"/>
      <c r="BK26" s="56"/>
      <c r="BL26" s="56"/>
      <c r="BM26" s="56"/>
      <c r="BN26" s="42"/>
      <c r="BO26" s="42"/>
      <c r="BP26" s="56"/>
      <c r="BQ26" s="56"/>
      <c r="BR26" s="56"/>
      <c r="BS26" s="56"/>
      <c r="BT26" s="56">
        <f t="shared" si="0"/>
        <v>0</v>
      </c>
      <c r="BU26" s="56"/>
      <c r="BV26" s="56">
        <f t="shared" si="1"/>
        <v>0</v>
      </c>
      <c r="BW26" s="58">
        <f t="array" ref="BW26">IF(OR($D26="取締役",$D26="部長"),(IF((IF($N26&gt;30,$N26-30,0))&gt;(SUM(IF($AO26:$BS26&gt;=4,$AO26:$BS26-4))),(SUM(IF($AO26:$BS26&gt;=4,$AO26:$BS26-4)))+((IF($N26&gt;30,$N26-30,0))-(SUM(IF($AO26:$BS26&gt;=4,$AO26:$BS26-4)))),(SUM(IF($AO26:$BS26&gt;=4,$AO26:$BS26-4))))),$N26)</f>
        <v>0</v>
      </c>
      <c r="BX26" s="58">
        <f t="shared" si="2"/>
        <v>0</v>
      </c>
      <c r="BY26" s="46">
        <f t="array" ref="BY26">IF(OR($D26="取締役",$D26="部長"),IF(AND($Y26&gt;200,($Y26-200)-(INDEX($S$37:$S$58,MATCH($E26,$E$37:$E$58,0),1))&lt;0),(IF((IF($N26&gt;30,$N26-30,0))&gt;(SUM(IF($AO26:$BS26&gt;=4,$AO26:$BS26-4))),(SUM(IF($AO26:$BS26&gt;=4,$AO26:$BS26-4)))+((IF($N26&gt;30,$N26-30,0))-(SUM(IF($AO26:$BS26&gt;=4,$AO26:$BS26-4)))),(SUM(IF($AO26:$BS26&gt;=4,$AO26:$BS26-4))))),MAX(($Y26-200)-(INDEX($S$37:$S$58,MATCH($E26,$E$37:$E$58,0),1)),(IF((IF($N26&gt;30,$N26-30,0))&gt;(SUM(IF($AO26:$BS26&gt;=4,$AO26:$BS26-4))),(SUM(IF($AO26:$BS26&gt;=4,$AO26:$BS26-4)))+((IF($N26&gt;30,$N26-30,0))-(SUM(IF($AO26:$BS26&gt;=4,$AO26:$BS26-4)))),(SUM(IF($AO26:$BS26&gt;=4,$AO26:$BS26-4))))))),$N26)</f>
        <v>0</v>
      </c>
    </row>
    <row r="27" spans="1:77">
      <c r="A27" s="31" t="s">
        <v>185</v>
      </c>
      <c r="B27" s="32" t="s">
        <v>94</v>
      </c>
      <c r="C27" s="32" t="s">
        <v>164</v>
      </c>
      <c r="D27" s="32" t="s">
        <v>108</v>
      </c>
      <c r="E27" s="32" t="s">
        <v>186</v>
      </c>
      <c r="F27" s="32" t="s">
        <v>187</v>
      </c>
      <c r="G27" s="33">
        <v>72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3">
        <v>0</v>
      </c>
      <c r="P27" s="35">
        <v>0</v>
      </c>
      <c r="Q27" s="35">
        <v>0</v>
      </c>
      <c r="R27" s="33">
        <v>232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6">
        <v>0</v>
      </c>
      <c r="AA27" s="36">
        <v>0</v>
      </c>
      <c r="AB27" s="37">
        <v>0</v>
      </c>
      <c r="AC27" s="37">
        <v>0</v>
      </c>
      <c r="AI27" s="53" t="s">
        <v>185</v>
      </c>
      <c r="AJ27" s="54" t="s">
        <v>94</v>
      </c>
      <c r="AK27" s="54" t="s">
        <v>164</v>
      </c>
      <c r="AL27" s="55" t="s">
        <v>108</v>
      </c>
      <c r="AM27" s="55" t="s">
        <v>186</v>
      </c>
      <c r="AN27" s="55" t="s">
        <v>187</v>
      </c>
      <c r="AO27" s="56"/>
      <c r="AP27" s="56"/>
      <c r="AQ27" s="56"/>
      <c r="AR27" s="56"/>
      <c r="AS27" s="42"/>
      <c r="AT27" s="42"/>
      <c r="AU27" s="56"/>
      <c r="AV27" s="56"/>
      <c r="AW27" s="56"/>
      <c r="AX27" s="56"/>
      <c r="AY27" s="56"/>
      <c r="AZ27" s="42"/>
      <c r="BA27" s="42"/>
      <c r="BB27" s="56"/>
      <c r="BC27" s="56"/>
      <c r="BD27" s="56"/>
      <c r="BE27" s="56"/>
      <c r="BF27" s="56"/>
      <c r="BG27" s="42"/>
      <c r="BH27" s="42"/>
      <c r="BI27" s="56"/>
      <c r="BJ27" s="56"/>
      <c r="BK27" s="56"/>
      <c r="BL27" s="56"/>
      <c r="BM27" s="56"/>
      <c r="BN27" s="42"/>
      <c r="BO27" s="42"/>
      <c r="BP27" s="56"/>
      <c r="BQ27" s="56"/>
      <c r="BR27" s="56"/>
      <c r="BS27" s="56"/>
      <c r="BT27" s="56">
        <f t="shared" si="0"/>
        <v>0</v>
      </c>
      <c r="BU27" s="56"/>
      <c r="BV27" s="56">
        <f t="shared" si="1"/>
        <v>0</v>
      </c>
      <c r="BW27" s="58">
        <f t="array" ref="BW27">IF(OR($D27="取締役",$D27="部長"),(IF((IF($N27&gt;30,$N27-30,0))&gt;(SUM(IF($AO27:$BS27&gt;=4,$AO27:$BS27-4))),(SUM(IF($AO27:$BS27&gt;=4,$AO27:$BS27-4)))+((IF($N27&gt;30,$N27-30,0))-(SUM(IF($AO27:$BS27&gt;=4,$AO27:$BS27-4)))),(SUM(IF($AO27:$BS27&gt;=4,$AO27:$BS27-4))))),$N27)</f>
        <v>0</v>
      </c>
      <c r="BX27" s="58">
        <f t="shared" si="2"/>
        <v>0</v>
      </c>
      <c r="BY27" s="46">
        <f t="array" ref="BY27">IF(OR($D27="取締役",$D27="部長"),IF(AND($Y27&gt;200,($Y27-200)-(INDEX($S$37:$S$58,MATCH($E27,$E$37:$E$58,0),1))&lt;0),(IF((IF($N27&gt;30,$N27-30,0))&gt;(SUM(IF($AO27:$BS27&gt;=4,$AO27:$BS27-4))),(SUM(IF($AO27:$BS27&gt;=4,$AO27:$BS27-4)))+((IF($N27&gt;30,$N27-30,0))-(SUM(IF($AO27:$BS27&gt;=4,$AO27:$BS27-4)))),(SUM(IF($AO27:$BS27&gt;=4,$AO27:$BS27-4))))),MAX(($Y27-200)-(INDEX($S$37:$S$58,MATCH($E27,$E$37:$E$58,0),1)),(IF((IF($N27&gt;30,$N27-30,0))&gt;(SUM(IF($AO27:$BS27&gt;=4,$AO27:$BS27-4))),(SUM(IF($AO27:$BS27&gt;=4,$AO27:$BS27-4)))+((IF($N27&gt;30,$N27-30,0))-(SUM(IF($AO27:$BS27&gt;=4,$AO27:$BS27-4)))),(SUM(IF($AO27:$BS27&gt;=4,$AO27:$BS27-4))))))),$N27)</f>
        <v>0</v>
      </c>
    </row>
    <row r="28" spans="1:77">
      <c r="A28" s="47" t="s">
        <v>188</v>
      </c>
      <c r="B28" s="48" t="s">
        <v>94</v>
      </c>
      <c r="C28" s="48" t="s">
        <v>28</v>
      </c>
      <c r="D28" s="48" t="s">
        <v>108</v>
      </c>
      <c r="E28" s="48" t="s">
        <v>189</v>
      </c>
      <c r="F28" s="48" t="s">
        <v>190</v>
      </c>
      <c r="G28" s="49">
        <v>50.37</v>
      </c>
      <c r="H28" s="49">
        <v>2.37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2.37</v>
      </c>
      <c r="O28" s="49">
        <v>0</v>
      </c>
      <c r="P28" s="49">
        <v>0</v>
      </c>
      <c r="Q28" s="49">
        <v>0</v>
      </c>
      <c r="R28" s="49">
        <v>50.37</v>
      </c>
      <c r="S28" s="49">
        <v>2.37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2.37</v>
      </c>
      <c r="Z28" s="50">
        <v>0</v>
      </c>
      <c r="AA28" s="50">
        <v>0</v>
      </c>
      <c r="AB28" s="50">
        <v>0</v>
      </c>
      <c r="AC28" s="50">
        <v>0</v>
      </c>
      <c r="AI28" s="53" t="s">
        <v>188</v>
      </c>
      <c r="AJ28" s="54" t="s">
        <v>94</v>
      </c>
      <c r="AK28" s="54" t="s">
        <v>28</v>
      </c>
      <c r="AL28" s="55" t="s">
        <v>108</v>
      </c>
      <c r="AM28" s="55" t="s">
        <v>189</v>
      </c>
      <c r="AN28" s="55" t="s">
        <v>190</v>
      </c>
      <c r="AO28" s="56">
        <v>2.37</v>
      </c>
      <c r="AP28" s="56"/>
      <c r="AQ28" s="56"/>
      <c r="AR28" s="56"/>
      <c r="AS28" s="42"/>
      <c r="AT28" s="42"/>
      <c r="AU28" s="56"/>
      <c r="AV28" s="56"/>
      <c r="AW28" s="56"/>
      <c r="AX28" s="56"/>
      <c r="AY28" s="56"/>
      <c r="AZ28" s="42"/>
      <c r="BA28" s="42"/>
      <c r="BB28" s="56"/>
      <c r="BC28" s="56"/>
      <c r="BD28" s="56"/>
      <c r="BE28" s="56"/>
      <c r="BF28" s="56"/>
      <c r="BG28" s="42"/>
      <c r="BH28" s="42"/>
      <c r="BI28" s="56"/>
      <c r="BJ28" s="56"/>
      <c r="BK28" s="56"/>
      <c r="BL28" s="56"/>
      <c r="BM28" s="56"/>
      <c r="BN28" s="42"/>
      <c r="BO28" s="42"/>
      <c r="BP28" s="56"/>
      <c r="BQ28" s="56"/>
      <c r="BR28" s="56"/>
      <c r="BS28" s="56"/>
      <c r="BT28" s="56">
        <f t="shared" si="0"/>
        <v>2.37</v>
      </c>
      <c r="BU28" s="56"/>
      <c r="BV28" s="56">
        <f t="shared" si="1"/>
        <v>2.37</v>
      </c>
      <c r="BW28" s="58">
        <f t="array" ref="BW28">IF(OR($D28="取締役",$D28="部長"),(IF((IF($N28&gt;30,$N28-30,0))&gt;(SUM(IF($AO28:$BS28&gt;=4,$AO28:$BS28-4))),(SUM(IF($AO28:$BS28&gt;=4,$AO28:$BS28-4)))+((IF($N28&gt;30,$N28-30,0))-(SUM(IF($AO28:$BS28&gt;=4,$AO28:$BS28-4)))),(SUM(IF($AO28:$BS28&gt;=4,$AO28:$BS28-4))))),$N28)</f>
        <v>2.37</v>
      </c>
      <c r="BX28" s="58">
        <f t="shared" si="2"/>
        <v>0</v>
      </c>
      <c r="BY28" s="46">
        <f t="array" ref="BY28">IF(OR($D28="取締役",$D28="部長"),IF(AND($Y28&gt;200,($Y28-200)-(INDEX($S$37:$S$58,MATCH($E28,$E$37:$E$58,0),1))&lt;0),(IF((IF($N28&gt;30,$N28-30,0))&gt;(SUM(IF($AO28:$BS28&gt;=4,$AO28:$BS28-4))),(SUM(IF($AO28:$BS28&gt;=4,$AO28:$BS28-4)))+((IF($N28&gt;30,$N28-30,0))-(SUM(IF($AO28:$BS28&gt;=4,$AO28:$BS28-4)))),(SUM(IF($AO28:$BS28&gt;=4,$AO28:$BS28-4))))),MAX(($Y28-200)-(INDEX($S$37:$S$58,MATCH($E28,$E$37:$E$58,0),1)),(IF((IF($N28&gt;30,$N28-30,0))&gt;(SUM(IF($AO28:$BS28&gt;=4,$AO28:$BS28-4))),(SUM(IF($AO28:$BS28&gt;=4,$AO28:$BS28-4)))+((IF($N28&gt;30,$N28-30,0))-(SUM(IF($AO28:$BS28&gt;=4,$AO28:$BS28-4)))),(SUM(IF($AO28:$BS28&gt;=4,$AO28:$BS28-4))))))),$N28)</f>
        <v>2.37</v>
      </c>
    </row>
    <row r="29" spans="1:77">
      <c r="BX29" s="1" t="s">
        <v>68</v>
      </c>
    </row>
    <row r="30" spans="1:77">
      <c r="BT30" s="61">
        <f t="array" ref="BT30">SUM(IF($AO$28:$BS$28&gt;4,$AO$28:$BS$28-4,$AO$28:$BS$28))</f>
        <v>2.37</v>
      </c>
      <c r="BU30" s="2">
        <f>IF(BT28&gt;=30,BT28-30,BT28)</f>
        <v>2.37</v>
      </c>
      <c r="BY30" s="1" t="s">
        <v>191</v>
      </c>
    </row>
    <row r="33" spans="1:77">
      <c r="A33" s="80" t="s">
        <v>11</v>
      </c>
      <c r="B33" s="80" t="s">
        <v>12</v>
      </c>
      <c r="C33" s="80" t="s">
        <v>13</v>
      </c>
      <c r="D33" s="80" t="s">
        <v>14</v>
      </c>
      <c r="E33" s="80" t="s">
        <v>15</v>
      </c>
      <c r="F33" s="80" t="s">
        <v>16</v>
      </c>
    </row>
    <row r="34" spans="1:77">
      <c r="A34" s="81"/>
      <c r="B34" s="81"/>
      <c r="C34" s="81"/>
      <c r="D34" s="81"/>
      <c r="E34" s="81"/>
      <c r="F34" s="81"/>
    </row>
    <row r="35" spans="1:77">
      <c r="A35" s="81"/>
      <c r="B35" s="81"/>
      <c r="C35" s="81"/>
      <c r="D35" s="81"/>
      <c r="E35" s="81"/>
      <c r="F35" s="81"/>
    </row>
    <row r="36" spans="1:77">
      <c r="A36" s="82"/>
      <c r="B36" s="82"/>
      <c r="C36" s="82"/>
      <c r="D36" s="82"/>
      <c r="E36" s="82"/>
      <c r="F36" s="82"/>
      <c r="G36" s="20" t="s">
        <v>192</v>
      </c>
      <c r="H36" s="20" t="s">
        <v>193</v>
      </c>
      <c r="I36" s="20" t="s">
        <v>194</v>
      </c>
      <c r="J36" s="20" t="s">
        <v>195</v>
      </c>
      <c r="K36" s="20" t="s">
        <v>196</v>
      </c>
      <c r="L36" s="20" t="s">
        <v>197</v>
      </c>
      <c r="M36" s="20" t="s">
        <v>198</v>
      </c>
      <c r="N36" s="20" t="s">
        <v>199</v>
      </c>
      <c r="O36" s="20" t="s">
        <v>200</v>
      </c>
      <c r="P36" s="20" t="s">
        <v>201</v>
      </c>
      <c r="Q36" s="20" t="s">
        <v>202</v>
      </c>
      <c r="R36" s="20" t="s">
        <v>203</v>
      </c>
      <c r="S36" s="20" t="s">
        <v>204</v>
      </c>
    </row>
    <row r="37" spans="1:77">
      <c r="A37" s="31" t="s">
        <v>87</v>
      </c>
      <c r="B37" s="32" t="s">
        <v>88</v>
      </c>
      <c r="C37" s="32" t="s">
        <v>89</v>
      </c>
      <c r="D37" s="32" t="s">
        <v>90</v>
      </c>
      <c r="E37" s="32" t="s">
        <v>91</v>
      </c>
      <c r="F37" s="32" t="s">
        <v>92</v>
      </c>
      <c r="G37" s="33"/>
      <c r="H37" s="34"/>
      <c r="I37" s="34"/>
      <c r="J37" s="34"/>
      <c r="K37" s="34"/>
      <c r="L37" s="34"/>
      <c r="M37" s="34"/>
      <c r="N37" s="34"/>
      <c r="O37" s="33"/>
      <c r="P37" s="35"/>
      <c r="Q37" s="35"/>
      <c r="R37" s="33"/>
      <c r="S37" s="34">
        <f>SUM(G37:R37)</f>
        <v>0</v>
      </c>
      <c r="U37" s="9">
        <f>IF(OR($D7="取締役",$D7="部長"),IF(AND($Y7&gt;200,$Y7-$W37&lt;0),"Ngay",MAX($Y7-$W37,"Ngay")),$N7)</f>
        <v>0</v>
      </c>
      <c r="W37" s="9">
        <f>INDEX($S$37:$S$58,MATCH($E7,$E$37:$E$58,0),1)</f>
        <v>0</v>
      </c>
      <c r="X37" s="9" t="str">
        <f>D37</f>
        <v>課長／室長／センター長</v>
      </c>
    </row>
    <row r="38" spans="1:77">
      <c r="A38" s="47" t="s">
        <v>97</v>
      </c>
      <c r="B38" s="48" t="s">
        <v>88</v>
      </c>
      <c r="C38" s="48" t="s">
        <v>98</v>
      </c>
      <c r="D38" s="48" t="s">
        <v>99</v>
      </c>
      <c r="E38" s="48" t="s">
        <v>100</v>
      </c>
      <c r="F38" s="48" t="s">
        <v>101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>
        <f t="shared" ref="S38:S58" si="3">SUM(G38:R38)</f>
        <v>0</v>
      </c>
      <c r="U38" s="9">
        <f t="array" ref="U38">IF(OR($D8="取締役",$D8="部長"),IF(AND($Y8&gt;200,$Y8-$W38&lt;0),"Ngay",MAX($Y8-$W38,"Ngay")),$N8)</f>
        <v>0</v>
      </c>
      <c r="W38" s="9">
        <f t="shared" ref="W38:W58" si="4">INDEX($S$37:$S$58,MATCH($E8,$E$37:$E$58,0),1)</f>
        <v>0</v>
      </c>
      <c r="X38" s="9" t="str">
        <f t="shared" ref="X38:X58" si="5">D38</f>
        <v>部長／室長／支店長</v>
      </c>
    </row>
    <row r="39" spans="1:77">
      <c r="A39" s="31" t="s">
        <v>106</v>
      </c>
      <c r="B39" s="32" t="s">
        <v>103</v>
      </c>
      <c r="C39" s="32" t="s">
        <v>107</v>
      </c>
      <c r="D39" s="32" t="s">
        <v>108</v>
      </c>
      <c r="E39" s="32" t="s">
        <v>109</v>
      </c>
      <c r="F39" s="32" t="s">
        <v>110</v>
      </c>
      <c r="G39" s="33"/>
      <c r="H39" s="34"/>
      <c r="I39" s="34"/>
      <c r="J39" s="34"/>
      <c r="K39" s="34"/>
      <c r="L39" s="34"/>
      <c r="M39" s="34"/>
      <c r="N39" s="34"/>
      <c r="O39" s="33"/>
      <c r="P39" s="35"/>
      <c r="Q39" s="35"/>
      <c r="R39" s="33"/>
      <c r="S39" s="34">
        <f t="shared" si="3"/>
        <v>0</v>
      </c>
      <c r="U39" s="9">
        <f t="array" ref="U39">IF(OR($D9="取締役",$D9="部長"),IF(AND($Y9&gt;200,$Y9-$W39&lt;0),"Ngay",MAX($Y9-$W39,"Ngay")),$N9)</f>
        <v>2.6</v>
      </c>
      <c r="W39" s="9">
        <f t="shared" si="4"/>
        <v>0</v>
      </c>
      <c r="X39" s="9" t="str">
        <f t="shared" si="5"/>
        <v>係員</v>
      </c>
    </row>
    <row r="40" spans="1:77">
      <c r="A40" s="47" t="s">
        <v>111</v>
      </c>
      <c r="B40" s="48" t="s">
        <v>103</v>
      </c>
      <c r="C40" s="48" t="s">
        <v>112</v>
      </c>
      <c r="D40" s="48" t="s">
        <v>113</v>
      </c>
      <c r="E40" s="48" t="s">
        <v>114</v>
      </c>
      <c r="F40" s="48" t="s">
        <v>115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>
        <f t="shared" si="3"/>
        <v>0</v>
      </c>
      <c r="U40" s="9">
        <f t="array" ref="U40">IF(OR($D10="取締役",$D10="部長"),IF(AND($Y10&gt;200,$Y10-$W40&lt;0),"Ngay",MAX($Y10-$W40,"Ngay")),$N10)</f>
        <v>0</v>
      </c>
      <c r="W40" s="9">
        <f t="shared" si="4"/>
        <v>0</v>
      </c>
      <c r="X40" s="9" t="str">
        <f t="shared" si="5"/>
        <v>なし</v>
      </c>
    </row>
    <row r="41" spans="1:77">
      <c r="A41" s="31" t="s">
        <v>116</v>
      </c>
      <c r="B41" s="32" t="s">
        <v>117</v>
      </c>
      <c r="C41" s="32" t="s">
        <v>118</v>
      </c>
      <c r="D41" s="32" t="s">
        <v>119</v>
      </c>
      <c r="E41" s="32" t="s">
        <v>120</v>
      </c>
      <c r="F41" s="32" t="s">
        <v>121</v>
      </c>
      <c r="G41" s="33"/>
      <c r="H41" s="34"/>
      <c r="I41" s="34"/>
      <c r="J41" s="34"/>
      <c r="K41" s="34"/>
      <c r="L41" s="34"/>
      <c r="M41" s="34"/>
      <c r="N41" s="34"/>
      <c r="O41" s="33"/>
      <c r="P41" s="35"/>
      <c r="Q41" s="35"/>
      <c r="R41" s="33"/>
      <c r="S41" s="34">
        <f t="shared" si="3"/>
        <v>0</v>
      </c>
      <c r="U41" s="9">
        <f t="array" ref="U41">IF(OR($D11="取締役",$D11="部長"),IF(AND($Y11&gt;200,$Y11-$W41&lt;0),"Ngay",MAX($Y11-$W41,"Ngay")),$N11)</f>
        <v>0</v>
      </c>
      <c r="W41" s="9">
        <f t="shared" si="4"/>
        <v>0</v>
      </c>
      <c r="X41" s="9" t="str">
        <f t="shared" si="5"/>
        <v>業務用ID</v>
      </c>
    </row>
    <row r="42" spans="1:77">
      <c r="A42" s="47" t="s">
        <v>122</v>
      </c>
      <c r="B42" s="48" t="s">
        <v>88</v>
      </c>
      <c r="C42" s="48" t="s">
        <v>123</v>
      </c>
      <c r="D42" s="48" t="s">
        <v>99</v>
      </c>
      <c r="E42" s="48" t="s">
        <v>124</v>
      </c>
      <c r="F42" s="48" t="s">
        <v>125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>
        <f t="shared" si="3"/>
        <v>0</v>
      </c>
      <c r="U42" s="9">
        <f t="array" ref="U42">IF(OR($D12="取締役",$D12="部長"),IF(AND($Y12&gt;200,$Y12-$W42&lt;0),"Ngay",MAX($Y12-$W42,"Ngay")),$N12)</f>
        <v>0</v>
      </c>
      <c r="W42" s="9">
        <f t="shared" si="4"/>
        <v>0</v>
      </c>
      <c r="X42" s="9" t="str">
        <f t="shared" si="5"/>
        <v>部長／室長／支店長</v>
      </c>
    </row>
    <row r="43" spans="1:77">
      <c r="A43" s="31" t="s">
        <v>127</v>
      </c>
      <c r="B43" s="32" t="s">
        <v>88</v>
      </c>
      <c r="C43" s="32" t="s">
        <v>89</v>
      </c>
      <c r="D43" s="32" t="s">
        <v>128</v>
      </c>
      <c r="E43" s="32" t="s">
        <v>129</v>
      </c>
      <c r="F43" s="32" t="s">
        <v>130</v>
      </c>
      <c r="G43" s="33"/>
      <c r="H43" s="34"/>
      <c r="I43" s="34"/>
      <c r="J43" s="34"/>
      <c r="K43" s="34"/>
      <c r="L43" s="34"/>
      <c r="M43" s="34"/>
      <c r="N43" s="34"/>
      <c r="O43" s="33"/>
      <c r="P43" s="35"/>
      <c r="Q43" s="35"/>
      <c r="R43" s="33"/>
      <c r="S43" s="34">
        <f t="shared" si="3"/>
        <v>0</v>
      </c>
      <c r="U43" s="9">
        <f t="array" ref="U43">IF(OR($D13="取締役",$D13="部長"),IF(AND($Y13&gt;200,$Y13-$W43&lt;0),"Ngay",MAX($Y13-$W43,"Ngay")),$N13)</f>
        <v>5.47</v>
      </c>
      <c r="W43" s="9">
        <f t="shared" si="4"/>
        <v>0</v>
      </c>
      <c r="X43" s="9" t="str">
        <f t="shared" si="5"/>
        <v>現地社員</v>
      </c>
    </row>
    <row r="44" spans="1:77">
      <c r="A44" s="47" t="s">
        <v>132</v>
      </c>
      <c r="B44" s="48" t="s">
        <v>103</v>
      </c>
      <c r="C44" s="48" t="s">
        <v>104</v>
      </c>
      <c r="D44" s="48" t="s">
        <v>126</v>
      </c>
      <c r="E44" s="48" t="s">
        <v>133</v>
      </c>
      <c r="F44" s="48" t="s">
        <v>134</v>
      </c>
      <c r="G44" s="49">
        <v>1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>
        <f t="shared" si="3"/>
        <v>1</v>
      </c>
      <c r="U44" s="9" t="e">
        <f t="array" ref="U44">IF(OR($D14="取締役",$D14="部長"),IF(AND($Y14&gt;200,$Y14-$W44&lt;0),"Ngay",MAX($Y14-$W44,"Ngay")),$N14)</f>
        <v>#VALUE!</v>
      </c>
      <c r="W44" s="9">
        <f t="shared" si="4"/>
        <v>1</v>
      </c>
      <c r="X44" s="9" t="str">
        <f t="shared" si="5"/>
        <v>取締役</v>
      </c>
    </row>
    <row r="45" spans="1:77">
      <c r="A45" s="31" t="s">
        <v>135</v>
      </c>
      <c r="B45" s="32" t="s">
        <v>94</v>
      </c>
      <c r="C45" s="32" t="s">
        <v>136</v>
      </c>
      <c r="D45" s="32" t="s">
        <v>137</v>
      </c>
      <c r="E45" s="32" t="s">
        <v>138</v>
      </c>
      <c r="F45" s="32" t="s">
        <v>139</v>
      </c>
      <c r="G45" s="33"/>
      <c r="H45" s="34">
        <v>5</v>
      </c>
      <c r="I45" s="34"/>
      <c r="J45" s="34"/>
      <c r="K45" s="34"/>
      <c r="L45" s="34"/>
      <c r="M45" s="34"/>
      <c r="N45" s="34"/>
      <c r="O45" s="33"/>
      <c r="P45" s="35"/>
      <c r="Q45" s="35"/>
      <c r="R45" s="33"/>
      <c r="S45" s="34">
        <f t="shared" si="3"/>
        <v>5</v>
      </c>
      <c r="U45" s="9" t="e">
        <f t="array" ref="U45">IF(OR($D15="取締役",$D15="部長"),IF(AND($Y15&gt;200,$Y15-$W45&lt;0),"Ngay",MAX($Y15-$W45,"Ngay")),$N15)</f>
        <v>#VALUE!</v>
      </c>
      <c r="W45" s="9">
        <f t="shared" si="4"/>
        <v>5</v>
      </c>
      <c r="X45" s="9" t="str">
        <f t="shared" si="5"/>
        <v>部長</v>
      </c>
    </row>
    <row r="46" spans="1:77">
      <c r="A46" s="47" t="s">
        <v>140</v>
      </c>
      <c r="B46" s="48" t="s">
        <v>88</v>
      </c>
      <c r="C46" s="48" t="s">
        <v>123</v>
      </c>
      <c r="D46" s="48" t="s">
        <v>128</v>
      </c>
      <c r="E46" s="48" t="s">
        <v>141</v>
      </c>
      <c r="F46" s="48" t="s">
        <v>142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>
        <f t="shared" si="3"/>
        <v>0</v>
      </c>
      <c r="U46" s="9">
        <f t="array" ref="U46">IF(OR($D16="取締役",$D16="部長"),IF(AND($Y16&gt;200,$Y16-$W46&lt;0),"Ngay",MAX($Y16-$W46,"Ngay")),$N16)</f>
        <v>0</v>
      </c>
      <c r="W46" s="9">
        <f t="shared" si="4"/>
        <v>0</v>
      </c>
      <c r="X46" s="9" t="str">
        <f t="shared" si="5"/>
        <v>現地社員</v>
      </c>
    </row>
    <row r="47" spans="1:77">
      <c r="A47" s="31" t="s">
        <v>143</v>
      </c>
      <c r="B47" s="32" t="s">
        <v>103</v>
      </c>
      <c r="C47" s="32" t="s">
        <v>104</v>
      </c>
      <c r="D47" s="32" t="s">
        <v>126</v>
      </c>
      <c r="E47" s="32" t="s">
        <v>144</v>
      </c>
      <c r="F47" s="32" t="s">
        <v>145</v>
      </c>
      <c r="G47" s="33"/>
      <c r="H47" s="34"/>
      <c r="I47" s="34"/>
      <c r="J47" s="34"/>
      <c r="K47" s="34"/>
      <c r="L47" s="34"/>
      <c r="M47" s="34"/>
      <c r="N47" s="34"/>
      <c r="O47" s="33"/>
      <c r="P47" s="35"/>
      <c r="Q47" s="35"/>
      <c r="R47" s="33">
        <v>40</v>
      </c>
      <c r="S47" s="34">
        <f t="shared" si="3"/>
        <v>40</v>
      </c>
      <c r="U47" s="9" t="e">
        <f t="array" ref="U47">IF(OR($D17="取締役",$D17="部長"),IF(AND($Y17&gt;200,$Y17-$W47&lt;0),"Ngay",MAX($Y17-$W47,"Ngay")),$N17)</f>
        <v>#VALUE!</v>
      </c>
      <c r="W47" s="9">
        <f t="shared" si="4"/>
        <v>40</v>
      </c>
      <c r="X47" s="9" t="str">
        <f t="shared" si="5"/>
        <v>取締役</v>
      </c>
    </row>
    <row r="48" spans="1:77">
      <c r="A48" s="47" t="s">
        <v>146</v>
      </c>
      <c r="B48" s="48" t="s">
        <v>94</v>
      </c>
      <c r="C48" s="48" t="s">
        <v>147</v>
      </c>
      <c r="D48" s="48" t="s">
        <v>108</v>
      </c>
      <c r="E48" s="48" t="s">
        <v>148</v>
      </c>
      <c r="F48" s="48" t="s">
        <v>149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>
        <f t="shared" si="3"/>
        <v>0</v>
      </c>
      <c r="U48" s="9">
        <f t="array" ref="U48">IF(OR($D18="取締役",$D18="部長"),IF(AND($Y18&gt;200,$Y18-$W48&lt;0),"Ngay",MAX($Y18-$W48,"Ngay")),$N18)</f>
        <v>0</v>
      </c>
      <c r="W48" s="9">
        <f t="shared" si="4"/>
        <v>0</v>
      </c>
      <c r="X48" s="9" t="str">
        <f t="shared" si="5"/>
        <v>係員</v>
      </c>
      <c r="BW48" s="62" t="s">
        <v>205</v>
      </c>
      <c r="BX48" s="62"/>
      <c r="BY48" s="62"/>
    </row>
    <row r="49" spans="1:79">
      <c r="A49" s="31" t="s">
        <v>150</v>
      </c>
      <c r="B49" s="32" t="s">
        <v>94</v>
      </c>
      <c r="C49" s="32" t="s">
        <v>151</v>
      </c>
      <c r="D49" s="32" t="s">
        <v>152</v>
      </c>
      <c r="E49" s="32" t="s">
        <v>153</v>
      </c>
      <c r="F49" s="32" t="s">
        <v>154</v>
      </c>
      <c r="G49" s="33"/>
      <c r="H49" s="34"/>
      <c r="I49" s="34"/>
      <c r="J49" s="34"/>
      <c r="K49" s="34"/>
      <c r="L49" s="34"/>
      <c r="M49" s="34"/>
      <c r="N49" s="34"/>
      <c r="O49" s="33"/>
      <c r="P49" s="35"/>
      <c r="Q49" s="35"/>
      <c r="R49" s="33"/>
      <c r="S49" s="34">
        <f t="shared" si="3"/>
        <v>0</v>
      </c>
      <c r="U49" s="9">
        <f t="array" ref="U49">IF(OR($D19="取締役",$D19="部長"),IF(AND($Y19&gt;200,$Y19-$W49&lt;0),"Ngay",MAX($Y19-$W49,"Ngay")),$N19)</f>
        <v>6</v>
      </c>
      <c r="W49" s="9">
        <f t="shared" si="4"/>
        <v>0</v>
      </c>
      <c r="X49" s="9" t="str">
        <f t="shared" si="5"/>
        <v>Accountant</v>
      </c>
      <c r="AI49" s="15" t="s">
        <v>30</v>
      </c>
      <c r="AJ49" s="16" t="s">
        <v>31</v>
      </c>
      <c r="AK49" s="17" t="s">
        <v>32</v>
      </c>
      <c r="AL49" s="17" t="s">
        <v>33</v>
      </c>
      <c r="AM49" s="17" t="s">
        <v>15</v>
      </c>
      <c r="AN49" s="17" t="s">
        <v>34</v>
      </c>
      <c r="AO49" s="17" t="s">
        <v>35</v>
      </c>
      <c r="AP49" s="17" t="s">
        <v>36</v>
      </c>
      <c r="AQ49" s="17" t="s">
        <v>37</v>
      </c>
      <c r="AR49" s="17" t="s">
        <v>38</v>
      </c>
      <c r="AS49" s="18" t="s">
        <v>39</v>
      </c>
      <c r="AT49" s="18" t="s">
        <v>40</v>
      </c>
      <c r="AU49" s="17" t="s">
        <v>41</v>
      </c>
      <c r="AV49" s="17" t="s">
        <v>42</v>
      </c>
      <c r="AW49" s="17" t="s">
        <v>43</v>
      </c>
      <c r="AX49" s="17" t="s">
        <v>44</v>
      </c>
      <c r="AY49" s="17" t="s">
        <v>45</v>
      </c>
      <c r="AZ49" s="18" t="s">
        <v>46</v>
      </c>
      <c r="BA49" s="18" t="s">
        <v>47</v>
      </c>
      <c r="BB49" s="17" t="s">
        <v>48</v>
      </c>
      <c r="BC49" s="17" t="s">
        <v>49</v>
      </c>
      <c r="BD49" s="17" t="s">
        <v>50</v>
      </c>
      <c r="BE49" s="17" t="s">
        <v>51</v>
      </c>
      <c r="BF49" s="17" t="s">
        <v>52</v>
      </c>
      <c r="BG49" s="18" t="s">
        <v>53</v>
      </c>
      <c r="BH49" s="18" t="s">
        <v>54</v>
      </c>
      <c r="BI49" s="17" t="s">
        <v>55</v>
      </c>
      <c r="BJ49" s="17" t="s">
        <v>56</v>
      </c>
      <c r="BK49" s="17" t="s">
        <v>57</v>
      </c>
      <c r="BL49" s="17" t="s">
        <v>58</v>
      </c>
      <c r="BM49" s="17" t="s">
        <v>59</v>
      </c>
      <c r="BN49" s="18" t="s">
        <v>60</v>
      </c>
      <c r="BO49" s="18" t="s">
        <v>61</v>
      </c>
      <c r="BP49" s="17" t="s">
        <v>62</v>
      </c>
      <c r="BQ49" s="17" t="s">
        <v>63</v>
      </c>
      <c r="BR49" s="17" t="s">
        <v>64</v>
      </c>
      <c r="BS49" s="17"/>
      <c r="BT49" s="17" t="s">
        <v>65</v>
      </c>
      <c r="BU49" s="17" t="s">
        <v>66</v>
      </c>
      <c r="BV49" s="17" t="s">
        <v>67</v>
      </c>
      <c r="BW49" s="62"/>
      <c r="BX49" s="62" t="s">
        <v>206</v>
      </c>
      <c r="BY49" s="62"/>
    </row>
    <row r="50" spans="1:79">
      <c r="A50" s="47" t="s">
        <v>155</v>
      </c>
      <c r="B50" s="48" t="s">
        <v>103</v>
      </c>
      <c r="C50" s="48" t="s">
        <v>131</v>
      </c>
      <c r="D50" s="48" t="s">
        <v>108</v>
      </c>
      <c r="E50" s="48" t="s">
        <v>156</v>
      </c>
      <c r="F50" s="48" t="s">
        <v>157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>
        <f t="shared" si="3"/>
        <v>0</v>
      </c>
      <c r="U50" s="9">
        <f t="array" ref="U50">IF(OR($D20="取締役",$D20="部長"),IF(AND($Y20&gt;200,$Y20-$W50&lt;0),"Ngay",MAX($Y20-$W50,"Ngay")),$N20)</f>
        <v>0</v>
      </c>
      <c r="W50" s="9">
        <f t="shared" si="4"/>
        <v>0</v>
      </c>
      <c r="X50" s="9" t="str">
        <f t="shared" si="5"/>
        <v>係員</v>
      </c>
      <c r="AI50" s="24"/>
      <c r="AJ50" s="25" t="s">
        <v>71</v>
      </c>
      <c r="AK50" s="25" t="s">
        <v>72</v>
      </c>
      <c r="AL50" s="26" t="s">
        <v>73</v>
      </c>
      <c r="AM50" s="26" t="s">
        <v>74</v>
      </c>
      <c r="AN50" s="26" t="s">
        <v>75</v>
      </c>
      <c r="AO50" s="27" t="s">
        <v>76</v>
      </c>
      <c r="AP50" s="26" t="s">
        <v>77</v>
      </c>
      <c r="AQ50" s="26" t="s">
        <v>78</v>
      </c>
      <c r="AR50" s="26" t="s">
        <v>79</v>
      </c>
      <c r="AS50" s="28" t="s">
        <v>80</v>
      </c>
      <c r="AT50" s="28" t="s">
        <v>81</v>
      </c>
      <c r="AU50" s="26" t="s">
        <v>82</v>
      </c>
      <c r="AV50" s="26" t="s">
        <v>76</v>
      </c>
      <c r="AW50" s="26" t="s">
        <v>77</v>
      </c>
      <c r="AX50" s="26" t="s">
        <v>78</v>
      </c>
      <c r="AY50" s="26" t="s">
        <v>79</v>
      </c>
      <c r="AZ50" s="28" t="s">
        <v>80</v>
      </c>
      <c r="BA50" s="28" t="s">
        <v>81</v>
      </c>
      <c r="BB50" s="26" t="s">
        <v>82</v>
      </c>
      <c r="BC50" s="26" t="s">
        <v>76</v>
      </c>
      <c r="BD50" s="26" t="s">
        <v>77</v>
      </c>
      <c r="BE50" s="26" t="s">
        <v>78</v>
      </c>
      <c r="BF50" s="26" t="s">
        <v>79</v>
      </c>
      <c r="BG50" s="28" t="s">
        <v>80</v>
      </c>
      <c r="BH50" s="28" t="s">
        <v>81</v>
      </c>
      <c r="BI50" s="26" t="s">
        <v>82</v>
      </c>
      <c r="BJ50" s="26" t="s">
        <v>76</v>
      </c>
      <c r="BK50" s="26" t="s">
        <v>77</v>
      </c>
      <c r="BL50" s="26" t="s">
        <v>78</v>
      </c>
      <c r="BM50" s="26" t="s">
        <v>79</v>
      </c>
      <c r="BN50" s="28" t="s">
        <v>80</v>
      </c>
      <c r="BO50" s="28" t="s">
        <v>81</v>
      </c>
      <c r="BP50" s="26" t="s">
        <v>82</v>
      </c>
      <c r="BQ50" s="26" t="s">
        <v>76</v>
      </c>
      <c r="BR50" s="26" t="s">
        <v>77</v>
      </c>
      <c r="BS50" s="26"/>
      <c r="BT50" s="29" t="s">
        <v>207</v>
      </c>
      <c r="BU50" s="29" t="s">
        <v>208</v>
      </c>
      <c r="BV50" s="29" t="s">
        <v>209</v>
      </c>
      <c r="BW50" s="63"/>
      <c r="BX50" s="63"/>
      <c r="BY50" s="63" t="s">
        <v>210</v>
      </c>
    </row>
    <row r="51" spans="1:79">
      <c r="A51" s="31" t="s">
        <v>158</v>
      </c>
      <c r="B51" s="32" t="s">
        <v>159</v>
      </c>
      <c r="C51" s="32" t="s">
        <v>160</v>
      </c>
      <c r="D51" s="32" t="s">
        <v>161</v>
      </c>
      <c r="E51" s="32" t="s">
        <v>162</v>
      </c>
      <c r="F51" s="32" t="s">
        <v>163</v>
      </c>
      <c r="G51" s="33"/>
      <c r="H51" s="34"/>
      <c r="I51" s="34"/>
      <c r="J51" s="34"/>
      <c r="K51" s="34"/>
      <c r="L51" s="34"/>
      <c r="M51" s="34"/>
      <c r="N51" s="34"/>
      <c r="O51" s="33"/>
      <c r="P51" s="35"/>
      <c r="Q51" s="35"/>
      <c r="R51" s="33"/>
      <c r="S51" s="34">
        <f t="shared" si="3"/>
        <v>0</v>
      </c>
      <c r="U51" s="9">
        <f t="array" ref="U51">IF(OR($D21="取締役",$D21="部長"),IF(AND($Y21&gt;200,$Y21-$W51&lt;0),"Ngay",MAX($Y21-$W51,"Ngay")),$N21)</f>
        <v>0</v>
      </c>
      <c r="W51" s="9">
        <f t="shared" si="4"/>
        <v>0</v>
      </c>
      <c r="X51" s="9" t="str">
        <f t="shared" si="5"/>
        <v>General Manager</v>
      </c>
      <c r="AI51" s="53" t="s">
        <v>132</v>
      </c>
      <c r="AJ51" s="54" t="s">
        <v>103</v>
      </c>
      <c r="AK51" s="54" t="s">
        <v>104</v>
      </c>
      <c r="AL51" s="55" t="s">
        <v>126</v>
      </c>
      <c r="AM51" s="55" t="s">
        <v>133</v>
      </c>
      <c r="AN51" s="55" t="s">
        <v>134</v>
      </c>
      <c r="AO51" s="64"/>
      <c r="AP51" s="64"/>
      <c r="AQ51" s="64"/>
      <c r="AR51" s="64"/>
      <c r="AS51" s="65"/>
      <c r="AT51" s="65"/>
      <c r="AU51" s="64"/>
      <c r="AV51" s="64"/>
      <c r="AW51" s="64"/>
      <c r="AX51" s="64"/>
      <c r="AY51" s="64"/>
      <c r="AZ51" s="65"/>
      <c r="BA51" s="65"/>
      <c r="BB51" s="64"/>
      <c r="BC51" s="64"/>
      <c r="BD51" s="64"/>
      <c r="BE51" s="64"/>
      <c r="BF51" s="64"/>
      <c r="BG51" s="65"/>
      <c r="BH51" s="65"/>
      <c r="BI51" s="64"/>
      <c r="BJ51" s="64"/>
      <c r="BK51" s="64"/>
      <c r="BL51" s="64">
        <v>5</v>
      </c>
      <c r="BM51" s="64">
        <v>3</v>
      </c>
      <c r="BN51" s="65"/>
      <c r="BO51" s="65"/>
      <c r="BP51" s="64">
        <v>4</v>
      </c>
      <c r="BQ51" s="64">
        <v>4</v>
      </c>
      <c r="BR51" s="64">
        <v>4</v>
      </c>
      <c r="BS51" s="64"/>
      <c r="BT51" s="64">
        <f t="shared" ref="BT51:BT53" si="6">SUM(AO51:BS51)</f>
        <v>20</v>
      </c>
      <c r="BU51" s="64"/>
      <c r="BV51" s="64">
        <f t="shared" ref="BV51:BV53" si="7">BT51-BU51</f>
        <v>20</v>
      </c>
      <c r="BW51" s="66">
        <f t="array" ref="BW51">SUM(IF($AO51:$BS51&gt;=4,$AO51:$BS51-4))</f>
        <v>1</v>
      </c>
      <c r="BX51" s="66">
        <f>IF($BT51&gt;30,$BT51-30,0)</f>
        <v>0</v>
      </c>
      <c r="BY51" s="66">
        <f>IF($BX51&gt;$BW51,$BW51+($BX51-$BW51),$BW51)</f>
        <v>1</v>
      </c>
      <c r="BZ51" s="66">
        <f t="array" ref="BZ51">IF((IF($BT51&gt;30,$BT51-30,0))&gt;(SUM(IF($AO51:$BS51&gt;=4,$AO51:$BS51-4))),(SUM(IF($AO51:$BS51&gt;=4,$AO51:$BS51-4)))+((IF($BT51&gt;30,$BT51-30,0))-(SUM(IF($AO51:$BS51&gt;=4,$AO51:$BS51-4)))),(SUM(IF($AO51:$BS51&gt;=4,$AO51:$BS51-4))))</f>
        <v>1</v>
      </c>
      <c r="CA51" s="1">
        <f t="array" ref="CA51">IF(OR($AL51="取締役",$AL51="部長"),(IF((IF($BT51&gt;30,$BT51-30,0))&gt;(SUM(IF($AO51:$BS51&gt;=4,$AO51:$BS51-4))),(SUM(IF($AO51:$BS51&gt;=4,$AO51:$BS51-4)))+((IF($BT51&gt;30,$BT51-30,0))-(SUM(IF($AO51:$BS51&gt;=4,$AO51:$BS51-4)))),(SUM(IF($AO51:$BS51&gt;=4,$AO51:$BS51-4))))),$BT51)</f>
        <v>1</v>
      </c>
    </row>
    <row r="52" spans="1:79">
      <c r="A52" s="47" t="s">
        <v>165</v>
      </c>
      <c r="B52" s="48" t="s">
        <v>103</v>
      </c>
      <c r="C52" s="48" t="s">
        <v>166</v>
      </c>
      <c r="D52" s="48" t="s">
        <v>108</v>
      </c>
      <c r="E52" s="48" t="s">
        <v>167</v>
      </c>
      <c r="F52" s="48" t="s">
        <v>168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>
        <f t="shared" si="3"/>
        <v>0</v>
      </c>
      <c r="U52" s="9">
        <f t="array" ref="U52">IF(OR($D22="取締役",$D22="部長"),IF(AND($Y22&gt;200,$Y22-$W52&lt;0),"Ngay",MAX($Y22-$W52,"Ngay")),$N22)</f>
        <v>2.7</v>
      </c>
      <c r="W52" s="9">
        <f t="shared" si="4"/>
        <v>0</v>
      </c>
      <c r="X52" s="9" t="str">
        <f t="shared" si="5"/>
        <v>係員</v>
      </c>
      <c r="AI52" s="53" t="s">
        <v>135</v>
      </c>
      <c r="AJ52" s="54" t="s">
        <v>94</v>
      </c>
      <c r="AK52" s="54" t="s">
        <v>136</v>
      </c>
      <c r="AL52" s="55" t="s">
        <v>137</v>
      </c>
      <c r="AM52" s="55" t="s">
        <v>138</v>
      </c>
      <c r="AN52" s="55" t="s">
        <v>139</v>
      </c>
      <c r="AO52" s="64"/>
      <c r="AP52" s="64"/>
      <c r="AQ52" s="64"/>
      <c r="AR52" s="64"/>
      <c r="AS52" s="65"/>
      <c r="AT52" s="65"/>
      <c r="AU52" s="64"/>
      <c r="AV52" s="64"/>
      <c r="AW52" s="64"/>
      <c r="AX52" s="64"/>
      <c r="AY52" s="64"/>
      <c r="AZ52" s="65"/>
      <c r="BA52" s="65"/>
      <c r="BB52" s="64"/>
      <c r="BC52" s="64"/>
      <c r="BD52" s="64"/>
      <c r="BE52" s="64"/>
      <c r="BF52" s="64"/>
      <c r="BG52" s="65"/>
      <c r="BH52" s="65"/>
      <c r="BI52" s="64">
        <v>5</v>
      </c>
      <c r="BJ52" s="64">
        <v>4</v>
      </c>
      <c r="BK52" s="64">
        <v>4</v>
      </c>
      <c r="BL52" s="64">
        <v>7</v>
      </c>
      <c r="BM52" s="64">
        <v>3</v>
      </c>
      <c r="BN52" s="65"/>
      <c r="BO52" s="65"/>
      <c r="BP52" s="64">
        <v>4</v>
      </c>
      <c r="BQ52" s="64">
        <v>4</v>
      </c>
      <c r="BR52" s="64">
        <v>4</v>
      </c>
      <c r="BS52" s="64"/>
      <c r="BT52" s="64">
        <f t="shared" si="6"/>
        <v>35</v>
      </c>
      <c r="BU52" s="64"/>
      <c r="BV52" s="64">
        <f t="shared" si="7"/>
        <v>35</v>
      </c>
      <c r="BW52" s="66">
        <f t="array" ref="BW52">SUM(IF($AO52:$BS52&gt;=4,$AO52:$BS52-4))</f>
        <v>4</v>
      </c>
      <c r="BX52" s="66">
        <f t="shared" ref="BX52:BX53" si="8">IF($BT52&gt;30,$BT52-30,0)</f>
        <v>5</v>
      </c>
      <c r="BY52" s="66">
        <f>IF($BX52&gt;$BW52,$BW52+($BX52-$BW52),$BW52)</f>
        <v>5</v>
      </c>
      <c r="BZ52" s="66">
        <f t="array" ref="BZ52">IF((IF($BT52&gt;30,$BT52-30,0))&gt;(SUM(IF($AO52:$BS52&gt;=4,$AO52:$BS52-4))),(SUM(IF($AO52:$BS52&gt;=4,$AO52:$BS52-4)))+((IF($BT52&gt;30,$BT52-30,0))-(SUM(IF($AO52:$BS52&gt;=4,$AO52:$BS52-4)))),(SUM(IF($AO52:$BS52&gt;=4,$AO52:$BS52-4))))</f>
        <v>5</v>
      </c>
      <c r="CA52" s="1">
        <f t="shared" ref="CA52:CA53" si="9">IF(OR($AL52="取締役",$AL52="部長"),$BZ52,$BT52)</f>
        <v>5</v>
      </c>
    </row>
    <row r="53" spans="1:79">
      <c r="A53" s="31" t="s">
        <v>169</v>
      </c>
      <c r="B53" s="32" t="s">
        <v>94</v>
      </c>
      <c r="C53" s="32" t="s">
        <v>151</v>
      </c>
      <c r="D53" s="32" t="s">
        <v>170</v>
      </c>
      <c r="E53" s="32" t="s">
        <v>171</v>
      </c>
      <c r="F53" s="32" t="s">
        <v>172</v>
      </c>
      <c r="G53" s="33"/>
      <c r="H53" s="34"/>
      <c r="I53" s="34"/>
      <c r="J53" s="34"/>
      <c r="K53" s="34"/>
      <c r="L53" s="34"/>
      <c r="M53" s="34"/>
      <c r="N53" s="34"/>
      <c r="O53" s="33"/>
      <c r="P53" s="35"/>
      <c r="Q53" s="35"/>
      <c r="R53" s="33"/>
      <c r="S53" s="34">
        <f t="shared" si="3"/>
        <v>0</v>
      </c>
      <c r="U53" s="9">
        <f t="array" ref="U53">IF(OR($D23="取締役",$D23="部長"),IF(AND($Y23&gt;200,$Y23-$W53&lt;0),"Ngay",MAX($Y23-$W53,"Ngay")),$N23)</f>
        <v>1.52</v>
      </c>
      <c r="W53" s="9">
        <f t="shared" si="4"/>
        <v>0</v>
      </c>
      <c r="X53" s="9" t="str">
        <f t="shared" si="5"/>
        <v>Chief Accountant</v>
      </c>
      <c r="AI53" s="53" t="s">
        <v>143</v>
      </c>
      <c r="AJ53" s="54" t="s">
        <v>103</v>
      </c>
      <c r="AK53" s="54" t="s">
        <v>104</v>
      </c>
      <c r="AL53" s="55" t="s">
        <v>126</v>
      </c>
      <c r="AM53" s="55" t="s">
        <v>144</v>
      </c>
      <c r="AN53" s="55" t="s">
        <v>145</v>
      </c>
      <c r="AO53" s="64"/>
      <c r="AP53" s="64"/>
      <c r="AQ53" s="64"/>
      <c r="AR53" s="64"/>
      <c r="AS53" s="65"/>
      <c r="AT53" s="65"/>
      <c r="AU53" s="64"/>
      <c r="AV53" s="64"/>
      <c r="AW53" s="64"/>
      <c r="AX53" s="64"/>
      <c r="AY53" s="64"/>
      <c r="AZ53" s="65"/>
      <c r="BA53" s="65"/>
      <c r="BB53" s="64"/>
      <c r="BC53" s="64"/>
      <c r="BD53" s="64"/>
      <c r="BE53" s="64"/>
      <c r="BF53" s="64"/>
      <c r="BG53" s="65"/>
      <c r="BH53" s="65"/>
      <c r="BI53" s="64"/>
      <c r="BJ53" s="64"/>
      <c r="BK53" s="64"/>
      <c r="BL53" s="64"/>
      <c r="BM53" s="64"/>
      <c r="BN53" s="65"/>
      <c r="BO53" s="65"/>
      <c r="BP53" s="64"/>
      <c r="BQ53" s="64"/>
      <c r="BR53" s="64"/>
      <c r="BS53" s="64"/>
      <c r="BT53" s="64">
        <f t="shared" si="6"/>
        <v>0</v>
      </c>
      <c r="BU53" s="64"/>
      <c r="BV53" s="64">
        <f t="shared" si="7"/>
        <v>0</v>
      </c>
      <c r="BW53" s="66">
        <f t="array" ref="BW53">SUM(IF($AO53:$BS53&gt;=4,$AO53:$BS53-4))</f>
        <v>0</v>
      </c>
      <c r="BX53" s="66">
        <f t="shared" si="8"/>
        <v>0</v>
      </c>
      <c r="BY53" s="66">
        <f>IF($BX53&gt;$BW53,$BW53+($BX53-$BW53),$BW53)</f>
        <v>0</v>
      </c>
      <c r="BZ53" s="66">
        <f t="array" ref="BZ53">IF((IF($BT53&gt;30,$BT53-30,0))&gt;(SUM(IF($AO53:$BS53&gt;=4,$AO53:$BS53-4))),(SUM(IF($AO53:$BS53&gt;=4,$AO53:$BS53-4)))+((IF($BT53&gt;30,$BT53-30,0))-(SUM(IF($AO53:$BS53&gt;=4,$AO53:$BS53-4)))),(SUM(IF($AO53:$BS53&gt;=4,$AO53:$BS53-4))))</f>
        <v>0</v>
      </c>
      <c r="CA53" s="1">
        <f t="shared" si="9"/>
        <v>0</v>
      </c>
    </row>
    <row r="54" spans="1:79">
      <c r="A54" s="47" t="s">
        <v>173</v>
      </c>
      <c r="B54" s="48" t="s">
        <v>117</v>
      </c>
      <c r="C54" s="48" t="s">
        <v>174</v>
      </c>
      <c r="D54" s="48" t="s">
        <v>119</v>
      </c>
      <c r="E54" s="48" t="s">
        <v>175</v>
      </c>
      <c r="F54" s="48" t="s">
        <v>176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>
        <f t="shared" si="3"/>
        <v>0</v>
      </c>
      <c r="U54" s="9">
        <f t="array" ref="U54">IF(OR($D24="取締役",$D24="部長"),IF(AND($Y24&gt;200,$Y24-$W54&lt;0),"Ngay",MAX($Y24-$W54,"Ngay")),$N24)</f>
        <v>0</v>
      </c>
      <c r="W54" s="9">
        <f t="shared" si="4"/>
        <v>0</v>
      </c>
      <c r="X54" s="9" t="str">
        <f t="shared" si="5"/>
        <v>業務用ID</v>
      </c>
      <c r="BW54" s="1" t="s">
        <v>211</v>
      </c>
    </row>
    <row r="55" spans="1:79">
      <c r="A55" s="31" t="s">
        <v>178</v>
      </c>
      <c r="B55" s="32" t="s">
        <v>103</v>
      </c>
      <c r="C55" s="32" t="s">
        <v>104</v>
      </c>
      <c r="D55" s="32" t="s">
        <v>179</v>
      </c>
      <c r="E55" s="32" t="s">
        <v>180</v>
      </c>
      <c r="F55" s="32" t="s">
        <v>181</v>
      </c>
      <c r="G55" s="33"/>
      <c r="H55" s="34"/>
      <c r="I55" s="34"/>
      <c r="J55" s="34"/>
      <c r="K55" s="34"/>
      <c r="L55" s="34"/>
      <c r="M55" s="34"/>
      <c r="N55" s="34"/>
      <c r="O55" s="33"/>
      <c r="P55" s="35"/>
      <c r="Q55" s="35"/>
      <c r="R55" s="33"/>
      <c r="S55" s="34">
        <f t="shared" si="3"/>
        <v>0</v>
      </c>
      <c r="U55" s="9">
        <f t="array" ref="U55">IF(OR($D25="取締役",$D25="部長"),IF(AND($Y25&gt;200,$Y25-$W55&lt;0),"Ngay",MAX($Y25-$W55,"Ngay")),$N25)</f>
        <v>0</v>
      </c>
      <c r="W55" s="9">
        <f t="shared" si="4"/>
        <v>0</v>
      </c>
      <c r="X55" s="9" t="str">
        <f t="shared" si="5"/>
        <v>顧問</v>
      </c>
      <c r="BX55" s="1" t="s">
        <v>212</v>
      </c>
    </row>
    <row r="56" spans="1:79">
      <c r="A56" s="47" t="s">
        <v>182</v>
      </c>
      <c r="B56" s="48" t="s">
        <v>103</v>
      </c>
      <c r="C56" s="48" t="s">
        <v>112</v>
      </c>
      <c r="D56" s="48" t="s">
        <v>113</v>
      </c>
      <c r="E56" s="48" t="s">
        <v>183</v>
      </c>
      <c r="F56" s="48" t="s">
        <v>184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>
        <f t="shared" si="3"/>
        <v>0</v>
      </c>
      <c r="U56" s="9">
        <f t="array" ref="U56">IF(OR($D26="取締役",$D26="部長"),IF(AND($Y26&gt;200,$Y26-$W56&lt;0),"Ngay",MAX($Y26-$W56,"Ngay")),$N26)</f>
        <v>0</v>
      </c>
      <c r="W56" s="9">
        <f t="shared" si="4"/>
        <v>0</v>
      </c>
      <c r="X56" s="9" t="str">
        <f t="shared" si="5"/>
        <v>なし</v>
      </c>
      <c r="BY56" s="1" t="s">
        <v>213</v>
      </c>
    </row>
    <row r="57" spans="1:79">
      <c r="A57" s="31" t="s">
        <v>185</v>
      </c>
      <c r="B57" s="32" t="s">
        <v>94</v>
      </c>
      <c r="C57" s="32" t="s">
        <v>164</v>
      </c>
      <c r="D57" s="32" t="s">
        <v>108</v>
      </c>
      <c r="E57" s="32" t="s">
        <v>186</v>
      </c>
      <c r="F57" s="32" t="s">
        <v>187</v>
      </c>
      <c r="G57" s="33"/>
      <c r="H57" s="34"/>
      <c r="I57" s="34"/>
      <c r="J57" s="34"/>
      <c r="K57" s="34"/>
      <c r="L57" s="34"/>
      <c r="M57" s="34"/>
      <c r="N57" s="34"/>
      <c r="O57" s="33"/>
      <c r="P57" s="35"/>
      <c r="Q57" s="35"/>
      <c r="R57" s="33"/>
      <c r="S57" s="34">
        <f t="shared" si="3"/>
        <v>0</v>
      </c>
      <c r="U57" s="9">
        <f t="array" ref="U57">IF(OR($D27="取締役",$D27="部長"),IF(AND($Y27&gt;200,$Y27-$W57&lt;0),"Ngay",MAX($Y27-$W57,"Ngay")),$N27)</f>
        <v>0</v>
      </c>
      <c r="W57" s="9">
        <f t="shared" si="4"/>
        <v>0</v>
      </c>
      <c r="X57" s="9" t="str">
        <f t="shared" si="5"/>
        <v>係員</v>
      </c>
    </row>
    <row r="58" spans="1:79">
      <c r="A58" s="47" t="s">
        <v>188</v>
      </c>
      <c r="B58" s="48" t="s">
        <v>94</v>
      </c>
      <c r="C58" s="48" t="s">
        <v>28</v>
      </c>
      <c r="D58" s="48" t="s">
        <v>108</v>
      </c>
      <c r="E58" s="48" t="s">
        <v>189</v>
      </c>
      <c r="F58" s="48" t="s">
        <v>190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>
        <f t="shared" si="3"/>
        <v>0</v>
      </c>
      <c r="U58" s="9">
        <f t="array" ref="U58">IF(OR($D28="取締役",$D28="部長"),IF(AND($Y28&gt;200,$Y28-$W58&lt;0),"Ngay",MAX($Y28-$W58,"Ngay")),$N28)</f>
        <v>2.37</v>
      </c>
      <c r="W58" s="9">
        <f t="shared" si="4"/>
        <v>0</v>
      </c>
      <c r="X58" s="9" t="str">
        <f t="shared" si="5"/>
        <v>係員</v>
      </c>
    </row>
    <row r="65" spans="1:74" ht="16.5" customHeight="1">
      <c r="A65" s="4" t="s">
        <v>1</v>
      </c>
      <c r="B65" s="5"/>
      <c r="C65" s="5"/>
      <c r="D65" s="5"/>
      <c r="E65" s="5"/>
      <c r="F65" s="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74" ht="15" customHeight="1">
      <c r="A66" s="80" t="s">
        <v>11</v>
      </c>
      <c r="B66" s="80" t="s">
        <v>12</v>
      </c>
      <c r="C66" s="80" t="s">
        <v>13</v>
      </c>
      <c r="D66" s="80" t="s">
        <v>14</v>
      </c>
      <c r="E66" s="80" t="s">
        <v>15</v>
      </c>
      <c r="F66" s="80" t="s">
        <v>16</v>
      </c>
      <c r="G66" s="77" t="s">
        <v>17</v>
      </c>
      <c r="H66" s="79"/>
      <c r="I66" s="79"/>
      <c r="J66" s="79"/>
      <c r="K66" s="79"/>
      <c r="L66" s="79"/>
      <c r="M66" s="79"/>
      <c r="N66" s="79"/>
      <c r="O66" s="79"/>
      <c r="P66" s="79"/>
      <c r="Q66" s="78"/>
      <c r="R66" s="77" t="s">
        <v>18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8"/>
    </row>
    <row r="67" spans="1:74" ht="30" customHeight="1">
      <c r="A67" s="81"/>
      <c r="B67" s="81"/>
      <c r="C67" s="81"/>
      <c r="D67" s="81"/>
      <c r="E67" s="81"/>
      <c r="F67" s="81"/>
      <c r="G67" s="73" t="s">
        <v>19</v>
      </c>
      <c r="H67" s="77" t="s">
        <v>20</v>
      </c>
      <c r="I67" s="79"/>
      <c r="J67" s="79"/>
      <c r="K67" s="79"/>
      <c r="L67" s="79"/>
      <c r="M67" s="79"/>
      <c r="N67" s="79"/>
      <c r="O67" s="73" t="s">
        <v>21</v>
      </c>
      <c r="P67" s="69" t="s">
        <v>22</v>
      </c>
      <c r="Q67" s="69" t="s">
        <v>23</v>
      </c>
      <c r="R67" s="73" t="s">
        <v>19</v>
      </c>
      <c r="S67" s="77" t="s">
        <v>20</v>
      </c>
      <c r="T67" s="79"/>
      <c r="U67" s="79"/>
      <c r="V67" s="79"/>
      <c r="W67" s="79"/>
      <c r="X67" s="79"/>
      <c r="Y67" s="78"/>
      <c r="Z67" s="73" t="s">
        <v>21</v>
      </c>
      <c r="AA67" s="73" t="s">
        <v>22</v>
      </c>
      <c r="AB67" s="69" t="s">
        <v>23</v>
      </c>
      <c r="AC67" s="69" t="s">
        <v>24</v>
      </c>
    </row>
    <row r="68" spans="1:74">
      <c r="A68" s="81"/>
      <c r="B68" s="81"/>
      <c r="C68" s="81"/>
      <c r="D68" s="81"/>
      <c r="E68" s="81"/>
      <c r="F68" s="81"/>
      <c r="G68" s="74"/>
      <c r="H68" s="77" t="s">
        <v>26</v>
      </c>
      <c r="I68" s="78"/>
      <c r="J68" s="77" t="s">
        <v>27</v>
      </c>
      <c r="K68" s="78"/>
      <c r="L68" s="77" t="s">
        <v>28</v>
      </c>
      <c r="M68" s="78"/>
      <c r="N68" s="73" t="s">
        <v>29</v>
      </c>
      <c r="O68" s="74"/>
      <c r="P68" s="76"/>
      <c r="Q68" s="76"/>
      <c r="R68" s="74"/>
      <c r="S68" s="77" t="s">
        <v>26</v>
      </c>
      <c r="T68" s="78"/>
      <c r="U68" s="77" t="s">
        <v>27</v>
      </c>
      <c r="V68" s="78"/>
      <c r="W68" s="77" t="s">
        <v>28</v>
      </c>
      <c r="X68" s="78"/>
      <c r="Y68" s="69" t="s">
        <v>29</v>
      </c>
      <c r="Z68" s="74"/>
      <c r="AA68" s="74"/>
      <c r="AB68" s="76"/>
      <c r="AC68" s="76"/>
      <c r="AE68" s="14"/>
    </row>
    <row r="69" spans="1:74">
      <c r="A69" s="82"/>
      <c r="B69" s="82"/>
      <c r="C69" s="82"/>
      <c r="D69" s="82"/>
      <c r="E69" s="82"/>
      <c r="F69" s="82"/>
      <c r="G69" s="75"/>
      <c r="H69" s="20" t="s">
        <v>20</v>
      </c>
      <c r="I69" s="20" t="s">
        <v>69</v>
      </c>
      <c r="J69" s="20" t="s">
        <v>20</v>
      </c>
      <c r="K69" s="20" t="s">
        <v>69</v>
      </c>
      <c r="L69" s="21" t="s">
        <v>20</v>
      </c>
      <c r="M69" s="21" t="s">
        <v>69</v>
      </c>
      <c r="N69" s="75"/>
      <c r="O69" s="75"/>
      <c r="P69" s="70"/>
      <c r="Q69" s="70"/>
      <c r="R69" s="75"/>
      <c r="S69" s="20" t="s">
        <v>20</v>
      </c>
      <c r="T69" s="20" t="s">
        <v>69</v>
      </c>
      <c r="U69" s="20" t="s">
        <v>20</v>
      </c>
      <c r="V69" s="20" t="s">
        <v>69</v>
      </c>
      <c r="W69" s="22" t="s">
        <v>20</v>
      </c>
      <c r="X69" s="22" t="s">
        <v>69</v>
      </c>
      <c r="Y69" s="70"/>
      <c r="Z69" s="75"/>
      <c r="AA69" s="75"/>
      <c r="AB69" s="70"/>
      <c r="AC69" s="70"/>
      <c r="AE69" s="23"/>
      <c r="AF69" s="71" t="s">
        <v>70</v>
      </c>
      <c r="AG69" s="72"/>
    </row>
    <row r="70" spans="1:74" s="38" customFormat="1">
      <c r="A70" s="31" t="s">
        <v>87</v>
      </c>
      <c r="B70" s="32" t="s">
        <v>88</v>
      </c>
      <c r="C70" s="32" t="s">
        <v>89</v>
      </c>
      <c r="D70" s="32" t="s">
        <v>90</v>
      </c>
      <c r="E70" s="32" t="s">
        <v>91</v>
      </c>
      <c r="F70" s="32" t="s">
        <v>92</v>
      </c>
      <c r="G70" s="36">
        <v>0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7">
        <v>0</v>
      </c>
      <c r="N70" s="67">
        <v>0</v>
      </c>
      <c r="O70" s="36">
        <v>0</v>
      </c>
      <c r="P70" s="37">
        <v>0</v>
      </c>
      <c r="Q70" s="37">
        <v>0</v>
      </c>
      <c r="R70" s="36">
        <v>0</v>
      </c>
      <c r="S70" s="67">
        <v>0</v>
      </c>
      <c r="T70" s="67">
        <v>0</v>
      </c>
      <c r="U70" s="67">
        <v>0</v>
      </c>
      <c r="V70" s="67">
        <v>0</v>
      </c>
      <c r="W70" s="67">
        <v>0</v>
      </c>
      <c r="X70" s="67">
        <v>0</v>
      </c>
      <c r="Y70" s="67">
        <v>0</v>
      </c>
      <c r="Z70" s="36">
        <v>0</v>
      </c>
      <c r="AA70" s="36">
        <v>0</v>
      </c>
      <c r="AB70" s="37">
        <v>0</v>
      </c>
      <c r="AC70" s="37">
        <v>0</v>
      </c>
      <c r="AE70" s="39"/>
      <c r="AF70" s="14"/>
      <c r="AG70" s="38" t="s">
        <v>93</v>
      </c>
      <c r="AH70" s="2"/>
      <c r="AI70" s="2"/>
      <c r="AJ70" s="2"/>
      <c r="AK70" s="2"/>
      <c r="AL70" s="2"/>
      <c r="AM70" s="2"/>
      <c r="AN70" s="2"/>
      <c r="AO70" s="3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 spans="1:74" s="51" customFormat="1">
      <c r="A71" s="47" t="s">
        <v>97</v>
      </c>
      <c r="B71" s="48" t="s">
        <v>88</v>
      </c>
      <c r="C71" s="48" t="s">
        <v>98</v>
      </c>
      <c r="D71" s="48" t="s">
        <v>99</v>
      </c>
      <c r="E71" s="48" t="s">
        <v>100</v>
      </c>
      <c r="F71" s="48" t="s">
        <v>101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50">
        <v>0</v>
      </c>
      <c r="AA71" s="50">
        <v>0</v>
      </c>
      <c r="AB71" s="50">
        <v>0</v>
      </c>
      <c r="AC71" s="50">
        <v>0</v>
      </c>
      <c r="AF71" s="39"/>
      <c r="AG71" s="52" t="s">
        <v>102</v>
      </c>
      <c r="AH71" s="2"/>
      <c r="AI71" s="2"/>
      <c r="AJ71" s="2"/>
      <c r="AK71" s="2"/>
      <c r="AL71" s="2"/>
      <c r="AM71" s="2"/>
      <c r="AN71" s="2"/>
      <c r="AO71" s="3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 spans="1:74">
      <c r="A72" s="31" t="s">
        <v>106</v>
      </c>
      <c r="B72" s="32" t="s">
        <v>103</v>
      </c>
      <c r="C72" s="32" t="s">
        <v>107</v>
      </c>
      <c r="D72" s="32" t="s">
        <v>108</v>
      </c>
      <c r="E72" s="32" t="s">
        <v>109</v>
      </c>
      <c r="F72" s="32" t="s">
        <v>110</v>
      </c>
      <c r="G72" s="36">
        <v>50.6</v>
      </c>
      <c r="H72" s="67">
        <v>2.6</v>
      </c>
      <c r="I72" s="67">
        <v>0</v>
      </c>
      <c r="J72" s="67">
        <v>0</v>
      </c>
      <c r="K72" s="67">
        <v>0</v>
      </c>
      <c r="L72" s="67">
        <v>0</v>
      </c>
      <c r="M72" s="67">
        <v>0</v>
      </c>
      <c r="N72" s="67">
        <v>2.6</v>
      </c>
      <c r="O72" s="36">
        <v>8</v>
      </c>
      <c r="P72" s="37">
        <v>0</v>
      </c>
      <c r="Q72" s="37">
        <v>0</v>
      </c>
      <c r="R72" s="36">
        <v>641.51</v>
      </c>
      <c r="S72" s="67">
        <v>25.72</v>
      </c>
      <c r="T72" s="67">
        <v>0</v>
      </c>
      <c r="U72" s="67">
        <v>0</v>
      </c>
      <c r="V72" s="67">
        <v>0</v>
      </c>
      <c r="W72" s="67">
        <v>0</v>
      </c>
      <c r="X72" s="67">
        <v>0</v>
      </c>
      <c r="Y72" s="67">
        <v>25.72</v>
      </c>
      <c r="Z72" s="36">
        <v>64.209999999999994</v>
      </c>
      <c r="AA72" s="36">
        <v>0</v>
      </c>
      <c r="AB72" s="37">
        <v>0</v>
      </c>
      <c r="AC72" s="37">
        <v>0</v>
      </c>
    </row>
    <row r="73" spans="1:74">
      <c r="A73" s="47" t="s">
        <v>111</v>
      </c>
      <c r="B73" s="48" t="s">
        <v>103</v>
      </c>
      <c r="C73" s="48" t="s">
        <v>112</v>
      </c>
      <c r="D73" s="48" t="s">
        <v>113</v>
      </c>
      <c r="E73" s="48" t="s">
        <v>114</v>
      </c>
      <c r="F73" s="48" t="s">
        <v>115</v>
      </c>
      <c r="G73" s="68">
        <v>0</v>
      </c>
      <c r="H73" s="68">
        <v>0</v>
      </c>
      <c r="I73" s="68">
        <v>0</v>
      </c>
      <c r="J73" s="68">
        <v>0</v>
      </c>
      <c r="K73" s="68">
        <v>0</v>
      </c>
      <c r="L73" s="68">
        <v>0</v>
      </c>
      <c r="M73" s="68">
        <v>0</v>
      </c>
      <c r="N73" s="68">
        <v>0</v>
      </c>
      <c r="O73" s="68">
        <v>0</v>
      </c>
      <c r="P73" s="68">
        <v>0</v>
      </c>
      <c r="Q73" s="68">
        <v>0</v>
      </c>
      <c r="R73" s="68">
        <v>333.28</v>
      </c>
      <c r="S73" s="68">
        <v>13.78</v>
      </c>
      <c r="T73" s="68">
        <v>0</v>
      </c>
      <c r="U73" s="68">
        <v>0</v>
      </c>
      <c r="V73" s="68">
        <v>0</v>
      </c>
      <c r="W73" s="68">
        <v>0</v>
      </c>
      <c r="X73" s="68">
        <v>0</v>
      </c>
      <c r="Y73" s="68">
        <v>13.78</v>
      </c>
      <c r="Z73" s="50">
        <v>16.5</v>
      </c>
      <c r="AA73" s="50">
        <v>16.5</v>
      </c>
      <c r="AB73" s="50">
        <v>1</v>
      </c>
      <c r="AC73" s="50">
        <v>0</v>
      </c>
    </row>
    <row r="74" spans="1:74">
      <c r="A74" s="31" t="s">
        <v>116</v>
      </c>
      <c r="B74" s="32" t="s">
        <v>117</v>
      </c>
      <c r="C74" s="32" t="s">
        <v>118</v>
      </c>
      <c r="D74" s="32" t="s">
        <v>119</v>
      </c>
      <c r="E74" s="32" t="s">
        <v>120</v>
      </c>
      <c r="F74" s="32" t="s">
        <v>121</v>
      </c>
      <c r="G74" s="36">
        <v>0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  <c r="O74" s="36">
        <v>0</v>
      </c>
      <c r="P74" s="37">
        <v>0</v>
      </c>
      <c r="Q74" s="37">
        <v>0</v>
      </c>
      <c r="R74" s="36">
        <v>0</v>
      </c>
      <c r="S74" s="67">
        <v>0</v>
      </c>
      <c r="T74" s="67">
        <v>0</v>
      </c>
      <c r="U74" s="67">
        <v>0</v>
      </c>
      <c r="V74" s="67">
        <v>0</v>
      </c>
      <c r="W74" s="67">
        <v>0</v>
      </c>
      <c r="X74" s="67">
        <v>0</v>
      </c>
      <c r="Y74" s="67">
        <v>0</v>
      </c>
      <c r="Z74" s="36">
        <v>0</v>
      </c>
      <c r="AA74" s="36">
        <v>0</v>
      </c>
      <c r="AB74" s="37">
        <v>0</v>
      </c>
      <c r="AC74" s="37">
        <v>0</v>
      </c>
    </row>
    <row r="75" spans="1:74">
      <c r="A75" s="47" t="s">
        <v>122</v>
      </c>
      <c r="B75" s="48" t="s">
        <v>88</v>
      </c>
      <c r="C75" s="48" t="s">
        <v>123</v>
      </c>
      <c r="D75" s="48" t="s">
        <v>99</v>
      </c>
      <c r="E75" s="48" t="s">
        <v>124</v>
      </c>
      <c r="F75" s="48" t="s">
        <v>125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  <c r="O75" s="68">
        <v>0</v>
      </c>
      <c r="P75" s="68">
        <v>0</v>
      </c>
      <c r="Q75" s="68">
        <v>0</v>
      </c>
      <c r="R75" s="68">
        <v>0</v>
      </c>
      <c r="S75" s="68">
        <v>0</v>
      </c>
      <c r="T75" s="68">
        <v>0</v>
      </c>
      <c r="U75" s="68">
        <v>0</v>
      </c>
      <c r="V75" s="68">
        <v>0</v>
      </c>
      <c r="W75" s="68">
        <v>0</v>
      </c>
      <c r="X75" s="68">
        <v>0</v>
      </c>
      <c r="Y75" s="68">
        <v>0</v>
      </c>
      <c r="Z75" s="50">
        <v>0</v>
      </c>
      <c r="AA75" s="50">
        <v>0</v>
      </c>
      <c r="AB75" s="50">
        <v>0</v>
      </c>
      <c r="AC75" s="50">
        <v>0</v>
      </c>
    </row>
    <row r="76" spans="1:74">
      <c r="A76" s="31" t="s">
        <v>127</v>
      </c>
      <c r="B76" s="32" t="s">
        <v>88</v>
      </c>
      <c r="C76" s="32" t="s">
        <v>89</v>
      </c>
      <c r="D76" s="32" t="s">
        <v>128</v>
      </c>
      <c r="E76" s="32" t="s">
        <v>129</v>
      </c>
      <c r="F76" s="32" t="s">
        <v>130</v>
      </c>
      <c r="G76" s="36">
        <v>76.72</v>
      </c>
      <c r="H76" s="67">
        <v>5.47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67">
        <v>5.47</v>
      </c>
      <c r="O76" s="36">
        <v>0.75</v>
      </c>
      <c r="P76" s="37">
        <v>0</v>
      </c>
      <c r="Q76" s="37">
        <v>0</v>
      </c>
      <c r="R76" s="36">
        <v>663.69</v>
      </c>
      <c r="S76" s="67">
        <v>40.78</v>
      </c>
      <c r="T76" s="67">
        <v>0</v>
      </c>
      <c r="U76" s="67">
        <v>6.5</v>
      </c>
      <c r="V76" s="67">
        <v>0</v>
      </c>
      <c r="W76" s="67">
        <v>0</v>
      </c>
      <c r="X76" s="67">
        <v>0</v>
      </c>
      <c r="Y76" s="67">
        <v>47.28</v>
      </c>
      <c r="Z76" s="36">
        <v>87.59</v>
      </c>
      <c r="AA76" s="36">
        <v>0</v>
      </c>
      <c r="AB76" s="37">
        <v>1</v>
      </c>
      <c r="AC76" s="37">
        <v>0</v>
      </c>
    </row>
    <row r="77" spans="1:74">
      <c r="A77" s="47" t="s">
        <v>132</v>
      </c>
      <c r="B77" s="48" t="s">
        <v>103</v>
      </c>
      <c r="C77" s="48" t="s">
        <v>104</v>
      </c>
      <c r="D77" s="48" t="s">
        <v>126</v>
      </c>
      <c r="E77" s="48" t="s">
        <v>133</v>
      </c>
      <c r="F77" s="48" t="s">
        <v>134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68">
        <v>0</v>
      </c>
      <c r="M77" s="68">
        <v>0</v>
      </c>
      <c r="N77" s="68">
        <v>0</v>
      </c>
      <c r="O77" s="68">
        <v>0</v>
      </c>
      <c r="P77" s="68">
        <v>0</v>
      </c>
      <c r="Q77" s="68">
        <v>0</v>
      </c>
      <c r="R77" s="68">
        <v>362.29</v>
      </c>
      <c r="S77" s="68">
        <v>31.31</v>
      </c>
      <c r="T77" s="68">
        <v>0</v>
      </c>
      <c r="U77" s="68">
        <v>3</v>
      </c>
      <c r="V77" s="68">
        <v>0</v>
      </c>
      <c r="W77" s="68">
        <v>0</v>
      </c>
      <c r="X77" s="68">
        <v>0</v>
      </c>
      <c r="Y77" s="68">
        <v>34.31</v>
      </c>
      <c r="Z77" s="50">
        <v>0.02</v>
      </c>
      <c r="AA77" s="50">
        <v>0</v>
      </c>
      <c r="AB77" s="50">
        <v>0</v>
      </c>
      <c r="AC77" s="50">
        <v>0</v>
      </c>
    </row>
    <row r="78" spans="1:74">
      <c r="A78" s="31" t="s">
        <v>135</v>
      </c>
      <c r="B78" s="32" t="s">
        <v>94</v>
      </c>
      <c r="C78" s="32" t="s">
        <v>136</v>
      </c>
      <c r="D78" s="32" t="s">
        <v>137</v>
      </c>
      <c r="E78" s="32" t="s">
        <v>138</v>
      </c>
      <c r="F78" s="32" t="s">
        <v>139</v>
      </c>
      <c r="G78" s="36">
        <v>56.75</v>
      </c>
      <c r="H78" s="67">
        <v>1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67">
        <v>1</v>
      </c>
      <c r="O78" s="36">
        <v>0.25</v>
      </c>
      <c r="P78" s="37">
        <v>0</v>
      </c>
      <c r="Q78" s="37">
        <v>0</v>
      </c>
      <c r="R78" s="36">
        <v>639.44000000000005</v>
      </c>
      <c r="S78" s="67">
        <v>15.92</v>
      </c>
      <c r="T78" s="67">
        <v>0</v>
      </c>
      <c r="U78" s="67">
        <v>0</v>
      </c>
      <c r="V78" s="67">
        <v>0</v>
      </c>
      <c r="W78" s="67">
        <v>0</v>
      </c>
      <c r="X78" s="67">
        <v>0</v>
      </c>
      <c r="Y78" s="67">
        <v>15.92</v>
      </c>
      <c r="Z78" s="36">
        <v>40.479999999999997</v>
      </c>
      <c r="AA78" s="36">
        <v>0</v>
      </c>
      <c r="AB78" s="37">
        <v>0</v>
      </c>
      <c r="AC78" s="37">
        <v>0</v>
      </c>
    </row>
    <row r="79" spans="1:74">
      <c r="A79" s="47" t="s">
        <v>140</v>
      </c>
      <c r="B79" s="48" t="s">
        <v>88</v>
      </c>
      <c r="C79" s="48" t="s">
        <v>123</v>
      </c>
      <c r="D79" s="48" t="s">
        <v>128</v>
      </c>
      <c r="E79" s="48" t="s">
        <v>141</v>
      </c>
      <c r="F79" s="48" t="s">
        <v>142</v>
      </c>
      <c r="G79" s="68">
        <v>65</v>
      </c>
      <c r="H79" s="68">
        <v>0</v>
      </c>
      <c r="I79" s="68">
        <v>0</v>
      </c>
      <c r="J79" s="68">
        <v>0</v>
      </c>
      <c r="K79" s="68">
        <v>0</v>
      </c>
      <c r="L79" s="68">
        <v>0</v>
      </c>
      <c r="M79" s="68">
        <v>0</v>
      </c>
      <c r="N79" s="68">
        <v>0</v>
      </c>
      <c r="O79" s="68">
        <v>5</v>
      </c>
      <c r="P79" s="68">
        <v>0</v>
      </c>
      <c r="Q79" s="68">
        <v>0</v>
      </c>
      <c r="R79" s="68">
        <v>246.35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50">
        <v>12.65</v>
      </c>
      <c r="AA79" s="50">
        <v>0</v>
      </c>
      <c r="AB79" s="50">
        <v>0</v>
      </c>
      <c r="AC79" s="50">
        <v>0</v>
      </c>
    </row>
    <row r="80" spans="1:74">
      <c r="A80" s="31" t="s">
        <v>143</v>
      </c>
      <c r="B80" s="32" t="s">
        <v>103</v>
      </c>
      <c r="C80" s="32" t="s">
        <v>104</v>
      </c>
      <c r="D80" s="32" t="s">
        <v>126</v>
      </c>
      <c r="E80" s="32" t="s">
        <v>144</v>
      </c>
      <c r="F80" s="32" t="s">
        <v>145</v>
      </c>
      <c r="G80" s="36">
        <v>66.66</v>
      </c>
      <c r="H80" s="67">
        <v>10.66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67">
        <v>10.66</v>
      </c>
      <c r="O80" s="36">
        <v>0</v>
      </c>
      <c r="P80" s="37">
        <v>0</v>
      </c>
      <c r="Q80" s="37">
        <v>0</v>
      </c>
      <c r="R80" s="36">
        <v>737.52</v>
      </c>
      <c r="S80" s="23">
        <v>99.14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99.14</v>
      </c>
      <c r="Z80" s="36">
        <v>33.619999999999997</v>
      </c>
      <c r="AA80" s="36">
        <v>8</v>
      </c>
      <c r="AB80" s="37">
        <v>0</v>
      </c>
      <c r="AC80" s="37">
        <v>0</v>
      </c>
    </row>
    <row r="81" spans="1:29">
      <c r="A81" s="47" t="s">
        <v>146</v>
      </c>
      <c r="B81" s="48" t="s">
        <v>94</v>
      </c>
      <c r="C81" s="48" t="s">
        <v>147</v>
      </c>
      <c r="D81" s="48" t="s">
        <v>108</v>
      </c>
      <c r="E81" s="48" t="s">
        <v>148</v>
      </c>
      <c r="F81" s="48" t="s">
        <v>149</v>
      </c>
      <c r="G81" s="68">
        <v>34.6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  <c r="O81" s="68">
        <v>5.4</v>
      </c>
      <c r="P81" s="68">
        <v>0</v>
      </c>
      <c r="Q81" s="68">
        <v>0</v>
      </c>
      <c r="R81" s="68">
        <v>684.42</v>
      </c>
      <c r="S81" s="68">
        <v>20.53</v>
      </c>
      <c r="T81" s="68">
        <v>0</v>
      </c>
      <c r="U81" s="68">
        <v>2.79</v>
      </c>
      <c r="V81" s="68">
        <v>0</v>
      </c>
      <c r="W81" s="68">
        <v>0</v>
      </c>
      <c r="X81" s="68">
        <v>0</v>
      </c>
      <c r="Y81" s="68">
        <v>23.32</v>
      </c>
      <c r="Z81" s="50">
        <v>18.899999999999999</v>
      </c>
      <c r="AA81" s="50">
        <v>0</v>
      </c>
      <c r="AB81" s="50">
        <v>0</v>
      </c>
      <c r="AC81" s="50">
        <v>0</v>
      </c>
    </row>
    <row r="82" spans="1:29">
      <c r="A82" s="31" t="s">
        <v>150</v>
      </c>
      <c r="B82" s="32" t="s">
        <v>94</v>
      </c>
      <c r="C82" s="32" t="s">
        <v>151</v>
      </c>
      <c r="D82" s="32" t="s">
        <v>152</v>
      </c>
      <c r="E82" s="32" t="s">
        <v>153</v>
      </c>
      <c r="F82" s="32" t="s">
        <v>154</v>
      </c>
      <c r="G82" s="36">
        <v>78</v>
      </c>
      <c r="H82" s="67">
        <v>6</v>
      </c>
      <c r="I82" s="67">
        <v>0</v>
      </c>
      <c r="J82" s="67">
        <v>0</v>
      </c>
      <c r="K82" s="67">
        <v>0</v>
      </c>
      <c r="L82" s="67">
        <v>0</v>
      </c>
      <c r="M82" s="67">
        <v>0</v>
      </c>
      <c r="N82" s="67">
        <v>6</v>
      </c>
      <c r="O82" s="36">
        <v>0</v>
      </c>
      <c r="P82" s="37">
        <v>0</v>
      </c>
      <c r="Q82" s="37">
        <v>0</v>
      </c>
      <c r="R82" s="36">
        <v>620.77</v>
      </c>
      <c r="S82" s="67">
        <v>45.72</v>
      </c>
      <c r="T82" s="67">
        <v>0.28000000000000003</v>
      </c>
      <c r="U82" s="67">
        <v>0</v>
      </c>
      <c r="V82" s="67">
        <v>0</v>
      </c>
      <c r="W82" s="67">
        <v>0</v>
      </c>
      <c r="X82" s="67">
        <v>0</v>
      </c>
      <c r="Y82" s="67">
        <v>46</v>
      </c>
      <c r="Z82" s="36">
        <v>17.23</v>
      </c>
      <c r="AA82" s="36">
        <v>0</v>
      </c>
      <c r="AB82" s="37">
        <v>0</v>
      </c>
      <c r="AC82" s="37">
        <v>0</v>
      </c>
    </row>
    <row r="83" spans="1:29">
      <c r="A83" s="47" t="s">
        <v>155</v>
      </c>
      <c r="B83" s="48" t="s">
        <v>103</v>
      </c>
      <c r="C83" s="48" t="s">
        <v>131</v>
      </c>
      <c r="D83" s="48" t="s">
        <v>108</v>
      </c>
      <c r="E83" s="48" t="s">
        <v>156</v>
      </c>
      <c r="F83" s="48" t="s">
        <v>157</v>
      </c>
      <c r="G83" s="68">
        <v>75.48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  <c r="O83" s="68">
        <v>1.52</v>
      </c>
      <c r="P83" s="68">
        <v>0</v>
      </c>
      <c r="Q83" s="68">
        <v>0</v>
      </c>
      <c r="R83" s="68">
        <v>689.63</v>
      </c>
      <c r="S83" s="68">
        <v>15.82</v>
      </c>
      <c r="T83" s="68">
        <v>0</v>
      </c>
      <c r="U83" s="68">
        <v>18.03</v>
      </c>
      <c r="V83" s="68">
        <v>0</v>
      </c>
      <c r="W83" s="68">
        <v>0</v>
      </c>
      <c r="X83" s="68">
        <v>0</v>
      </c>
      <c r="Y83" s="68">
        <v>33.85</v>
      </c>
      <c r="Z83" s="50">
        <v>45.22</v>
      </c>
      <c r="AA83" s="50">
        <v>16</v>
      </c>
      <c r="AB83" s="50">
        <v>0</v>
      </c>
      <c r="AC83" s="50">
        <v>0</v>
      </c>
    </row>
    <row r="84" spans="1:29">
      <c r="A84" s="31" t="s">
        <v>158</v>
      </c>
      <c r="B84" s="32" t="s">
        <v>159</v>
      </c>
      <c r="C84" s="32" t="s">
        <v>160</v>
      </c>
      <c r="D84" s="32" t="s">
        <v>161</v>
      </c>
      <c r="E84" s="32" t="s">
        <v>162</v>
      </c>
      <c r="F84" s="32" t="s">
        <v>163</v>
      </c>
      <c r="G84" s="36">
        <v>0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36">
        <v>0</v>
      </c>
      <c r="P84" s="37">
        <v>0</v>
      </c>
      <c r="Q84" s="37">
        <v>0</v>
      </c>
      <c r="R84" s="36">
        <v>0</v>
      </c>
      <c r="S84" s="67">
        <v>0</v>
      </c>
      <c r="T84" s="67">
        <v>0</v>
      </c>
      <c r="U84" s="67">
        <v>0</v>
      </c>
      <c r="V84" s="67">
        <v>0</v>
      </c>
      <c r="W84" s="67">
        <v>0</v>
      </c>
      <c r="X84" s="67">
        <v>0</v>
      </c>
      <c r="Y84" s="67">
        <v>0</v>
      </c>
      <c r="Z84" s="36">
        <v>0</v>
      </c>
      <c r="AA84" s="36">
        <v>0</v>
      </c>
      <c r="AB84" s="37">
        <v>0</v>
      </c>
      <c r="AC84" s="37">
        <v>0</v>
      </c>
    </row>
    <row r="85" spans="1:29">
      <c r="A85" s="47" t="s">
        <v>165</v>
      </c>
      <c r="B85" s="48" t="s">
        <v>103</v>
      </c>
      <c r="C85" s="48" t="s">
        <v>166</v>
      </c>
      <c r="D85" s="48" t="s">
        <v>108</v>
      </c>
      <c r="E85" s="48" t="s">
        <v>167</v>
      </c>
      <c r="F85" s="48" t="s">
        <v>168</v>
      </c>
      <c r="G85" s="68">
        <v>26.7</v>
      </c>
      <c r="H85" s="68">
        <v>2.7</v>
      </c>
      <c r="I85" s="68">
        <v>0</v>
      </c>
      <c r="J85" s="68">
        <v>0</v>
      </c>
      <c r="K85" s="68">
        <v>0</v>
      </c>
      <c r="L85" s="68">
        <v>0</v>
      </c>
      <c r="M85" s="68">
        <v>0</v>
      </c>
      <c r="N85" s="68">
        <v>2.7</v>
      </c>
      <c r="O85" s="68">
        <v>24</v>
      </c>
      <c r="P85" s="68">
        <v>0</v>
      </c>
      <c r="Q85" s="68">
        <v>0</v>
      </c>
      <c r="R85" s="68">
        <v>686.55</v>
      </c>
      <c r="S85" s="68">
        <v>42.2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42.2</v>
      </c>
      <c r="Z85" s="50">
        <v>27.65</v>
      </c>
      <c r="AA85" s="50">
        <v>0</v>
      </c>
      <c r="AB85" s="50">
        <v>0</v>
      </c>
      <c r="AC85" s="50">
        <v>0</v>
      </c>
    </row>
    <row r="86" spans="1:29">
      <c r="A86" s="31" t="s">
        <v>169</v>
      </c>
      <c r="B86" s="32" t="s">
        <v>94</v>
      </c>
      <c r="C86" s="32" t="s">
        <v>151</v>
      </c>
      <c r="D86" s="32" t="s">
        <v>170</v>
      </c>
      <c r="E86" s="32" t="s">
        <v>171</v>
      </c>
      <c r="F86" s="32" t="s">
        <v>172</v>
      </c>
      <c r="G86" s="36">
        <v>81.47</v>
      </c>
      <c r="H86" s="67">
        <v>1.52</v>
      </c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>
        <v>1.52</v>
      </c>
      <c r="O86" s="36">
        <v>8.0500000000000007</v>
      </c>
      <c r="P86" s="37">
        <v>8</v>
      </c>
      <c r="Q86" s="37">
        <v>0</v>
      </c>
      <c r="R86" s="36">
        <v>616.02</v>
      </c>
      <c r="S86" s="67">
        <v>46.15</v>
      </c>
      <c r="T86" s="67">
        <v>0.85</v>
      </c>
      <c r="U86" s="67">
        <v>0</v>
      </c>
      <c r="V86" s="67">
        <v>0</v>
      </c>
      <c r="W86" s="67">
        <v>0</v>
      </c>
      <c r="X86" s="67">
        <v>0</v>
      </c>
      <c r="Y86" s="67">
        <v>47</v>
      </c>
      <c r="Z86" s="36">
        <v>38.979999999999997</v>
      </c>
      <c r="AA86" s="36">
        <v>8</v>
      </c>
      <c r="AB86" s="37">
        <v>0</v>
      </c>
      <c r="AC86" s="37">
        <v>0</v>
      </c>
    </row>
    <row r="87" spans="1:29">
      <c r="A87" s="47" t="s">
        <v>173</v>
      </c>
      <c r="B87" s="48" t="s">
        <v>117</v>
      </c>
      <c r="C87" s="48" t="s">
        <v>174</v>
      </c>
      <c r="D87" s="48" t="s">
        <v>119</v>
      </c>
      <c r="E87" s="48" t="s">
        <v>175</v>
      </c>
      <c r="F87" s="48" t="s">
        <v>176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68">
        <v>0</v>
      </c>
      <c r="M87" s="68">
        <v>0</v>
      </c>
      <c r="N87" s="68">
        <v>0</v>
      </c>
      <c r="O87" s="68">
        <v>0</v>
      </c>
      <c r="P87" s="68">
        <v>0</v>
      </c>
      <c r="Q87" s="68">
        <v>0</v>
      </c>
      <c r="R87" s="68">
        <v>0</v>
      </c>
      <c r="S87" s="68">
        <v>0</v>
      </c>
      <c r="T87" s="68">
        <v>0</v>
      </c>
      <c r="U87" s="68">
        <v>0</v>
      </c>
      <c r="V87" s="68">
        <v>0</v>
      </c>
      <c r="W87" s="68">
        <v>0</v>
      </c>
      <c r="X87" s="68">
        <v>0</v>
      </c>
      <c r="Y87" s="68">
        <v>0</v>
      </c>
      <c r="Z87" s="50">
        <v>0</v>
      </c>
      <c r="AA87" s="50">
        <v>0</v>
      </c>
      <c r="AB87" s="50">
        <v>0</v>
      </c>
      <c r="AC87" s="50">
        <v>0</v>
      </c>
    </row>
    <row r="88" spans="1:29">
      <c r="A88" s="31" t="s">
        <v>178</v>
      </c>
      <c r="B88" s="32" t="s">
        <v>103</v>
      </c>
      <c r="C88" s="32" t="s">
        <v>104</v>
      </c>
      <c r="D88" s="32" t="s">
        <v>179</v>
      </c>
      <c r="E88" s="32" t="s">
        <v>180</v>
      </c>
      <c r="F88" s="32" t="s">
        <v>181</v>
      </c>
      <c r="G88" s="36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36">
        <v>0</v>
      </c>
      <c r="P88" s="37">
        <v>0</v>
      </c>
      <c r="Q88" s="37">
        <v>0</v>
      </c>
      <c r="R88" s="36">
        <v>0</v>
      </c>
      <c r="S88" s="67">
        <v>0</v>
      </c>
      <c r="T88" s="67">
        <v>0</v>
      </c>
      <c r="U88" s="67">
        <v>0</v>
      </c>
      <c r="V88" s="67">
        <v>0</v>
      </c>
      <c r="W88" s="67">
        <v>0</v>
      </c>
      <c r="X88" s="67">
        <v>0</v>
      </c>
      <c r="Y88" s="67">
        <v>0</v>
      </c>
      <c r="Z88" s="36">
        <v>0</v>
      </c>
      <c r="AA88" s="36">
        <v>0</v>
      </c>
      <c r="AB88" s="37">
        <v>0</v>
      </c>
      <c r="AC88" s="37">
        <v>0</v>
      </c>
    </row>
    <row r="89" spans="1:29">
      <c r="A89" s="47" t="s">
        <v>182</v>
      </c>
      <c r="B89" s="48" t="s">
        <v>103</v>
      </c>
      <c r="C89" s="48" t="s">
        <v>112</v>
      </c>
      <c r="D89" s="48" t="s">
        <v>113</v>
      </c>
      <c r="E89" s="48" t="s">
        <v>183</v>
      </c>
      <c r="F89" s="48" t="s">
        <v>184</v>
      </c>
      <c r="G89" s="68">
        <v>56</v>
      </c>
      <c r="H89" s="68">
        <v>0</v>
      </c>
      <c r="I89" s="68">
        <v>0</v>
      </c>
      <c r="J89" s="68">
        <v>0</v>
      </c>
      <c r="K89" s="68">
        <v>0</v>
      </c>
      <c r="L89" s="68">
        <v>0</v>
      </c>
      <c r="M89" s="68">
        <v>0</v>
      </c>
      <c r="N89" s="68">
        <v>0</v>
      </c>
      <c r="O89" s="68">
        <v>0</v>
      </c>
      <c r="P89" s="68">
        <v>0</v>
      </c>
      <c r="Q89" s="68">
        <v>0</v>
      </c>
      <c r="R89" s="68">
        <v>380.31</v>
      </c>
      <c r="S89" s="68">
        <v>20.309999999999999</v>
      </c>
      <c r="T89" s="68">
        <v>0</v>
      </c>
      <c r="U89" s="68">
        <v>0</v>
      </c>
      <c r="V89" s="68">
        <v>0</v>
      </c>
      <c r="W89" s="68">
        <v>0</v>
      </c>
      <c r="X89" s="68">
        <v>0</v>
      </c>
      <c r="Y89" s="68">
        <v>20.309999999999999</v>
      </c>
      <c r="Z89" s="50">
        <v>0</v>
      </c>
      <c r="AA89" s="50">
        <v>0</v>
      </c>
      <c r="AB89" s="50">
        <v>0</v>
      </c>
      <c r="AC89" s="50">
        <v>0</v>
      </c>
    </row>
    <row r="90" spans="1:29">
      <c r="A90" s="31" t="s">
        <v>185</v>
      </c>
      <c r="B90" s="32" t="s">
        <v>94</v>
      </c>
      <c r="C90" s="32" t="s">
        <v>164</v>
      </c>
      <c r="D90" s="32" t="s">
        <v>108</v>
      </c>
      <c r="E90" s="32" t="s">
        <v>186</v>
      </c>
      <c r="F90" s="32" t="s">
        <v>187</v>
      </c>
      <c r="G90" s="36">
        <v>72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36">
        <v>0</v>
      </c>
      <c r="P90" s="37">
        <v>0</v>
      </c>
      <c r="Q90" s="37">
        <v>0</v>
      </c>
      <c r="R90" s="36">
        <v>232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36">
        <v>0</v>
      </c>
      <c r="AA90" s="36">
        <v>0</v>
      </c>
      <c r="AB90" s="37">
        <v>0</v>
      </c>
      <c r="AC90" s="37">
        <v>0</v>
      </c>
    </row>
    <row r="91" spans="1:29">
      <c r="A91" s="47" t="s">
        <v>188</v>
      </c>
      <c r="B91" s="48" t="s">
        <v>94</v>
      </c>
      <c r="C91" s="48" t="s">
        <v>28</v>
      </c>
      <c r="D91" s="48" t="s">
        <v>108</v>
      </c>
      <c r="E91" s="48" t="s">
        <v>189</v>
      </c>
      <c r="F91" s="48" t="s">
        <v>190</v>
      </c>
      <c r="G91" s="68">
        <v>50.37</v>
      </c>
      <c r="H91" s="68">
        <v>2.37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2.37</v>
      </c>
      <c r="O91" s="68">
        <v>0</v>
      </c>
      <c r="P91" s="68">
        <v>0</v>
      </c>
      <c r="Q91" s="68">
        <v>0</v>
      </c>
      <c r="R91" s="68">
        <v>50.37</v>
      </c>
      <c r="S91" s="68">
        <v>2.37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2.37</v>
      </c>
      <c r="Z91" s="50">
        <v>0</v>
      </c>
      <c r="AA91" s="50">
        <v>0</v>
      </c>
      <c r="AB91" s="50">
        <v>0</v>
      </c>
      <c r="AC91" s="50">
        <v>0</v>
      </c>
    </row>
    <row r="110" spans="1:1">
      <c r="A110" s="60" t="s">
        <v>214</v>
      </c>
    </row>
  </sheetData>
  <mergeCells count="63">
    <mergeCell ref="A1:AC1"/>
    <mergeCell ref="A3:A6"/>
    <mergeCell ref="B3:B6"/>
    <mergeCell ref="C3:C6"/>
    <mergeCell ref="D3:D6"/>
    <mergeCell ref="E3:E6"/>
    <mergeCell ref="F3:F6"/>
    <mergeCell ref="G3:Q3"/>
    <mergeCell ref="R3:AC3"/>
    <mergeCell ref="G4:G6"/>
    <mergeCell ref="S5:T5"/>
    <mergeCell ref="U5:V5"/>
    <mergeCell ref="H4:N4"/>
    <mergeCell ref="O4:O6"/>
    <mergeCell ref="P4:P6"/>
    <mergeCell ref="Q4:Q6"/>
    <mergeCell ref="R4:R6"/>
    <mergeCell ref="S4:Y4"/>
    <mergeCell ref="W5:X5"/>
    <mergeCell ref="Y5:Y6"/>
    <mergeCell ref="F66:F69"/>
    <mergeCell ref="AF6:AG6"/>
    <mergeCell ref="A33:A36"/>
    <mergeCell ref="B33:B36"/>
    <mergeCell ref="C33:C36"/>
    <mergeCell ref="D33:D36"/>
    <mergeCell ref="E33:E36"/>
    <mergeCell ref="F33:F36"/>
    <mergeCell ref="Z4:Z6"/>
    <mergeCell ref="AA4:AA6"/>
    <mergeCell ref="AB4:AB6"/>
    <mergeCell ref="AC4:AC6"/>
    <mergeCell ref="H5:I5"/>
    <mergeCell ref="J5:K5"/>
    <mergeCell ref="L5:M5"/>
    <mergeCell ref="N5:N6"/>
    <mergeCell ref="A66:A69"/>
    <mergeCell ref="B66:B69"/>
    <mergeCell ref="C66:C69"/>
    <mergeCell ref="D66:D69"/>
    <mergeCell ref="E66:E69"/>
    <mergeCell ref="U68:V68"/>
    <mergeCell ref="W68:X68"/>
    <mergeCell ref="G66:Q66"/>
    <mergeCell ref="R66:AC66"/>
    <mergeCell ref="G67:G69"/>
    <mergeCell ref="H67:N67"/>
    <mergeCell ref="O67:O69"/>
    <mergeCell ref="P67:P69"/>
    <mergeCell ref="Q67:Q69"/>
    <mergeCell ref="R67:R69"/>
    <mergeCell ref="S67:Y67"/>
    <mergeCell ref="Z67:Z69"/>
    <mergeCell ref="H68:I68"/>
    <mergeCell ref="J68:K68"/>
    <mergeCell ref="L68:M68"/>
    <mergeCell ref="N68:N69"/>
    <mergeCell ref="S68:T68"/>
    <mergeCell ref="Y68:Y69"/>
    <mergeCell ref="AF69:AG69"/>
    <mergeCell ref="AA67:AA69"/>
    <mergeCell ref="AB67:AB69"/>
    <mergeCell ref="AC67:AC69"/>
  </mergeCells>
  <phoneticPr fontId="4"/>
  <conditionalFormatting sqref="F2:AG2">
    <cfRule type="expression" dxfId="5" priority="4" stopIfTrue="1">
      <formula>F$8="祝"</formula>
    </cfRule>
    <cfRule type="expression" dxfId="4" priority="5" stopIfTrue="1">
      <formula>F$6="SUN"</formula>
    </cfRule>
    <cfRule type="expression" dxfId="3" priority="6" stopIfTrue="1">
      <formula>F$6="SAT"</formula>
    </cfRule>
  </conditionalFormatting>
  <conditionalFormatting sqref="F65:AG65">
    <cfRule type="expression" dxfId="2" priority="1" stopIfTrue="1">
      <formula>F$8="祝"</formula>
    </cfRule>
    <cfRule type="expression" dxfId="1" priority="2" stopIfTrue="1">
      <formula>F$6="SUN"</formula>
    </cfRule>
    <cfRule type="expression" dxfId="0" priority="3" stopIfTrue="1">
      <formula>F$6="SAT"</formula>
    </cfRule>
  </conditionalFormatting>
  <pageMargins left="0.23622047244094491" right="0.23622047244094491" top="0.74803149606299213" bottom="0.74803149606299213" header="0.31496062992125984" footer="0.31496062992125984"/>
  <pageSetup paperSize="8" scale="52" fitToHeight="0" orientation="landscape" r:id="rId1"/>
  <colBreaks count="2" manualBreakCount="2">
    <brk id="39" max="109" man="1"/>
    <brk id="7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Overtime sheet</vt:lpstr>
      <vt:lpstr>'Overtime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2016-08-23T22:28:02Z</dcterms:created>
  <dcterms:modified xsi:type="dcterms:W3CDTF">2016-08-29T08:06:46Z</dcterms:modified>
</cp:coreProperties>
</file>