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0" windowWidth="20490" windowHeight="7155" tabRatio="904"/>
  </bookViews>
  <sheets>
    <sheet name="Sheet1" sheetId="20" r:id="rId1"/>
  </sheets>
  <externalReferences>
    <externalReference r:id="rId2"/>
  </externalReferences>
  <definedNames>
    <definedName name="_xlnm._FilterDatabase" localSheetId="0" hidden="1">Sheet1!$A$6:$BW$59</definedName>
    <definedName name="_xlnm.Print_Area">#REF!</definedName>
    <definedName name="_xlnm.Print_Titles" localSheetId="0">Sheet1!$5:$6</definedName>
  </definedNames>
  <calcPr calcId="145621"/>
  <fileRecoveryPr autoRecover="0"/>
</workbook>
</file>

<file path=xl/calcChain.xml><?xml version="1.0" encoding="utf-8"?>
<calcChain xmlns="http://schemas.openxmlformats.org/spreadsheetml/2006/main">
  <c r="AX50" i="20" l="1"/>
  <c r="AW50" i="20"/>
  <c r="AY50" i="20"/>
  <c r="AZ49" i="20" l="1"/>
  <c r="AZ48" i="20"/>
  <c r="AZ47" i="20"/>
  <c r="AZ46" i="20"/>
  <c r="AZ45" i="20"/>
  <c r="AZ44" i="20"/>
  <c r="AZ43" i="20"/>
  <c r="AZ42" i="20"/>
  <c r="AZ41" i="20"/>
  <c r="AZ40" i="20"/>
  <c r="AZ39" i="20"/>
  <c r="AZ38" i="20"/>
  <c r="AZ37" i="20"/>
  <c r="AZ36" i="20"/>
  <c r="AZ35" i="20"/>
  <c r="AZ34" i="20"/>
  <c r="AZ33" i="20"/>
  <c r="AZ32" i="20"/>
  <c r="AZ31" i="20"/>
  <c r="AZ30" i="20"/>
  <c r="AZ29" i="20"/>
  <c r="AZ28" i="20"/>
  <c r="AZ27" i="20"/>
  <c r="AZ26" i="20"/>
  <c r="AZ25" i="20"/>
  <c r="AZ24" i="20"/>
  <c r="AZ23" i="20"/>
  <c r="AZ22" i="20"/>
  <c r="AZ21" i="20"/>
  <c r="AZ20" i="20"/>
  <c r="AZ19" i="20"/>
  <c r="AZ18" i="20"/>
  <c r="AZ17" i="20"/>
  <c r="AZ16" i="20"/>
  <c r="AZ15" i="20"/>
  <c r="AZ14" i="20"/>
  <c r="AZ13" i="20"/>
  <c r="AZ12" i="20"/>
  <c r="AZ11" i="20"/>
  <c r="AZ10" i="20"/>
  <c r="AZ9" i="20"/>
  <c r="AZ8" i="20"/>
  <c r="AZ7" i="20"/>
  <c r="AS10" i="20" l="1"/>
  <c r="AS9" i="20"/>
  <c r="AS38" i="20"/>
  <c r="AS32" i="20"/>
  <c r="AS31" i="20"/>
  <c r="AS13" i="20"/>
  <c r="AS7" i="20"/>
  <c r="AS49" i="20" l="1"/>
  <c r="AS48" i="20"/>
  <c r="AS47" i="20"/>
  <c r="AS46" i="20"/>
  <c r="AS45" i="20"/>
  <c r="AS44" i="20"/>
  <c r="AS43" i="20"/>
  <c r="AS42" i="20"/>
  <c r="AS41" i="20"/>
  <c r="AS40" i="20"/>
  <c r="AS39" i="20"/>
  <c r="AS37" i="20"/>
  <c r="AS36" i="20"/>
  <c r="AS35" i="20"/>
  <c r="AS34" i="20"/>
  <c r="AS33" i="20"/>
  <c r="AS30" i="20"/>
  <c r="AS29" i="20"/>
  <c r="AS28" i="20"/>
  <c r="AS27" i="20"/>
  <c r="AS26" i="20"/>
  <c r="AS25" i="20"/>
  <c r="AS24" i="20"/>
  <c r="AS23" i="20"/>
  <c r="AS22" i="20"/>
  <c r="AS21" i="20"/>
  <c r="AS20" i="20"/>
  <c r="AS19" i="20"/>
  <c r="AS18" i="20"/>
  <c r="AS17" i="20"/>
  <c r="AS16" i="20"/>
  <c r="AS15" i="20"/>
  <c r="AS14" i="20"/>
  <c r="AS12" i="20"/>
  <c r="AS11" i="20"/>
  <c r="AS8" i="20"/>
  <c r="AU50" i="20" l="1"/>
  <c r="AO45" i="20" l="1"/>
  <c r="AQ45" i="20" s="1"/>
  <c r="BA49" i="20" l="1"/>
  <c r="BA48" i="20"/>
  <c r="BA47" i="20"/>
  <c r="BA46" i="20"/>
  <c r="BA45" i="20"/>
  <c r="BA44" i="20"/>
  <c r="BA43" i="20"/>
  <c r="BA42" i="20"/>
  <c r="BA41" i="20"/>
  <c r="BA40" i="20"/>
  <c r="BA39" i="20"/>
  <c r="BA38" i="20"/>
  <c r="BA37" i="20"/>
  <c r="BA36" i="20"/>
  <c r="BA35" i="20"/>
  <c r="BA34" i="20"/>
  <c r="BA33" i="20"/>
  <c r="BA32" i="20"/>
  <c r="BA31" i="20"/>
  <c r="BA30" i="20"/>
  <c r="BA29" i="20"/>
  <c r="BA28" i="20"/>
  <c r="BA27" i="20"/>
  <c r="BA26" i="20"/>
  <c r="BA25" i="20"/>
  <c r="BA24" i="20"/>
  <c r="BA23" i="20"/>
  <c r="BA22" i="20"/>
  <c r="BA21" i="20"/>
  <c r="BA20" i="20"/>
  <c r="BA19" i="20"/>
  <c r="BA18" i="20"/>
  <c r="BA17" i="20"/>
  <c r="BA16" i="20"/>
  <c r="BA15" i="20"/>
  <c r="BA14" i="20"/>
  <c r="BA13" i="20"/>
  <c r="BA12" i="20"/>
  <c r="BA11" i="20"/>
  <c r="BA10" i="20"/>
  <c r="BA9" i="20"/>
  <c r="BA8" i="20"/>
  <c r="BA7" i="20"/>
  <c r="AK49" i="20" l="1"/>
  <c r="AK48" i="20"/>
  <c r="AK47" i="20"/>
  <c r="AK46" i="20"/>
  <c r="AK45" i="20"/>
  <c r="AK44" i="20"/>
  <c r="AK43" i="20"/>
  <c r="AK42" i="20"/>
  <c r="AK41" i="20"/>
  <c r="AK40" i="20"/>
  <c r="AK39" i="20"/>
  <c r="AK38" i="20"/>
  <c r="AK37" i="20"/>
  <c r="AK36" i="20"/>
  <c r="AK35" i="20"/>
  <c r="AK34" i="20"/>
  <c r="AK33" i="20"/>
  <c r="AK32" i="20"/>
  <c r="AK31" i="20"/>
  <c r="AK30" i="20"/>
  <c r="AK29" i="20"/>
  <c r="AK28" i="20"/>
  <c r="AK27" i="20"/>
  <c r="AK26" i="20"/>
  <c r="AK25" i="20"/>
  <c r="AK24" i="20"/>
  <c r="AK23" i="20"/>
  <c r="AK22" i="20"/>
  <c r="AK21" i="20"/>
  <c r="AK20" i="20"/>
  <c r="AK19" i="20"/>
  <c r="AK18" i="20"/>
  <c r="AK17" i="20"/>
  <c r="AK16" i="20"/>
  <c r="AK15" i="20"/>
  <c r="AK14" i="20"/>
  <c r="AK13" i="20"/>
  <c r="AK12" i="20"/>
  <c r="AK11" i="20"/>
  <c r="AK10" i="20"/>
  <c r="AK9" i="20"/>
  <c r="AK8" i="20"/>
  <c r="AK7" i="20"/>
  <c r="AO8" i="20" l="1"/>
  <c r="AO9" i="20"/>
  <c r="AO10" i="20"/>
  <c r="AO11" i="20"/>
  <c r="AO12" i="20"/>
  <c r="AO13" i="20"/>
  <c r="AO14" i="20"/>
  <c r="AO15" i="20"/>
  <c r="AO16" i="20"/>
  <c r="AO17" i="20"/>
  <c r="AO18" i="20"/>
  <c r="AO19" i="20"/>
  <c r="AO20" i="20"/>
  <c r="AO21" i="20"/>
  <c r="AO22" i="20"/>
  <c r="AO23" i="20"/>
  <c r="AO24" i="20"/>
  <c r="AO25" i="20"/>
  <c r="AO26" i="20"/>
  <c r="AO27" i="20"/>
  <c r="AO28" i="20"/>
  <c r="AO29" i="20"/>
  <c r="AO30" i="20"/>
  <c r="AO31" i="20"/>
  <c r="AO32" i="20"/>
  <c r="AO33" i="20"/>
  <c r="AO34" i="20"/>
  <c r="AO35" i="20"/>
  <c r="AO36" i="20"/>
  <c r="AO37" i="20"/>
  <c r="AO38" i="20"/>
  <c r="AO39" i="20"/>
  <c r="AO40" i="20"/>
  <c r="AO41" i="20"/>
  <c r="AO42" i="20"/>
  <c r="AO43" i="20"/>
  <c r="AO44" i="20"/>
  <c r="AO46" i="20"/>
  <c r="AO47" i="20"/>
  <c r="AO48" i="20"/>
  <c r="AO49" i="20"/>
  <c r="AO7" i="20"/>
  <c r="AL49" i="20" l="1"/>
  <c r="AL48" i="20"/>
  <c r="AL47" i="20"/>
  <c r="AL46" i="20"/>
  <c r="AL45" i="20"/>
  <c r="AL44" i="20"/>
  <c r="AL43" i="20"/>
  <c r="AL42" i="20"/>
  <c r="AL41" i="20"/>
  <c r="AL40" i="20"/>
  <c r="AL39" i="20"/>
  <c r="AL38" i="20"/>
  <c r="AL37" i="20"/>
  <c r="AL36" i="20"/>
  <c r="AL35" i="20"/>
  <c r="AL34" i="20"/>
  <c r="AL33" i="20"/>
  <c r="AL32" i="20"/>
  <c r="AL31" i="20"/>
  <c r="AL30" i="20"/>
  <c r="AL29" i="20"/>
  <c r="AL28" i="20"/>
  <c r="AL27" i="20"/>
  <c r="AL26" i="20"/>
  <c r="AL25" i="20"/>
  <c r="AL24" i="20"/>
  <c r="AL23" i="20"/>
  <c r="AL22" i="20"/>
  <c r="AL21" i="20"/>
  <c r="AL20" i="20"/>
  <c r="AL19" i="20"/>
  <c r="AL18" i="20"/>
  <c r="AL17" i="20"/>
  <c r="AL16" i="20"/>
  <c r="AL15" i="20"/>
  <c r="AL14" i="20"/>
  <c r="AL13" i="20"/>
  <c r="AL12" i="20"/>
  <c r="AL11" i="20"/>
  <c r="AL10" i="20"/>
  <c r="AL9" i="20"/>
  <c r="AL8" i="20"/>
  <c r="AL7" i="20"/>
  <c r="AL50" i="20" l="1"/>
  <c r="AM50" i="20"/>
  <c r="AP50" i="20"/>
  <c r="AR50" i="20"/>
  <c r="AO50" i="20" l="1"/>
  <c r="AK50" i="20"/>
  <c r="AS50" i="20" l="1"/>
  <c r="AT28" i="20" l="1"/>
  <c r="AQ28" i="20"/>
  <c r="AN28" i="20"/>
  <c r="AN49" i="20" l="1"/>
  <c r="AQ49" i="20"/>
  <c r="AT49" i="20"/>
  <c r="AT41" i="20" l="1"/>
  <c r="AQ41" i="20"/>
  <c r="AN41" i="20" l="1"/>
  <c r="BA50" i="20" l="1"/>
  <c r="AN29" i="20" l="1"/>
  <c r="AQ47" i="20" l="1"/>
  <c r="AT47" i="20"/>
  <c r="AQ48" i="20"/>
  <c r="AT48" i="20"/>
  <c r="AN47" i="20"/>
  <c r="AN48" i="20"/>
  <c r="AT46" i="20" l="1"/>
  <c r="AQ46" i="20"/>
  <c r="AN46" i="20"/>
  <c r="AT29" i="20" l="1"/>
  <c r="AT45" i="20" l="1"/>
  <c r="AN45" i="20" l="1"/>
  <c r="AT44" i="20"/>
  <c r="AQ44" i="20"/>
  <c r="AN44" i="20" l="1"/>
  <c r="AT42" i="20" l="1"/>
  <c r="AT43" i="20"/>
  <c r="AQ42" i="20"/>
  <c r="AQ43" i="20"/>
  <c r="AN42" i="20" l="1"/>
  <c r="AN43" i="20"/>
  <c r="AQ40" i="20" l="1"/>
  <c r="AT40" i="20"/>
  <c r="AN40" i="20" l="1"/>
  <c r="AQ37" i="20" l="1"/>
  <c r="AT37" i="20"/>
  <c r="AQ38" i="20"/>
  <c r="AT38" i="20"/>
  <c r="AQ39" i="20"/>
  <c r="AT39" i="20"/>
  <c r="AN39" i="20" l="1"/>
  <c r="AN38" i="20"/>
  <c r="AN37" i="20"/>
  <c r="AQ36" i="20" l="1"/>
  <c r="AT36" i="20"/>
  <c r="AN36" i="20" l="1"/>
  <c r="AT34" i="20" l="1"/>
  <c r="AT35" i="20"/>
  <c r="AQ34" i="20" l="1"/>
  <c r="AQ35" i="20"/>
  <c r="AN35" i="20" l="1"/>
  <c r="AN34" i="20"/>
  <c r="AQ29" i="20" l="1"/>
  <c r="AT30" i="20" l="1"/>
  <c r="AQ30" i="20"/>
  <c r="AN30" i="20" l="1"/>
  <c r="AQ31" i="20" l="1"/>
  <c r="AT31" i="20"/>
  <c r="AQ32" i="20"/>
  <c r="AT32" i="20"/>
  <c r="AT33" i="20"/>
  <c r="AQ33" i="20" l="1"/>
  <c r="AN33" i="20"/>
  <c r="AN32" i="20"/>
  <c r="AN31" i="20"/>
  <c r="AJ51" i="20" l="1"/>
  <c r="AI51" i="20"/>
  <c r="AH51" i="20"/>
  <c r="AG51" i="20"/>
  <c r="AF51" i="20"/>
  <c r="AE51" i="20"/>
  <c r="AB51" i="20"/>
  <c r="AA51" i="20"/>
  <c r="Z51" i="20"/>
  <c r="Y51" i="20"/>
  <c r="X51" i="20"/>
  <c r="V51" i="20"/>
  <c r="U51" i="20"/>
  <c r="T51" i="20"/>
  <c r="S51" i="20"/>
  <c r="R51" i="20"/>
  <c r="Q51" i="20"/>
  <c r="O51" i="20"/>
  <c r="N51" i="20"/>
  <c r="M51" i="20"/>
  <c r="L51" i="20"/>
  <c r="AQ26" i="20" l="1"/>
  <c r="AQ27" i="20"/>
  <c r="AQ25" i="20"/>
  <c r="AQ7" i="20"/>
  <c r="AQ8" i="20"/>
  <c r="AQ9" i="20"/>
  <c r="AQ10" i="20"/>
  <c r="AQ11" i="20"/>
  <c r="AQ12" i="20"/>
  <c r="AQ13" i="20"/>
  <c r="AQ14" i="20"/>
  <c r="AQ15" i="20"/>
  <c r="AQ16" i="20"/>
  <c r="AQ17" i="20"/>
  <c r="AQ18" i="20"/>
  <c r="AQ19" i="20"/>
  <c r="AQ20" i="20"/>
  <c r="AQ21" i="20"/>
  <c r="AQ22" i="20"/>
  <c r="AQ23" i="20"/>
  <c r="AQ24" i="20"/>
  <c r="AT26" i="20"/>
  <c r="AT7" i="20"/>
  <c r="AT8" i="20"/>
  <c r="AT9" i="20"/>
  <c r="AT10" i="20"/>
  <c r="AT11" i="20"/>
  <c r="AT12" i="20"/>
  <c r="AT13" i="20"/>
  <c r="AT14" i="20"/>
  <c r="AT15" i="20"/>
  <c r="AT16" i="20"/>
  <c r="AT17" i="20"/>
  <c r="AT18" i="20"/>
  <c r="AT19" i="20"/>
  <c r="AT20" i="20"/>
  <c r="AT21" i="20"/>
  <c r="AT22" i="20"/>
  <c r="AT23" i="20"/>
  <c r="AT24" i="20"/>
  <c r="AT25" i="20"/>
  <c r="AT27" i="20"/>
  <c r="G51" i="20"/>
  <c r="H51" i="20"/>
  <c r="I51" i="20"/>
  <c r="J51" i="20"/>
  <c r="P51" i="20"/>
  <c r="W51" i="20"/>
  <c r="AC51" i="20"/>
  <c r="AD51" i="20"/>
  <c r="F51" i="20"/>
  <c r="AZ50" i="20" l="1"/>
  <c r="AT50" i="20"/>
  <c r="AQ50" i="20"/>
  <c r="AN11" i="20"/>
  <c r="AN26" i="20"/>
  <c r="AN24" i="20"/>
  <c r="AN10" i="20"/>
  <c r="AN9" i="20"/>
  <c r="AN12" i="20"/>
  <c r="AN20" i="20"/>
  <c r="AN27" i="20"/>
  <c r="AN25" i="20"/>
  <c r="AN15" i="20"/>
  <c r="AN17" i="20"/>
  <c r="AN23" i="20"/>
  <c r="AN22" i="20"/>
  <c r="AN19" i="20"/>
  <c r="AN18" i="20"/>
  <c r="AN7" i="20"/>
  <c r="AN21" i="20"/>
  <c r="AN14" i="20"/>
  <c r="AN13" i="20"/>
  <c r="AN8" i="20"/>
  <c r="AN16" i="20"/>
  <c r="AN50" i="20" l="1"/>
  <c r="AV50" i="20" l="1"/>
</calcChain>
</file>

<file path=xl/sharedStrings.xml><?xml version="1.0" encoding="utf-8"?>
<sst xmlns="http://schemas.openxmlformats.org/spreadsheetml/2006/main" count="1179" uniqueCount="98">
  <si>
    <t>S    T      T</t>
  </si>
  <si>
    <t xml:space="preserve">Ca 03   </t>
  </si>
  <si>
    <t>26</t>
  </si>
  <si>
    <t>27</t>
  </si>
  <si>
    <t>28</t>
  </si>
  <si>
    <t>29</t>
  </si>
  <si>
    <t>30</t>
  </si>
  <si>
    <t>31</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</si>
  <si>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</si>
  <si>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</si>
  <si>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</si>
  <si>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</si>
  <si>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</si>
  <si>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</si>
  <si>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</si>
  <si>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</si>
  <si>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</si>
  <si>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</si>
  <si>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</si>
  <si>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</si>
  <si>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</si>
  <si>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</si>
  <si>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</si>
  <si>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</si>
  <si>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</si>
  <si>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</si>
  <si>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</si>
  <si>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</si>
  <si>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</si>
  <si>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</si>
  <si>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</si>
  <si>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</si>
  <si>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</si>
  <si>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Prepared by</t>
  </si>
  <si>
    <t>05:</t>
  </si>
  <si>
    <t>32</t>
  </si>
  <si>
    <t>33</t>
  </si>
  <si>
    <t>34</t>
  </si>
  <si>
    <t>35</t>
  </si>
  <si>
    <t>36</t>
  </si>
  <si>
    <t>37</t>
  </si>
  <si>
    <t>38</t>
  </si>
  <si>
    <t>39</t>
  </si>
  <si>
    <t>40</t>
  </si>
  <si>
    <t>41</t>
  </si>
  <si>
    <t>42</t>
  </si>
  <si>
    <t>43</t>
  </si>
  <si>
    <t>Bộ phận: MOLDING</t>
  </si>
  <si>
    <t>Checked by</t>
  </si>
  <si>
    <t>CÔNG TY TNHH AUREOLE BCD</t>
  </si>
  <si>
    <t>BÁO CÁO NGÀY LÀM VIỆC HÀNG THÁNG</t>
  </si>
  <si>
    <t>Họ Tên</t>
  </si>
  <si>
    <t>Mã số nhân viên</t>
  </si>
  <si>
    <t xml:space="preserve">Ngày </t>
  </si>
  <si>
    <t>bắt đầu làm việc</t>
  </si>
  <si>
    <t>Các ngày làm việc trong tháng</t>
  </si>
  <si>
    <t>Phép năm</t>
  </si>
  <si>
    <t>Copy Phép năm còn     lại</t>
  </si>
  <si>
    <t>Phép năm còn     lại</t>
  </si>
  <si>
    <t>Phép sinh nhật</t>
  </si>
  <si>
    <t>Copy  phép sinh nhật còn     lại</t>
  </si>
  <si>
    <t>phép sinh nhật còn     lại</t>
  </si>
  <si>
    <t xml:space="preserve">  Tổng ngày làm việc hưởng 100% </t>
  </si>
  <si>
    <t>Ngày nghỉ hưởng BHXH</t>
  </si>
  <si>
    <t>Tăng ca   (Giờ)</t>
  </si>
  <si>
    <t>Đi trễ, về sớm</t>
  </si>
  <si>
    <t>Xếp       loại</t>
  </si>
  <si>
    <t xml:space="preserve">  Ngày thường  </t>
  </si>
  <si>
    <t>Note: Ghi chú</t>
  </si>
  <si>
    <t>01 - Annual Leave: Phép năm</t>
  </si>
  <si>
    <t>Nghỉ không phép (K3 trừ 20 điểm)</t>
  </si>
  <si>
    <t>02 - Special Leave: Phép đặc biệt</t>
  </si>
  <si>
    <t>03 - Maternity Leave: Nghỉ thai sản, khám thai</t>
  </si>
  <si>
    <t>X - Fulltime Working: Ngày làm việc đủ giờ</t>
  </si>
  <si>
    <t xml:space="preserve">    01/2 - Annual Leave half day: 01/2 ngày phép năm</t>
  </si>
  <si>
    <t>A - Hưởng 100% chuyên cần</t>
  </si>
  <si>
    <t xml:space="preserve">    04 - Sick leave: Phép bệnh có giấy chứng nhận hưởng BHXH (K1 trừ 2 điểm)</t>
  </si>
  <si>
    <t>A/2 - Đi trễ, về sớm, phép bệnh hoặc nghỉ phép trừ lương một lần, trừ 50% chuyên cần</t>
  </si>
  <si>
    <t xml:space="preserve">    05 - Absence: Có phép(Trừ lương) (K2 trừ 5 điểm)</t>
  </si>
  <si>
    <t>B - Đi trễ, về sớm, phép bệnh hoặc nghỉ phép trừ lương từ 02 lần trở đi,nghỉ không phép trừ 100% chuyên cần</t>
  </si>
  <si>
    <t xml:space="preserve">  Tổng ngày làm việc hưởng 75% </t>
  </si>
  <si>
    <t>Ms. Thanh</t>
  </si>
  <si>
    <t>Vui lòng kiểm tra số ngày công, số giờ tăng ca và phản hồi trước 13h ngày 28 hàng tháng, sau thời gian này mọi thắc mắc sẽ không được giải quyết! Cảm ơn sự hợp tác của các bộ phận!</t>
  </si>
  <si>
    <t>nghỉ thai sản từ 10/11/2015 đến 10/5/2016</t>
  </si>
  <si>
    <t>'02</t>
  </si>
  <si>
    <t>01/2</t>
  </si>
  <si>
    <t>(Phép năm còn lại cho đến ngày 31/12/2016).</t>
  </si>
  <si>
    <t>Phép năm 2016</t>
  </si>
  <si>
    <t>nghỉ thai sản từ 09/12/2015 đến 09/06/2016</t>
  </si>
  <si>
    <t>nghỉ thai sản từ 15/02/16 đến 14/08/16</t>
  </si>
  <si>
    <t>x</t>
  </si>
  <si>
    <t>[Giờ: phút] : In time: Thời gian làm việc trong ngày không đủ 8 tiếng do đi trễ về sớm. (K4 trừ 10 điểm)</t>
  </si>
  <si>
    <t>Ngày 21/5</t>
  </si>
  <si>
    <t>TỪ 26 THÁNG 04 NĂM 2016 --&gt; 25 THÁNG 05 NĂM 2016</t>
  </si>
  <si>
    <t>05/2</t>
  </si>
  <si>
    <t xml:space="preserve">  Ngày 30/4, 1/5</t>
  </si>
  <si>
    <t xml:space="preserve">  Ngày CN &amp; 2/5 </t>
  </si>
  <si>
    <t>Ms. Thủy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</si>
</sst>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_);_(* \(#,##0.0\);_(* &quot;-&quot;?_);_(@_)"/>
    <numFmt numFmtId="165" formatCode="#,##0.0"/>
    <numFmt numFmtId="166" formatCode="_(* #,##0.0_);_(* \(#,##0.0\);_(* &quot;-&quot;??_);_(@_)"/>
    <numFmt numFmtId="167" formatCode="0.0;[Red]0.0"/>
    <numFmt numFmtId="168" formatCode="_(* #,##0_);_(* \(#,##0\);_(* &quot;-&quot;??_);_(@_)"/>
    <numFmt numFmtId="169" formatCode="0;[Red]0"/>
    <numFmt numFmtId="170" formatCode="h:mm;@"/>
  </numFmts>
  <fonts count="25" x14ac:knownFonts="1">
    <font>
      <sz val="10"/>
      <name val="Arial"/>
    </font>
    <font>
      <sz val="10"/>
      <name val="Arial"/>
      <family val="2"/>
    </font>
    <font>
      <sz val="10"/>
      <name val="VNI-Times"/>
    </font>
    <font>
      <sz val="8"/>
      <name val="Arial"/>
      <family val="2"/>
    </font>
    <font>
      <sz val="10"/>
      <name val="Times New Roman"/>
      <family val="1"/>
    </font>
    <font>
      <sz val="9"/>
      <name val="Times New Roman"/>
      <family val="1"/>
    </font>
    <font>
      <sz val="8"/>
      <name val="Times New Roman"/>
      <family val="1"/>
    </font>
    <font>
      <sz val="8"/>
      <color indexed="12"/>
      <name val="Times New Roman"/>
      <family val="1"/>
    </font>
    <font>
      <sz val="8"/>
      <color indexed="60"/>
      <name val="Times New Roman"/>
      <family val="1"/>
    </font>
    <font>
      <sz val="8"/>
      <color indexed="10"/>
      <name val="Times New Roman"/>
      <family val="1"/>
    </font>
    <font>
      <sz val="6"/>
      <name val="Times New Roman"/>
      <family val="1"/>
    </font>
    <font>
      <sz val="11"/>
      <name val="Times New Roman"/>
      <family val="1"/>
    </font>
    <font>
      <i/>
      <sz val="11"/>
      <name val="Times New Roman"/>
      <family val="1"/>
    </font>
    <font>
      <sz val="14"/>
      <name val="Times New Roman"/>
      <family val="1"/>
    </font>
    <font>
      <sz val="8"/>
      <color indexed="63"/>
      <name val="Times New Roman"/>
      <family val="1"/>
    </font>
    <font>
      <sz val="5.5"/>
      <name val="Times New Roman"/>
      <family val="1"/>
    </font>
    <font>
      <sz val="8"/>
      <color indexed="14"/>
      <name val="Times New Roman"/>
      <family val="1"/>
    </font>
    <font>
      <b/>
      <sz val="8"/>
      <color indexed="10"/>
      <name val="Times New Roman"/>
      <family val="1"/>
    </font>
    <font>
      <sz val="8"/>
      <color theme="1"/>
      <name val="Times New Roman"/>
      <family val="1"/>
    </font>
    <font>
      <sz val="5"/>
      <color indexed="10"/>
      <name val="Times New Roman"/>
      <family val="1"/>
    </font>
    <font>
      <sz val="10"/>
      <color indexed="63"/>
      <name val="Times New Roman"/>
      <family val="1"/>
    </font>
    <font>
      <i/>
      <u/>
      <sz val="8"/>
      <name val="Times New Roman"/>
      <family val="1"/>
    </font>
    <font>
      <sz val="8"/>
      <color indexed="8"/>
      <name val="Times New Roman"/>
      <family val="1"/>
    </font>
    <font>
      <sz val="8"/>
      <color rgb="FF00B050"/>
      <name val="Times New Roman"/>
      <family val="1"/>
    </font>
    <font>
      <b/>
      <sz val="10"/>
      <name val="Times New Roman"/>
      <family val="1"/>
    </font>
  </fonts>
  <fills count="12">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55"/>
        <bgColor indexed="64"/>
      </patternFill>
    </fill>
    <fill>
      <patternFill patternType="solid">
        <fgColor theme="5" tint="0.39997558519241921"/>
        <bgColor indexed="64"/>
      </patternFill>
    </fill>
    <fill>
      <patternFill patternType="solid">
        <fgColor theme="0"/>
        <bgColor indexed="64"/>
      </patternFill>
    </fill>
    <fill>
      <patternFill patternType="solid">
        <fgColor rgb="FF33CCFF"/>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0" tint="-0.34998626667073579"/>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style="thin">
        <color indexed="64"/>
      </right>
      <top style="hair">
        <color indexed="64"/>
      </top>
      <bottom/>
      <diagonal/>
    </border>
    <border>
      <left/>
      <right/>
      <top/>
      <bottom style="hair">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bottom style="hair">
        <color indexed="64"/>
      </bottom>
      <diagonal/>
    </border>
    <border>
      <left style="thin">
        <color indexed="64"/>
      </left>
      <right style="thin">
        <color indexed="64"/>
      </right>
      <top/>
      <bottom style="thin">
        <color indexed="64"/>
      </bottom>
      <diagonal/>
    </border>
    <border>
      <left/>
      <right/>
      <top style="hair">
        <color indexed="64"/>
      </top>
      <bottom/>
      <diagonal/>
    </border>
    <border>
      <left style="thin">
        <color indexed="64"/>
      </left>
      <right/>
      <top/>
      <bottom style="thin">
        <color indexed="64"/>
      </bottom>
      <diagonal/>
    </border>
  </borders>
  <cellStyleXfs count="3">
    <xf numFmtId="0" fontId="0" fillId="0" borderId="0"/>
    <xf numFmtId="43" fontId="1" fillId="0" borderId="0" applyFont="0" applyFill="0" applyBorder="0" applyAlignment="0" applyProtection="0"/>
    <xf numFmtId="0" fontId="2" fillId="0" borderId="0"/>
  </cellStyleXfs>
  <cellXfs count="142">
    <xf numFmtId="0" fontId="0" fillId="0" borderId="0" xfId="0"/>
    <xf numFmtId="49" fontId="4" fillId="2" borderId="0" xfId="0" applyNumberFormat="1" applyFont="1" applyFill="1"/>
    <xf numFmtId="0" fontId="5" fillId="0" borderId="0" xfId="0" applyFont="1" applyAlignment="1"/>
    <xf numFmtId="49" fontId="6" fillId="2" borderId="0" xfId="0" applyNumberFormat="1" applyFont="1" applyFill="1"/>
    <xf numFmtId="49" fontId="6" fillId="0" borderId="0" xfId="0" applyNumberFormat="1" applyFont="1" applyFill="1"/>
    <xf numFmtId="49" fontId="7" fillId="2" borderId="0" xfId="0" applyNumberFormat="1" applyFont="1" applyFill="1"/>
    <xf numFmtId="49" fontId="8" fillId="2" borderId="0" xfId="0" applyNumberFormat="1" applyFont="1" applyFill="1"/>
    <xf numFmtId="43" fontId="9" fillId="2" borderId="0" xfId="0" applyNumberFormat="1" applyFont="1" applyFill="1"/>
    <xf numFmtId="43" fontId="10" fillId="2" borderId="0" xfId="0" applyNumberFormat="1" applyFont="1" applyFill="1"/>
    <xf numFmtId="43" fontId="6" fillId="2" borderId="0" xfId="0" applyNumberFormat="1" applyFont="1" applyFill="1"/>
    <xf numFmtId="0" fontId="4" fillId="0" borderId="0" xfId="0" applyFont="1"/>
    <xf numFmtId="49" fontId="4" fillId="2" borderId="0" xfId="0" applyNumberFormat="1" applyFont="1" applyFill="1" applyAlignment="1">
      <alignment horizontal="right"/>
    </xf>
    <xf numFmtId="49" fontId="4" fillId="2" borderId="0" xfId="0" applyNumberFormat="1" applyFont="1" applyFill="1" applyAlignment="1">
      <alignment horizontal="center"/>
    </xf>
    <xf numFmtId="49" fontId="4" fillId="0" borderId="0" xfId="0" applyNumberFormat="1" applyFont="1" applyFill="1" applyAlignment="1">
      <alignment horizontal="center"/>
    </xf>
    <xf numFmtId="0" fontId="4" fillId="0" borderId="0" xfId="0" quotePrefix="1" applyFont="1" applyAlignment="1">
      <alignment horizontal="center"/>
    </xf>
    <xf numFmtId="0" fontId="4" fillId="0" borderId="0" xfId="0" quotePrefix="1" applyFont="1" applyFill="1" applyBorder="1" applyAlignment="1">
      <alignment horizontal="center"/>
    </xf>
    <xf numFmtId="0" fontId="4" fillId="0" borderId="0" xfId="0" applyFont="1" applyFill="1" applyBorder="1" applyAlignment="1">
      <alignment horizontal="center"/>
    </xf>
    <xf numFmtId="43" fontId="6" fillId="2" borderId="1" xfId="0" applyNumberFormat="1" applyFont="1" applyFill="1" applyBorder="1" applyAlignment="1">
      <alignment horizontal="center" vertical="center" wrapText="1"/>
    </xf>
    <xf numFmtId="43" fontId="9" fillId="0" borderId="2" xfId="0" applyNumberFormat="1" applyFont="1" applyFill="1" applyBorder="1" applyAlignment="1">
      <alignment horizontal="center"/>
    </xf>
    <xf numFmtId="43" fontId="6" fillId="0" borderId="2" xfId="0" applyNumberFormat="1" applyFont="1" applyFill="1" applyBorder="1" applyAlignment="1">
      <alignment horizontal="center"/>
    </xf>
    <xf numFmtId="49" fontId="6" fillId="0" borderId="2" xfId="0" applyNumberFormat="1" applyFont="1" applyFill="1" applyBorder="1" applyAlignment="1">
      <alignment horizontal="center"/>
    </xf>
    <xf numFmtId="14" fontId="6" fillId="2" borderId="2" xfId="0" applyNumberFormat="1" applyFont="1" applyFill="1" applyBorder="1"/>
    <xf numFmtId="164" fontId="6" fillId="0" borderId="2" xfId="0" applyNumberFormat="1" applyFont="1" applyFill="1" applyBorder="1" applyAlignment="1">
      <alignment horizontal="center"/>
    </xf>
    <xf numFmtId="165" fontId="7" fillId="0" borderId="2" xfId="0" applyNumberFormat="1" applyFont="1" applyFill="1" applyBorder="1" applyAlignment="1">
      <alignment horizontal="center"/>
    </xf>
    <xf numFmtId="164" fontId="8" fillId="0" borderId="2" xfId="0" applyNumberFormat="1" applyFont="1" applyFill="1" applyBorder="1" applyAlignment="1">
      <alignment horizontal="center"/>
    </xf>
    <xf numFmtId="165" fontId="8" fillId="2" borderId="2" xfId="0" applyNumberFormat="1" applyFont="1" applyFill="1" applyBorder="1" applyAlignment="1">
      <alignment horizontal="center"/>
    </xf>
    <xf numFmtId="166" fontId="9" fillId="0" borderId="2" xfId="0" applyNumberFormat="1" applyFont="1" applyFill="1" applyBorder="1" applyAlignment="1">
      <alignment horizontal="center"/>
    </xf>
    <xf numFmtId="49" fontId="9" fillId="0" borderId="2" xfId="0" applyNumberFormat="1" applyFont="1" applyFill="1" applyBorder="1"/>
    <xf numFmtId="165" fontId="8" fillId="0" borderId="2" xfId="0" applyNumberFormat="1" applyFont="1" applyFill="1" applyBorder="1" applyAlignment="1">
      <alignment horizontal="center"/>
    </xf>
    <xf numFmtId="164" fontId="6" fillId="0" borderId="4" xfId="0" applyNumberFormat="1" applyFont="1" applyFill="1" applyBorder="1" applyAlignment="1">
      <alignment horizontal="center"/>
    </xf>
    <xf numFmtId="49" fontId="6" fillId="2" borderId="5" xfId="0" applyNumberFormat="1" applyFont="1" applyFill="1" applyBorder="1"/>
    <xf numFmtId="165" fontId="17" fillId="2" borderId="5" xfId="0" applyNumberFormat="1" applyFont="1" applyFill="1" applyBorder="1" applyAlignment="1">
      <alignment horizontal="center"/>
    </xf>
    <xf numFmtId="49" fontId="6" fillId="0" borderId="2" xfId="0" applyNumberFormat="1" applyFont="1" applyFill="1" applyBorder="1" applyAlignment="1">
      <alignment horizontal="left"/>
    </xf>
    <xf numFmtId="49" fontId="6" fillId="0" borderId="5" xfId="0" applyNumberFormat="1" applyFont="1" applyFill="1" applyBorder="1" applyAlignment="1">
      <alignment horizontal="center"/>
    </xf>
    <xf numFmtId="49" fontId="9" fillId="2" borderId="0" xfId="0" applyNumberFormat="1" applyFont="1" applyFill="1" applyBorder="1" applyAlignment="1">
      <alignment horizontal="center"/>
    </xf>
    <xf numFmtId="49" fontId="9" fillId="2" borderId="0" xfId="0" applyNumberFormat="1" applyFont="1" applyFill="1" applyBorder="1"/>
    <xf numFmtId="168" fontId="19" fillId="0" borderId="2" xfId="0" applyNumberFormat="1" applyFont="1" applyFill="1" applyBorder="1" applyAlignment="1">
      <alignment horizontal="center"/>
    </xf>
    <xf numFmtId="165" fontId="9" fillId="2" borderId="0" xfId="0" applyNumberFormat="1" applyFont="1" applyFill="1" applyBorder="1" applyAlignment="1">
      <alignment horizontal="center"/>
    </xf>
    <xf numFmtId="165" fontId="7" fillId="2" borderId="0" xfId="0" applyNumberFormat="1" applyFont="1" applyFill="1" applyBorder="1" applyAlignment="1">
      <alignment horizontal="center"/>
    </xf>
    <xf numFmtId="165" fontId="8" fillId="2" borderId="0" xfId="0" applyNumberFormat="1" applyFont="1" applyFill="1" applyBorder="1" applyAlignment="1">
      <alignment horizontal="center"/>
    </xf>
    <xf numFmtId="49" fontId="20" fillId="2" borderId="0" xfId="0" applyNumberFormat="1" applyFont="1" applyFill="1"/>
    <xf numFmtId="49" fontId="9" fillId="0" borderId="0" xfId="0" applyNumberFormat="1" applyFont="1" applyFill="1" applyBorder="1" applyAlignment="1">
      <alignment horizontal="center"/>
    </xf>
    <xf numFmtId="49" fontId="6" fillId="0" borderId="0" xfId="0" applyNumberFormat="1" applyFont="1" applyFill="1" applyBorder="1" applyAlignment="1">
      <alignment horizontal="center"/>
    </xf>
    <xf numFmtId="49" fontId="21" fillId="0" borderId="0" xfId="0" applyNumberFormat="1" applyFont="1"/>
    <xf numFmtId="49" fontId="6" fillId="2" borderId="0" xfId="0" applyNumberFormat="1" applyFont="1" applyFill="1" applyAlignment="1">
      <alignment horizontal="left"/>
    </xf>
    <xf numFmtId="49" fontId="6" fillId="2" borderId="0" xfId="0" applyNumberFormat="1" applyFont="1" applyFill="1" applyBorder="1" applyAlignment="1">
      <alignment horizontal="center"/>
    </xf>
    <xf numFmtId="49" fontId="5" fillId="0" borderId="0" xfId="0" applyNumberFormat="1" applyFont="1" applyFill="1"/>
    <xf numFmtId="49" fontId="4" fillId="0" borderId="0" xfId="0" applyNumberFormat="1" applyFont="1" applyFill="1"/>
    <xf numFmtId="49" fontId="9" fillId="2" borderId="0" xfId="0" applyNumberFormat="1" applyFont="1" applyFill="1"/>
    <xf numFmtId="165" fontId="22" fillId="0" borderId="0" xfId="0" applyNumberFormat="1" applyFont="1"/>
    <xf numFmtId="166" fontId="6" fillId="0" borderId="0" xfId="0" applyNumberFormat="1" applyFont="1"/>
    <xf numFmtId="49" fontId="6" fillId="0" borderId="0" xfId="0" applyNumberFormat="1" applyFont="1"/>
    <xf numFmtId="167" fontId="6" fillId="0" borderId="0" xfId="0" applyNumberFormat="1" applyFont="1"/>
    <xf numFmtId="49" fontId="16" fillId="0" borderId="0" xfId="0" applyNumberFormat="1" applyFont="1"/>
    <xf numFmtId="49" fontId="6" fillId="2" borderId="0" xfId="0" applyNumberFormat="1" applyFont="1" applyFill="1" applyAlignment="1">
      <alignment horizontal="left" indent="1"/>
    </xf>
    <xf numFmtId="49" fontId="6" fillId="2" borderId="0" xfId="0" applyNumberFormat="1" applyFont="1" applyFill="1" applyAlignment="1"/>
    <xf numFmtId="49" fontId="6" fillId="4" borderId="0" xfId="0" applyNumberFormat="1" applyFont="1" applyFill="1" applyAlignment="1">
      <alignment horizontal="right"/>
    </xf>
    <xf numFmtId="49" fontId="6" fillId="0" borderId="0" xfId="0" applyNumberFormat="1" applyFont="1" applyAlignment="1">
      <alignment horizontal="center"/>
    </xf>
    <xf numFmtId="166" fontId="14" fillId="2" borderId="0" xfId="0" applyNumberFormat="1" applyFont="1" applyFill="1"/>
    <xf numFmtId="49" fontId="4" fillId="2" borderId="22" xfId="0" applyNumberFormat="1" applyFont="1" applyFill="1" applyBorder="1" applyAlignment="1">
      <alignment horizontal="center" vertical="center" wrapText="1"/>
    </xf>
    <xf numFmtId="14" fontId="6" fillId="2" borderId="3" xfId="0" applyNumberFormat="1" applyFont="1" applyFill="1" applyBorder="1"/>
    <xf numFmtId="49" fontId="6" fillId="6" borderId="2" xfId="0" applyNumberFormat="1" applyFont="1" applyFill="1" applyBorder="1" applyAlignment="1">
      <alignment horizontal="left"/>
    </xf>
    <xf numFmtId="0" fontId="6" fillId="0" borderId="2" xfId="0" applyFont="1" applyFill="1" applyBorder="1" applyAlignment="1"/>
    <xf numFmtId="49" fontId="6" fillId="0" borderId="2" xfId="0" applyNumberFormat="1" applyFont="1" applyFill="1" applyBorder="1" applyAlignment="1"/>
    <xf numFmtId="0" fontId="6" fillId="0" borderId="2" xfId="0" quotePrefix="1" applyFont="1" applyFill="1" applyBorder="1" applyAlignment="1">
      <alignment horizontal="left"/>
    </xf>
    <xf numFmtId="0" fontId="6" fillId="0" borderId="2" xfId="0" applyNumberFormat="1" applyFont="1" applyFill="1" applyBorder="1" applyAlignment="1">
      <alignment horizontal="left"/>
    </xf>
    <xf numFmtId="0" fontId="14" fillId="0" borderId="2" xfId="0" applyFont="1" applyFill="1" applyBorder="1" applyAlignment="1">
      <alignment horizontal="left"/>
    </xf>
    <xf numFmtId="0" fontId="14" fillId="0" borderId="2" xfId="0" quotePrefix="1" applyFont="1" applyFill="1" applyBorder="1" applyAlignment="1">
      <alignment horizontal="left"/>
    </xf>
    <xf numFmtId="0" fontId="6" fillId="0" borderId="2" xfId="0" applyNumberFormat="1" applyFont="1" applyBorder="1" applyAlignment="1">
      <alignment horizontal="left"/>
    </xf>
    <xf numFmtId="49" fontId="6" fillId="0" borderId="2" xfId="0" applyNumberFormat="1" applyFont="1" applyBorder="1"/>
    <xf numFmtId="49" fontId="6" fillId="6" borderId="2" xfId="0" applyNumberFormat="1" applyFont="1" applyFill="1" applyBorder="1"/>
    <xf numFmtId="49" fontId="16" fillId="0" borderId="2" xfId="0" applyNumberFormat="1" applyFont="1" applyBorder="1"/>
    <xf numFmtId="0" fontId="4" fillId="0" borderId="0" xfId="0" applyFont="1" applyFill="1"/>
    <xf numFmtId="49" fontId="18" fillId="6" borderId="2" xfId="0" quotePrefix="1" applyNumberFormat="1" applyFont="1" applyFill="1" applyBorder="1" applyAlignment="1" applyProtection="1">
      <alignment horizontal="center"/>
    </xf>
    <xf numFmtId="0" fontId="18" fillId="6" borderId="4" xfId="0" applyNumberFormat="1" applyFont="1" applyFill="1" applyBorder="1" applyAlignment="1" applyProtection="1"/>
    <xf numFmtId="49" fontId="18" fillId="0" borderId="4" xfId="0" quotePrefix="1" applyNumberFormat="1" applyFont="1" applyFill="1" applyBorder="1" applyAlignment="1" applyProtection="1">
      <alignment horizontal="center"/>
    </xf>
    <xf numFmtId="49" fontId="18" fillId="6" borderId="4" xfId="0" quotePrefix="1" applyNumberFormat="1" applyFont="1" applyFill="1" applyBorder="1" applyAlignment="1" applyProtection="1">
      <alignment horizontal="center"/>
    </xf>
    <xf numFmtId="0" fontId="6" fillId="6" borderId="2" xfId="0" quotePrefix="1" applyFont="1" applyFill="1" applyBorder="1" applyAlignment="1">
      <alignment horizontal="left"/>
    </xf>
    <xf numFmtId="49" fontId="9" fillId="0" borderId="2" xfId="0" applyNumberFormat="1" applyFont="1" applyBorder="1"/>
    <xf numFmtId="49" fontId="6" fillId="2" borderId="2" xfId="0" applyNumberFormat="1" applyFont="1" applyFill="1" applyBorder="1" applyAlignment="1">
      <alignment horizontal="left"/>
    </xf>
    <xf numFmtId="0" fontId="6" fillId="3" borderId="2" xfId="2" applyFont="1" applyFill="1" applyBorder="1" applyAlignment="1">
      <alignment horizontal="left"/>
    </xf>
    <xf numFmtId="165" fontId="7" fillId="6" borderId="2" xfId="0" applyNumberFormat="1" applyFont="1" applyFill="1" applyBorder="1" applyAlignment="1">
      <alignment horizontal="center"/>
    </xf>
    <xf numFmtId="49" fontId="16" fillId="0" borderId="13" xfId="0" applyNumberFormat="1" applyFont="1" applyFill="1" applyBorder="1"/>
    <xf numFmtId="0" fontId="6" fillId="0" borderId="19" xfId="0" quotePrefix="1" applyFont="1" applyFill="1" applyBorder="1" applyAlignment="1">
      <alignment horizontal="left"/>
    </xf>
    <xf numFmtId="14" fontId="6" fillId="2" borderId="15" xfId="0" applyNumberFormat="1" applyFont="1" applyFill="1" applyBorder="1"/>
    <xf numFmtId="0" fontId="6" fillId="6" borderId="19" xfId="0" quotePrefix="1" applyFont="1" applyFill="1" applyBorder="1" applyAlignment="1">
      <alignment horizontal="left"/>
    </xf>
    <xf numFmtId="0" fontId="6" fillId="0" borderId="18" xfId="0" quotePrefix="1" applyFont="1" applyFill="1" applyBorder="1" applyAlignment="1">
      <alignment horizontal="left"/>
    </xf>
    <xf numFmtId="14" fontId="6" fillId="2" borderId="14" xfId="0" applyNumberFormat="1" applyFont="1" applyFill="1" applyBorder="1"/>
    <xf numFmtId="49" fontId="6" fillId="0" borderId="2" xfId="0" quotePrefix="1" applyNumberFormat="1" applyFont="1" applyFill="1" applyBorder="1" applyAlignment="1">
      <alignment horizontal="center"/>
    </xf>
    <xf numFmtId="166" fontId="9" fillId="0" borderId="0" xfId="0" applyNumberFormat="1" applyFont="1" applyFill="1" applyBorder="1" applyAlignment="1">
      <alignment horizontal="center"/>
    </xf>
    <xf numFmtId="168" fontId="4" fillId="0" borderId="0" xfId="1" applyNumberFormat="1" applyFont="1"/>
    <xf numFmtId="166" fontId="4" fillId="0" borderId="0" xfId="0" applyNumberFormat="1" applyFont="1"/>
    <xf numFmtId="0" fontId="14" fillId="6" borderId="2" xfId="0" quotePrefix="1" applyFont="1" applyFill="1" applyBorder="1" applyAlignment="1">
      <alignment horizontal="left"/>
    </xf>
    <xf numFmtId="49" fontId="6" fillId="0" borderId="5" xfId="0" quotePrefix="1" applyNumberFormat="1" applyFont="1" applyFill="1" applyBorder="1" applyAlignment="1">
      <alignment horizontal="center"/>
    </xf>
    <xf numFmtId="0" fontId="24" fillId="0" borderId="0" xfId="0" applyFont="1"/>
    <xf numFmtId="49" fontId="16" fillId="6" borderId="13" xfId="0" applyNumberFormat="1" applyFont="1" applyFill="1" applyBorder="1"/>
    <xf numFmtId="0" fontId="6" fillId="9" borderId="19" xfId="0" quotePrefix="1" applyFont="1" applyFill="1" applyBorder="1" applyAlignment="1">
      <alignment horizontal="left"/>
    </xf>
    <xf numFmtId="0" fontId="6" fillId="6" borderId="2" xfId="0" quotePrefix="1" applyFont="1" applyFill="1" applyBorder="1" applyAlignment="1">
      <alignment horizontal="left" wrapText="1"/>
    </xf>
    <xf numFmtId="0" fontId="6" fillId="9" borderId="2" xfId="0" applyFont="1" applyFill="1" applyBorder="1" applyAlignment="1">
      <alignment horizontal="left"/>
    </xf>
    <xf numFmtId="14" fontId="6" fillId="6" borderId="21" xfId="0" applyNumberFormat="1" applyFont="1" applyFill="1" applyBorder="1" applyAlignment="1">
      <alignment horizontal="right" vertical="center" wrapText="1"/>
    </xf>
    <xf numFmtId="49" fontId="6" fillId="0" borderId="0" xfId="0" applyNumberFormat="1" applyFont="1" applyAlignment="1">
      <alignment horizontal="left"/>
    </xf>
    <xf numFmtId="49" fontId="6" fillId="8" borderId="1" xfId="0" applyNumberFormat="1" applyFont="1" applyFill="1" applyBorder="1" applyAlignment="1">
      <alignment horizontal="center" vertical="center"/>
    </xf>
    <xf numFmtId="49" fontId="6" fillId="6" borderId="1"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wrapText="1"/>
    </xf>
    <xf numFmtId="170" fontId="6" fillId="6" borderId="2" xfId="0" applyNumberFormat="1" applyFont="1" applyFill="1" applyBorder="1" applyAlignment="1">
      <alignment horizontal="center" vertical="center" wrapText="1"/>
    </xf>
    <xf numFmtId="170" fontId="6" fillId="6" borderId="2" xfId="0" quotePrefix="1" applyNumberFormat="1" applyFont="1" applyFill="1" applyBorder="1" applyAlignment="1">
      <alignment horizontal="center" vertical="center" wrapText="1"/>
    </xf>
    <xf numFmtId="170" fontId="6" fillId="6" borderId="20" xfId="0" applyNumberFormat="1" applyFont="1" applyFill="1" applyBorder="1" applyAlignment="1">
      <alignment horizontal="center" vertical="center" wrapText="1"/>
    </xf>
    <xf numFmtId="170" fontId="6" fillId="6" borderId="20" xfId="0" applyNumberFormat="1" applyFont="1" applyFill="1" applyBorder="1" applyAlignment="1">
      <alignment horizontal="center" vertical="center"/>
    </xf>
    <xf numFmtId="170" fontId="6" fillId="11" borderId="2" xfId="0" applyNumberFormat="1" applyFont="1" applyFill="1" applyBorder="1" applyAlignment="1">
      <alignment horizontal="center" vertical="center" wrapText="1"/>
    </xf>
    <xf numFmtId="170" fontId="4" fillId="0" borderId="0" xfId="0" applyNumberFormat="1" applyFont="1" applyFill="1"/>
    <xf numFmtId="170" fontId="6" fillId="6" borderId="2" xfId="0" applyNumberFormat="1" applyFont="1" applyFill="1" applyBorder="1" applyAlignment="1">
      <alignment vertical="center"/>
    </xf>
    <xf numFmtId="170" fontId="6" fillId="0" borderId="2" xfId="0" applyNumberFormat="1" applyFont="1" applyFill="1" applyBorder="1" applyAlignment="1">
      <alignment vertical="center"/>
    </xf>
    <xf numFmtId="170" fontId="15" fillId="6" borderId="2" xfId="0" quotePrefix="1" applyNumberFormat="1" applyFont="1" applyFill="1" applyBorder="1" applyAlignment="1">
      <alignment horizontal="center" vertical="center" wrapText="1"/>
    </xf>
    <xf numFmtId="49" fontId="6" fillId="7" borderId="2" xfId="0" applyNumberFormat="1" applyFont="1" applyFill="1" applyBorder="1"/>
    <xf numFmtId="49" fontId="6" fillId="0" borderId="15" xfId="0" quotePrefix="1" applyNumberFormat="1" applyFont="1" applyFill="1" applyBorder="1" applyAlignment="1">
      <alignment horizontal="center"/>
    </xf>
    <xf numFmtId="0" fontId="6" fillId="7" borderId="2" xfId="0" quotePrefix="1" applyFont="1" applyFill="1" applyBorder="1" applyAlignment="1">
      <alignment horizontal="left"/>
    </xf>
    <xf numFmtId="0" fontId="6" fillId="10" borderId="2" xfId="0" quotePrefix="1" applyFont="1" applyFill="1" applyBorder="1" applyAlignment="1">
      <alignment horizontal="left"/>
    </xf>
    <xf numFmtId="0" fontId="6" fillId="0" borderId="0" xfId="0" applyFont="1" applyFill="1" applyAlignment="1">
      <alignment horizontal="center"/>
    </xf>
    <xf numFmtId="170" fontId="6" fillId="0" borderId="2" xfId="0" applyNumberFormat="1" applyFont="1" applyFill="1" applyBorder="1" applyAlignment="1">
      <alignment horizontal="center" vertical="center"/>
    </xf>
    <xf numFmtId="49" fontId="18" fillId="9" borderId="2" xfId="0" applyNumberFormat="1" applyFont="1" applyFill="1" applyBorder="1" applyAlignment="1">
      <alignment horizontal="left"/>
    </xf>
    <xf numFmtId="49" fontId="6" fillId="0" borderId="9" xfId="0" applyNumberFormat="1" applyFont="1" applyFill="1" applyBorder="1" applyAlignment="1">
      <alignment horizontal="center" vertical="center" wrapText="1"/>
    </xf>
    <xf numFmtId="49" fontId="6" fillId="0" borderId="20" xfId="0" applyNumberFormat="1" applyFont="1" applyFill="1" applyBorder="1" applyAlignment="1">
      <alignment horizontal="center" vertical="center" wrapText="1"/>
    </xf>
    <xf numFmtId="49" fontId="12" fillId="2" borderId="0" xfId="0" applyNumberFormat="1" applyFont="1" applyFill="1" applyAlignment="1">
      <alignment horizontal="center"/>
    </xf>
    <xf numFmtId="49" fontId="11" fillId="0" borderId="0" xfId="0" applyNumberFormat="1" applyFont="1" applyAlignment="1">
      <alignment horizontal="center"/>
    </xf>
    <xf numFmtId="49" fontId="6" fillId="2" borderId="9" xfId="0" applyNumberFormat="1" applyFont="1" applyFill="1" applyBorder="1" applyAlignment="1">
      <alignment horizontal="center" vertical="center" wrapText="1"/>
    </xf>
    <xf numFmtId="49" fontId="6" fillId="2" borderId="12" xfId="0" applyNumberFormat="1" applyFont="1" applyFill="1" applyBorder="1" applyAlignment="1">
      <alignment horizontal="center" vertical="center" wrapText="1"/>
    </xf>
    <xf numFmtId="49" fontId="4" fillId="2" borderId="9" xfId="0" applyNumberFormat="1" applyFont="1" applyFill="1" applyBorder="1" applyAlignment="1">
      <alignment horizontal="center" vertical="center" wrapText="1"/>
    </xf>
    <xf numFmtId="49" fontId="4" fillId="2" borderId="20" xfId="0" applyNumberFormat="1" applyFont="1" applyFill="1" applyBorder="1" applyAlignment="1">
      <alignment horizontal="center" vertical="center" wrapText="1"/>
    </xf>
    <xf numFmtId="49" fontId="4" fillId="2" borderId="10" xfId="0" applyNumberFormat="1" applyFont="1" applyFill="1" applyBorder="1" applyAlignment="1">
      <alignment horizontal="center" vertical="center" wrapText="1"/>
    </xf>
    <xf numFmtId="49" fontId="4" fillId="2" borderId="11" xfId="0" applyNumberFormat="1" applyFont="1" applyFill="1" applyBorder="1" applyAlignment="1">
      <alignment horizontal="center" vertical="center" wrapText="1"/>
    </xf>
    <xf numFmtId="49" fontId="4" fillId="2" borderId="22" xfId="0" applyNumberFormat="1" applyFont="1" applyFill="1" applyBorder="1" applyAlignment="1">
      <alignment horizontal="center" vertical="center" wrapText="1"/>
    </xf>
    <xf numFmtId="49" fontId="4" fillId="2" borderId="17" xfId="0" applyNumberFormat="1" applyFont="1" applyFill="1" applyBorder="1" applyAlignment="1">
      <alignment horizontal="center" vertical="center" wrapText="1"/>
    </xf>
    <xf numFmtId="49" fontId="13" fillId="2" borderId="7" xfId="0" applyNumberFormat="1" applyFont="1" applyFill="1" applyBorder="1" applyAlignment="1">
      <alignment horizontal="center" vertical="center"/>
    </xf>
    <xf numFmtId="49" fontId="13" fillId="2" borderId="6" xfId="0" applyNumberFormat="1" applyFont="1" applyFill="1" applyBorder="1" applyAlignment="1">
      <alignment horizontal="center" vertical="center"/>
    </xf>
    <xf numFmtId="49" fontId="13" fillId="2" borderId="8" xfId="0" applyNumberFormat="1" applyFont="1" applyFill="1" applyBorder="1" applyAlignment="1">
      <alignment horizontal="center" vertical="center"/>
    </xf>
    <xf numFmtId="169" fontId="6" fillId="0" borderId="9" xfId="0" applyNumberFormat="1" applyFont="1" applyFill="1" applyBorder="1" applyAlignment="1">
      <alignment horizontal="center" vertical="center" wrapText="1"/>
    </xf>
    <xf numFmtId="169" fontId="6" fillId="0" borderId="20" xfId="0" applyNumberFormat="1" applyFont="1" applyFill="1" applyBorder="1" applyAlignment="1">
      <alignment horizontal="center" vertical="center" wrapText="1"/>
    </xf>
    <xf numFmtId="49" fontId="4" fillId="2" borderId="16" xfId="0" applyNumberFormat="1" applyFont="1" applyFill="1" applyBorder="1" applyAlignment="1">
      <alignment horizontal="center" vertical="center" wrapText="1"/>
    </xf>
    <xf numFmtId="49" fontId="23" fillId="0" borderId="9" xfId="0" applyNumberFormat="1" applyFont="1" applyFill="1" applyBorder="1" applyAlignment="1">
      <alignment horizontal="center" vertical="center" wrapText="1"/>
    </xf>
    <xf numFmtId="49" fontId="23" fillId="0" borderId="20" xfId="0" applyNumberFormat="1" applyFont="1" applyFill="1" applyBorder="1" applyAlignment="1">
      <alignment horizontal="center" vertical="center" wrapText="1"/>
    </xf>
    <xf numFmtId="49" fontId="6" fillId="0" borderId="12" xfId="0" applyNumberFormat="1" applyFont="1" applyFill="1" applyBorder="1" applyAlignment="1">
      <alignment horizontal="center" vertical="center" wrapText="1"/>
    </xf>
  </cellXfs>
  <cellStyles count="3">
    <cellStyle name="Comma" xfId="1" builtinId="3"/>
    <cellStyle name="Normal" xfId="0" builtinId="0"/>
    <cellStyle name="Normal_Sheet1" xfId="2"/>
  </cellStyles>
  <dxfs count="2">
    <dxf>
      <font>
        <condense val="0"/>
        <extend val="0"/>
        <color indexed="12"/>
      </font>
    </dxf>
    <dxf>
      <font>
        <condense val="0"/>
        <extend val="0"/>
        <color indexed="14"/>
      </font>
    </dxf>
  </dxfs>
  <tableStyles count="0" defaultTableStyle="TableStyleMedium2" defaultPivotStyle="PivotStyleLight16"/>
  <colors>
    <mruColors>
      <color rgb="FF33CCFF"/>
      <color rgb="FF00FF99"/>
      <color rgb="FFCC66FF"/>
      <color rgb="FFFFFF66"/>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19050</xdr:rowOff>
    </xdr:from>
    <xdr:to>
      <xdr:col>0</xdr:col>
      <xdr:colOff>219075</xdr:colOff>
      <xdr:row>1</xdr:row>
      <xdr:rowOff>28575</xdr:rowOff>
    </xdr:to>
    <xdr:pic>
      <xdr:nvPicPr>
        <xdr:cNvPr id="25468" name="Picture 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9050"/>
          <a:ext cx="2000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19050</xdr:rowOff>
    </xdr:from>
    <xdr:to>
      <xdr:col>0</xdr:col>
      <xdr:colOff>219075</xdr:colOff>
      <xdr:row>1</xdr:row>
      <xdr:rowOff>28575</xdr:rowOff>
    </xdr:to>
    <xdr:pic>
      <xdr:nvPicPr>
        <xdr:cNvPr id="3" name="Picture 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9050"/>
          <a:ext cx="2000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19050</xdr:rowOff>
    </xdr:from>
    <xdr:to>
      <xdr:col>0</xdr:col>
      <xdr:colOff>219075</xdr:colOff>
      <xdr:row>1</xdr:row>
      <xdr:rowOff>28575</xdr:rowOff>
    </xdr:to>
    <xdr:pic>
      <xdr:nvPicPr>
        <xdr:cNvPr id="4" name="Picture 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9050"/>
          <a:ext cx="2000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2485</xdr:rowOff>
    </xdr:from>
    <xdr:to>
      <xdr:col>0</xdr:col>
      <xdr:colOff>200025</xdr:colOff>
      <xdr:row>1</xdr:row>
      <xdr:rowOff>12010</xdr:rowOff>
    </xdr:to>
    <xdr:pic>
      <xdr:nvPicPr>
        <xdr:cNvPr id="5" name="Picture 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5"/>
          <a:ext cx="200025" cy="17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i%20mat)%20Hien/(Bi%20mat)%20REPORT/(Bi%20mat)%20Cham%20cong%202016/Phep%20nam%202016/Phep%20nam%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ep nam 2016"/>
      <sheetName val="00000000"/>
      <sheetName val="10000000"/>
      <sheetName val="20000000"/>
      <sheetName val="30000000"/>
      <sheetName val="40000000"/>
    </sheetNames>
    <sheetDataSet>
      <sheetData sheetId="0">
        <row r="3">
          <cell r="B3" t="str">
            <v>060</v>
          </cell>
          <cell r="C3" t="str">
            <v>01</v>
          </cell>
          <cell r="D3" t="str">
            <v>LẠI ĐÌNH THẢO</v>
          </cell>
          <cell r="E3" t="str">
            <v>Asst Supervisor</v>
          </cell>
          <cell r="F3">
            <v>41876</v>
          </cell>
          <cell r="G3">
            <v>37322</v>
          </cell>
          <cell r="H3">
            <v>0</v>
          </cell>
          <cell r="I3">
            <v>25</v>
          </cell>
        </row>
        <row r="4">
          <cell r="B4" t="str">
            <v>068</v>
          </cell>
          <cell r="C4" t="str">
            <v>01</v>
          </cell>
          <cell r="D4" t="str">
            <v>DƯƠNG HỒNG PHƯỚC</v>
          </cell>
          <cell r="E4" t="str">
            <v>General Manager</v>
          </cell>
          <cell r="F4">
            <v>41985</v>
          </cell>
          <cell r="G4">
            <v>37420</v>
          </cell>
          <cell r="H4">
            <v>0</v>
          </cell>
          <cell r="I4">
            <v>24</v>
          </cell>
        </row>
        <row r="5">
          <cell r="B5" t="str">
            <v>163</v>
          </cell>
          <cell r="C5" t="str">
            <v>01</v>
          </cell>
          <cell r="D5" t="str">
            <v>LÊ THỊ SƠN</v>
          </cell>
          <cell r="E5" t="str">
            <v>Sub leader cook</v>
          </cell>
          <cell r="F5">
            <v>41660</v>
          </cell>
          <cell r="G5">
            <v>38194</v>
          </cell>
          <cell r="H5">
            <v>2</v>
          </cell>
          <cell r="I5">
            <v>24</v>
          </cell>
        </row>
        <row r="6">
          <cell r="B6" t="str">
            <v>480</v>
          </cell>
          <cell r="C6" t="str">
            <v>01</v>
          </cell>
          <cell r="D6" t="str">
            <v>VŨ HOÀNG VIỆT</v>
          </cell>
          <cell r="E6" t="str">
            <v>Engineer</v>
          </cell>
          <cell r="F6">
            <v>41769</v>
          </cell>
          <cell r="G6">
            <v>39475</v>
          </cell>
          <cell r="H6">
            <v>0</v>
          </cell>
          <cell r="I6">
            <v>18</v>
          </cell>
        </row>
        <row r="7">
          <cell r="B7" t="str">
            <v>680</v>
          </cell>
          <cell r="C7" t="str">
            <v>01</v>
          </cell>
          <cell r="D7" t="str">
            <v>HỒ VĂN TUẤN</v>
          </cell>
          <cell r="E7" t="str">
            <v>Technician</v>
          </cell>
          <cell r="F7">
            <v>41646</v>
          </cell>
          <cell r="G7">
            <v>40063</v>
          </cell>
          <cell r="H7">
            <v>2</v>
          </cell>
          <cell r="I7">
            <v>18</v>
          </cell>
        </row>
        <row r="8">
          <cell r="B8" t="str">
            <v>830</v>
          </cell>
          <cell r="C8" t="str">
            <v>01</v>
          </cell>
          <cell r="D8" t="str">
            <v>LÊ THỊ HIỀN</v>
          </cell>
          <cell r="E8" t="str">
            <v>Cook</v>
          </cell>
          <cell r="F8">
            <v>41896</v>
          </cell>
          <cell r="G8">
            <v>40592</v>
          </cell>
          <cell r="H8">
            <v>2</v>
          </cell>
          <cell r="I8">
            <v>16</v>
          </cell>
        </row>
        <row r="9">
          <cell r="B9" t="str">
            <v>889</v>
          </cell>
          <cell r="C9" t="str">
            <v>01</v>
          </cell>
          <cell r="D9" t="str">
            <v>HUỲNH THỊ HỒNG LOAN</v>
          </cell>
          <cell r="E9" t="str">
            <v>Asst Supervisor</v>
          </cell>
          <cell r="F9">
            <v>41950</v>
          </cell>
          <cell r="G9">
            <v>40630</v>
          </cell>
          <cell r="H9">
            <v>0</v>
          </cell>
          <cell r="I9">
            <v>14</v>
          </cell>
        </row>
        <row r="10">
          <cell r="B10" t="str">
            <v>1009</v>
          </cell>
          <cell r="C10" t="str">
            <v>01</v>
          </cell>
          <cell r="D10" t="str">
            <v>DIỆP THẾ HÙNG</v>
          </cell>
          <cell r="E10" t="str">
            <v>Guardman</v>
          </cell>
          <cell r="F10">
            <v>41905</v>
          </cell>
          <cell r="G10">
            <v>41289</v>
          </cell>
          <cell r="H10">
            <v>2</v>
          </cell>
          <cell r="I10">
            <v>14</v>
          </cell>
        </row>
        <row r="11">
          <cell r="B11" t="str">
            <v>1213</v>
          </cell>
          <cell r="C11" t="str">
            <v>01</v>
          </cell>
          <cell r="D11" t="str">
            <v>NGUYỄN THỊ LÊ</v>
          </cell>
          <cell r="E11" t="str">
            <v>Cleaner</v>
          </cell>
          <cell r="F11">
            <v>41916</v>
          </cell>
          <cell r="G11">
            <v>41334</v>
          </cell>
          <cell r="H11">
            <v>2</v>
          </cell>
          <cell r="I11">
            <v>14</v>
          </cell>
        </row>
        <row r="12">
          <cell r="B12" t="str">
            <v>1366</v>
          </cell>
          <cell r="C12" t="str">
            <v>01</v>
          </cell>
          <cell r="D12" t="str">
            <v>HOÀNG THỊ ĐIỆP</v>
          </cell>
          <cell r="E12" t="str">
            <v>Cleaner</v>
          </cell>
          <cell r="F12">
            <v>41806</v>
          </cell>
          <cell r="G12">
            <v>41470</v>
          </cell>
          <cell r="H12">
            <v>2</v>
          </cell>
          <cell r="I12">
            <v>14</v>
          </cell>
        </row>
        <row r="13">
          <cell r="B13" t="str">
            <v>1471</v>
          </cell>
          <cell r="C13" t="str">
            <v>01</v>
          </cell>
          <cell r="D13" t="str">
            <v>ĐOÀN HỒNG PHÚC</v>
          </cell>
          <cell r="E13" t="str">
            <v>Gardener</v>
          </cell>
          <cell r="F13">
            <v>41894</v>
          </cell>
          <cell r="G13">
            <v>41540</v>
          </cell>
          <cell r="H13">
            <v>2</v>
          </cell>
          <cell r="I13">
            <v>14</v>
          </cell>
        </row>
        <row r="14">
          <cell r="B14" t="str">
            <v>1544</v>
          </cell>
          <cell r="C14" t="str">
            <v>01</v>
          </cell>
          <cell r="D14" t="str">
            <v>LÊ VĂN THANH</v>
          </cell>
          <cell r="E14" t="str">
            <v>Guardman</v>
          </cell>
          <cell r="F14">
            <v>41786</v>
          </cell>
          <cell r="G14">
            <v>41635</v>
          </cell>
          <cell r="H14">
            <v>2</v>
          </cell>
          <cell r="I14">
            <v>14</v>
          </cell>
        </row>
        <row r="15">
          <cell r="B15" t="str">
            <v>1872</v>
          </cell>
          <cell r="C15" t="str">
            <v>01</v>
          </cell>
          <cell r="D15" t="str">
            <v>NGUYỄN PHẠM YẾN THANH</v>
          </cell>
          <cell r="E15" t="str">
            <v>Staff</v>
          </cell>
          <cell r="F15">
            <v>41792</v>
          </cell>
          <cell r="G15">
            <v>41755</v>
          </cell>
          <cell r="H15">
            <v>0</v>
          </cell>
          <cell r="I15">
            <v>12</v>
          </cell>
        </row>
        <row r="16">
          <cell r="B16" t="str">
            <v>1893</v>
          </cell>
          <cell r="C16" t="str">
            <v>01</v>
          </cell>
          <cell r="D16" t="str">
            <v>HỒ NHƯ THỦY</v>
          </cell>
          <cell r="E16" t="str">
            <v>Staff</v>
          </cell>
          <cell r="F16">
            <v>41810</v>
          </cell>
          <cell r="G16">
            <v>41786</v>
          </cell>
          <cell r="H16">
            <v>0</v>
          </cell>
          <cell r="I16">
            <v>12</v>
          </cell>
        </row>
        <row r="17">
          <cell r="B17" t="str">
            <v>1894</v>
          </cell>
          <cell r="C17" t="str">
            <v>01</v>
          </cell>
          <cell r="D17" t="str">
            <v>NGUYỄN THỊ HOÀI</v>
          </cell>
          <cell r="E17" t="str">
            <v>Cleaner</v>
          </cell>
          <cell r="F17">
            <v>41922</v>
          </cell>
          <cell r="G17">
            <v>41788</v>
          </cell>
          <cell r="H17">
            <v>2</v>
          </cell>
          <cell r="I17">
            <v>14</v>
          </cell>
        </row>
        <row r="18">
          <cell r="B18" t="str">
            <v>1946</v>
          </cell>
          <cell r="C18" t="str">
            <v>01</v>
          </cell>
          <cell r="D18" t="str">
            <v>NINH ĐỨC ANH</v>
          </cell>
          <cell r="E18" t="str">
            <v>Engineer</v>
          </cell>
          <cell r="F18">
            <v>41960</v>
          </cell>
          <cell r="G18">
            <v>41801</v>
          </cell>
          <cell r="H18">
            <v>0</v>
          </cell>
          <cell r="I18">
            <v>12</v>
          </cell>
        </row>
        <row r="19">
          <cell r="B19" t="str">
            <v>1985</v>
          </cell>
          <cell r="C19" t="str">
            <v>01</v>
          </cell>
          <cell r="D19" t="str">
            <v>LẠI NGỌC THỦY</v>
          </cell>
          <cell r="E19" t="str">
            <v>Asst Supervisor</v>
          </cell>
          <cell r="F19">
            <v>41849</v>
          </cell>
          <cell r="G19">
            <v>41814</v>
          </cell>
          <cell r="H19">
            <v>0</v>
          </cell>
          <cell r="I19">
            <v>12</v>
          </cell>
        </row>
        <row r="20">
          <cell r="B20" t="str">
            <v>2057</v>
          </cell>
          <cell r="C20" t="str">
            <v>01</v>
          </cell>
          <cell r="D20" t="str">
            <v>NGUYỄN THỊ TÝ</v>
          </cell>
          <cell r="E20" t="str">
            <v>Cleaner</v>
          </cell>
          <cell r="F20">
            <v>41808</v>
          </cell>
          <cell r="G20">
            <v>41850</v>
          </cell>
          <cell r="H20">
            <v>2</v>
          </cell>
          <cell r="I20">
            <v>14</v>
          </cell>
        </row>
        <row r="21">
          <cell r="B21" t="str">
            <v>2185</v>
          </cell>
          <cell r="C21" t="str">
            <v>01</v>
          </cell>
          <cell r="D21" t="str">
            <v>NGUYỄN NGỌC PHƯƠNG</v>
          </cell>
          <cell r="E21" t="str">
            <v>Asst Manager</v>
          </cell>
          <cell r="F21">
            <v>41793</v>
          </cell>
          <cell r="G21">
            <v>41946</v>
          </cell>
          <cell r="H21">
            <v>0</v>
          </cell>
          <cell r="I21">
            <v>12</v>
          </cell>
        </row>
        <row r="22">
          <cell r="B22" t="str">
            <v>2220</v>
          </cell>
          <cell r="C22" t="str">
            <v>01</v>
          </cell>
          <cell r="D22" t="str">
            <v>PHẠM THỊ LƯỢNG</v>
          </cell>
          <cell r="E22" t="str">
            <v>Staff</v>
          </cell>
          <cell r="F22">
            <v>41705</v>
          </cell>
          <cell r="G22">
            <v>42075</v>
          </cell>
          <cell r="H22">
            <v>0</v>
          </cell>
          <cell r="I22">
            <v>12</v>
          </cell>
        </row>
        <row r="23">
          <cell r="B23" t="str">
            <v>2226</v>
          </cell>
          <cell r="C23" t="str">
            <v>01</v>
          </cell>
          <cell r="D23" t="str">
            <v>TRẦN THUẤN HUY</v>
          </cell>
          <cell r="E23" t="str">
            <v>Staff</v>
          </cell>
          <cell r="F23">
            <v>41936</v>
          </cell>
          <cell r="G23">
            <v>42107</v>
          </cell>
          <cell r="H23">
            <v>0</v>
          </cell>
          <cell r="I23">
            <v>12</v>
          </cell>
        </row>
        <row r="24">
          <cell r="B24" t="str">
            <v>2230</v>
          </cell>
          <cell r="C24" t="str">
            <v>01</v>
          </cell>
          <cell r="D24" t="str">
            <v>NGUYỄN THỊ HƯỜNG</v>
          </cell>
          <cell r="E24" t="str">
            <v>Cleaner</v>
          </cell>
          <cell r="F24">
            <v>41953</v>
          </cell>
          <cell r="G24">
            <v>42110</v>
          </cell>
          <cell r="H24">
            <v>2</v>
          </cell>
          <cell r="I24">
            <v>14</v>
          </cell>
        </row>
        <row r="25">
          <cell r="B25" t="str">
            <v>2248</v>
          </cell>
          <cell r="C25" t="str">
            <v>01</v>
          </cell>
          <cell r="D25" t="str">
            <v>VŨ THỊ KIM HỒNG</v>
          </cell>
          <cell r="E25" t="str">
            <v>Cleaner</v>
          </cell>
          <cell r="F25">
            <v>41788</v>
          </cell>
          <cell r="G25">
            <v>42226</v>
          </cell>
          <cell r="H25">
            <v>2</v>
          </cell>
          <cell r="I25">
            <v>14</v>
          </cell>
        </row>
        <row r="26">
          <cell r="B26" t="str">
            <v>190</v>
          </cell>
          <cell r="C26" t="str">
            <v>02</v>
          </cell>
          <cell r="D26" t="str">
            <v>HỒ THỊ KIM SƯƠNG</v>
          </cell>
          <cell r="E26" t="str">
            <v>Asst Manager</v>
          </cell>
          <cell r="F26">
            <v>41704</v>
          </cell>
          <cell r="G26">
            <v>38399</v>
          </cell>
          <cell r="H26">
            <v>0</v>
          </cell>
          <cell r="I26">
            <v>22</v>
          </cell>
        </row>
        <row r="27">
          <cell r="B27" t="str">
            <v>504</v>
          </cell>
          <cell r="C27" t="str">
            <v>02</v>
          </cell>
          <cell r="D27" t="str">
            <v>LÊ HUỲNH THANH THẢO</v>
          </cell>
          <cell r="E27" t="str">
            <v>Staff</v>
          </cell>
          <cell r="F27">
            <v>41678</v>
          </cell>
          <cell r="G27">
            <v>39512</v>
          </cell>
          <cell r="H27">
            <v>0</v>
          </cell>
          <cell r="I27">
            <v>17</v>
          </cell>
        </row>
        <row r="28">
          <cell r="B28" t="str">
            <v>664</v>
          </cell>
          <cell r="C28" t="str">
            <v>02</v>
          </cell>
          <cell r="D28" t="str">
            <v>BÙI NGUYÊN THẢO</v>
          </cell>
          <cell r="E28" t="str">
            <v>Supervisor</v>
          </cell>
          <cell r="F28">
            <v>41642</v>
          </cell>
          <cell r="G28">
            <v>39801</v>
          </cell>
          <cell r="H28">
            <v>0</v>
          </cell>
          <cell r="I28">
            <v>16</v>
          </cell>
        </row>
        <row r="29">
          <cell r="B29" t="str">
            <v>2231</v>
          </cell>
          <cell r="C29" t="str">
            <v>02</v>
          </cell>
          <cell r="D29" t="str">
            <v>MẠC THỊ THU NGUYỆT</v>
          </cell>
          <cell r="E29" t="str">
            <v>Staff</v>
          </cell>
          <cell r="F29">
            <v>41880</v>
          </cell>
          <cell r="G29">
            <v>42111</v>
          </cell>
          <cell r="H29">
            <v>0</v>
          </cell>
          <cell r="I29">
            <v>12</v>
          </cell>
        </row>
        <row r="30">
          <cell r="B30" t="str">
            <v>2251</v>
          </cell>
          <cell r="C30" t="str">
            <v>02</v>
          </cell>
          <cell r="D30" t="str">
            <v>LÊ THỊ NGUYỆT NHUNG</v>
          </cell>
          <cell r="E30" t="str">
            <v>Staff</v>
          </cell>
          <cell r="F30">
            <v>41753</v>
          </cell>
          <cell r="G30">
            <v>42240</v>
          </cell>
          <cell r="H30">
            <v>0</v>
          </cell>
          <cell r="I30">
            <v>12</v>
          </cell>
        </row>
        <row r="31">
          <cell r="B31" t="str">
            <v>027</v>
          </cell>
          <cell r="C31" t="str">
            <v>03</v>
          </cell>
          <cell r="D31" t="str">
            <v>ĐỖ THỊ NGỌC ĐAN</v>
          </cell>
          <cell r="E31" t="str">
            <v>Worker</v>
          </cell>
          <cell r="F31">
            <v>41810</v>
          </cell>
          <cell r="G31">
            <v>37312</v>
          </cell>
          <cell r="H31">
            <v>2</v>
          </cell>
          <cell r="I31">
            <v>27</v>
          </cell>
        </row>
        <row r="32">
          <cell r="B32" t="str">
            <v>105</v>
          </cell>
          <cell r="C32" t="str">
            <v>03</v>
          </cell>
          <cell r="D32" t="str">
            <v>BẠCH THÙY TRANG</v>
          </cell>
          <cell r="E32" t="str">
            <v>Asst Supervisor</v>
          </cell>
          <cell r="F32">
            <v>41642</v>
          </cell>
          <cell r="G32">
            <v>37865</v>
          </cell>
          <cell r="H32">
            <v>0</v>
          </cell>
          <cell r="I32">
            <v>23</v>
          </cell>
        </row>
        <row r="33">
          <cell r="B33" t="str">
            <v>108</v>
          </cell>
          <cell r="C33" t="str">
            <v>03</v>
          </cell>
          <cell r="D33" t="str">
            <v>NGUYỄN THỊ NGỌC ĐÀO</v>
          </cell>
          <cell r="E33" t="str">
            <v>Worker</v>
          </cell>
          <cell r="F33">
            <v>41998</v>
          </cell>
          <cell r="G33">
            <v>37865</v>
          </cell>
          <cell r="H33">
            <v>2</v>
          </cell>
          <cell r="I33">
            <v>25</v>
          </cell>
        </row>
        <row r="34">
          <cell r="B34" t="str">
            <v>237</v>
          </cell>
          <cell r="C34" t="str">
            <v>03</v>
          </cell>
          <cell r="D34" t="str">
            <v>NGUYỄN THANH THẢO</v>
          </cell>
          <cell r="E34" t="str">
            <v>Leader</v>
          </cell>
          <cell r="F34">
            <v>41934</v>
          </cell>
          <cell r="G34">
            <v>38509</v>
          </cell>
          <cell r="H34">
            <v>2</v>
          </cell>
          <cell r="I34">
            <v>21</v>
          </cell>
        </row>
        <row r="35">
          <cell r="B35" t="str">
            <v>246</v>
          </cell>
          <cell r="C35" t="str">
            <v>03</v>
          </cell>
          <cell r="D35" t="str">
            <v>NGUYỄN THỊ PHƯƠNG</v>
          </cell>
          <cell r="E35" t="str">
            <v>Worker</v>
          </cell>
          <cell r="F35">
            <v>41792</v>
          </cell>
          <cell r="G35">
            <v>38486</v>
          </cell>
          <cell r="H35">
            <v>2</v>
          </cell>
          <cell r="I35">
            <v>23</v>
          </cell>
        </row>
        <row r="36">
          <cell r="B36" t="str">
            <v>309</v>
          </cell>
          <cell r="C36" t="str">
            <v>03</v>
          </cell>
          <cell r="D36" t="str">
            <v>PHẠM NGỌC BÍCH</v>
          </cell>
          <cell r="E36" t="str">
            <v>Staff</v>
          </cell>
          <cell r="F36">
            <v>41912</v>
          </cell>
          <cell r="G36">
            <v>38763</v>
          </cell>
          <cell r="H36">
            <v>0</v>
          </cell>
          <cell r="I36">
            <v>21</v>
          </cell>
        </row>
        <row r="37">
          <cell r="B37" t="str">
            <v>337</v>
          </cell>
          <cell r="C37" t="str">
            <v>03</v>
          </cell>
          <cell r="D37" t="str">
            <v>NGUYỄN THỊ HƯƠNG</v>
          </cell>
          <cell r="E37" t="str">
            <v>Worker</v>
          </cell>
          <cell r="F37">
            <v>41995</v>
          </cell>
          <cell r="G37">
            <v>38831</v>
          </cell>
          <cell r="H37">
            <v>2</v>
          </cell>
          <cell r="I37">
            <v>22</v>
          </cell>
        </row>
        <row r="38">
          <cell r="B38" t="str">
            <v>345</v>
          </cell>
          <cell r="C38" t="str">
            <v>03</v>
          </cell>
          <cell r="D38" t="str">
            <v>BÙI THỊ HỒNG NGỌC</v>
          </cell>
          <cell r="E38" t="str">
            <v>Worker</v>
          </cell>
          <cell r="F38">
            <v>41948</v>
          </cell>
          <cell r="G38">
            <v>40008</v>
          </cell>
          <cell r="H38">
            <v>2</v>
          </cell>
          <cell r="I38">
            <v>18</v>
          </cell>
        </row>
        <row r="39">
          <cell r="B39" t="str">
            <v>356</v>
          </cell>
          <cell r="C39" t="str">
            <v>03</v>
          </cell>
          <cell r="D39" t="str">
            <v>NGUYỄN TRẦN PHƯƠNG THẢO</v>
          </cell>
          <cell r="E39" t="str">
            <v>Leader</v>
          </cell>
          <cell r="F39">
            <v>41818</v>
          </cell>
          <cell r="G39">
            <v>39114</v>
          </cell>
          <cell r="H39">
            <v>2</v>
          </cell>
          <cell r="I39">
            <v>21</v>
          </cell>
        </row>
        <row r="40">
          <cell r="B40" t="str">
            <v>404</v>
          </cell>
          <cell r="C40" t="str">
            <v>03</v>
          </cell>
          <cell r="D40" t="str">
            <v>LÊ THỊ MỸ HOA</v>
          </cell>
          <cell r="E40" t="str">
            <v>Worker</v>
          </cell>
          <cell r="F40">
            <v>41927</v>
          </cell>
          <cell r="G40">
            <v>39216</v>
          </cell>
          <cell r="H40">
            <v>2</v>
          </cell>
          <cell r="I40">
            <v>20</v>
          </cell>
        </row>
        <row r="41">
          <cell r="B41" t="str">
            <v>405</v>
          </cell>
          <cell r="C41" t="str">
            <v>03</v>
          </cell>
          <cell r="D41" t="str">
            <v>ĐÀO THỊ BÍCH NGÂN</v>
          </cell>
          <cell r="E41" t="str">
            <v>Engineer</v>
          </cell>
          <cell r="F41">
            <v>41878</v>
          </cell>
          <cell r="G41">
            <v>39216</v>
          </cell>
          <cell r="H41">
            <v>0</v>
          </cell>
          <cell r="I41">
            <v>18</v>
          </cell>
        </row>
        <row r="42">
          <cell r="B42" t="str">
            <v>441</v>
          </cell>
          <cell r="C42" t="str">
            <v>03</v>
          </cell>
          <cell r="D42" t="str">
            <v>LÊ THỊ THƯƠNG</v>
          </cell>
          <cell r="E42" t="str">
            <v>Leader</v>
          </cell>
          <cell r="F42">
            <v>41872</v>
          </cell>
          <cell r="G42">
            <v>39300</v>
          </cell>
          <cell r="H42">
            <v>2</v>
          </cell>
          <cell r="I42">
            <v>20</v>
          </cell>
        </row>
        <row r="43">
          <cell r="B43" t="str">
            <v>468</v>
          </cell>
          <cell r="C43" t="str">
            <v>03</v>
          </cell>
          <cell r="D43" t="str">
            <v>ĐINH THỊ BỐN</v>
          </cell>
          <cell r="E43" t="str">
            <v>Leader</v>
          </cell>
          <cell r="F43">
            <v>41878</v>
          </cell>
          <cell r="G43">
            <v>39321</v>
          </cell>
          <cell r="H43">
            <v>2</v>
          </cell>
          <cell r="I43">
            <v>20</v>
          </cell>
        </row>
        <row r="44">
          <cell r="B44" t="str">
            <v>691</v>
          </cell>
          <cell r="C44" t="str">
            <v>03</v>
          </cell>
          <cell r="D44" t="str">
            <v>TRẦN THỊ NGỌC BÍCH</v>
          </cell>
          <cell r="E44" t="str">
            <v>Worker</v>
          </cell>
          <cell r="F44">
            <v>41932</v>
          </cell>
          <cell r="G44">
            <v>40077</v>
          </cell>
          <cell r="H44">
            <v>2</v>
          </cell>
          <cell r="I44">
            <v>18</v>
          </cell>
        </row>
        <row r="45">
          <cell r="B45" t="str">
            <v>694</v>
          </cell>
          <cell r="C45" t="str">
            <v>03</v>
          </cell>
          <cell r="D45" t="str">
            <v>NGUYỄN HOÀNG HIỂN</v>
          </cell>
          <cell r="E45" t="str">
            <v>Technician</v>
          </cell>
          <cell r="F45">
            <v>41841</v>
          </cell>
          <cell r="G45">
            <v>40091</v>
          </cell>
          <cell r="H45">
            <v>2</v>
          </cell>
          <cell r="I45">
            <v>18</v>
          </cell>
        </row>
        <row r="46">
          <cell r="B46" t="str">
            <v>695</v>
          </cell>
          <cell r="C46" t="str">
            <v>03</v>
          </cell>
          <cell r="D46" t="str">
            <v>PHẠM THỊ BẠCH YẾN</v>
          </cell>
          <cell r="E46" t="str">
            <v>Leader</v>
          </cell>
          <cell r="F46">
            <v>41779</v>
          </cell>
          <cell r="G46">
            <v>40091</v>
          </cell>
          <cell r="H46">
            <v>2</v>
          </cell>
          <cell r="I46">
            <v>18</v>
          </cell>
        </row>
        <row r="47">
          <cell r="B47" t="str">
            <v>723</v>
          </cell>
          <cell r="C47" t="str">
            <v>03</v>
          </cell>
          <cell r="D47" t="str">
            <v>NGUYỄN THỊ QUẾ NHI</v>
          </cell>
          <cell r="E47" t="str">
            <v>Worker</v>
          </cell>
          <cell r="F47">
            <v>41673</v>
          </cell>
          <cell r="G47">
            <v>40245</v>
          </cell>
          <cell r="H47">
            <v>2</v>
          </cell>
          <cell r="I47">
            <v>17</v>
          </cell>
        </row>
        <row r="48">
          <cell r="B48" t="str">
            <v>750</v>
          </cell>
          <cell r="C48" t="str">
            <v>03</v>
          </cell>
          <cell r="D48" t="str">
            <v>NGUYỄN THỊ THẢO</v>
          </cell>
          <cell r="E48" t="str">
            <v>Worker</v>
          </cell>
          <cell r="F48">
            <v>41680</v>
          </cell>
          <cell r="G48">
            <v>40281</v>
          </cell>
          <cell r="H48">
            <v>2</v>
          </cell>
          <cell r="I48">
            <v>17</v>
          </cell>
        </row>
        <row r="49">
          <cell r="B49" t="str">
            <v>769</v>
          </cell>
          <cell r="C49" t="str">
            <v>03</v>
          </cell>
          <cell r="D49" t="str">
            <v>TRẦN THỊ DƯƠNG</v>
          </cell>
          <cell r="E49" t="str">
            <v>Worker</v>
          </cell>
          <cell r="F49">
            <v>41838</v>
          </cell>
          <cell r="G49">
            <v>40318</v>
          </cell>
          <cell r="H49">
            <v>2</v>
          </cell>
          <cell r="I49">
            <v>17</v>
          </cell>
        </row>
        <row r="50">
          <cell r="B50" t="str">
            <v>836</v>
          </cell>
          <cell r="C50" t="str">
            <v>03</v>
          </cell>
          <cell r="D50" t="str">
            <v>NGUYỄN THỊ LƯƠNG</v>
          </cell>
          <cell r="E50" t="str">
            <v>Staff</v>
          </cell>
          <cell r="F50">
            <v>41949</v>
          </cell>
          <cell r="G50">
            <v>40595</v>
          </cell>
          <cell r="H50">
            <v>0</v>
          </cell>
          <cell r="I50">
            <v>14</v>
          </cell>
        </row>
        <row r="51">
          <cell r="B51" t="str">
            <v>841</v>
          </cell>
          <cell r="C51" t="str">
            <v>03</v>
          </cell>
          <cell r="D51" t="str">
            <v>TRẦN KHẮC VIỆN</v>
          </cell>
          <cell r="E51" t="str">
            <v>Leader</v>
          </cell>
          <cell r="F51">
            <v>41922</v>
          </cell>
          <cell r="G51">
            <v>40597</v>
          </cell>
          <cell r="H51">
            <v>2</v>
          </cell>
          <cell r="I51">
            <v>16</v>
          </cell>
        </row>
        <row r="52">
          <cell r="B52" t="str">
            <v>864</v>
          </cell>
          <cell r="C52" t="str">
            <v>03</v>
          </cell>
          <cell r="D52" t="str">
            <v>NGUYỄN THỊ HỒNG DUYÊN</v>
          </cell>
          <cell r="E52" t="str">
            <v>Worker</v>
          </cell>
          <cell r="F52">
            <v>41755</v>
          </cell>
          <cell r="G52">
            <v>40612</v>
          </cell>
          <cell r="H52">
            <v>2</v>
          </cell>
          <cell r="I52">
            <v>16</v>
          </cell>
        </row>
        <row r="53">
          <cell r="B53" t="str">
            <v>939</v>
          </cell>
          <cell r="C53" t="str">
            <v>03</v>
          </cell>
          <cell r="D53" t="str">
            <v>HOÀNG THỊ PHI YẾN</v>
          </cell>
          <cell r="E53" t="str">
            <v>Worker</v>
          </cell>
          <cell r="F53">
            <v>41917</v>
          </cell>
          <cell r="G53">
            <v>40715</v>
          </cell>
          <cell r="H53">
            <v>2</v>
          </cell>
          <cell r="I53">
            <v>16</v>
          </cell>
        </row>
        <row r="54">
          <cell r="B54" t="str">
            <v>1034</v>
          </cell>
          <cell r="C54" t="str">
            <v>03</v>
          </cell>
          <cell r="D54" t="str">
            <v>PHẠM THỊ BÉ HIỀN</v>
          </cell>
          <cell r="E54" t="str">
            <v>Worker</v>
          </cell>
          <cell r="F54">
            <v>41978</v>
          </cell>
          <cell r="G54">
            <v>40854</v>
          </cell>
          <cell r="H54">
            <v>2</v>
          </cell>
          <cell r="I54">
            <v>16</v>
          </cell>
        </row>
        <row r="55">
          <cell r="B55" t="str">
            <v>1097</v>
          </cell>
          <cell r="C55" t="str">
            <v>03</v>
          </cell>
          <cell r="D55" t="str">
            <v>NGUYỄN THỊ NGỌC HẠNH</v>
          </cell>
          <cell r="E55" t="str">
            <v>Worker</v>
          </cell>
          <cell r="F55">
            <v>41815</v>
          </cell>
          <cell r="G55">
            <v>41078</v>
          </cell>
          <cell r="H55">
            <v>2</v>
          </cell>
          <cell r="I55">
            <v>15</v>
          </cell>
        </row>
        <row r="56">
          <cell r="B56" t="str">
            <v>1119</v>
          </cell>
          <cell r="C56" t="str">
            <v>03</v>
          </cell>
          <cell r="D56" t="str">
            <v>ĐỖ HỒNG DUYÊN</v>
          </cell>
          <cell r="E56" t="str">
            <v>Worker</v>
          </cell>
          <cell r="F56">
            <v>41720</v>
          </cell>
          <cell r="G56">
            <v>41169</v>
          </cell>
          <cell r="H56">
            <v>2</v>
          </cell>
          <cell r="I56">
            <v>14</v>
          </cell>
        </row>
        <row r="57">
          <cell r="B57" t="str">
            <v>1156</v>
          </cell>
          <cell r="C57" t="str">
            <v>03</v>
          </cell>
          <cell r="D57" t="str">
            <v>NGUYỄN THỊ THỦY TIÊN</v>
          </cell>
          <cell r="E57" t="str">
            <v>Worker</v>
          </cell>
          <cell r="F57">
            <v>41823</v>
          </cell>
          <cell r="G57">
            <v>41204</v>
          </cell>
          <cell r="H57">
            <v>2</v>
          </cell>
          <cell r="I57">
            <v>14</v>
          </cell>
        </row>
        <row r="58">
          <cell r="B58" t="str">
            <v>1256</v>
          </cell>
          <cell r="C58" t="str">
            <v>03</v>
          </cell>
          <cell r="D58" t="str">
            <v>ĐÀO THANH TRANG</v>
          </cell>
          <cell r="E58" t="str">
            <v>Worker</v>
          </cell>
          <cell r="F58">
            <v>41867</v>
          </cell>
          <cell r="G58">
            <v>41372</v>
          </cell>
          <cell r="H58">
            <v>2</v>
          </cell>
          <cell r="I58">
            <v>14</v>
          </cell>
        </row>
        <row r="59">
          <cell r="B59" t="str">
            <v>1299</v>
          </cell>
          <cell r="C59" t="str">
            <v>03</v>
          </cell>
          <cell r="D59" t="str">
            <v>NGUYỄN THỊ THÚY PHƯỢNG</v>
          </cell>
          <cell r="E59" t="str">
            <v>Worker</v>
          </cell>
          <cell r="F59">
            <v>41987</v>
          </cell>
          <cell r="G59">
            <v>41421</v>
          </cell>
          <cell r="H59">
            <v>2</v>
          </cell>
          <cell r="I59">
            <v>14</v>
          </cell>
        </row>
        <row r="60">
          <cell r="B60" t="str">
            <v>1356</v>
          </cell>
          <cell r="C60" t="str">
            <v>03</v>
          </cell>
          <cell r="D60" t="str">
            <v>LÊ THỊ HUẾ</v>
          </cell>
          <cell r="E60" t="str">
            <v>Worker</v>
          </cell>
          <cell r="F60">
            <v>41999</v>
          </cell>
          <cell r="G60">
            <v>41463</v>
          </cell>
          <cell r="H60">
            <v>2</v>
          </cell>
          <cell r="I60">
            <v>14</v>
          </cell>
        </row>
        <row r="61">
          <cell r="B61" t="str">
            <v>1363</v>
          </cell>
          <cell r="C61" t="str">
            <v>03</v>
          </cell>
          <cell r="D61" t="str">
            <v>PHẠM THỊ THU HÀ</v>
          </cell>
          <cell r="E61" t="str">
            <v>Worker</v>
          </cell>
          <cell r="F61">
            <v>41893</v>
          </cell>
          <cell r="G61">
            <v>41463</v>
          </cell>
          <cell r="H61">
            <v>2</v>
          </cell>
          <cell r="I61">
            <v>14</v>
          </cell>
        </row>
        <row r="62">
          <cell r="B62" t="str">
            <v>1449</v>
          </cell>
          <cell r="C62" t="str">
            <v>03</v>
          </cell>
          <cell r="D62" t="str">
            <v>ĐÀM THỊ BÍCH NGA</v>
          </cell>
          <cell r="E62" t="str">
            <v>Leader</v>
          </cell>
          <cell r="F62">
            <v>41641</v>
          </cell>
          <cell r="G62">
            <v>41515</v>
          </cell>
          <cell r="H62">
            <v>2</v>
          </cell>
          <cell r="I62">
            <v>14</v>
          </cell>
        </row>
        <row r="63">
          <cell r="B63" t="str">
            <v>1457</v>
          </cell>
          <cell r="C63" t="str">
            <v>03</v>
          </cell>
          <cell r="D63" t="str">
            <v>PHAN THỊ HIỀN LƯƠNG</v>
          </cell>
          <cell r="E63" t="str">
            <v>Worker</v>
          </cell>
          <cell r="F63">
            <v>41995</v>
          </cell>
          <cell r="G63">
            <v>41523</v>
          </cell>
          <cell r="H63">
            <v>2</v>
          </cell>
          <cell r="I63">
            <v>14</v>
          </cell>
        </row>
        <row r="64">
          <cell r="B64" t="str">
            <v>1516</v>
          </cell>
          <cell r="C64" t="str">
            <v>03</v>
          </cell>
          <cell r="D64" t="str">
            <v>PHẠM THỊ NGỌC HUYỀN</v>
          </cell>
          <cell r="E64" t="str">
            <v>Worker</v>
          </cell>
          <cell r="F64">
            <v>41651</v>
          </cell>
          <cell r="G64">
            <v>41575</v>
          </cell>
          <cell r="H64">
            <v>2</v>
          </cell>
          <cell r="I64">
            <v>14</v>
          </cell>
        </row>
        <row r="65">
          <cell r="B65" t="str">
            <v>1518</v>
          </cell>
          <cell r="C65" t="str">
            <v>03</v>
          </cell>
          <cell r="D65" t="str">
            <v>LÊ ĐOÀN MINH ANH</v>
          </cell>
          <cell r="E65" t="str">
            <v>Worker</v>
          </cell>
          <cell r="F65">
            <v>41941</v>
          </cell>
          <cell r="G65">
            <v>41582</v>
          </cell>
          <cell r="H65">
            <v>2</v>
          </cell>
          <cell r="I65">
            <v>14</v>
          </cell>
        </row>
        <row r="66">
          <cell r="B66" t="str">
            <v>1519</v>
          </cell>
          <cell r="C66" t="str">
            <v>03</v>
          </cell>
          <cell r="D66" t="str">
            <v>NGUYỄN THỊ THU HUYỀN</v>
          </cell>
          <cell r="E66" t="str">
            <v>Worker</v>
          </cell>
          <cell r="F66">
            <v>41700</v>
          </cell>
          <cell r="G66">
            <v>41582</v>
          </cell>
          <cell r="H66">
            <v>2</v>
          </cell>
          <cell r="I66">
            <v>14</v>
          </cell>
        </row>
        <row r="67">
          <cell r="B67" t="str">
            <v>1529</v>
          </cell>
          <cell r="C67" t="str">
            <v>03</v>
          </cell>
          <cell r="D67" t="str">
            <v>NHỮ THÀNH TRUNG</v>
          </cell>
          <cell r="E67" t="str">
            <v>Worker</v>
          </cell>
          <cell r="F67">
            <v>41707</v>
          </cell>
          <cell r="G67">
            <v>41598</v>
          </cell>
          <cell r="H67">
            <v>2</v>
          </cell>
          <cell r="I67">
            <v>14</v>
          </cell>
        </row>
        <row r="68">
          <cell r="B68" t="str">
            <v>1584</v>
          </cell>
          <cell r="C68" t="str">
            <v>03</v>
          </cell>
          <cell r="D68" t="str">
            <v>TRẦN HOÀNG NGÂN</v>
          </cell>
          <cell r="E68" t="str">
            <v>Worker</v>
          </cell>
          <cell r="F68">
            <v>41853</v>
          </cell>
          <cell r="G68">
            <v>41690</v>
          </cell>
          <cell r="H68">
            <v>2</v>
          </cell>
          <cell r="I68">
            <v>14</v>
          </cell>
        </row>
        <row r="69">
          <cell r="B69" t="str">
            <v>1615</v>
          </cell>
          <cell r="C69" t="str">
            <v>03</v>
          </cell>
          <cell r="D69" t="str">
            <v>TRẦN VĂN THUẦN</v>
          </cell>
          <cell r="E69" t="str">
            <v>Asst General Manager</v>
          </cell>
          <cell r="F69">
            <v>41907</v>
          </cell>
          <cell r="G69">
            <v>41694</v>
          </cell>
          <cell r="H69">
            <v>0</v>
          </cell>
          <cell r="I69">
            <v>12</v>
          </cell>
        </row>
        <row r="70">
          <cell r="B70" t="str">
            <v>1633</v>
          </cell>
          <cell r="C70" t="str">
            <v>03</v>
          </cell>
          <cell r="D70" t="str">
            <v>TRẦN THỊ NGỌC HÒA</v>
          </cell>
          <cell r="E70" t="str">
            <v>Worker</v>
          </cell>
          <cell r="F70">
            <v>41684</v>
          </cell>
          <cell r="G70">
            <v>41708</v>
          </cell>
          <cell r="H70">
            <v>2</v>
          </cell>
          <cell r="I70">
            <v>14</v>
          </cell>
        </row>
        <row r="71">
          <cell r="B71" t="str">
            <v>1648</v>
          </cell>
          <cell r="C71" t="str">
            <v>03</v>
          </cell>
          <cell r="D71" t="str">
            <v>VŨ THỊ THÚY KIỀU</v>
          </cell>
          <cell r="E71" t="str">
            <v>Worker</v>
          </cell>
          <cell r="F71">
            <v>41640</v>
          </cell>
          <cell r="G71">
            <v>41708</v>
          </cell>
          <cell r="H71">
            <v>2</v>
          </cell>
          <cell r="I71">
            <v>14</v>
          </cell>
        </row>
        <row r="72">
          <cell r="B72" t="str">
            <v>1759</v>
          </cell>
          <cell r="C72" t="str">
            <v>03</v>
          </cell>
          <cell r="D72" t="str">
            <v>VŨ THỊ NHUNG</v>
          </cell>
          <cell r="E72" t="str">
            <v>Worker</v>
          </cell>
          <cell r="F72">
            <v>41706</v>
          </cell>
          <cell r="G72">
            <v>41736</v>
          </cell>
          <cell r="H72">
            <v>2</v>
          </cell>
          <cell r="I72">
            <v>14</v>
          </cell>
        </row>
        <row r="73">
          <cell r="B73" t="str">
            <v>1763</v>
          </cell>
          <cell r="C73" t="str">
            <v>03</v>
          </cell>
          <cell r="D73" t="str">
            <v>HOÀNG THỊ LÝ</v>
          </cell>
          <cell r="E73" t="str">
            <v>Worker</v>
          </cell>
          <cell r="F73">
            <v>41807</v>
          </cell>
          <cell r="G73">
            <v>41736</v>
          </cell>
          <cell r="H73">
            <v>2</v>
          </cell>
          <cell r="I73">
            <v>14</v>
          </cell>
        </row>
        <row r="74">
          <cell r="B74" t="str">
            <v>1764</v>
          </cell>
          <cell r="C74" t="str">
            <v>03</v>
          </cell>
          <cell r="D74" t="str">
            <v>ĐỖ THỊ HÀ</v>
          </cell>
          <cell r="E74" t="str">
            <v>Worker</v>
          </cell>
          <cell r="F74">
            <v>41853</v>
          </cell>
          <cell r="G74">
            <v>41736</v>
          </cell>
          <cell r="H74">
            <v>2</v>
          </cell>
          <cell r="I74">
            <v>14</v>
          </cell>
        </row>
        <row r="75">
          <cell r="B75" t="str">
            <v>1765</v>
          </cell>
          <cell r="C75" t="str">
            <v>03</v>
          </cell>
          <cell r="D75" t="str">
            <v>NGUYỄN THỊ THÀNH</v>
          </cell>
          <cell r="E75" t="str">
            <v>Worker</v>
          </cell>
          <cell r="F75">
            <v>41871</v>
          </cell>
          <cell r="G75">
            <v>41736</v>
          </cell>
          <cell r="H75">
            <v>2</v>
          </cell>
          <cell r="I75">
            <v>14</v>
          </cell>
        </row>
        <row r="76">
          <cell r="B76" t="str">
            <v>1768</v>
          </cell>
          <cell r="C76" t="str">
            <v>03</v>
          </cell>
          <cell r="D76" t="str">
            <v>TRẦN THỊ THANH HƯƠNG</v>
          </cell>
          <cell r="E76" t="str">
            <v>Worker</v>
          </cell>
          <cell r="F76">
            <v>41938</v>
          </cell>
          <cell r="G76">
            <v>41736</v>
          </cell>
          <cell r="H76">
            <v>2</v>
          </cell>
          <cell r="I76">
            <v>14</v>
          </cell>
        </row>
        <row r="77">
          <cell r="B77" t="str">
            <v>1774</v>
          </cell>
          <cell r="C77" t="str">
            <v>03</v>
          </cell>
          <cell r="D77" t="str">
            <v>NGUYỄN THỊ HẢI</v>
          </cell>
          <cell r="E77" t="str">
            <v>Worker</v>
          </cell>
          <cell r="F77">
            <v>41922</v>
          </cell>
          <cell r="G77">
            <v>41736</v>
          </cell>
          <cell r="H77">
            <v>2</v>
          </cell>
          <cell r="I77">
            <v>14</v>
          </cell>
        </row>
        <row r="78">
          <cell r="B78" t="str">
            <v>1775</v>
          </cell>
          <cell r="C78" t="str">
            <v>03</v>
          </cell>
          <cell r="D78" t="str">
            <v>PHẠM THỊ THỦY</v>
          </cell>
          <cell r="E78" t="str">
            <v>Worker</v>
          </cell>
          <cell r="F78">
            <v>41916</v>
          </cell>
          <cell r="G78">
            <v>41736</v>
          </cell>
          <cell r="H78">
            <v>2</v>
          </cell>
          <cell r="I78">
            <v>14</v>
          </cell>
        </row>
        <row r="79">
          <cell r="B79" t="str">
            <v>1815</v>
          </cell>
          <cell r="C79" t="str">
            <v>03</v>
          </cell>
          <cell r="D79" t="str">
            <v>TRẦN THANH NHUNG</v>
          </cell>
          <cell r="E79" t="str">
            <v>Worker</v>
          </cell>
          <cell r="F79">
            <v>41953</v>
          </cell>
          <cell r="G79">
            <v>41764</v>
          </cell>
          <cell r="H79">
            <v>2</v>
          </cell>
          <cell r="I79">
            <v>14</v>
          </cell>
        </row>
        <row r="80">
          <cell r="B80" t="str">
            <v>1818</v>
          </cell>
          <cell r="C80" t="str">
            <v>03</v>
          </cell>
          <cell r="D80" t="str">
            <v>NGUYỄN THỊ PHƯƠNG VI</v>
          </cell>
          <cell r="E80" t="str">
            <v>Worker</v>
          </cell>
          <cell r="F80">
            <v>41876</v>
          </cell>
          <cell r="G80">
            <v>41764</v>
          </cell>
          <cell r="H80">
            <v>2</v>
          </cell>
          <cell r="I80">
            <v>14</v>
          </cell>
        </row>
        <row r="81">
          <cell r="B81" t="str">
            <v>1834</v>
          </cell>
          <cell r="C81" t="str">
            <v>03</v>
          </cell>
          <cell r="D81" t="str">
            <v>ĐÀO VĂN NGỌC</v>
          </cell>
          <cell r="E81" t="str">
            <v>Worker</v>
          </cell>
          <cell r="F81">
            <v>41733</v>
          </cell>
          <cell r="G81">
            <v>41766</v>
          </cell>
          <cell r="H81">
            <v>2</v>
          </cell>
          <cell r="I81">
            <v>14</v>
          </cell>
        </row>
        <row r="82">
          <cell r="B82" t="str">
            <v>1840</v>
          </cell>
          <cell r="C82" t="str">
            <v>03</v>
          </cell>
          <cell r="D82" t="str">
            <v>TRẦN THỊ THU HỒNG</v>
          </cell>
          <cell r="E82" t="str">
            <v>Worker</v>
          </cell>
          <cell r="F82">
            <v>41889</v>
          </cell>
          <cell r="G82">
            <v>41769</v>
          </cell>
          <cell r="H82">
            <v>2</v>
          </cell>
          <cell r="I82">
            <v>14</v>
          </cell>
        </row>
        <row r="83">
          <cell r="B83" t="str">
            <v>1887</v>
          </cell>
          <cell r="C83" t="str">
            <v>03</v>
          </cell>
          <cell r="D83" t="str">
            <v>LÊ THỊ THANH</v>
          </cell>
          <cell r="E83" t="str">
            <v>Worker</v>
          </cell>
          <cell r="F83">
            <v>41774</v>
          </cell>
          <cell r="G83">
            <v>41785</v>
          </cell>
          <cell r="H83">
            <v>2</v>
          </cell>
          <cell r="I83">
            <v>14</v>
          </cell>
        </row>
        <row r="84">
          <cell r="B84" t="str">
            <v>1888</v>
          </cell>
          <cell r="C84" t="str">
            <v>03</v>
          </cell>
          <cell r="D84" t="str">
            <v>NGUYỄN THỊ HÀ</v>
          </cell>
          <cell r="E84" t="str">
            <v>Worker</v>
          </cell>
          <cell r="F84">
            <v>41703</v>
          </cell>
          <cell r="G84">
            <v>41785</v>
          </cell>
          <cell r="H84">
            <v>2</v>
          </cell>
          <cell r="I84">
            <v>14</v>
          </cell>
        </row>
        <row r="85">
          <cell r="B85" t="str">
            <v>1932</v>
          </cell>
          <cell r="C85" t="str">
            <v>03</v>
          </cell>
          <cell r="D85" t="str">
            <v>NGUYỄN THỊ TUYỀN</v>
          </cell>
          <cell r="E85" t="str">
            <v>Worker</v>
          </cell>
          <cell r="F85">
            <v>41745</v>
          </cell>
          <cell r="G85">
            <v>41797</v>
          </cell>
          <cell r="H85">
            <v>2</v>
          </cell>
          <cell r="I85">
            <v>14</v>
          </cell>
        </row>
        <row r="86">
          <cell r="B86" t="str">
            <v>1948</v>
          </cell>
          <cell r="C86" t="str">
            <v>03</v>
          </cell>
          <cell r="D86" t="str">
            <v>NGUYỄN THỊ THÙY LINH</v>
          </cell>
          <cell r="E86" t="str">
            <v>Leader</v>
          </cell>
          <cell r="F86">
            <v>41990</v>
          </cell>
          <cell r="G86">
            <v>41806</v>
          </cell>
          <cell r="H86">
            <v>2</v>
          </cell>
          <cell r="I86">
            <v>14</v>
          </cell>
        </row>
        <row r="87">
          <cell r="B87" t="str">
            <v>1983</v>
          </cell>
          <cell r="C87" t="str">
            <v>03</v>
          </cell>
          <cell r="D87" t="str">
            <v>NGUYỄN THỊ THU HIẾU</v>
          </cell>
          <cell r="E87" t="str">
            <v>Worker</v>
          </cell>
          <cell r="F87">
            <v>41785</v>
          </cell>
          <cell r="G87">
            <v>41813</v>
          </cell>
          <cell r="H87">
            <v>2</v>
          </cell>
          <cell r="I87">
            <v>14</v>
          </cell>
        </row>
        <row r="88">
          <cell r="B88" t="str">
            <v>2011</v>
          </cell>
          <cell r="C88" t="str">
            <v>03</v>
          </cell>
          <cell r="D88" t="str">
            <v>ĐOÀN THỊ THANH</v>
          </cell>
          <cell r="E88" t="str">
            <v>Worker</v>
          </cell>
          <cell r="F88">
            <v>41953</v>
          </cell>
          <cell r="G88">
            <v>41827</v>
          </cell>
          <cell r="H88">
            <v>2</v>
          </cell>
          <cell r="I88">
            <v>14</v>
          </cell>
        </row>
        <row r="89">
          <cell r="B89" t="str">
            <v>2014</v>
          </cell>
          <cell r="C89" t="str">
            <v>03</v>
          </cell>
          <cell r="D89" t="str">
            <v>TRẦN THỊ CHINH</v>
          </cell>
          <cell r="E89" t="str">
            <v>Worker</v>
          </cell>
          <cell r="F89">
            <v>41876</v>
          </cell>
          <cell r="G89">
            <v>41827</v>
          </cell>
          <cell r="H89">
            <v>2</v>
          </cell>
          <cell r="I89">
            <v>14</v>
          </cell>
        </row>
        <row r="90">
          <cell r="B90" t="str">
            <v>2020</v>
          </cell>
          <cell r="C90" t="str">
            <v>03</v>
          </cell>
          <cell r="D90" t="str">
            <v>TRẦN KIM HOÀN</v>
          </cell>
          <cell r="E90" t="str">
            <v>Worker</v>
          </cell>
          <cell r="F90">
            <v>41699</v>
          </cell>
          <cell r="G90">
            <v>41827</v>
          </cell>
          <cell r="H90">
            <v>2</v>
          </cell>
          <cell r="I90">
            <v>14</v>
          </cell>
        </row>
        <row r="91">
          <cell r="B91" t="str">
            <v>2035</v>
          </cell>
          <cell r="C91" t="str">
            <v>03</v>
          </cell>
          <cell r="D91" t="str">
            <v>LÊ QUANG HỢP</v>
          </cell>
          <cell r="E91" t="str">
            <v>Supervisor</v>
          </cell>
          <cell r="F91">
            <v>41874</v>
          </cell>
          <cell r="G91">
            <v>41835</v>
          </cell>
          <cell r="H91">
            <v>0</v>
          </cell>
          <cell r="I91">
            <v>12</v>
          </cell>
        </row>
        <row r="92">
          <cell r="B92" t="str">
            <v>2042</v>
          </cell>
          <cell r="C92" t="str">
            <v>03</v>
          </cell>
          <cell r="D92" t="str">
            <v>TRẦN THỊ THANH ĐÀI</v>
          </cell>
          <cell r="E92" t="str">
            <v>Worker</v>
          </cell>
          <cell r="F92">
            <v>41769</v>
          </cell>
          <cell r="G92">
            <v>41841</v>
          </cell>
          <cell r="H92">
            <v>2</v>
          </cell>
          <cell r="I92">
            <v>14</v>
          </cell>
        </row>
        <row r="93">
          <cell r="B93" t="str">
            <v>2045</v>
          </cell>
          <cell r="C93" t="str">
            <v>03</v>
          </cell>
          <cell r="D93" t="str">
            <v>NGUYỄN THỊ MAI</v>
          </cell>
          <cell r="E93" t="str">
            <v>Worker</v>
          </cell>
          <cell r="F93">
            <v>41872</v>
          </cell>
          <cell r="G93">
            <v>41841</v>
          </cell>
          <cell r="H93">
            <v>2</v>
          </cell>
          <cell r="I93">
            <v>14</v>
          </cell>
        </row>
        <row r="94">
          <cell r="B94" t="str">
            <v>2050</v>
          </cell>
          <cell r="C94" t="str">
            <v>03</v>
          </cell>
          <cell r="D94" t="str">
            <v>PHAN THỊ THÙY MỸ</v>
          </cell>
          <cell r="E94" t="str">
            <v>Worker</v>
          </cell>
          <cell r="F94">
            <v>41856</v>
          </cell>
          <cell r="G94">
            <v>41841</v>
          </cell>
          <cell r="H94">
            <v>2</v>
          </cell>
          <cell r="I94">
            <v>14</v>
          </cell>
        </row>
        <row r="95">
          <cell r="B95" t="str">
            <v>2090</v>
          </cell>
          <cell r="C95" t="str">
            <v>03</v>
          </cell>
          <cell r="D95" t="str">
            <v>PHẠM THỊ PHƯƠNG THẢO</v>
          </cell>
          <cell r="E95" t="str">
            <v>Worker</v>
          </cell>
          <cell r="F95">
            <v>41741</v>
          </cell>
          <cell r="G95">
            <v>41885</v>
          </cell>
          <cell r="H95">
            <v>2</v>
          </cell>
          <cell r="I95">
            <v>14</v>
          </cell>
        </row>
        <row r="96">
          <cell r="B96" t="str">
            <v>2095</v>
          </cell>
          <cell r="C96" t="str">
            <v>03</v>
          </cell>
          <cell r="D96" t="str">
            <v>CAO NGỌC TÚ</v>
          </cell>
          <cell r="E96" t="str">
            <v>Worker</v>
          </cell>
          <cell r="F96">
            <v>41728</v>
          </cell>
          <cell r="G96">
            <v>41885</v>
          </cell>
          <cell r="H96">
            <v>2</v>
          </cell>
          <cell r="I96">
            <v>14</v>
          </cell>
        </row>
        <row r="97">
          <cell r="B97" t="str">
            <v>2104</v>
          </cell>
          <cell r="C97" t="str">
            <v>03</v>
          </cell>
          <cell r="D97" t="str">
            <v>PHẠM THỊ THANH HUYỀN</v>
          </cell>
          <cell r="E97" t="str">
            <v>Worker</v>
          </cell>
          <cell r="F97">
            <v>41929</v>
          </cell>
          <cell r="G97">
            <v>41885</v>
          </cell>
          <cell r="H97">
            <v>2</v>
          </cell>
          <cell r="I97">
            <v>14</v>
          </cell>
        </row>
        <row r="98">
          <cell r="B98" t="str">
            <v>2116</v>
          </cell>
          <cell r="C98" t="str">
            <v>03</v>
          </cell>
          <cell r="D98" t="str">
            <v>TÔN THỊ HIỀN</v>
          </cell>
          <cell r="E98" t="str">
            <v>Staff</v>
          </cell>
          <cell r="F98">
            <v>41685</v>
          </cell>
          <cell r="G98">
            <v>41885</v>
          </cell>
          <cell r="H98">
            <v>0</v>
          </cell>
          <cell r="I98">
            <v>12</v>
          </cell>
        </row>
        <row r="99">
          <cell r="B99" t="str">
            <v>2127</v>
          </cell>
          <cell r="C99" t="str">
            <v>03</v>
          </cell>
          <cell r="D99" t="str">
            <v>ĐẶNG THỊ HUYÊN</v>
          </cell>
          <cell r="E99" t="str">
            <v>Worker</v>
          </cell>
          <cell r="F99">
            <v>41949</v>
          </cell>
          <cell r="G99">
            <v>41890</v>
          </cell>
          <cell r="H99">
            <v>2</v>
          </cell>
          <cell r="I99">
            <v>14</v>
          </cell>
        </row>
        <row r="100">
          <cell r="B100" t="str">
            <v>2143</v>
          </cell>
          <cell r="C100" t="str">
            <v>03</v>
          </cell>
          <cell r="D100" t="str">
            <v>ĐINH THỊ KIM SOA</v>
          </cell>
          <cell r="E100" t="str">
            <v>Worker</v>
          </cell>
          <cell r="F100">
            <v>41735</v>
          </cell>
          <cell r="G100">
            <v>41902</v>
          </cell>
          <cell r="H100">
            <v>2</v>
          </cell>
          <cell r="I100">
            <v>14</v>
          </cell>
        </row>
        <row r="101">
          <cell r="B101" t="str">
            <v>2166</v>
          </cell>
          <cell r="C101" t="str">
            <v>03</v>
          </cell>
          <cell r="D101" t="str">
            <v xml:space="preserve">BÙI THỊ LY </v>
          </cell>
          <cell r="E101" t="str">
            <v>Worker</v>
          </cell>
          <cell r="F101">
            <v>41922</v>
          </cell>
          <cell r="G101">
            <v>41902</v>
          </cell>
          <cell r="H101">
            <v>2</v>
          </cell>
          <cell r="I101">
            <v>14</v>
          </cell>
        </row>
        <row r="102">
          <cell r="B102" t="str">
            <v>2168</v>
          </cell>
          <cell r="C102" t="str">
            <v>03</v>
          </cell>
          <cell r="D102" t="str">
            <v>NGUYỄN THỊ NGỌC THÚY</v>
          </cell>
          <cell r="E102" t="str">
            <v>Worker</v>
          </cell>
          <cell r="F102">
            <v>41653</v>
          </cell>
          <cell r="G102">
            <v>41902</v>
          </cell>
          <cell r="H102">
            <v>2</v>
          </cell>
          <cell r="I102">
            <v>14</v>
          </cell>
        </row>
        <row r="103">
          <cell r="B103" t="str">
            <v>2216</v>
          </cell>
          <cell r="C103" t="str">
            <v>03</v>
          </cell>
          <cell r="D103" t="str">
            <v xml:space="preserve">VŨ THỊ NGỌC   </v>
          </cell>
          <cell r="E103" t="str">
            <v>Staff</v>
          </cell>
          <cell r="F103">
            <v>41962</v>
          </cell>
          <cell r="G103">
            <v>42072</v>
          </cell>
          <cell r="H103">
            <v>0</v>
          </cell>
          <cell r="I103">
            <v>12</v>
          </cell>
        </row>
        <row r="104">
          <cell r="B104" t="str">
            <v>037</v>
          </cell>
          <cell r="C104" t="str">
            <v>04</v>
          </cell>
          <cell r="D104" t="str">
            <v>NGUYỄN THỊ THIÊN THU</v>
          </cell>
          <cell r="E104" t="str">
            <v>Supervisor</v>
          </cell>
          <cell r="F104">
            <v>41923</v>
          </cell>
          <cell r="G104">
            <v>37305</v>
          </cell>
          <cell r="H104">
            <v>0</v>
          </cell>
          <cell r="I104">
            <v>25</v>
          </cell>
        </row>
        <row r="105">
          <cell r="B105" t="str">
            <v>285</v>
          </cell>
          <cell r="C105" t="str">
            <v>04</v>
          </cell>
          <cell r="D105" t="str">
            <v>TRẦN HỒNG SIÊM</v>
          </cell>
          <cell r="E105" t="str">
            <v>Staff</v>
          </cell>
          <cell r="F105">
            <v>41673</v>
          </cell>
          <cell r="G105">
            <v>38649</v>
          </cell>
          <cell r="H105">
            <v>0</v>
          </cell>
          <cell r="I105">
            <v>21</v>
          </cell>
        </row>
        <row r="106">
          <cell r="B106" t="str">
            <v>1369</v>
          </cell>
          <cell r="C106" t="str">
            <v>04</v>
          </cell>
          <cell r="D106" t="str">
            <v>NGUYỄN THỊ HUỆ</v>
          </cell>
          <cell r="E106" t="str">
            <v>Staff</v>
          </cell>
          <cell r="F106">
            <v>41893</v>
          </cell>
          <cell r="G106">
            <v>41470</v>
          </cell>
          <cell r="H106">
            <v>0</v>
          </cell>
          <cell r="I106">
            <v>12</v>
          </cell>
        </row>
        <row r="107">
          <cell r="B107" t="str">
            <v>1715</v>
          </cell>
          <cell r="C107" t="str">
            <v>04</v>
          </cell>
          <cell r="D107" t="str">
            <v>PHAN THỊ NHƯƠNG</v>
          </cell>
          <cell r="E107" t="str">
            <v>Staff</v>
          </cell>
          <cell r="F107">
            <v>41884</v>
          </cell>
          <cell r="G107">
            <v>41729</v>
          </cell>
          <cell r="H107">
            <v>0</v>
          </cell>
          <cell r="I107">
            <v>12</v>
          </cell>
        </row>
        <row r="108">
          <cell r="B108" t="str">
            <v>2261</v>
          </cell>
          <cell r="C108" t="str">
            <v>04</v>
          </cell>
          <cell r="D108" t="str">
            <v>QUÁCH ĐÌNH ĐÌNH</v>
          </cell>
          <cell r="E108" t="str">
            <v>Staff</v>
          </cell>
          <cell r="F108">
            <v>41875</v>
          </cell>
          <cell r="G108">
            <v>42380</v>
          </cell>
          <cell r="H108">
            <v>0</v>
          </cell>
          <cell r="I108">
            <v>12</v>
          </cell>
        </row>
        <row r="109">
          <cell r="B109" t="str">
            <v>075</v>
          </cell>
          <cell r="C109" t="str">
            <v>05</v>
          </cell>
          <cell r="D109" t="str">
            <v>NGUYỄN THỊ KIỀU NGÂN</v>
          </cell>
          <cell r="E109" t="str">
            <v>Asst General Manager</v>
          </cell>
          <cell r="F109">
            <v>41650</v>
          </cell>
          <cell r="G109">
            <v>37515</v>
          </cell>
          <cell r="H109">
            <v>0</v>
          </cell>
          <cell r="I109">
            <v>24</v>
          </cell>
        </row>
        <row r="110">
          <cell r="B110" t="str">
            <v>425</v>
          </cell>
          <cell r="C110" t="str">
            <v>05</v>
          </cell>
          <cell r="D110" t="str">
            <v xml:space="preserve">NGUYỄN LÝ NHƯ QUỲNH </v>
          </cell>
          <cell r="E110" t="str">
            <v>Staff</v>
          </cell>
          <cell r="F110">
            <v>41706</v>
          </cell>
          <cell r="G110">
            <v>39300</v>
          </cell>
          <cell r="H110">
            <v>0</v>
          </cell>
          <cell r="I110">
            <v>18</v>
          </cell>
        </row>
        <row r="111">
          <cell r="B111" t="str">
            <v>710</v>
          </cell>
          <cell r="C111" t="str">
            <v>05</v>
          </cell>
          <cell r="D111" t="str">
            <v>HỒ THỊ CẨM TRÚC</v>
          </cell>
          <cell r="E111" t="str">
            <v>Asst Supervisor</v>
          </cell>
          <cell r="F111">
            <v>41959</v>
          </cell>
          <cell r="G111">
            <v>40245</v>
          </cell>
          <cell r="H111">
            <v>0</v>
          </cell>
          <cell r="I111">
            <v>15</v>
          </cell>
        </row>
        <row r="112">
          <cell r="B112" t="str">
            <v>2114</v>
          </cell>
          <cell r="C112" t="str">
            <v>05</v>
          </cell>
          <cell r="D112" t="str">
            <v>NGUYỄN THỊ QUỲNH LIÊN</v>
          </cell>
          <cell r="E112" t="str">
            <v>Staff</v>
          </cell>
          <cell r="F112">
            <v>41701</v>
          </cell>
          <cell r="G112">
            <v>41885</v>
          </cell>
          <cell r="H112">
            <v>0</v>
          </cell>
          <cell r="I112">
            <v>12</v>
          </cell>
        </row>
        <row r="113">
          <cell r="B113" t="str">
            <v>2211</v>
          </cell>
          <cell r="C113" t="str">
            <v>05</v>
          </cell>
          <cell r="D113" t="str">
            <v>NGUYỄN THỊ LÝ</v>
          </cell>
          <cell r="E113" t="str">
            <v>Staff</v>
          </cell>
          <cell r="F113">
            <v>41927</v>
          </cell>
          <cell r="G113">
            <v>42065</v>
          </cell>
          <cell r="H113">
            <v>0</v>
          </cell>
          <cell r="I113">
            <v>12</v>
          </cell>
        </row>
        <row r="114">
          <cell r="B114" t="str">
            <v>2245</v>
          </cell>
          <cell r="C114" t="str">
            <v>05</v>
          </cell>
          <cell r="D114" t="str">
            <v>HUỲNH THỊ KIM LIÊN</v>
          </cell>
          <cell r="E114" t="str">
            <v>Staff</v>
          </cell>
          <cell r="F114">
            <v>41950</v>
          </cell>
          <cell r="G114">
            <v>42170</v>
          </cell>
          <cell r="H114">
            <v>0</v>
          </cell>
          <cell r="I114">
            <v>12</v>
          </cell>
        </row>
        <row r="115">
          <cell r="B115" t="str">
            <v>2247</v>
          </cell>
          <cell r="C115" t="str">
            <v>05</v>
          </cell>
          <cell r="D115" t="str">
            <v>LÊ THỊ NGỌC HẰNG</v>
          </cell>
          <cell r="E115" t="str">
            <v>Staff</v>
          </cell>
          <cell r="F115">
            <v>41776</v>
          </cell>
          <cell r="G115">
            <v>42214</v>
          </cell>
          <cell r="H115">
            <v>0</v>
          </cell>
          <cell r="I115">
            <v>12</v>
          </cell>
        </row>
        <row r="116">
          <cell r="B116" t="str">
            <v>2256</v>
          </cell>
          <cell r="C116" t="str">
            <v>05</v>
          </cell>
          <cell r="D116" t="str">
            <v>TRẦN THỊ MINH HIẾU</v>
          </cell>
          <cell r="E116" t="str">
            <v>Supervisor</v>
          </cell>
          <cell r="F116">
            <v>41925</v>
          </cell>
          <cell r="G116">
            <v>42310</v>
          </cell>
          <cell r="H116">
            <v>0</v>
          </cell>
          <cell r="I116">
            <v>12</v>
          </cell>
        </row>
        <row r="117">
          <cell r="B117" t="str">
            <v>061</v>
          </cell>
          <cell r="C117" t="str">
            <v>06</v>
          </cell>
          <cell r="D117" t="str">
            <v>NGUYỄN THỊ MINH THÚY</v>
          </cell>
          <cell r="E117" t="str">
            <v>Asst Supervisor</v>
          </cell>
          <cell r="F117">
            <v>41760</v>
          </cell>
          <cell r="G117">
            <v>37322</v>
          </cell>
          <cell r="H117">
            <v>0</v>
          </cell>
          <cell r="I117">
            <v>25</v>
          </cell>
        </row>
        <row r="118">
          <cell r="B118">
            <v>292</v>
          </cell>
          <cell r="C118" t="str">
            <v>06</v>
          </cell>
          <cell r="D118" t="str">
            <v>HOÀNG MINH MẠNH</v>
          </cell>
          <cell r="E118" t="str">
            <v>Engineer</v>
          </cell>
          <cell r="F118">
            <v>41985</v>
          </cell>
          <cell r="G118">
            <v>38761</v>
          </cell>
          <cell r="H118">
            <v>0</v>
          </cell>
          <cell r="I118">
            <v>21</v>
          </cell>
        </row>
        <row r="119">
          <cell r="B119" t="str">
            <v>371</v>
          </cell>
          <cell r="C119" t="str">
            <v>06</v>
          </cell>
          <cell r="D119" t="str">
            <v>NGUYỄN THỊ ANH</v>
          </cell>
          <cell r="E119" t="str">
            <v>Staff</v>
          </cell>
          <cell r="F119">
            <v>41672</v>
          </cell>
          <cell r="G119">
            <v>39154</v>
          </cell>
          <cell r="H119">
            <v>0</v>
          </cell>
          <cell r="I119">
            <v>19</v>
          </cell>
        </row>
        <row r="120">
          <cell r="B120">
            <v>333</v>
          </cell>
          <cell r="C120" t="str">
            <v>06</v>
          </cell>
          <cell r="D120" t="str">
            <v>TRẦN THỊ BÌNH</v>
          </cell>
          <cell r="E120" t="str">
            <v>Worker</v>
          </cell>
          <cell r="F120">
            <v>41774</v>
          </cell>
          <cell r="G120">
            <v>40014</v>
          </cell>
          <cell r="H120">
            <v>2</v>
          </cell>
          <cell r="I120">
            <v>17</v>
          </cell>
        </row>
        <row r="121">
          <cell r="B121" t="str">
            <v>423</v>
          </cell>
          <cell r="C121" t="str">
            <v>06</v>
          </cell>
          <cell r="D121" t="str">
            <v>VŨ NGỌC ANH</v>
          </cell>
          <cell r="E121" t="str">
            <v>Staff</v>
          </cell>
          <cell r="F121">
            <v>41752</v>
          </cell>
          <cell r="G121">
            <v>39300</v>
          </cell>
          <cell r="H121">
            <v>0</v>
          </cell>
          <cell r="I121">
            <v>18</v>
          </cell>
        </row>
        <row r="122">
          <cell r="B122" t="str">
            <v>704</v>
          </cell>
          <cell r="C122" t="str">
            <v>06</v>
          </cell>
          <cell r="D122" t="str">
            <v>TRẦN MINH TUẤN</v>
          </cell>
          <cell r="E122" t="str">
            <v>Worker</v>
          </cell>
          <cell r="F122">
            <v>41830</v>
          </cell>
          <cell r="G122">
            <v>40105</v>
          </cell>
          <cell r="H122">
            <v>2</v>
          </cell>
          <cell r="I122">
            <v>18</v>
          </cell>
        </row>
        <row r="123">
          <cell r="B123">
            <v>721</v>
          </cell>
          <cell r="C123" t="str">
            <v>06</v>
          </cell>
          <cell r="D123" t="str">
            <v>NGUYỄN VŨ HÙNG</v>
          </cell>
          <cell r="E123" t="str">
            <v>Worker</v>
          </cell>
          <cell r="F123">
            <v>41931</v>
          </cell>
          <cell r="G123">
            <v>40238</v>
          </cell>
          <cell r="H123">
            <v>2</v>
          </cell>
          <cell r="I123">
            <v>17</v>
          </cell>
        </row>
        <row r="124">
          <cell r="B124" t="str">
            <v>1091</v>
          </cell>
          <cell r="C124" t="str">
            <v>06</v>
          </cell>
          <cell r="D124" t="str">
            <v>TỐNG MINH TRUNG</v>
          </cell>
          <cell r="E124" t="str">
            <v>Leader</v>
          </cell>
          <cell r="F124">
            <v>41736</v>
          </cell>
          <cell r="G124">
            <v>41008</v>
          </cell>
          <cell r="H124">
            <v>2</v>
          </cell>
          <cell r="I124">
            <v>15</v>
          </cell>
        </row>
        <row r="125">
          <cell r="B125" t="str">
            <v>1107</v>
          </cell>
          <cell r="C125" t="str">
            <v>06</v>
          </cell>
          <cell r="D125" t="str">
            <v>NGUYỄN QUỐC HƯNG</v>
          </cell>
          <cell r="E125" t="str">
            <v>Engineer</v>
          </cell>
          <cell r="F125">
            <v>41933</v>
          </cell>
          <cell r="G125">
            <v>41078</v>
          </cell>
          <cell r="H125">
            <v>0</v>
          </cell>
          <cell r="I125">
            <v>13</v>
          </cell>
        </row>
        <row r="126">
          <cell r="B126" t="str">
            <v>1222</v>
          </cell>
          <cell r="C126" t="str">
            <v>06</v>
          </cell>
          <cell r="D126" t="str">
            <v>LẠI THỊ HỒNG UYÊN</v>
          </cell>
          <cell r="E126" t="str">
            <v>Staff</v>
          </cell>
          <cell r="F126">
            <v>41853</v>
          </cell>
          <cell r="G126">
            <v>41344</v>
          </cell>
          <cell r="H126">
            <v>0</v>
          </cell>
          <cell r="I126">
            <v>12</v>
          </cell>
        </row>
        <row r="127">
          <cell r="B127" t="str">
            <v>1291</v>
          </cell>
          <cell r="C127" t="str">
            <v>06</v>
          </cell>
          <cell r="D127" t="str">
            <v>NGUYỄN VĂN ĐỨC</v>
          </cell>
          <cell r="E127" t="str">
            <v>Worker</v>
          </cell>
          <cell r="F127">
            <v>41947</v>
          </cell>
          <cell r="G127">
            <v>41417</v>
          </cell>
          <cell r="H127">
            <v>2</v>
          </cell>
          <cell r="I127">
            <v>14</v>
          </cell>
        </row>
        <row r="128">
          <cell r="B128" t="str">
            <v>1301</v>
          </cell>
          <cell r="C128" t="str">
            <v>06</v>
          </cell>
          <cell r="D128" t="str">
            <v>NGUYỄN MINH TIỀN</v>
          </cell>
          <cell r="E128" t="str">
            <v>Worker</v>
          </cell>
          <cell r="F128">
            <v>41644</v>
          </cell>
          <cell r="G128">
            <v>41421</v>
          </cell>
          <cell r="H128">
            <v>2</v>
          </cell>
          <cell r="I128">
            <v>14</v>
          </cell>
        </row>
        <row r="129">
          <cell r="B129" t="str">
            <v>1336</v>
          </cell>
          <cell r="C129" t="str">
            <v>06</v>
          </cell>
          <cell r="D129" t="str">
            <v>NGUYỄN VĂN KIÊN</v>
          </cell>
          <cell r="E129" t="str">
            <v>Worker</v>
          </cell>
          <cell r="F129">
            <v>41726</v>
          </cell>
          <cell r="G129">
            <v>41449</v>
          </cell>
          <cell r="H129">
            <v>2</v>
          </cell>
          <cell r="I129">
            <v>14</v>
          </cell>
        </row>
        <row r="130">
          <cell r="B130" t="str">
            <v>1421</v>
          </cell>
          <cell r="C130" t="str">
            <v>06</v>
          </cell>
          <cell r="D130" t="str">
            <v>LÊ MINH TUẤN</v>
          </cell>
          <cell r="E130" t="str">
            <v>Leader</v>
          </cell>
          <cell r="F130">
            <v>41688</v>
          </cell>
          <cell r="G130">
            <v>41493</v>
          </cell>
          <cell r="H130">
            <v>2</v>
          </cell>
          <cell r="I130">
            <v>14</v>
          </cell>
        </row>
        <row r="131">
          <cell r="B131" t="str">
            <v>1426</v>
          </cell>
          <cell r="C131" t="str">
            <v>06</v>
          </cell>
          <cell r="D131" t="str">
            <v>NGUYỄN THIỆN TÂM</v>
          </cell>
          <cell r="E131" t="str">
            <v>Worker</v>
          </cell>
          <cell r="F131">
            <v>41822</v>
          </cell>
          <cell r="G131">
            <v>41493</v>
          </cell>
          <cell r="H131">
            <v>2</v>
          </cell>
          <cell r="I131">
            <v>14</v>
          </cell>
        </row>
        <row r="132">
          <cell r="B132" t="str">
            <v>1472</v>
          </cell>
          <cell r="C132" t="str">
            <v>06</v>
          </cell>
          <cell r="D132" t="str">
            <v>NGUYỄN THỊ KHÁNH NGỌC</v>
          </cell>
          <cell r="E132" t="str">
            <v>Worker</v>
          </cell>
          <cell r="F132">
            <v>41805</v>
          </cell>
          <cell r="G132">
            <v>41529</v>
          </cell>
          <cell r="H132">
            <v>2</v>
          </cell>
          <cell r="I132">
            <v>14</v>
          </cell>
        </row>
        <row r="133">
          <cell r="B133" t="str">
            <v>1500</v>
          </cell>
          <cell r="C133" t="str">
            <v>06</v>
          </cell>
          <cell r="D133" t="str">
            <v>HOÀNG PHI HỮU</v>
          </cell>
          <cell r="E133" t="str">
            <v>Worker</v>
          </cell>
          <cell r="F133">
            <v>41960</v>
          </cell>
          <cell r="G133">
            <v>41547</v>
          </cell>
          <cell r="H133">
            <v>2</v>
          </cell>
          <cell r="I133">
            <v>14</v>
          </cell>
        </row>
        <row r="134">
          <cell r="B134" t="str">
            <v>1510</v>
          </cell>
          <cell r="C134" t="str">
            <v>06</v>
          </cell>
          <cell r="D134" t="str">
            <v>BÙI THANH PHONG</v>
          </cell>
          <cell r="E134" t="str">
            <v>Worker</v>
          </cell>
          <cell r="F134">
            <v>41640</v>
          </cell>
          <cell r="G134">
            <v>41570</v>
          </cell>
          <cell r="H134">
            <v>2</v>
          </cell>
          <cell r="I134">
            <v>14</v>
          </cell>
        </row>
        <row r="135">
          <cell r="B135" t="str">
            <v>1546</v>
          </cell>
          <cell r="C135" t="str">
            <v>06</v>
          </cell>
          <cell r="D135" t="str">
            <v>NGUYỄN MINH NHẨN</v>
          </cell>
          <cell r="E135" t="str">
            <v>Worker</v>
          </cell>
          <cell r="F135">
            <v>41934</v>
          </cell>
          <cell r="G135">
            <v>41628</v>
          </cell>
          <cell r="H135">
            <v>2</v>
          </cell>
          <cell r="I135">
            <v>14</v>
          </cell>
        </row>
        <row r="136">
          <cell r="B136" t="str">
            <v>1561</v>
          </cell>
          <cell r="C136" t="str">
            <v>06</v>
          </cell>
          <cell r="D136" t="str">
            <v>ĐẶNG QUANG HIẾU</v>
          </cell>
          <cell r="E136" t="str">
            <v>Worker</v>
          </cell>
          <cell r="F136">
            <v>41925</v>
          </cell>
          <cell r="G136">
            <v>41680</v>
          </cell>
          <cell r="H136">
            <v>2</v>
          </cell>
          <cell r="I136">
            <v>14</v>
          </cell>
        </row>
        <row r="137">
          <cell r="B137" t="str">
            <v>1618</v>
          </cell>
          <cell r="C137" t="str">
            <v>06</v>
          </cell>
          <cell r="D137" t="str">
            <v>LÊ ĐÌNH ĐINH</v>
          </cell>
          <cell r="E137" t="str">
            <v>Worker</v>
          </cell>
          <cell r="F137">
            <v>41754</v>
          </cell>
          <cell r="G137">
            <v>41696</v>
          </cell>
          <cell r="H137">
            <v>2</v>
          </cell>
          <cell r="I137">
            <v>14</v>
          </cell>
        </row>
        <row r="138">
          <cell r="B138" t="str">
            <v>1631</v>
          </cell>
          <cell r="C138" t="str">
            <v>06</v>
          </cell>
          <cell r="D138" t="str">
            <v>NGUYỄN VIỆT ANH</v>
          </cell>
          <cell r="E138" t="str">
            <v>Worker</v>
          </cell>
          <cell r="F138">
            <v>41886</v>
          </cell>
          <cell r="G138">
            <v>41698</v>
          </cell>
          <cell r="H138">
            <v>2</v>
          </cell>
          <cell r="I138">
            <v>14</v>
          </cell>
        </row>
        <row r="139">
          <cell r="B139" t="str">
            <v>1664</v>
          </cell>
          <cell r="C139" t="str">
            <v>06</v>
          </cell>
          <cell r="D139" t="str">
            <v>NGUYỄN CÔNG DANH</v>
          </cell>
          <cell r="E139" t="str">
            <v>Worker</v>
          </cell>
          <cell r="F139">
            <v>41708</v>
          </cell>
          <cell r="G139">
            <v>41715</v>
          </cell>
          <cell r="H139">
            <v>2</v>
          </cell>
          <cell r="I139">
            <v>14</v>
          </cell>
        </row>
        <row r="140">
          <cell r="B140" t="str">
            <v>1669</v>
          </cell>
          <cell r="C140" t="str">
            <v>06</v>
          </cell>
          <cell r="D140" t="str">
            <v>PHẠM VĂN THẮNG</v>
          </cell>
          <cell r="E140" t="str">
            <v>Worker</v>
          </cell>
          <cell r="F140">
            <v>41995</v>
          </cell>
          <cell r="G140">
            <v>41717</v>
          </cell>
          <cell r="H140">
            <v>2</v>
          </cell>
          <cell r="I140">
            <v>14</v>
          </cell>
        </row>
        <row r="141">
          <cell r="B141" t="str">
            <v>1672</v>
          </cell>
          <cell r="C141" t="str">
            <v>06</v>
          </cell>
          <cell r="D141" t="str">
            <v>PHẠM QUỐC PHÚC</v>
          </cell>
          <cell r="E141" t="str">
            <v>Worker</v>
          </cell>
          <cell r="F141">
            <v>41665</v>
          </cell>
          <cell r="G141">
            <v>41717</v>
          </cell>
          <cell r="H141">
            <v>2</v>
          </cell>
          <cell r="I141">
            <v>14</v>
          </cell>
        </row>
        <row r="142">
          <cell r="B142" t="str">
            <v>1677</v>
          </cell>
          <cell r="C142" t="str">
            <v>06</v>
          </cell>
          <cell r="D142" t="str">
            <v>NGUYỄN VĂN BÌNH</v>
          </cell>
          <cell r="E142" t="str">
            <v>Worker</v>
          </cell>
          <cell r="F142">
            <v>41640</v>
          </cell>
          <cell r="G142">
            <v>41718</v>
          </cell>
          <cell r="H142">
            <v>2</v>
          </cell>
          <cell r="I142">
            <v>14</v>
          </cell>
        </row>
        <row r="143">
          <cell r="B143" t="str">
            <v>1688</v>
          </cell>
          <cell r="C143" t="str">
            <v>06</v>
          </cell>
          <cell r="D143" t="str">
            <v>TRẦN VĂN ĐƯỢC</v>
          </cell>
          <cell r="E143" t="str">
            <v>Worker</v>
          </cell>
          <cell r="F143">
            <v>41853</v>
          </cell>
          <cell r="G143">
            <v>41724</v>
          </cell>
          <cell r="H143">
            <v>2</v>
          </cell>
          <cell r="I143">
            <v>14</v>
          </cell>
        </row>
        <row r="144">
          <cell r="B144" t="str">
            <v>1750</v>
          </cell>
          <cell r="C144" t="str">
            <v>06</v>
          </cell>
          <cell r="D144" t="str">
            <v>VÕ VĂN PHẢI</v>
          </cell>
          <cell r="E144" t="str">
            <v>Worker</v>
          </cell>
          <cell r="F144">
            <v>41702</v>
          </cell>
          <cell r="G144">
            <v>41736</v>
          </cell>
          <cell r="H144">
            <v>2</v>
          </cell>
          <cell r="I144">
            <v>14</v>
          </cell>
        </row>
        <row r="145">
          <cell r="B145" t="str">
            <v>1803</v>
          </cell>
          <cell r="C145" t="str">
            <v>06</v>
          </cell>
          <cell r="D145" t="str">
            <v>BÙI THỊ KHÁNH LƯƠNG</v>
          </cell>
          <cell r="E145" t="str">
            <v>Staff</v>
          </cell>
          <cell r="F145">
            <v>41697</v>
          </cell>
          <cell r="G145">
            <v>41761</v>
          </cell>
          <cell r="H145">
            <v>0</v>
          </cell>
          <cell r="I145">
            <v>12</v>
          </cell>
        </row>
        <row r="146">
          <cell r="B146" t="str">
            <v>1832</v>
          </cell>
          <cell r="C146" t="str">
            <v>06</v>
          </cell>
          <cell r="D146" t="str">
            <v>NGUYỄN HUY HOÀNG</v>
          </cell>
          <cell r="E146" t="str">
            <v>Worker</v>
          </cell>
          <cell r="F146">
            <v>41825</v>
          </cell>
          <cell r="G146">
            <v>41766</v>
          </cell>
          <cell r="H146">
            <v>2</v>
          </cell>
          <cell r="I146">
            <v>14</v>
          </cell>
        </row>
        <row r="147">
          <cell r="B147" t="str">
            <v>1995</v>
          </cell>
          <cell r="C147" t="str">
            <v>06</v>
          </cell>
          <cell r="D147" t="str">
            <v>LÂM THỜI ĐẠI</v>
          </cell>
          <cell r="E147" t="str">
            <v>Worker</v>
          </cell>
          <cell r="F147">
            <v>41934</v>
          </cell>
          <cell r="G147">
            <v>41816</v>
          </cell>
          <cell r="H147">
            <v>2</v>
          </cell>
          <cell r="I147">
            <v>14</v>
          </cell>
        </row>
        <row r="148">
          <cell r="B148" t="str">
            <v>2002</v>
          </cell>
          <cell r="C148" t="str">
            <v>06</v>
          </cell>
          <cell r="D148" t="str">
            <v>TRẦN THANH NGHĨA HIỀN</v>
          </cell>
          <cell r="E148" t="str">
            <v>Worker</v>
          </cell>
          <cell r="F148">
            <v>41995</v>
          </cell>
          <cell r="G148">
            <v>41820</v>
          </cell>
          <cell r="H148">
            <v>2</v>
          </cell>
          <cell r="I148">
            <v>14</v>
          </cell>
        </row>
        <row r="149">
          <cell r="B149" t="str">
            <v>2027</v>
          </cell>
          <cell r="C149" t="str">
            <v>06</v>
          </cell>
          <cell r="D149" t="str">
            <v>NGUYỄN THỊ KIỀU HOA</v>
          </cell>
          <cell r="E149" t="str">
            <v>Worker</v>
          </cell>
          <cell r="F149">
            <v>41932</v>
          </cell>
          <cell r="G149">
            <v>41830</v>
          </cell>
          <cell r="H149">
            <v>2</v>
          </cell>
          <cell r="I149">
            <v>14</v>
          </cell>
        </row>
        <row r="150">
          <cell r="B150" t="str">
            <v>2073</v>
          </cell>
          <cell r="C150" t="str">
            <v>06</v>
          </cell>
          <cell r="D150" t="str">
            <v>HÀ THỊ HỘI VÂN</v>
          </cell>
          <cell r="E150" t="str">
            <v>Worker</v>
          </cell>
          <cell r="F150">
            <v>41647</v>
          </cell>
          <cell r="G150">
            <v>41885</v>
          </cell>
          <cell r="H150">
            <v>2</v>
          </cell>
          <cell r="I150">
            <v>14</v>
          </cell>
        </row>
        <row r="151">
          <cell r="B151" t="str">
            <v>2111</v>
          </cell>
          <cell r="C151" t="str">
            <v>06</v>
          </cell>
          <cell r="D151" t="str">
            <v>NGUYỄN THÀNH TÂM</v>
          </cell>
          <cell r="E151" t="str">
            <v>Worker</v>
          </cell>
          <cell r="F151">
            <v>41885</v>
          </cell>
          <cell r="G151">
            <v>41885</v>
          </cell>
          <cell r="H151">
            <v>2</v>
          </cell>
          <cell r="I151">
            <v>14</v>
          </cell>
        </row>
        <row r="152">
          <cell r="B152" t="str">
            <v>2202</v>
          </cell>
          <cell r="C152" t="str">
            <v>06</v>
          </cell>
          <cell r="D152" t="str">
            <v>HỨA THANH LONG</v>
          </cell>
          <cell r="E152" t="str">
            <v>Worker</v>
          </cell>
          <cell r="F152">
            <v>41649</v>
          </cell>
          <cell r="G152">
            <v>42030</v>
          </cell>
          <cell r="H152">
            <v>2</v>
          </cell>
          <cell r="I152">
            <v>14</v>
          </cell>
        </row>
        <row r="153">
          <cell r="B153" t="str">
            <v>2203</v>
          </cell>
          <cell r="C153" t="str">
            <v>06</v>
          </cell>
          <cell r="D153" t="str">
            <v>NGUYỄN TUẤN VŨ</v>
          </cell>
          <cell r="E153" t="str">
            <v>Worker</v>
          </cell>
          <cell r="F153">
            <v>41677</v>
          </cell>
          <cell r="G153">
            <v>42037</v>
          </cell>
          <cell r="H153">
            <v>2</v>
          </cell>
          <cell r="I153">
            <v>14</v>
          </cell>
        </row>
        <row r="154">
          <cell r="B154" t="str">
            <v>622</v>
          </cell>
          <cell r="C154" t="str">
            <v>07</v>
          </cell>
          <cell r="D154" t="str">
            <v>PHAN THỊ KIM DUNG</v>
          </cell>
          <cell r="E154" t="str">
            <v>Staff</v>
          </cell>
          <cell r="F154">
            <v>41932</v>
          </cell>
          <cell r="G154">
            <v>39717</v>
          </cell>
          <cell r="H154">
            <v>0</v>
          </cell>
          <cell r="I154">
            <v>17</v>
          </cell>
        </row>
        <row r="155">
          <cell r="B155">
            <v>631</v>
          </cell>
          <cell r="C155" t="str">
            <v>07</v>
          </cell>
          <cell r="D155" t="str">
            <v>NGUYỄN TIẾN DŨNG</v>
          </cell>
          <cell r="E155" t="str">
            <v>Supervisor</v>
          </cell>
          <cell r="F155">
            <v>41722</v>
          </cell>
          <cell r="G155">
            <v>39727</v>
          </cell>
          <cell r="H155">
            <v>0</v>
          </cell>
          <cell r="I155">
            <v>17</v>
          </cell>
        </row>
        <row r="156">
          <cell r="B156" t="str">
            <v>765</v>
          </cell>
          <cell r="C156" t="str">
            <v>07</v>
          </cell>
          <cell r="D156" t="str">
            <v>TRẦN QUANG TRUNG</v>
          </cell>
          <cell r="E156" t="str">
            <v>Technician</v>
          </cell>
          <cell r="F156">
            <v>41709</v>
          </cell>
          <cell r="G156">
            <v>40306</v>
          </cell>
          <cell r="H156">
            <v>2</v>
          </cell>
          <cell r="I156">
            <v>17</v>
          </cell>
        </row>
        <row r="157">
          <cell r="B157" t="str">
            <v>919</v>
          </cell>
          <cell r="C157" t="str">
            <v>07</v>
          </cell>
          <cell r="D157" t="str">
            <v>NGUYỄN MINH TUẤN</v>
          </cell>
          <cell r="E157" t="str">
            <v>Technician</v>
          </cell>
          <cell r="F157">
            <v>41803</v>
          </cell>
          <cell r="G157">
            <v>40697</v>
          </cell>
          <cell r="H157">
            <v>2</v>
          </cell>
          <cell r="I157">
            <v>16</v>
          </cell>
        </row>
        <row r="158">
          <cell r="B158" t="str">
            <v>959</v>
          </cell>
          <cell r="C158" t="str">
            <v>07</v>
          </cell>
          <cell r="D158" t="str">
            <v>ĐINH KIÊN CƯỜNG</v>
          </cell>
          <cell r="E158" t="str">
            <v>Engineer</v>
          </cell>
          <cell r="F158">
            <v>41659</v>
          </cell>
          <cell r="G158">
            <v>41547</v>
          </cell>
          <cell r="H158">
            <v>0</v>
          </cell>
          <cell r="I158">
            <v>12</v>
          </cell>
        </row>
        <row r="159">
          <cell r="B159" t="str">
            <v>960</v>
          </cell>
          <cell r="C159" t="str">
            <v>07</v>
          </cell>
          <cell r="D159" t="str">
            <v>NGUYỄN LỘC HÀ THANH</v>
          </cell>
          <cell r="E159" t="str">
            <v>Engineer</v>
          </cell>
          <cell r="F159">
            <v>41902</v>
          </cell>
          <cell r="G159">
            <v>40728</v>
          </cell>
          <cell r="H159">
            <v>0</v>
          </cell>
          <cell r="I159">
            <v>14</v>
          </cell>
        </row>
        <row r="160">
          <cell r="B160" t="str">
            <v>1037</v>
          </cell>
          <cell r="C160" t="str">
            <v>07</v>
          </cell>
          <cell r="D160" t="str">
            <v>NGUYỄN THỊ THÙY TRANG</v>
          </cell>
          <cell r="E160" t="str">
            <v>Staff</v>
          </cell>
          <cell r="F160">
            <v>41999</v>
          </cell>
          <cell r="G160">
            <v>40861</v>
          </cell>
          <cell r="H160">
            <v>0</v>
          </cell>
          <cell r="I160">
            <v>14</v>
          </cell>
        </row>
        <row r="161">
          <cell r="B161" t="str">
            <v>1266</v>
          </cell>
          <cell r="C161" t="str">
            <v>07</v>
          </cell>
          <cell r="D161" t="str">
            <v>BÙI THỊ BÌNH</v>
          </cell>
          <cell r="E161" t="str">
            <v>Technician</v>
          </cell>
          <cell r="F161">
            <v>41715</v>
          </cell>
          <cell r="G161">
            <v>41372</v>
          </cell>
          <cell r="H161">
            <v>0</v>
          </cell>
          <cell r="I161">
            <v>12</v>
          </cell>
        </row>
        <row r="162">
          <cell r="B162" t="str">
            <v>1691</v>
          </cell>
          <cell r="C162" t="str">
            <v>07</v>
          </cell>
          <cell r="D162" t="str">
            <v>ĐẶNG MINH PHỤNG</v>
          </cell>
          <cell r="E162" t="str">
            <v>Engineer</v>
          </cell>
          <cell r="F162">
            <v>41740</v>
          </cell>
          <cell r="G162">
            <v>41729</v>
          </cell>
          <cell r="H162">
            <v>0</v>
          </cell>
          <cell r="I162">
            <v>12</v>
          </cell>
        </row>
        <row r="163">
          <cell r="B163" t="str">
            <v>1710</v>
          </cell>
          <cell r="C163" t="str">
            <v>07</v>
          </cell>
          <cell r="D163" t="str">
            <v>VŨ VƯƠNG BÌNH</v>
          </cell>
          <cell r="E163" t="str">
            <v>Engineer</v>
          </cell>
          <cell r="F163">
            <v>41890</v>
          </cell>
          <cell r="G163">
            <v>41736</v>
          </cell>
          <cell r="H163">
            <v>0</v>
          </cell>
          <cell r="I163">
            <v>12</v>
          </cell>
        </row>
        <row r="164">
          <cell r="B164" t="str">
            <v>1810</v>
          </cell>
          <cell r="C164" t="str">
            <v>07</v>
          </cell>
          <cell r="D164" t="str">
            <v>HỒ ANH ĐỨC</v>
          </cell>
          <cell r="E164" t="str">
            <v>Engineer</v>
          </cell>
          <cell r="F164">
            <v>41993</v>
          </cell>
          <cell r="G164">
            <v>41761</v>
          </cell>
          <cell r="H164">
            <v>0</v>
          </cell>
          <cell r="I164">
            <v>12</v>
          </cell>
        </row>
        <row r="165">
          <cell r="B165" t="str">
            <v>2180</v>
          </cell>
          <cell r="C165" t="str">
            <v>07</v>
          </cell>
          <cell r="D165" t="str">
            <v>NGUYỄN THỊ THÙY TRANG</v>
          </cell>
          <cell r="E165" t="str">
            <v>Technician</v>
          </cell>
          <cell r="F165">
            <v>41844</v>
          </cell>
          <cell r="G165">
            <v>41932</v>
          </cell>
          <cell r="H165">
            <v>0</v>
          </cell>
          <cell r="I165">
            <v>12</v>
          </cell>
        </row>
        <row r="166">
          <cell r="B166" t="str">
            <v>2181</v>
          </cell>
          <cell r="C166" t="str">
            <v>07</v>
          </cell>
          <cell r="D166" t="str">
            <v>NGUYỄN ĐĂNG KHOA</v>
          </cell>
          <cell r="E166" t="str">
            <v>Engineer</v>
          </cell>
          <cell r="F166">
            <v>41699</v>
          </cell>
          <cell r="G166">
            <v>41932</v>
          </cell>
          <cell r="H166">
            <v>0</v>
          </cell>
          <cell r="I166">
            <v>12</v>
          </cell>
        </row>
        <row r="167">
          <cell r="B167" t="str">
            <v>990</v>
          </cell>
          <cell r="C167" t="str">
            <v>08</v>
          </cell>
          <cell r="D167" t="str">
            <v>TRẦN HOÀNG LÂM</v>
          </cell>
          <cell r="E167" t="str">
            <v>Engineer</v>
          </cell>
          <cell r="F167">
            <v>41951</v>
          </cell>
          <cell r="G167">
            <v>40801</v>
          </cell>
          <cell r="H167">
            <v>2</v>
          </cell>
          <cell r="I167">
            <v>16</v>
          </cell>
        </row>
        <row r="168">
          <cell r="B168" t="str">
            <v>1210</v>
          </cell>
          <cell r="C168" t="str">
            <v>08</v>
          </cell>
          <cell r="D168" t="str">
            <v>NGUYỄN HỮU KHANH</v>
          </cell>
          <cell r="E168" t="str">
            <v>Technician</v>
          </cell>
          <cell r="F168">
            <v>41998</v>
          </cell>
          <cell r="G168">
            <v>41330</v>
          </cell>
          <cell r="H168">
            <v>2</v>
          </cell>
          <cell r="I168">
            <v>14</v>
          </cell>
        </row>
        <row r="169">
          <cell r="B169" t="str">
            <v>1458</v>
          </cell>
          <cell r="C169" t="str">
            <v>08</v>
          </cell>
          <cell r="D169" t="str">
            <v>PHẠM VŨ TRÀ MY</v>
          </cell>
          <cell r="E169" t="str">
            <v>Staff</v>
          </cell>
          <cell r="F169">
            <v>41922</v>
          </cell>
          <cell r="G169">
            <v>41526</v>
          </cell>
          <cell r="H169">
            <v>0</v>
          </cell>
          <cell r="I169">
            <v>12</v>
          </cell>
        </row>
        <row r="170">
          <cell r="B170" t="str">
            <v>1537</v>
          </cell>
          <cell r="C170" t="str">
            <v>08</v>
          </cell>
          <cell r="D170" t="str">
            <v>MAI NGUYỄN PHÚC THUẬN</v>
          </cell>
          <cell r="E170" t="str">
            <v>Technician</v>
          </cell>
          <cell r="F170">
            <v>41805</v>
          </cell>
          <cell r="G170">
            <v>41605</v>
          </cell>
          <cell r="H170">
            <v>2</v>
          </cell>
          <cell r="I170">
            <v>14</v>
          </cell>
        </row>
        <row r="171">
          <cell r="B171" t="str">
            <v>1539</v>
          </cell>
          <cell r="C171" t="str">
            <v>08</v>
          </cell>
          <cell r="D171" t="str">
            <v>TRƯƠNG VĂN HOÀNG</v>
          </cell>
          <cell r="E171" t="str">
            <v>Technician</v>
          </cell>
          <cell r="F171">
            <v>41673</v>
          </cell>
          <cell r="G171">
            <v>41614</v>
          </cell>
          <cell r="H171">
            <v>2</v>
          </cell>
          <cell r="I171">
            <v>14</v>
          </cell>
        </row>
        <row r="172">
          <cell r="B172" t="str">
            <v>1806</v>
          </cell>
          <cell r="C172" t="str">
            <v>08</v>
          </cell>
          <cell r="D172" t="str">
            <v>NGUYỄN ĐĂNG SỰ</v>
          </cell>
          <cell r="E172" t="str">
            <v>Technician</v>
          </cell>
          <cell r="F172">
            <v>41800</v>
          </cell>
          <cell r="G172">
            <v>41761</v>
          </cell>
          <cell r="H172">
            <v>2</v>
          </cell>
          <cell r="I172">
            <v>14</v>
          </cell>
        </row>
        <row r="173">
          <cell r="B173" t="str">
            <v>2025</v>
          </cell>
          <cell r="C173" t="str">
            <v>08</v>
          </cell>
          <cell r="D173" t="str">
            <v>TRẦN THANH KHẨN</v>
          </cell>
          <cell r="E173" t="str">
            <v>Supervisor</v>
          </cell>
          <cell r="F173">
            <v>41751</v>
          </cell>
          <cell r="G173">
            <v>41827</v>
          </cell>
          <cell r="H173">
            <v>0</v>
          </cell>
          <cell r="I173">
            <v>12</v>
          </cell>
        </row>
        <row r="174">
          <cell r="B174" t="str">
            <v>2058</v>
          </cell>
          <cell r="C174" t="str">
            <v>08</v>
          </cell>
          <cell r="D174" t="str">
            <v>TRUNG VĂN THÀNH</v>
          </cell>
          <cell r="E174" t="str">
            <v>Worker</v>
          </cell>
          <cell r="F174">
            <v>41800</v>
          </cell>
          <cell r="G174">
            <v>41852</v>
          </cell>
          <cell r="H174">
            <v>2</v>
          </cell>
          <cell r="I174">
            <v>14</v>
          </cell>
        </row>
        <row r="175">
          <cell r="B175" t="str">
            <v>2205</v>
          </cell>
          <cell r="C175" t="str">
            <v>08</v>
          </cell>
          <cell r="D175" t="str">
            <v>TRỊNH XUÂN ĐẠI</v>
          </cell>
          <cell r="E175" t="str">
            <v>Worker</v>
          </cell>
          <cell r="F175">
            <v>41867</v>
          </cell>
          <cell r="G175">
            <v>42044</v>
          </cell>
          <cell r="H175">
            <v>2</v>
          </cell>
          <cell r="I175">
            <v>14</v>
          </cell>
        </row>
        <row r="176">
          <cell r="B176" t="str">
            <v>2235</v>
          </cell>
          <cell r="C176" t="str">
            <v>08</v>
          </cell>
          <cell r="D176" t="str">
            <v>NGUYỄN NGỌC THANH</v>
          </cell>
          <cell r="E176" t="str">
            <v>Technician</v>
          </cell>
          <cell r="F176">
            <v>41874</v>
          </cell>
          <cell r="G176">
            <v>42128</v>
          </cell>
          <cell r="H176">
            <v>2</v>
          </cell>
          <cell r="I176">
            <v>14</v>
          </cell>
        </row>
        <row r="177">
          <cell r="B177" t="str">
            <v>1709</v>
          </cell>
          <cell r="C177" t="str">
            <v>08</v>
          </cell>
          <cell r="D177" t="str">
            <v>NGUYỄN THANH PHONG</v>
          </cell>
          <cell r="E177" t="str">
            <v>Worker</v>
          </cell>
          <cell r="F177">
            <v>41883</v>
          </cell>
          <cell r="G177">
            <v>41729</v>
          </cell>
          <cell r="H177">
            <v>2</v>
          </cell>
          <cell r="I177">
            <v>14</v>
          </cell>
        </row>
        <row r="178">
          <cell r="B178" t="str">
            <v>2260</v>
          </cell>
          <cell r="C178" t="str">
            <v>08</v>
          </cell>
          <cell r="D178" t="str">
            <v>PHẠM HUỲNH ĐỨC</v>
          </cell>
          <cell r="E178" t="str">
            <v>Worker</v>
          </cell>
          <cell r="F178">
            <v>41781</v>
          </cell>
          <cell r="G178">
            <v>42373</v>
          </cell>
          <cell r="H178">
            <v>2</v>
          </cell>
          <cell r="I178">
            <v>12</v>
          </cell>
        </row>
        <row r="179">
          <cell r="B179" t="str">
            <v>036</v>
          </cell>
          <cell r="C179" t="str">
            <v>09</v>
          </cell>
          <cell r="D179" t="str">
            <v>TRẦN HOAN THÁI</v>
          </cell>
          <cell r="E179" t="str">
            <v>Supervisor</v>
          </cell>
          <cell r="F179">
            <v>41947</v>
          </cell>
          <cell r="G179">
            <v>37305</v>
          </cell>
          <cell r="H179">
            <v>0</v>
          </cell>
          <cell r="I179">
            <v>25</v>
          </cell>
        </row>
        <row r="180">
          <cell r="B180" t="str">
            <v>149</v>
          </cell>
          <cell r="C180" t="str">
            <v>09</v>
          </cell>
          <cell r="D180" t="str">
            <v>NINH VŨ YẾN NHI</v>
          </cell>
          <cell r="E180" t="str">
            <v>Staff</v>
          </cell>
          <cell r="F180">
            <v>41786</v>
          </cell>
          <cell r="G180">
            <v>37994</v>
          </cell>
          <cell r="H180">
            <v>0</v>
          </cell>
          <cell r="I180">
            <v>23</v>
          </cell>
        </row>
        <row r="181">
          <cell r="B181">
            <v>290</v>
          </cell>
          <cell r="C181" t="str">
            <v>09</v>
          </cell>
          <cell r="D181" t="str">
            <v>NGUYỄN THỊ CHIÊN</v>
          </cell>
          <cell r="E181" t="str">
            <v>Staff</v>
          </cell>
          <cell r="F181">
            <v>41680</v>
          </cell>
          <cell r="G181">
            <v>38551</v>
          </cell>
          <cell r="H181">
            <v>0</v>
          </cell>
          <cell r="I181">
            <v>21</v>
          </cell>
        </row>
        <row r="182">
          <cell r="B182">
            <v>300</v>
          </cell>
          <cell r="C182" t="str">
            <v>09</v>
          </cell>
          <cell r="D182" t="str">
            <v>VŨ THẾ ANH</v>
          </cell>
          <cell r="E182" t="str">
            <v>Leader</v>
          </cell>
          <cell r="F182">
            <v>41884</v>
          </cell>
          <cell r="G182">
            <v>38644</v>
          </cell>
          <cell r="H182">
            <v>2</v>
          </cell>
          <cell r="I182">
            <v>23</v>
          </cell>
        </row>
        <row r="183">
          <cell r="B183" t="str">
            <v>332</v>
          </cell>
          <cell r="C183" t="str">
            <v>09</v>
          </cell>
          <cell r="D183" t="str">
            <v>NGUYỄN THỊ HOÀI</v>
          </cell>
          <cell r="E183" t="str">
            <v>Leader</v>
          </cell>
          <cell r="F183">
            <v>41861</v>
          </cell>
          <cell r="G183">
            <v>38831</v>
          </cell>
          <cell r="H183">
            <v>2</v>
          </cell>
          <cell r="I183">
            <v>22</v>
          </cell>
        </row>
        <row r="184">
          <cell r="B184" t="str">
            <v>477</v>
          </cell>
          <cell r="C184" t="str">
            <v>09</v>
          </cell>
          <cell r="D184" t="str">
            <v>NGUYỄN VĂN QUÝ</v>
          </cell>
          <cell r="E184" t="str">
            <v>Leader</v>
          </cell>
          <cell r="F184">
            <v>41753</v>
          </cell>
          <cell r="G184">
            <v>39408</v>
          </cell>
          <cell r="H184">
            <v>2</v>
          </cell>
          <cell r="I184">
            <v>20</v>
          </cell>
        </row>
        <row r="185">
          <cell r="B185" t="str">
            <v>525</v>
          </cell>
          <cell r="C185" t="str">
            <v>09</v>
          </cell>
          <cell r="D185" t="str">
            <v>LÂM NGỌC KIỀU</v>
          </cell>
          <cell r="E185" t="str">
            <v>Sub leader</v>
          </cell>
          <cell r="F185">
            <v>41843</v>
          </cell>
          <cell r="G185">
            <v>40008</v>
          </cell>
          <cell r="H185">
            <v>2</v>
          </cell>
          <cell r="I185">
            <v>18</v>
          </cell>
        </row>
        <row r="186">
          <cell r="B186" t="str">
            <v>720</v>
          </cell>
          <cell r="C186" t="str">
            <v>09</v>
          </cell>
          <cell r="D186" t="str">
            <v>NGÔ VĂN DƯỠNG</v>
          </cell>
          <cell r="E186" t="str">
            <v>Leader</v>
          </cell>
          <cell r="F186">
            <v>41675</v>
          </cell>
          <cell r="G186">
            <v>40240</v>
          </cell>
          <cell r="H186">
            <v>2</v>
          </cell>
          <cell r="I186">
            <v>17</v>
          </cell>
        </row>
        <row r="187">
          <cell r="B187" t="str">
            <v>1030</v>
          </cell>
          <cell r="C187" t="str">
            <v>09</v>
          </cell>
          <cell r="D187" t="str">
            <v>NGÔ ĐỨC CHIẾN</v>
          </cell>
          <cell r="E187" t="str">
            <v>Worker</v>
          </cell>
          <cell r="F187">
            <v>41956</v>
          </cell>
          <cell r="G187">
            <v>40843</v>
          </cell>
          <cell r="H187">
            <v>2</v>
          </cell>
          <cell r="I187">
            <v>16</v>
          </cell>
        </row>
        <row r="188">
          <cell r="B188" t="str">
            <v>1049</v>
          </cell>
          <cell r="C188" t="str">
            <v>09</v>
          </cell>
          <cell r="D188" t="str">
            <v>BÙI VĂN HẢI</v>
          </cell>
          <cell r="E188" t="str">
            <v>Worker</v>
          </cell>
          <cell r="F188">
            <v>41665</v>
          </cell>
          <cell r="G188">
            <v>40959</v>
          </cell>
          <cell r="H188">
            <v>2</v>
          </cell>
          <cell r="I188">
            <v>15</v>
          </cell>
        </row>
        <row r="189">
          <cell r="B189" t="str">
            <v>1110</v>
          </cell>
          <cell r="C189" t="str">
            <v>09</v>
          </cell>
          <cell r="D189" t="str">
            <v>NGUYỄN HẢI ANH</v>
          </cell>
          <cell r="E189" t="str">
            <v>Leader</v>
          </cell>
          <cell r="F189">
            <v>41965</v>
          </cell>
          <cell r="G189">
            <v>41163</v>
          </cell>
          <cell r="H189">
            <v>2</v>
          </cell>
          <cell r="I189">
            <v>14</v>
          </cell>
        </row>
        <row r="190">
          <cell r="B190" t="str">
            <v>1134</v>
          </cell>
          <cell r="C190" t="str">
            <v>09</v>
          </cell>
          <cell r="D190" t="str">
            <v>LÊ VĂN MẠNH</v>
          </cell>
          <cell r="E190" t="str">
            <v>Worker</v>
          </cell>
          <cell r="F190">
            <v>41685</v>
          </cell>
          <cell r="G190">
            <v>41183</v>
          </cell>
          <cell r="H190">
            <v>2</v>
          </cell>
          <cell r="I190">
            <v>14</v>
          </cell>
        </row>
        <row r="191">
          <cell r="B191" t="str">
            <v>1179</v>
          </cell>
          <cell r="C191" t="str">
            <v>09</v>
          </cell>
          <cell r="D191" t="str">
            <v>NGUYỄN THỊ HIỀN</v>
          </cell>
          <cell r="E191" t="str">
            <v>Worker</v>
          </cell>
          <cell r="F191">
            <v>41865</v>
          </cell>
          <cell r="G191">
            <v>41239</v>
          </cell>
          <cell r="H191">
            <v>2</v>
          </cell>
          <cell r="I191">
            <v>14</v>
          </cell>
        </row>
        <row r="192">
          <cell r="B192" t="str">
            <v>1195</v>
          </cell>
          <cell r="C192" t="str">
            <v>09</v>
          </cell>
          <cell r="D192" t="str">
            <v>VŨ THỊ KIM NHUNG</v>
          </cell>
          <cell r="E192" t="str">
            <v>Worker</v>
          </cell>
          <cell r="F192">
            <v>41859</v>
          </cell>
          <cell r="G192">
            <v>41260</v>
          </cell>
          <cell r="H192">
            <v>2</v>
          </cell>
          <cell r="I192">
            <v>14</v>
          </cell>
        </row>
        <row r="193">
          <cell r="B193" t="str">
            <v>1246</v>
          </cell>
          <cell r="C193" t="str">
            <v>09</v>
          </cell>
          <cell r="D193" t="str">
            <v>TRỊNH HỒNG ÂN</v>
          </cell>
          <cell r="E193" t="str">
            <v>Worker</v>
          </cell>
          <cell r="F193">
            <v>41640</v>
          </cell>
          <cell r="G193">
            <v>41365</v>
          </cell>
          <cell r="H193">
            <v>2</v>
          </cell>
          <cell r="I193">
            <v>14</v>
          </cell>
        </row>
        <row r="194">
          <cell r="B194" t="str">
            <v>1279</v>
          </cell>
          <cell r="C194" t="str">
            <v>09</v>
          </cell>
          <cell r="D194" t="str">
            <v>ĐINH TIẾN MẠNH</v>
          </cell>
          <cell r="E194" t="str">
            <v>Worker</v>
          </cell>
          <cell r="F194">
            <v>41860</v>
          </cell>
          <cell r="G194">
            <v>41414</v>
          </cell>
          <cell r="H194">
            <v>2</v>
          </cell>
          <cell r="I194">
            <v>14</v>
          </cell>
        </row>
        <row r="195">
          <cell r="B195" t="str">
            <v>1289</v>
          </cell>
          <cell r="C195" t="str">
            <v>09</v>
          </cell>
          <cell r="D195" t="str">
            <v>NGUYỄN ĐỨC DUY</v>
          </cell>
          <cell r="E195" t="str">
            <v>Leader</v>
          </cell>
          <cell r="F195">
            <v>41684</v>
          </cell>
          <cell r="G195">
            <v>41417</v>
          </cell>
          <cell r="H195">
            <v>2</v>
          </cell>
          <cell r="I195">
            <v>14</v>
          </cell>
        </row>
        <row r="196">
          <cell r="B196" t="str">
            <v>1315</v>
          </cell>
          <cell r="C196" t="str">
            <v>09</v>
          </cell>
          <cell r="D196" t="str">
            <v>PHAN VĂN PHƯƠNG</v>
          </cell>
          <cell r="E196" t="str">
            <v>Worker</v>
          </cell>
          <cell r="F196">
            <v>41884</v>
          </cell>
          <cell r="G196">
            <v>41442</v>
          </cell>
          <cell r="H196">
            <v>2</v>
          </cell>
          <cell r="I196">
            <v>14</v>
          </cell>
        </row>
        <row r="197">
          <cell r="B197" t="str">
            <v>1349</v>
          </cell>
          <cell r="C197" t="str">
            <v>09</v>
          </cell>
          <cell r="D197" t="str">
            <v>VÕ KHẮC THỊNH</v>
          </cell>
          <cell r="E197" t="str">
            <v>Worker</v>
          </cell>
          <cell r="F197">
            <v>41917</v>
          </cell>
          <cell r="G197">
            <v>41456</v>
          </cell>
          <cell r="H197">
            <v>2</v>
          </cell>
          <cell r="I197">
            <v>14</v>
          </cell>
        </row>
        <row r="198">
          <cell r="B198" t="str">
            <v>1359</v>
          </cell>
          <cell r="C198" t="str">
            <v>09</v>
          </cell>
          <cell r="D198" t="str">
            <v>NGUYỄN ĐĂNG NAM</v>
          </cell>
          <cell r="E198" t="str">
            <v>Worker</v>
          </cell>
          <cell r="F198">
            <v>41877</v>
          </cell>
          <cell r="G198">
            <v>41463</v>
          </cell>
          <cell r="H198">
            <v>2</v>
          </cell>
          <cell r="I198">
            <v>14</v>
          </cell>
        </row>
        <row r="199">
          <cell r="B199" t="str">
            <v>1373</v>
          </cell>
          <cell r="C199" t="str">
            <v>09</v>
          </cell>
          <cell r="D199" t="str">
            <v>ĐỒNG SƠN LONG</v>
          </cell>
          <cell r="E199" t="str">
            <v>Worker</v>
          </cell>
          <cell r="F199">
            <v>41945</v>
          </cell>
          <cell r="G199">
            <v>41470</v>
          </cell>
          <cell r="H199">
            <v>2</v>
          </cell>
          <cell r="I199">
            <v>14</v>
          </cell>
        </row>
        <row r="200">
          <cell r="B200" t="str">
            <v>1476</v>
          </cell>
          <cell r="C200" t="str">
            <v>09</v>
          </cell>
          <cell r="D200" t="str">
            <v>HÀ THỊ NGỌC TRÂM</v>
          </cell>
          <cell r="E200" t="str">
            <v>Worker</v>
          </cell>
          <cell r="F200">
            <v>41723</v>
          </cell>
          <cell r="G200">
            <v>41533</v>
          </cell>
          <cell r="H200">
            <v>2</v>
          </cell>
          <cell r="I200">
            <v>14</v>
          </cell>
        </row>
        <row r="201">
          <cell r="B201" t="str">
            <v>1523</v>
          </cell>
          <cell r="C201" t="str">
            <v>09</v>
          </cell>
          <cell r="D201" t="str">
            <v>TRẦN VĂN THÔNG</v>
          </cell>
          <cell r="E201" t="str">
            <v>Worker</v>
          </cell>
          <cell r="F201">
            <v>41731</v>
          </cell>
          <cell r="G201">
            <v>41589</v>
          </cell>
          <cell r="H201">
            <v>2</v>
          </cell>
          <cell r="I201">
            <v>14</v>
          </cell>
        </row>
        <row r="202">
          <cell r="B202" t="str">
            <v>1587</v>
          </cell>
          <cell r="C202" t="str">
            <v>09</v>
          </cell>
          <cell r="D202" t="str">
            <v>HỒ HOÀNG TRUNG</v>
          </cell>
          <cell r="E202" t="str">
            <v>Worker</v>
          </cell>
          <cell r="F202">
            <v>41963</v>
          </cell>
          <cell r="G202">
            <v>41696</v>
          </cell>
          <cell r="H202">
            <v>2</v>
          </cell>
          <cell r="I202">
            <v>14</v>
          </cell>
        </row>
        <row r="203">
          <cell r="B203" t="str">
            <v>1592</v>
          </cell>
          <cell r="C203" t="str">
            <v>09</v>
          </cell>
          <cell r="D203" t="str">
            <v>PHAN THÀNH HIẾU</v>
          </cell>
          <cell r="E203" t="str">
            <v>Worker</v>
          </cell>
          <cell r="F203">
            <v>41800</v>
          </cell>
          <cell r="G203">
            <v>41696</v>
          </cell>
          <cell r="H203">
            <v>2</v>
          </cell>
          <cell r="I203">
            <v>14</v>
          </cell>
        </row>
        <row r="204">
          <cell r="B204" t="str">
            <v>1593</v>
          </cell>
          <cell r="C204" t="str">
            <v>09</v>
          </cell>
          <cell r="D204" t="str">
            <v>VŨ THỊ PHÚC</v>
          </cell>
          <cell r="E204" t="str">
            <v>Worker</v>
          </cell>
          <cell r="F204">
            <v>41744</v>
          </cell>
          <cell r="G204">
            <v>41694</v>
          </cell>
          <cell r="H204">
            <v>2</v>
          </cell>
          <cell r="I204">
            <v>14</v>
          </cell>
        </row>
        <row r="205">
          <cell r="B205" t="str">
            <v>1594</v>
          </cell>
          <cell r="C205" t="str">
            <v>09</v>
          </cell>
          <cell r="D205" t="str">
            <v>DƯƠNG THỊ ĐƠN PHƯƠNG</v>
          </cell>
          <cell r="E205" t="str">
            <v>Worker</v>
          </cell>
          <cell r="F205">
            <v>41751</v>
          </cell>
          <cell r="G205">
            <v>41694</v>
          </cell>
          <cell r="H205">
            <v>2</v>
          </cell>
          <cell r="I205">
            <v>14</v>
          </cell>
        </row>
        <row r="206">
          <cell r="B206" t="str">
            <v>1598</v>
          </cell>
          <cell r="C206" t="str">
            <v>09</v>
          </cell>
          <cell r="D206" t="str">
            <v>HÀ THÁI DƯƠNG</v>
          </cell>
          <cell r="E206" t="str">
            <v>Leader</v>
          </cell>
          <cell r="F206">
            <v>41708</v>
          </cell>
          <cell r="G206">
            <v>41694</v>
          </cell>
          <cell r="H206">
            <v>2</v>
          </cell>
          <cell r="I206">
            <v>14</v>
          </cell>
        </row>
        <row r="207">
          <cell r="B207" t="str">
            <v>1636</v>
          </cell>
          <cell r="C207" t="str">
            <v>09</v>
          </cell>
          <cell r="D207" t="str">
            <v>PHAN THỊ HÀ THU</v>
          </cell>
          <cell r="E207" t="str">
            <v>Worker</v>
          </cell>
          <cell r="F207">
            <v>41837</v>
          </cell>
          <cell r="G207">
            <v>41708</v>
          </cell>
          <cell r="H207">
            <v>2</v>
          </cell>
          <cell r="I207">
            <v>14</v>
          </cell>
        </row>
        <row r="208">
          <cell r="B208" t="str">
            <v>1637</v>
          </cell>
          <cell r="C208" t="str">
            <v>09</v>
          </cell>
          <cell r="D208" t="str">
            <v>NGUYỄN ĐÌNH HƯỚNG</v>
          </cell>
          <cell r="E208" t="str">
            <v>Worker</v>
          </cell>
          <cell r="F208">
            <v>41735</v>
          </cell>
          <cell r="G208">
            <v>41708</v>
          </cell>
          <cell r="H208">
            <v>2</v>
          </cell>
          <cell r="I208">
            <v>14</v>
          </cell>
        </row>
        <row r="209">
          <cell r="B209" t="str">
            <v>1685</v>
          </cell>
          <cell r="C209" t="str">
            <v>09</v>
          </cell>
          <cell r="D209" t="str">
            <v>NGUYỄN QUỐC TIỀN</v>
          </cell>
          <cell r="E209" t="str">
            <v>Worker</v>
          </cell>
          <cell r="F209">
            <v>41863</v>
          </cell>
          <cell r="G209">
            <v>41723</v>
          </cell>
          <cell r="H209">
            <v>2</v>
          </cell>
          <cell r="I209">
            <v>14</v>
          </cell>
        </row>
        <row r="210">
          <cell r="B210" t="str">
            <v>1695</v>
          </cell>
          <cell r="C210" t="str">
            <v>09</v>
          </cell>
          <cell r="D210" t="str">
            <v>LÊ VĨNH BÌNH</v>
          </cell>
          <cell r="E210" t="str">
            <v>Worker</v>
          </cell>
          <cell r="F210">
            <v>41708</v>
          </cell>
          <cell r="G210">
            <v>41729</v>
          </cell>
          <cell r="H210">
            <v>2</v>
          </cell>
          <cell r="I210">
            <v>14</v>
          </cell>
        </row>
        <row r="211">
          <cell r="B211" t="str">
            <v>1699</v>
          </cell>
          <cell r="C211" t="str">
            <v>09</v>
          </cell>
          <cell r="D211" t="str">
            <v>HUỲNH THỊ CẨM TIÊN</v>
          </cell>
          <cell r="E211" t="str">
            <v>Worker</v>
          </cell>
          <cell r="F211">
            <v>41765</v>
          </cell>
          <cell r="G211">
            <v>41729</v>
          </cell>
          <cell r="H211">
            <v>2</v>
          </cell>
          <cell r="I211">
            <v>14</v>
          </cell>
        </row>
        <row r="212">
          <cell r="B212" t="str">
            <v>1705</v>
          </cell>
          <cell r="C212" t="str">
            <v>09</v>
          </cell>
          <cell r="D212" t="str">
            <v>NGUYỄN HOÀNG DUY TUẤN</v>
          </cell>
          <cell r="E212" t="str">
            <v>Worker</v>
          </cell>
          <cell r="F212">
            <v>41685</v>
          </cell>
          <cell r="G212">
            <v>41729</v>
          </cell>
          <cell r="H212">
            <v>2</v>
          </cell>
          <cell r="I212">
            <v>14</v>
          </cell>
        </row>
        <row r="213">
          <cell r="B213" t="str">
            <v>1734</v>
          </cell>
          <cell r="C213" t="str">
            <v>09</v>
          </cell>
          <cell r="D213" t="str">
            <v>HÀ THỊ HIỀN</v>
          </cell>
          <cell r="E213" t="str">
            <v>Worker</v>
          </cell>
          <cell r="F213">
            <v>41954</v>
          </cell>
          <cell r="G213">
            <v>41736</v>
          </cell>
          <cell r="H213">
            <v>2</v>
          </cell>
          <cell r="I213">
            <v>14</v>
          </cell>
        </row>
        <row r="214">
          <cell r="B214" t="str">
            <v>1852</v>
          </cell>
          <cell r="C214" t="str">
            <v>09</v>
          </cell>
          <cell r="D214" t="str">
            <v>TRẦN CÔNG KHANG</v>
          </cell>
          <cell r="E214" t="str">
            <v>Worker</v>
          </cell>
          <cell r="F214">
            <v>41724</v>
          </cell>
          <cell r="G214">
            <v>41778</v>
          </cell>
          <cell r="H214">
            <v>2</v>
          </cell>
          <cell r="I214">
            <v>14</v>
          </cell>
        </row>
        <row r="215">
          <cell r="B215" t="str">
            <v>1855</v>
          </cell>
          <cell r="C215" t="str">
            <v>09</v>
          </cell>
          <cell r="D215" t="str">
            <v>ĐÀM HUY HÙNG</v>
          </cell>
          <cell r="E215" t="str">
            <v>Worker</v>
          </cell>
          <cell r="F215">
            <v>41750</v>
          </cell>
          <cell r="G215">
            <v>41778</v>
          </cell>
          <cell r="H215">
            <v>2</v>
          </cell>
          <cell r="I215">
            <v>14</v>
          </cell>
        </row>
        <row r="216">
          <cell r="B216" t="str">
            <v>1875</v>
          </cell>
          <cell r="C216" t="str">
            <v>09</v>
          </cell>
          <cell r="D216" t="str">
            <v>NGUYỄN THỊ MAI</v>
          </cell>
          <cell r="E216" t="str">
            <v>Worker</v>
          </cell>
          <cell r="F216">
            <v>41683</v>
          </cell>
          <cell r="G216">
            <v>41785</v>
          </cell>
          <cell r="H216">
            <v>2</v>
          </cell>
          <cell r="I216">
            <v>14</v>
          </cell>
        </row>
        <row r="217">
          <cell r="B217" t="str">
            <v>1897</v>
          </cell>
          <cell r="C217" t="str">
            <v>09</v>
          </cell>
          <cell r="D217" t="str">
            <v>NGUYỄN HỒNG SƠN</v>
          </cell>
          <cell r="E217" t="str">
            <v>Worker</v>
          </cell>
          <cell r="F217">
            <v>41644</v>
          </cell>
          <cell r="G217">
            <v>41790</v>
          </cell>
          <cell r="H217">
            <v>2</v>
          </cell>
          <cell r="I217">
            <v>14</v>
          </cell>
        </row>
        <row r="218">
          <cell r="B218" t="str">
            <v>2117</v>
          </cell>
          <cell r="C218" t="str">
            <v>09</v>
          </cell>
          <cell r="D218" t="str">
            <v>ĐẶNG CÔNG ĐỨC</v>
          </cell>
          <cell r="E218" t="str">
            <v>Worker</v>
          </cell>
          <cell r="F218">
            <v>41676</v>
          </cell>
          <cell r="G218">
            <v>41890</v>
          </cell>
          <cell r="H218">
            <v>2</v>
          </cell>
          <cell r="I218">
            <v>14</v>
          </cell>
        </row>
        <row r="219">
          <cell r="B219" t="str">
            <v>2121</v>
          </cell>
          <cell r="C219" t="str">
            <v>09</v>
          </cell>
          <cell r="D219" t="str">
            <v>TRƯƠNG THỊ HIỆP</v>
          </cell>
          <cell r="E219" t="str">
            <v>Worker</v>
          </cell>
          <cell r="F219">
            <v>41806</v>
          </cell>
          <cell r="G219">
            <v>41890</v>
          </cell>
          <cell r="H219">
            <v>2</v>
          </cell>
          <cell r="I219">
            <v>14</v>
          </cell>
        </row>
        <row r="220">
          <cell r="B220" t="str">
            <v>2137</v>
          </cell>
          <cell r="C220" t="str">
            <v>09</v>
          </cell>
          <cell r="D220" t="str">
            <v>HỒ HỮU TRƯỜNG</v>
          </cell>
          <cell r="E220" t="str">
            <v>Worker</v>
          </cell>
          <cell r="F220">
            <v>41961</v>
          </cell>
          <cell r="G220">
            <v>41892</v>
          </cell>
          <cell r="H220">
            <v>2</v>
          </cell>
          <cell r="I220">
            <v>14</v>
          </cell>
        </row>
        <row r="221">
          <cell r="B221" t="str">
            <v>2145</v>
          </cell>
          <cell r="C221" t="str">
            <v>09</v>
          </cell>
          <cell r="D221" t="str">
            <v>NGUYỄN THỊ HIẾU</v>
          </cell>
          <cell r="E221" t="str">
            <v>Worker</v>
          </cell>
          <cell r="F221">
            <v>41830</v>
          </cell>
          <cell r="G221">
            <v>41902</v>
          </cell>
          <cell r="H221">
            <v>2</v>
          </cell>
          <cell r="I221">
            <v>14</v>
          </cell>
        </row>
        <row r="222">
          <cell r="B222" t="str">
            <v>1833</v>
          </cell>
          <cell r="C222" t="str">
            <v>09</v>
          </cell>
          <cell r="D222" t="str">
            <v>NGUYỄN HƯNG HỮU KHÁNH</v>
          </cell>
          <cell r="E222" t="str">
            <v>Worker</v>
          </cell>
          <cell r="F222">
            <v>41871</v>
          </cell>
          <cell r="G222">
            <v>41766</v>
          </cell>
          <cell r="H222">
            <v>2</v>
          </cell>
          <cell r="I222">
            <v>14</v>
          </cell>
        </row>
        <row r="223">
          <cell r="B223" t="str">
            <v>2243</v>
          </cell>
          <cell r="C223" t="str">
            <v>09</v>
          </cell>
          <cell r="D223" t="str">
            <v>PHAN THANH LONG</v>
          </cell>
          <cell r="E223" t="str">
            <v>Worker</v>
          </cell>
          <cell r="F223">
            <v>41996</v>
          </cell>
          <cell r="G223">
            <v>42156</v>
          </cell>
          <cell r="H223">
            <v>2</v>
          </cell>
          <cell r="I223">
            <v>14</v>
          </cell>
        </row>
        <row r="224">
          <cell r="B224" t="str">
            <v>431</v>
          </cell>
          <cell r="C224" t="str">
            <v>10</v>
          </cell>
          <cell r="D224" t="str">
            <v>ĐÀO THỊ CÚC</v>
          </cell>
          <cell r="E224" t="str">
            <v>Leader</v>
          </cell>
          <cell r="F224">
            <v>41908</v>
          </cell>
          <cell r="G224">
            <v>39315</v>
          </cell>
          <cell r="H224">
            <v>2</v>
          </cell>
          <cell r="I224">
            <v>20</v>
          </cell>
        </row>
        <row r="225">
          <cell r="B225" t="str">
            <v>435</v>
          </cell>
          <cell r="C225" t="str">
            <v>10</v>
          </cell>
          <cell r="D225" t="str">
            <v>NGUYỄN THỊ TÂM</v>
          </cell>
          <cell r="E225" t="str">
            <v>Worker</v>
          </cell>
          <cell r="F225">
            <v>41817</v>
          </cell>
          <cell r="G225">
            <v>39315</v>
          </cell>
          <cell r="H225">
            <v>2</v>
          </cell>
          <cell r="I225">
            <v>20</v>
          </cell>
        </row>
        <row r="226">
          <cell r="B226" t="str">
            <v>760</v>
          </cell>
          <cell r="C226" t="str">
            <v>10</v>
          </cell>
          <cell r="D226" t="str">
            <v>NGUYỄN THỊ LAN</v>
          </cell>
          <cell r="E226" t="str">
            <v>Worker</v>
          </cell>
          <cell r="F226">
            <v>41918</v>
          </cell>
          <cell r="G226">
            <v>40296</v>
          </cell>
          <cell r="H226">
            <v>2</v>
          </cell>
          <cell r="I226">
            <v>17</v>
          </cell>
        </row>
        <row r="227">
          <cell r="B227" t="str">
            <v>820</v>
          </cell>
          <cell r="C227" t="str">
            <v>10</v>
          </cell>
          <cell r="D227" t="str">
            <v>LĂNG VŨ THÙY DUNG</v>
          </cell>
          <cell r="E227" t="str">
            <v>Worker</v>
          </cell>
          <cell r="F227">
            <v>41704</v>
          </cell>
          <cell r="G227">
            <v>40590</v>
          </cell>
          <cell r="H227">
            <v>2</v>
          </cell>
          <cell r="I227">
            <v>16</v>
          </cell>
        </row>
        <row r="228">
          <cell r="B228" t="str">
            <v>826</v>
          </cell>
          <cell r="C228" t="str">
            <v>10</v>
          </cell>
          <cell r="D228" t="str">
            <v>TRẦN THỊ KIM NGUYÊN</v>
          </cell>
          <cell r="E228" t="str">
            <v>Leader</v>
          </cell>
          <cell r="F228">
            <v>41682</v>
          </cell>
          <cell r="G228">
            <v>40591</v>
          </cell>
          <cell r="H228">
            <v>2</v>
          </cell>
          <cell r="I228">
            <v>16</v>
          </cell>
        </row>
        <row r="229">
          <cell r="B229" t="str">
            <v>950</v>
          </cell>
          <cell r="C229" t="str">
            <v>10</v>
          </cell>
          <cell r="D229" t="str">
            <v>ĐÀO THỊ LOAN</v>
          </cell>
          <cell r="E229" t="str">
            <v>Worker</v>
          </cell>
          <cell r="F229">
            <v>41859</v>
          </cell>
          <cell r="G229">
            <v>40721</v>
          </cell>
          <cell r="H229">
            <v>2</v>
          </cell>
          <cell r="I229">
            <v>16</v>
          </cell>
        </row>
        <row r="230">
          <cell r="B230" t="str">
            <v>970</v>
          </cell>
          <cell r="C230" t="str">
            <v>10</v>
          </cell>
          <cell r="D230" t="str">
            <v>NGUYỄN MINH PHƯƠNG</v>
          </cell>
          <cell r="E230" t="str">
            <v>Worker</v>
          </cell>
          <cell r="F230">
            <v>41779</v>
          </cell>
          <cell r="G230">
            <v>40738</v>
          </cell>
          <cell r="H230">
            <v>2</v>
          </cell>
          <cell r="I230">
            <v>16</v>
          </cell>
        </row>
        <row r="231">
          <cell r="B231" t="str">
            <v>1224</v>
          </cell>
          <cell r="C231" t="str">
            <v>10</v>
          </cell>
          <cell r="D231" t="str">
            <v>NGUYỄN THỊ MAI</v>
          </cell>
          <cell r="E231" t="str">
            <v>Worker</v>
          </cell>
          <cell r="F231">
            <v>41673</v>
          </cell>
          <cell r="G231">
            <v>41346</v>
          </cell>
          <cell r="H231">
            <v>2</v>
          </cell>
          <cell r="I231">
            <v>14</v>
          </cell>
        </row>
        <row r="232">
          <cell r="B232" t="str">
            <v>1836</v>
          </cell>
          <cell r="C232" t="str">
            <v>10</v>
          </cell>
          <cell r="D232" t="str">
            <v>LÊ THỊ HOÀN</v>
          </cell>
          <cell r="E232" t="str">
            <v>Worker</v>
          </cell>
          <cell r="F232">
            <v>41744</v>
          </cell>
          <cell r="G232">
            <v>41769</v>
          </cell>
          <cell r="H232">
            <v>2</v>
          </cell>
          <cell r="I232">
            <v>14</v>
          </cell>
        </row>
        <row r="233">
          <cell r="B233" t="str">
            <v>1858</v>
          </cell>
          <cell r="C233" t="str">
            <v>10</v>
          </cell>
          <cell r="D233" t="str">
            <v>LÊ THỊ NGA</v>
          </cell>
          <cell r="E233" t="str">
            <v>Worker</v>
          </cell>
          <cell r="F233">
            <v>41708</v>
          </cell>
          <cell r="G233">
            <v>41778</v>
          </cell>
          <cell r="H233">
            <v>2</v>
          </cell>
          <cell r="I233">
            <v>14</v>
          </cell>
        </row>
        <row r="234">
          <cell r="B234" t="str">
            <v>1987</v>
          </cell>
          <cell r="C234" t="str">
            <v>10</v>
          </cell>
          <cell r="D234" t="str">
            <v>NGUYỄN THỊ NGỌC ĐIỆP</v>
          </cell>
          <cell r="E234" t="str">
            <v>Worker</v>
          </cell>
          <cell r="F234">
            <v>41906</v>
          </cell>
          <cell r="G234">
            <v>41816</v>
          </cell>
          <cell r="H234">
            <v>2</v>
          </cell>
          <cell r="I234">
            <v>14</v>
          </cell>
        </row>
        <row r="235">
          <cell r="B235" t="str">
            <v>2031</v>
          </cell>
          <cell r="C235" t="str">
            <v>10</v>
          </cell>
          <cell r="D235" t="str">
            <v>NGUYỄN THỊ HẢO</v>
          </cell>
          <cell r="E235" t="str">
            <v>Worker</v>
          </cell>
          <cell r="F235">
            <v>41672</v>
          </cell>
          <cell r="G235">
            <v>41834</v>
          </cell>
          <cell r="H235">
            <v>2</v>
          </cell>
          <cell r="I235">
            <v>14</v>
          </cell>
        </row>
        <row r="236">
          <cell r="B236" t="str">
            <v>2140</v>
          </cell>
          <cell r="C236" t="str">
            <v>10</v>
          </cell>
          <cell r="D236" t="str">
            <v>ĐOÀN THỊ ANH</v>
          </cell>
          <cell r="E236" t="str">
            <v>Worker</v>
          </cell>
          <cell r="F236">
            <v>41667</v>
          </cell>
          <cell r="G236">
            <v>41902</v>
          </cell>
          <cell r="H236">
            <v>2</v>
          </cell>
          <cell r="I236">
            <v>14</v>
          </cell>
        </row>
        <row r="237">
          <cell r="B237" t="str">
            <v>058</v>
          </cell>
          <cell r="C237" t="str">
            <v>11</v>
          </cell>
          <cell r="D237" t="str">
            <v>ĐẶNG QUỐC THÁI</v>
          </cell>
          <cell r="E237" t="str">
            <v>Supervisor</v>
          </cell>
          <cell r="F237">
            <v>41922</v>
          </cell>
          <cell r="G237">
            <v>37322</v>
          </cell>
          <cell r="H237">
            <v>0</v>
          </cell>
          <cell r="I237">
            <v>25</v>
          </cell>
        </row>
        <row r="238">
          <cell r="B238" t="str">
            <v>121</v>
          </cell>
          <cell r="C238" t="str">
            <v>11</v>
          </cell>
          <cell r="D238" t="str">
            <v>PHẠM HIỀN HÒA</v>
          </cell>
          <cell r="E238" t="str">
            <v>Engineer</v>
          </cell>
          <cell r="F238">
            <v>41955</v>
          </cell>
          <cell r="G238">
            <v>37901</v>
          </cell>
          <cell r="H238">
            <v>0</v>
          </cell>
          <cell r="I238">
            <v>25</v>
          </cell>
        </row>
        <row r="239">
          <cell r="B239" t="str">
            <v>132</v>
          </cell>
          <cell r="C239" t="str">
            <v>11</v>
          </cell>
          <cell r="D239" t="str">
            <v>LÂM HỒNG CHINH</v>
          </cell>
          <cell r="E239" t="str">
            <v>Engineer</v>
          </cell>
          <cell r="F239">
            <v>41735</v>
          </cell>
          <cell r="G239">
            <v>38034</v>
          </cell>
          <cell r="H239">
            <v>0</v>
          </cell>
          <cell r="I239">
            <v>25</v>
          </cell>
        </row>
        <row r="240">
          <cell r="B240" t="str">
            <v>155</v>
          </cell>
          <cell r="C240" t="str">
            <v>11</v>
          </cell>
          <cell r="D240" t="str">
            <v>NGUYỄN TRƯỜNG GIANG</v>
          </cell>
          <cell r="E240" t="str">
            <v>Engineer</v>
          </cell>
          <cell r="F240">
            <v>41874</v>
          </cell>
          <cell r="G240">
            <v>38169</v>
          </cell>
          <cell r="H240">
            <v>0</v>
          </cell>
          <cell r="I240">
            <v>22</v>
          </cell>
        </row>
        <row r="241">
          <cell r="B241">
            <v>275</v>
          </cell>
          <cell r="C241" t="str">
            <v>11</v>
          </cell>
          <cell r="D241" t="str">
            <v>NGUYỄN THANH DŨNG</v>
          </cell>
          <cell r="E241" t="str">
            <v>Supervisor</v>
          </cell>
          <cell r="F241">
            <v>41929</v>
          </cell>
          <cell r="G241">
            <v>38693</v>
          </cell>
          <cell r="H241">
            <v>0</v>
          </cell>
          <cell r="I241">
            <v>21</v>
          </cell>
        </row>
        <row r="242">
          <cell r="B242" t="str">
            <v>306</v>
          </cell>
          <cell r="C242" t="str">
            <v>11</v>
          </cell>
          <cell r="D242" t="str">
            <v>LÊ BÌNH HÒA</v>
          </cell>
          <cell r="E242" t="str">
            <v>Engineer</v>
          </cell>
          <cell r="F242">
            <v>41867</v>
          </cell>
          <cell r="G242">
            <v>38824</v>
          </cell>
          <cell r="H242">
            <v>0</v>
          </cell>
          <cell r="I242">
            <v>22</v>
          </cell>
        </row>
        <row r="243">
          <cell r="B243" t="str">
            <v>430</v>
          </cell>
          <cell r="C243" t="str">
            <v>11</v>
          </cell>
          <cell r="D243" t="str">
            <v>ĐINH THANH CƯỜNG</v>
          </cell>
          <cell r="E243" t="str">
            <v>Engineer</v>
          </cell>
          <cell r="F243">
            <v>41921</v>
          </cell>
          <cell r="G243">
            <v>39321</v>
          </cell>
          <cell r="H243">
            <v>0</v>
          </cell>
          <cell r="I243">
            <v>20</v>
          </cell>
        </row>
        <row r="244">
          <cell r="B244">
            <v>588</v>
          </cell>
          <cell r="C244" t="str">
            <v>11</v>
          </cell>
          <cell r="D244" t="str">
            <v>CHU ANH VƯƠNG</v>
          </cell>
          <cell r="E244" t="str">
            <v>Supervisor</v>
          </cell>
          <cell r="F244">
            <v>41987</v>
          </cell>
          <cell r="G244">
            <v>39679</v>
          </cell>
          <cell r="H244">
            <v>0</v>
          </cell>
          <cell r="I244">
            <v>17</v>
          </cell>
        </row>
        <row r="245">
          <cell r="B245" t="str">
            <v>796</v>
          </cell>
          <cell r="C245" t="str">
            <v>11</v>
          </cell>
          <cell r="D245" t="str">
            <v>HỒ THỊ KIM THỊNH</v>
          </cell>
          <cell r="E245" t="str">
            <v>Technician</v>
          </cell>
          <cell r="F245">
            <v>41751</v>
          </cell>
          <cell r="G245">
            <v>40448</v>
          </cell>
          <cell r="H245">
            <v>2</v>
          </cell>
          <cell r="I245">
            <v>17</v>
          </cell>
        </row>
        <row r="246">
          <cell r="B246" t="str">
            <v>804</v>
          </cell>
          <cell r="C246" t="str">
            <v>11</v>
          </cell>
          <cell r="D246" t="str">
            <v>VŨ ĐÌNH HÀ</v>
          </cell>
          <cell r="E246" t="str">
            <v>Engineer</v>
          </cell>
          <cell r="F246">
            <v>41841</v>
          </cell>
          <cell r="G246">
            <v>40525</v>
          </cell>
          <cell r="H246">
            <v>0</v>
          </cell>
          <cell r="I246">
            <v>14</v>
          </cell>
        </row>
        <row r="247">
          <cell r="B247" t="str">
            <v>986</v>
          </cell>
          <cell r="C247" t="str">
            <v>11</v>
          </cell>
          <cell r="D247" t="str">
            <v>PHẠM DUY QUANG</v>
          </cell>
          <cell r="E247" t="str">
            <v>Technician</v>
          </cell>
          <cell r="F247">
            <v>41777</v>
          </cell>
          <cell r="G247">
            <v>40799</v>
          </cell>
          <cell r="H247">
            <v>2</v>
          </cell>
          <cell r="I247">
            <v>16</v>
          </cell>
        </row>
        <row r="248">
          <cell r="B248" t="str">
            <v>1108</v>
          </cell>
          <cell r="C248" t="str">
            <v>11</v>
          </cell>
          <cell r="D248" t="str">
            <v>HỒ TẤN AN</v>
          </cell>
          <cell r="E248" t="str">
            <v>Asst General Manager</v>
          </cell>
          <cell r="F248">
            <v>41963</v>
          </cell>
          <cell r="G248">
            <v>41092</v>
          </cell>
          <cell r="H248">
            <v>0</v>
          </cell>
          <cell r="I248">
            <v>12</v>
          </cell>
        </row>
        <row r="249">
          <cell r="B249" t="str">
            <v>1216</v>
          </cell>
          <cell r="C249" t="str">
            <v>11</v>
          </cell>
          <cell r="D249" t="str">
            <v>TRẦN ĐÌNH TRUNG</v>
          </cell>
          <cell r="E249" t="str">
            <v>Engineer</v>
          </cell>
          <cell r="F249">
            <v>41723</v>
          </cell>
          <cell r="G249">
            <v>41338</v>
          </cell>
          <cell r="H249">
            <v>2</v>
          </cell>
          <cell r="I249">
            <v>14</v>
          </cell>
        </row>
        <row r="250">
          <cell r="B250" t="str">
            <v>1238</v>
          </cell>
          <cell r="C250" t="str">
            <v>11</v>
          </cell>
          <cell r="D250" t="str">
            <v>HOÀNG THỊ NHƯ QUỲNH</v>
          </cell>
          <cell r="E250" t="str">
            <v>Staff</v>
          </cell>
          <cell r="F250">
            <v>41649</v>
          </cell>
          <cell r="G250">
            <v>41360</v>
          </cell>
          <cell r="H250">
            <v>0</v>
          </cell>
          <cell r="I250">
            <v>12</v>
          </cell>
        </row>
        <row r="251">
          <cell r="B251" t="str">
            <v>1382</v>
          </cell>
          <cell r="C251" t="str">
            <v>11</v>
          </cell>
          <cell r="D251" t="str">
            <v>LÊ THỊ KHÁNH HOA</v>
          </cell>
          <cell r="E251" t="str">
            <v>Staff</v>
          </cell>
          <cell r="F251">
            <v>41799</v>
          </cell>
          <cell r="G251">
            <v>41481</v>
          </cell>
          <cell r="H251">
            <v>0</v>
          </cell>
          <cell r="I251">
            <v>12</v>
          </cell>
        </row>
        <row r="252">
          <cell r="B252" t="str">
            <v>1835</v>
          </cell>
          <cell r="C252" t="str">
            <v>11</v>
          </cell>
          <cell r="D252" t="str">
            <v>NGUYỄN VĂN HÀ</v>
          </cell>
          <cell r="E252" t="str">
            <v>Worker</v>
          </cell>
          <cell r="F252">
            <v>41830</v>
          </cell>
          <cell r="G252">
            <v>41766</v>
          </cell>
          <cell r="H252">
            <v>2</v>
          </cell>
          <cell r="I252">
            <v>14</v>
          </cell>
        </row>
        <row r="253">
          <cell r="B253" t="str">
            <v>2060</v>
          </cell>
          <cell r="C253" t="str">
            <v>11</v>
          </cell>
          <cell r="D253" t="str">
            <v>LÊ DUY CẢNH</v>
          </cell>
          <cell r="E253" t="str">
            <v>Technician</v>
          </cell>
          <cell r="F253">
            <v>41701</v>
          </cell>
          <cell r="G253">
            <v>41852</v>
          </cell>
          <cell r="H253">
            <v>2</v>
          </cell>
          <cell r="I253">
            <v>14</v>
          </cell>
        </row>
        <row r="254">
          <cell r="B254" t="str">
            <v>2112</v>
          </cell>
          <cell r="C254" t="str">
            <v>11</v>
          </cell>
          <cell r="D254" t="str">
            <v>BÙI DUY MINH</v>
          </cell>
          <cell r="E254" t="str">
            <v>Engineer</v>
          </cell>
          <cell r="F254">
            <v>41669</v>
          </cell>
          <cell r="G254">
            <v>41885</v>
          </cell>
          <cell r="H254">
            <v>0</v>
          </cell>
          <cell r="I254">
            <v>12</v>
          </cell>
        </row>
        <row r="255">
          <cell r="B255" t="str">
            <v>2172</v>
          </cell>
          <cell r="C255" t="str">
            <v>11</v>
          </cell>
          <cell r="D255" t="str">
            <v>NGUYỄN NGỌC TOÀN</v>
          </cell>
          <cell r="E255" t="str">
            <v>Engineer</v>
          </cell>
          <cell r="F255">
            <v>41897</v>
          </cell>
          <cell r="G255">
            <v>41904</v>
          </cell>
          <cell r="H255">
            <v>0</v>
          </cell>
          <cell r="I255">
            <v>12</v>
          </cell>
        </row>
        <row r="256">
          <cell r="B256" t="str">
            <v>2204</v>
          </cell>
          <cell r="C256" t="str">
            <v>11</v>
          </cell>
          <cell r="D256" t="str">
            <v>LÊ HUY NHẬT</v>
          </cell>
          <cell r="E256" t="str">
            <v>Technician</v>
          </cell>
          <cell r="F256">
            <v>41906</v>
          </cell>
          <cell r="G256">
            <v>42044</v>
          </cell>
          <cell r="H256">
            <v>0</v>
          </cell>
          <cell r="I256">
            <v>12</v>
          </cell>
        </row>
        <row r="257">
          <cell r="B257" t="str">
            <v>2263</v>
          </cell>
          <cell r="C257" t="str">
            <v>11</v>
          </cell>
          <cell r="D257" t="str">
            <v>ĐẶNG QUANG TĨNH</v>
          </cell>
          <cell r="E257" t="str">
            <v>Technician</v>
          </cell>
          <cell r="F257">
            <v>41659</v>
          </cell>
          <cell r="G257">
            <v>42443</v>
          </cell>
          <cell r="H257">
            <v>0</v>
          </cell>
          <cell r="I257">
            <v>0</v>
          </cell>
        </row>
        <row r="258">
          <cell r="B258" t="str">
            <v>2265</v>
          </cell>
          <cell r="C258" t="str">
            <v>11</v>
          </cell>
          <cell r="D258" t="str">
            <v>DOÃN TRUNG NGHĨA</v>
          </cell>
          <cell r="E258" t="str">
            <v>Technician</v>
          </cell>
          <cell r="F258">
            <v>41950</v>
          </cell>
          <cell r="G258">
            <v>42457</v>
          </cell>
          <cell r="H258">
            <v>0</v>
          </cell>
          <cell r="I258">
            <v>0</v>
          </cell>
        </row>
        <row r="259">
          <cell r="B259" t="str">
            <v>2266</v>
          </cell>
          <cell r="C259" t="str">
            <v>11</v>
          </cell>
          <cell r="D259" t="str">
            <v>BÙI CAO NGUYÊN</v>
          </cell>
          <cell r="E259" t="str">
            <v>Technician</v>
          </cell>
          <cell r="F259">
            <v>41863</v>
          </cell>
          <cell r="G259">
            <v>42457</v>
          </cell>
          <cell r="H259">
            <v>0</v>
          </cell>
          <cell r="I259">
            <v>0</v>
          </cell>
        </row>
        <row r="260">
          <cell r="B260" t="str">
            <v>2268</v>
          </cell>
          <cell r="C260" t="str">
            <v>11</v>
          </cell>
          <cell r="D260" t="str">
            <v>PHÚ TẤN LỘC</v>
          </cell>
          <cell r="E260" t="str">
            <v>Technician</v>
          </cell>
          <cell r="F260">
            <v>41749</v>
          </cell>
          <cell r="G260">
            <v>42457</v>
          </cell>
          <cell r="H260">
            <v>0</v>
          </cell>
          <cell r="I260">
            <v>0</v>
          </cell>
        </row>
        <row r="261">
          <cell r="B261" t="str">
            <v>2269</v>
          </cell>
          <cell r="C261" t="str">
            <v>11</v>
          </cell>
          <cell r="D261" t="str">
            <v>HUỲNH HỮU BÌNH</v>
          </cell>
          <cell r="E261" t="str">
            <v>Technician</v>
          </cell>
          <cell r="F261">
            <v>41754</v>
          </cell>
          <cell r="G261">
            <v>42457</v>
          </cell>
          <cell r="H261">
            <v>0</v>
          </cell>
          <cell r="I261">
            <v>0</v>
          </cell>
        </row>
        <row r="262">
          <cell r="B262" t="str">
            <v>2271</v>
          </cell>
          <cell r="C262" t="str">
            <v>11</v>
          </cell>
          <cell r="D262" t="str">
            <v>LÊ QUANG THẮNG</v>
          </cell>
          <cell r="E262" t="str">
            <v>Technician</v>
          </cell>
          <cell r="F262">
            <v>41922</v>
          </cell>
          <cell r="G262">
            <v>42457</v>
          </cell>
          <cell r="H262">
            <v>0</v>
          </cell>
          <cell r="I262">
            <v>0</v>
          </cell>
        </row>
        <row r="263">
          <cell r="B263" t="str">
            <v>2275</v>
          </cell>
          <cell r="C263">
            <v>11</v>
          </cell>
          <cell r="D263" t="str">
            <v>NGUYỄN XUÂN VŨ</v>
          </cell>
          <cell r="E263" t="str">
            <v>Engineer</v>
          </cell>
          <cell r="F263">
            <v>41698</v>
          </cell>
          <cell r="G263">
            <v>42464</v>
          </cell>
          <cell r="H263">
            <v>0</v>
          </cell>
          <cell r="I263">
            <v>0</v>
          </cell>
        </row>
        <row r="264">
          <cell r="B264" t="str">
            <v>2276</v>
          </cell>
          <cell r="C264">
            <v>11</v>
          </cell>
          <cell r="D264" t="str">
            <v>VŨ NGỌC CƯỜNG</v>
          </cell>
          <cell r="E264" t="e">
            <v>#REF!</v>
          </cell>
          <cell r="F264">
            <v>41720</v>
          </cell>
          <cell r="G264">
            <v>42478</v>
          </cell>
          <cell r="H264">
            <v>0</v>
          </cell>
          <cell r="I264">
            <v>0</v>
          </cell>
        </row>
        <row r="265">
          <cell r="B265" t="str">
            <v>2277</v>
          </cell>
          <cell r="C265">
            <v>11</v>
          </cell>
          <cell r="D265" t="str">
            <v>TRẦN VĂN NHOÁNG</v>
          </cell>
          <cell r="E265" t="e">
            <v>#REF!</v>
          </cell>
          <cell r="F265">
            <v>41858</v>
          </cell>
          <cell r="G265">
            <v>42478</v>
          </cell>
          <cell r="H265">
            <v>0</v>
          </cell>
          <cell r="I265">
            <v>0</v>
          </cell>
        </row>
        <row r="266">
          <cell r="B266" t="str">
            <v>2278</v>
          </cell>
          <cell r="C266" t="str">
            <v>08</v>
          </cell>
          <cell r="D266" t="str">
            <v>NGUYỄN HẢI BẰNG</v>
          </cell>
          <cell r="E266" t="e">
            <v>#REF!</v>
          </cell>
          <cell r="F266">
            <v>41825</v>
          </cell>
          <cell r="G266">
            <v>42478</v>
          </cell>
          <cell r="H266">
            <v>0</v>
          </cell>
          <cell r="I266">
            <v>0</v>
          </cell>
        </row>
        <row r="267">
          <cell r="B267" t="str">
            <v>2279</v>
          </cell>
          <cell r="C267" t="str">
            <v>08</v>
          </cell>
          <cell r="D267" t="str">
            <v>NGÔ XUÂN THẮNG</v>
          </cell>
          <cell r="E267" t="e">
            <v>#REF!</v>
          </cell>
          <cell r="F267">
            <v>41841</v>
          </cell>
          <cell r="G267">
            <v>42478</v>
          </cell>
          <cell r="H267">
            <v>0</v>
          </cell>
          <cell r="I267">
            <v>0</v>
          </cell>
        </row>
        <row r="268">
          <cell r="B268" t="str">
            <v>991</v>
          </cell>
          <cell r="C268" t="str">
            <v>12</v>
          </cell>
          <cell r="D268" t="str">
            <v>VÕ THÀNH ĐƯỢC</v>
          </cell>
          <cell r="E268" t="str">
            <v>Engineer</v>
          </cell>
          <cell r="F268">
            <v>41943</v>
          </cell>
          <cell r="G268">
            <v>41520</v>
          </cell>
          <cell r="H268">
            <v>0</v>
          </cell>
          <cell r="I268">
            <v>12</v>
          </cell>
        </row>
        <row r="269">
          <cell r="B269" t="str">
            <v>997</v>
          </cell>
          <cell r="C269" t="str">
            <v>12</v>
          </cell>
          <cell r="D269" t="str">
            <v>TRẦN VŨ</v>
          </cell>
          <cell r="E269" t="str">
            <v>Engineer</v>
          </cell>
          <cell r="F269">
            <v>41951</v>
          </cell>
          <cell r="G269">
            <v>40808</v>
          </cell>
          <cell r="H269">
            <v>0</v>
          </cell>
          <cell r="I269">
            <v>14</v>
          </cell>
        </row>
        <row r="270">
          <cell r="B270" t="str">
            <v>1311</v>
          </cell>
          <cell r="C270" t="str">
            <v>12</v>
          </cell>
          <cell r="D270" t="str">
            <v>NGUYỄN ĐÌNH LÂM</v>
          </cell>
          <cell r="E270" t="str">
            <v>Engineer</v>
          </cell>
          <cell r="F270">
            <v>41641</v>
          </cell>
          <cell r="G270">
            <v>41442</v>
          </cell>
          <cell r="H270">
            <v>0</v>
          </cell>
          <cell r="I270">
            <v>12</v>
          </cell>
        </row>
        <row r="271">
          <cell r="B271" t="str">
            <v>1390</v>
          </cell>
          <cell r="C271" t="str">
            <v>12</v>
          </cell>
          <cell r="D271" t="str">
            <v>ĐẶNG THỊ QUYÊN</v>
          </cell>
          <cell r="E271" t="str">
            <v>Worker</v>
          </cell>
          <cell r="F271">
            <v>41870</v>
          </cell>
          <cell r="G271">
            <v>41484</v>
          </cell>
          <cell r="H271">
            <v>2</v>
          </cell>
          <cell r="I271">
            <v>14</v>
          </cell>
        </row>
        <row r="272">
          <cell r="B272" t="str">
            <v>1477</v>
          </cell>
          <cell r="C272" t="str">
            <v>12</v>
          </cell>
          <cell r="D272" t="str">
            <v>ĐƯỜNG THỊ SEN</v>
          </cell>
          <cell r="E272" t="str">
            <v>Worker</v>
          </cell>
          <cell r="F272">
            <v>41903</v>
          </cell>
          <cell r="G272">
            <v>41533</v>
          </cell>
          <cell r="H272">
            <v>2</v>
          </cell>
          <cell r="I272">
            <v>14</v>
          </cell>
        </row>
        <row r="273">
          <cell r="B273" t="str">
            <v>1984</v>
          </cell>
          <cell r="C273" t="str">
            <v>12</v>
          </cell>
          <cell r="D273" t="str">
            <v>LÊ MINH BỐN</v>
          </cell>
          <cell r="E273" t="str">
            <v>Supervisor</v>
          </cell>
          <cell r="F273">
            <v>41810</v>
          </cell>
          <cell r="G273">
            <v>41816</v>
          </cell>
          <cell r="H273">
            <v>0</v>
          </cell>
          <cell r="I273">
            <v>12</v>
          </cell>
        </row>
        <row r="274">
          <cell r="B274" t="str">
            <v>2178</v>
          </cell>
          <cell r="C274" t="str">
            <v>12</v>
          </cell>
          <cell r="D274" t="str">
            <v>NGUYỄN THÀNH SINH</v>
          </cell>
          <cell r="E274" t="str">
            <v>Supervisor</v>
          </cell>
          <cell r="F274">
            <v>41791</v>
          </cell>
          <cell r="G274">
            <v>41932</v>
          </cell>
          <cell r="H274">
            <v>0</v>
          </cell>
          <cell r="I274">
            <v>12</v>
          </cell>
        </row>
        <row r="275">
          <cell r="B275" t="str">
            <v>2187</v>
          </cell>
          <cell r="C275" t="str">
            <v>12</v>
          </cell>
          <cell r="D275" t="str">
            <v>TRẦN THỊ NHƯ Ý</v>
          </cell>
          <cell r="E275" t="str">
            <v>Staff</v>
          </cell>
          <cell r="F275">
            <v>41871</v>
          </cell>
          <cell r="G275">
            <v>41960</v>
          </cell>
          <cell r="H275">
            <v>0</v>
          </cell>
          <cell r="I275">
            <v>12</v>
          </cell>
        </row>
        <row r="276">
          <cell r="B276" t="str">
            <v>2190</v>
          </cell>
          <cell r="C276" t="str">
            <v>12</v>
          </cell>
          <cell r="D276" t="str">
            <v>LÊ XUÂN PHÚC</v>
          </cell>
          <cell r="E276" t="str">
            <v>Engineer</v>
          </cell>
          <cell r="F276">
            <v>41898</v>
          </cell>
          <cell r="G276">
            <v>41974</v>
          </cell>
          <cell r="H276">
            <v>0</v>
          </cell>
          <cell r="I276">
            <v>12</v>
          </cell>
        </row>
        <row r="277">
          <cell r="B277" t="str">
            <v>2214</v>
          </cell>
          <cell r="C277" t="str">
            <v>12</v>
          </cell>
          <cell r="D277" t="str">
            <v>VÕ TÚ PHƯƠNG</v>
          </cell>
          <cell r="E277" t="str">
            <v>Asst Supervisor</v>
          </cell>
          <cell r="F277">
            <v>41914</v>
          </cell>
          <cell r="G277">
            <v>42072</v>
          </cell>
          <cell r="H277">
            <v>0</v>
          </cell>
          <cell r="I277">
            <v>12</v>
          </cell>
        </row>
        <row r="278">
          <cell r="B278" t="str">
            <v>2237</v>
          </cell>
          <cell r="C278" t="str">
            <v>12</v>
          </cell>
          <cell r="D278" t="str">
            <v>VŨ HỒNG NHUNG</v>
          </cell>
          <cell r="E278" t="str">
            <v>Staff</v>
          </cell>
          <cell r="F278">
            <v>41941</v>
          </cell>
          <cell r="G278">
            <v>42128</v>
          </cell>
          <cell r="H278">
            <v>0</v>
          </cell>
          <cell r="I278">
            <v>12</v>
          </cell>
        </row>
        <row r="279">
          <cell r="B279" t="str">
            <v>2249</v>
          </cell>
          <cell r="C279" t="str">
            <v>12</v>
          </cell>
          <cell r="D279" t="str">
            <v>NGUYỄN THANH THANH TRÚC</v>
          </cell>
          <cell r="E279" t="str">
            <v>Worker</v>
          </cell>
          <cell r="F279">
            <v>41859</v>
          </cell>
          <cell r="G279">
            <v>42233</v>
          </cell>
          <cell r="H279">
            <v>2</v>
          </cell>
          <cell r="I279">
            <v>14</v>
          </cell>
        </row>
        <row r="280">
          <cell r="B280" t="str">
            <v>2250</v>
          </cell>
          <cell r="C280" t="str">
            <v>12</v>
          </cell>
          <cell r="D280" t="str">
            <v>NGUYỄN THỊ THANH THÚY</v>
          </cell>
          <cell r="E280" t="str">
            <v>Staff</v>
          </cell>
          <cell r="F280">
            <v>41857</v>
          </cell>
          <cell r="G280">
            <v>42233</v>
          </cell>
          <cell r="H280">
            <v>0</v>
          </cell>
          <cell r="I280">
            <v>12</v>
          </cell>
        </row>
        <row r="281">
          <cell r="B281" t="str">
            <v>2254</v>
          </cell>
          <cell r="C281" t="str">
            <v>12</v>
          </cell>
          <cell r="D281" t="str">
            <v>PHẠM THỊ ĐOAN</v>
          </cell>
          <cell r="E281" t="str">
            <v>Worker</v>
          </cell>
          <cell r="F281">
            <v>41699</v>
          </cell>
          <cell r="G281">
            <v>42278</v>
          </cell>
          <cell r="H281">
            <v>2</v>
          </cell>
          <cell r="I281">
            <v>14</v>
          </cell>
        </row>
        <row r="282">
          <cell r="B282" t="str">
            <v>2255</v>
          </cell>
          <cell r="C282" t="str">
            <v>12</v>
          </cell>
          <cell r="D282" t="str">
            <v>PHẠM HOÀNG LÊ KHƯƠNG</v>
          </cell>
          <cell r="E282" t="str">
            <v>Engineer</v>
          </cell>
          <cell r="F282">
            <v>41874</v>
          </cell>
          <cell r="G282">
            <v>42305</v>
          </cell>
          <cell r="H282">
            <v>0</v>
          </cell>
          <cell r="I282">
            <v>12</v>
          </cell>
        </row>
        <row r="283">
          <cell r="B283" t="str">
            <v>2257</v>
          </cell>
          <cell r="C283" t="str">
            <v>12</v>
          </cell>
          <cell r="D283" t="str">
            <v>NGUYỄN HIẾU TOÀN</v>
          </cell>
          <cell r="E283" t="str">
            <v>Engineer</v>
          </cell>
          <cell r="F283">
            <v>41876</v>
          </cell>
          <cell r="G283">
            <v>42317</v>
          </cell>
          <cell r="H283">
            <v>0</v>
          </cell>
          <cell r="I283">
            <v>12</v>
          </cell>
        </row>
        <row r="284">
          <cell r="B284" t="str">
            <v>2264</v>
          </cell>
          <cell r="C284" t="str">
            <v>12</v>
          </cell>
          <cell r="D284" t="str">
            <v>NGUYỄN NHẬT TÀI</v>
          </cell>
          <cell r="E284" t="str">
            <v>Technician</v>
          </cell>
          <cell r="F284">
            <v>41718</v>
          </cell>
          <cell r="G284">
            <v>42457</v>
          </cell>
          <cell r="H284">
            <v>0</v>
          </cell>
          <cell r="I284">
            <v>0</v>
          </cell>
        </row>
        <row r="285">
          <cell r="B285" t="str">
            <v>2272</v>
          </cell>
          <cell r="C285" t="str">
            <v>12</v>
          </cell>
          <cell r="D285" t="str">
            <v>NGUYỄN THỊ MINH NGÂN</v>
          </cell>
          <cell r="E285" t="str">
            <v>Staff</v>
          </cell>
          <cell r="F285">
            <v>41786</v>
          </cell>
          <cell r="G285">
            <v>42457</v>
          </cell>
          <cell r="H285">
            <v>0</v>
          </cell>
          <cell r="I285">
            <v>0</v>
          </cell>
        </row>
        <row r="286">
          <cell r="B286" t="str">
            <v>2273</v>
          </cell>
          <cell r="C286" t="str">
            <v>12</v>
          </cell>
          <cell r="D286" t="str">
            <v>TRẦN THỊ NGỌC CHÂU</v>
          </cell>
          <cell r="E286" t="str">
            <v>Worker</v>
          </cell>
          <cell r="F286">
            <v>41954</v>
          </cell>
          <cell r="G286">
            <v>42457</v>
          </cell>
          <cell r="H286">
            <v>0</v>
          </cell>
          <cell r="I286">
            <v>0</v>
          </cell>
        </row>
        <row r="287">
          <cell r="B287" t="str">
            <v>2274</v>
          </cell>
          <cell r="C287" t="str">
            <v>12</v>
          </cell>
          <cell r="D287" t="str">
            <v>VÕ THỊ HUYỀN TRANG</v>
          </cell>
          <cell r="E287" t="str">
            <v>Worker</v>
          </cell>
          <cell r="F287">
            <v>41777</v>
          </cell>
          <cell r="G287">
            <v>42457</v>
          </cell>
          <cell r="H287">
            <v>0</v>
          </cell>
          <cell r="I287">
            <v>0</v>
          </cell>
        </row>
        <row r="288">
          <cell r="B288" t="str">
            <v>033</v>
          </cell>
          <cell r="C288" t="str">
            <v>13</v>
          </cell>
          <cell r="D288" t="str">
            <v>KHỔNG ĐỨC SINH</v>
          </cell>
          <cell r="E288" t="str">
            <v>Asst General Manager</v>
          </cell>
          <cell r="F288">
            <v>41963</v>
          </cell>
          <cell r="G288">
            <v>37312</v>
          </cell>
          <cell r="H288">
            <v>0</v>
          </cell>
          <cell r="I288">
            <v>25</v>
          </cell>
        </row>
        <row r="289">
          <cell r="B289" t="str">
            <v>1452</v>
          </cell>
          <cell r="C289" t="str">
            <v>13</v>
          </cell>
          <cell r="D289" t="str">
            <v>MAI VĂN KHA</v>
          </cell>
          <cell r="E289" t="str">
            <v>Engineer</v>
          </cell>
          <cell r="F289">
            <v>41861</v>
          </cell>
          <cell r="G289">
            <v>41547</v>
          </cell>
          <cell r="H289">
            <v>0</v>
          </cell>
          <cell r="I289">
            <v>12</v>
          </cell>
        </row>
        <row r="290">
          <cell r="B290" t="str">
            <v>2258</v>
          </cell>
          <cell r="C290" t="str">
            <v>13</v>
          </cell>
          <cell r="D290" t="str">
            <v>TRỊNH CÔNG SƠN</v>
          </cell>
          <cell r="E290" t="str">
            <v>Engineer</v>
          </cell>
          <cell r="F290">
            <v>41640</v>
          </cell>
          <cell r="G290">
            <v>42317</v>
          </cell>
          <cell r="H290">
            <v>0</v>
          </cell>
          <cell r="I290">
            <v>12</v>
          </cell>
        </row>
        <row r="291">
          <cell r="B291">
            <v>0</v>
          </cell>
          <cell r="C291">
            <v>0</v>
          </cell>
          <cell r="D291">
            <v>0</v>
          </cell>
          <cell r="E291">
            <v>0</v>
          </cell>
          <cell r="F291">
            <v>0</v>
          </cell>
          <cell r="G291">
            <v>0</v>
          </cell>
          <cell r="H291">
            <v>0</v>
          </cell>
          <cell r="I291">
            <v>0</v>
          </cell>
        </row>
        <row r="292">
          <cell r="B292">
            <v>0</v>
          </cell>
          <cell r="C292" t="e">
            <v>#N/A</v>
          </cell>
          <cell r="D292" t="e">
            <v>#N/A</v>
          </cell>
          <cell r="E292" t="e">
            <v>#N/A</v>
          </cell>
          <cell r="F292" t="e">
            <v>#N/A</v>
          </cell>
          <cell r="G292" t="e">
            <v>#N/A</v>
          </cell>
          <cell r="H292">
            <v>0</v>
          </cell>
          <cell r="I292">
            <v>0</v>
          </cell>
        </row>
        <row r="293">
          <cell r="B293">
            <v>0</v>
          </cell>
          <cell r="C293">
            <v>0</v>
          </cell>
          <cell r="D293">
            <v>0</v>
          </cell>
          <cell r="E293">
            <v>0</v>
          </cell>
          <cell r="F293">
            <v>0</v>
          </cell>
          <cell r="G293">
            <v>0</v>
          </cell>
          <cell r="H293">
            <v>0</v>
          </cell>
          <cell r="I293">
            <v>0</v>
          </cell>
        </row>
        <row r="294">
          <cell r="B294">
            <v>0</v>
          </cell>
          <cell r="C294">
            <v>0</v>
          </cell>
          <cell r="D294">
            <v>0</v>
          </cell>
          <cell r="E294">
            <v>0</v>
          </cell>
          <cell r="F294">
            <v>0</v>
          </cell>
          <cell r="G294">
            <v>0</v>
          </cell>
          <cell r="H294">
            <v>0</v>
          </cell>
          <cell r="I294">
            <v>0</v>
          </cell>
        </row>
        <row r="295">
          <cell r="B295">
            <v>0</v>
          </cell>
          <cell r="C295">
            <v>0</v>
          </cell>
          <cell r="D295">
            <v>0</v>
          </cell>
          <cell r="E295">
            <v>0</v>
          </cell>
          <cell r="F295">
            <v>0</v>
          </cell>
          <cell r="G295">
            <v>0</v>
          </cell>
          <cell r="H295">
            <v>0</v>
          </cell>
          <cell r="I295">
            <v>0</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H61"/>
  <sheetViews>
    <sheetView tabSelected="1" zoomScale="115" zoomScaleNormal="115" workbookViewId="0">
      <pane xSplit="4" ySplit="6" topLeftCell="Z46" activePane="bottomRight" state="frozen"/>
      <selection pane="topRight" activeCell="E1" sqref="E1"/>
      <selection pane="bottomLeft" activeCell="A7" sqref="A7"/>
      <selection pane="bottomRight" activeCell="BE54" sqref="BE54"/>
    </sheetView>
  </sheetViews>
  <sheetFormatPr defaultRowHeight="12.75" x14ac:dyDescent="0.2"/>
  <cols>
    <col min="1" max="1" width="3.28515625" style="10" customWidth="1"/>
    <col min="2" max="2" width="17.140625" style="10" customWidth="1"/>
    <col min="3" max="3" width="4.28515625" style="10" customWidth="1"/>
    <col min="4" max="4" width="3" style="10" customWidth="1"/>
    <col min="5" max="5" width="8.140625" style="10" customWidth="1"/>
    <col min="6" max="10" width="2.7109375" style="10" customWidth="1"/>
    <col min="11" max="11" width="2.7109375" style="10" hidden="1" customWidth="1"/>
    <col min="12" max="12" width="2.85546875" style="10" customWidth="1"/>
    <col min="13" max="16" width="2.7109375" style="10" customWidth="1"/>
    <col min="17" max="18" width="2.85546875" style="10" customWidth="1"/>
    <col min="19" max="20" width="2.7109375" style="10" customWidth="1"/>
    <col min="21" max="21" width="2.85546875" style="10" customWidth="1"/>
    <col min="22" max="23" width="2.7109375" style="10" customWidth="1"/>
    <col min="24" max="25" width="2.85546875" style="10" customWidth="1"/>
    <col min="26" max="31" width="2.7109375" style="10" customWidth="1"/>
    <col min="32" max="32" width="2.85546875" style="10" customWidth="1"/>
    <col min="33" max="33" width="3" style="10" customWidth="1"/>
    <col min="34" max="34" width="2.85546875" style="10" customWidth="1"/>
    <col min="35" max="36" width="3" style="10" customWidth="1"/>
    <col min="37" max="37" width="4.28515625" style="10" customWidth="1"/>
    <col min="38" max="38" width="5.5703125" style="10" hidden="1" customWidth="1"/>
    <col min="39" max="39" width="5.140625" style="10" hidden="1" customWidth="1"/>
    <col min="40" max="40" width="5.42578125" style="10" customWidth="1"/>
    <col min="41" max="41" width="4.5703125" style="10" customWidth="1"/>
    <col min="42" max="42" width="5.5703125" style="10" hidden="1" customWidth="1"/>
    <col min="43" max="43" width="5.5703125" style="10" customWidth="1"/>
    <col min="44" max="44" width="6.85546875" style="10" hidden="1" customWidth="1"/>
    <col min="45" max="45" width="6.42578125" style="10" customWidth="1"/>
    <col min="46" max="46" width="5.140625" style="10" customWidth="1"/>
    <col min="47" max="47" width="5.7109375" style="10" customWidth="1"/>
    <col min="48" max="49" width="6" style="10" customWidth="1"/>
    <col min="50" max="50" width="5.42578125" style="10" customWidth="1"/>
    <col min="51" max="51" width="6.42578125" style="91" customWidth="1"/>
    <col min="52" max="52" width="4.85546875" style="10" customWidth="1"/>
    <col min="53" max="53" width="6.28515625" style="10" customWidth="1"/>
    <col min="54" max="58" width="4.85546875" style="10" customWidth="1"/>
    <col min="59" max="60" width="9.140625" style="10" customWidth="1"/>
    <col min="61" max="74" width="9.140625" style="10"/>
    <col min="75" max="75" width="0" style="10" hidden="1" customWidth="1"/>
    <col min="76" max="16384" width="9.140625" style="10"/>
  </cols>
  <sheetData>
    <row r="1" spans="1:58" x14ac:dyDescent="0.2">
      <c r="A1" s="1"/>
      <c r="B1" s="2" t="s">
        <v>49</v>
      </c>
      <c r="C1" s="3"/>
      <c r="D1" s="3"/>
      <c r="E1" s="3"/>
      <c r="F1" s="3"/>
      <c r="G1" s="3"/>
      <c r="H1" s="3"/>
      <c r="I1" s="3"/>
      <c r="J1" s="3"/>
      <c r="K1" s="3"/>
      <c r="L1" s="3"/>
      <c r="M1" s="3"/>
      <c r="N1" s="3"/>
      <c r="O1" s="3"/>
      <c r="P1" s="3"/>
      <c r="Q1" s="3"/>
      <c r="R1" s="3"/>
      <c r="S1" s="3"/>
      <c r="T1" s="3"/>
      <c r="U1" s="3"/>
      <c r="V1" s="3"/>
      <c r="W1" s="3"/>
      <c r="X1" s="3"/>
      <c r="Y1" s="3"/>
      <c r="Z1" s="3"/>
      <c r="AA1" s="3"/>
      <c r="AB1" s="3"/>
      <c r="AC1" s="3"/>
      <c r="AD1" s="3"/>
      <c r="AE1" s="4"/>
      <c r="AF1" s="3"/>
      <c r="AG1" s="3"/>
      <c r="AH1" s="3"/>
      <c r="AI1" s="3"/>
      <c r="AJ1" s="3"/>
      <c r="AK1" s="3"/>
      <c r="AL1" s="3"/>
      <c r="AM1" s="3"/>
      <c r="AN1" s="5"/>
      <c r="AO1" s="6"/>
      <c r="AP1" s="6"/>
      <c r="AQ1" s="6"/>
      <c r="AR1" s="7"/>
      <c r="AS1" s="7"/>
      <c r="AT1" s="5"/>
      <c r="AU1" s="8"/>
      <c r="AV1" s="8"/>
      <c r="AW1" s="8"/>
      <c r="AX1" s="8"/>
      <c r="AY1" s="9"/>
      <c r="AZ1" s="3"/>
      <c r="BA1" s="3"/>
    </row>
    <row r="2" spans="1:58" ht="15" x14ac:dyDescent="0.25">
      <c r="A2" s="124" t="s">
        <v>50</v>
      </c>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c r="AY2" s="124"/>
      <c r="AZ2" s="124"/>
      <c r="BA2" s="124"/>
    </row>
    <row r="3" spans="1:58" ht="15" customHeight="1" x14ac:dyDescent="0.25">
      <c r="A3" s="123" t="s">
        <v>93</v>
      </c>
      <c r="B3" s="123"/>
      <c r="C3" s="123"/>
      <c r="D3" s="123"/>
      <c r="E3" s="123"/>
      <c r="F3" s="123"/>
      <c r="G3" s="123"/>
      <c r="H3" s="123"/>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3"/>
      <c r="AH3" s="123"/>
      <c r="AI3" s="123"/>
      <c r="AJ3" s="123"/>
      <c r="AK3" s="123"/>
      <c r="AL3" s="123"/>
      <c r="AM3" s="123"/>
      <c r="AN3" s="123"/>
      <c r="AO3" s="123"/>
      <c r="AP3" s="123"/>
      <c r="AQ3" s="123"/>
      <c r="AR3" s="123"/>
      <c r="AS3" s="123"/>
      <c r="AT3" s="123"/>
      <c r="AU3" s="123"/>
      <c r="AV3" s="123"/>
      <c r="AW3" s="123"/>
      <c r="AX3" s="123"/>
      <c r="AY3" s="123"/>
      <c r="AZ3" s="123"/>
      <c r="BA3" s="123"/>
    </row>
    <row r="4" spans="1:58" ht="19.5" customHeight="1" x14ac:dyDescent="0.2">
      <c r="A4" s="2" t="s">
        <v>47</v>
      </c>
      <c r="B4" s="11"/>
      <c r="C4" s="1"/>
      <c r="D4" s="1"/>
      <c r="E4" s="1"/>
      <c r="F4" s="1"/>
      <c r="G4" s="1"/>
      <c r="H4" s="1"/>
      <c r="I4" s="12"/>
      <c r="J4" s="12"/>
      <c r="K4" s="12"/>
      <c r="L4" s="12"/>
      <c r="M4" s="12"/>
      <c r="N4" s="12"/>
      <c r="O4" s="12"/>
      <c r="P4" s="12"/>
      <c r="Q4" s="12"/>
      <c r="R4" s="12"/>
      <c r="S4" s="12"/>
      <c r="T4" s="12"/>
      <c r="U4" s="12"/>
      <c r="V4" s="12"/>
      <c r="W4" s="12"/>
      <c r="X4" s="12"/>
      <c r="Y4" s="12"/>
      <c r="Z4" s="12"/>
      <c r="AA4" s="12"/>
      <c r="AB4" s="12"/>
      <c r="AC4" s="12"/>
      <c r="AD4" s="12"/>
      <c r="AE4" s="13"/>
      <c r="AF4" s="12"/>
      <c r="AG4" s="12"/>
      <c r="AH4" s="12"/>
      <c r="AI4" s="12"/>
      <c r="AJ4" s="12"/>
      <c r="AK4" s="3" t="s">
        <v>86</v>
      </c>
      <c r="AL4" s="3"/>
      <c r="AM4" s="3"/>
      <c r="AN4" s="5"/>
      <c r="AO4" s="6"/>
      <c r="AP4" s="6"/>
      <c r="AQ4" s="6"/>
      <c r="AR4" s="7"/>
      <c r="AS4" s="7"/>
      <c r="AT4" s="5"/>
      <c r="AU4" s="8"/>
      <c r="AV4" s="8"/>
      <c r="AW4" s="8"/>
      <c r="AX4" s="8"/>
      <c r="AY4" s="9"/>
      <c r="AZ4" s="3"/>
      <c r="BA4" s="1"/>
    </row>
    <row r="5" spans="1:58" ht="26.25" customHeight="1" x14ac:dyDescent="0.2">
      <c r="A5" s="125" t="s">
        <v>0</v>
      </c>
      <c r="B5" s="127" t="s">
        <v>51</v>
      </c>
      <c r="C5" s="129" t="s">
        <v>52</v>
      </c>
      <c r="D5" s="130"/>
      <c r="E5" s="104" t="s">
        <v>53</v>
      </c>
      <c r="F5" s="133" t="s">
        <v>55</v>
      </c>
      <c r="G5" s="134"/>
      <c r="H5" s="134"/>
      <c r="I5" s="134"/>
      <c r="J5" s="134"/>
      <c r="K5" s="134"/>
      <c r="L5" s="134"/>
      <c r="M5" s="134"/>
      <c r="N5" s="134"/>
      <c r="O5" s="134"/>
      <c r="P5" s="134"/>
      <c r="Q5" s="134"/>
      <c r="R5" s="134"/>
      <c r="S5" s="134"/>
      <c r="T5" s="134"/>
      <c r="U5" s="134"/>
      <c r="V5" s="134"/>
      <c r="W5" s="134"/>
      <c r="X5" s="134"/>
      <c r="Y5" s="134"/>
      <c r="Z5" s="134"/>
      <c r="AA5" s="134"/>
      <c r="AB5" s="134"/>
      <c r="AC5" s="134"/>
      <c r="AD5" s="134"/>
      <c r="AE5" s="134"/>
      <c r="AF5" s="134"/>
      <c r="AG5" s="134"/>
      <c r="AH5" s="134"/>
      <c r="AI5" s="134"/>
      <c r="AJ5" s="135"/>
      <c r="AK5" s="121" t="s">
        <v>56</v>
      </c>
      <c r="AL5" s="121" t="s">
        <v>87</v>
      </c>
      <c r="AM5" s="121" t="s">
        <v>57</v>
      </c>
      <c r="AN5" s="121" t="s">
        <v>58</v>
      </c>
      <c r="AO5" s="121" t="s">
        <v>59</v>
      </c>
      <c r="AP5" s="121" t="s">
        <v>60</v>
      </c>
      <c r="AQ5" s="121" t="s">
        <v>61</v>
      </c>
      <c r="AR5" s="121" t="s">
        <v>80</v>
      </c>
      <c r="AS5" s="121" t="s">
        <v>62</v>
      </c>
      <c r="AT5" s="139" t="s">
        <v>63</v>
      </c>
      <c r="AU5" s="129" t="s">
        <v>64</v>
      </c>
      <c r="AV5" s="138"/>
      <c r="AW5" s="138"/>
      <c r="AX5" s="138"/>
      <c r="AY5" s="136" t="s">
        <v>1</v>
      </c>
      <c r="AZ5" s="121" t="s">
        <v>65</v>
      </c>
      <c r="BA5" s="121" t="s">
        <v>66</v>
      </c>
      <c r="BB5" s="14"/>
      <c r="BC5" s="15"/>
      <c r="BD5" s="15"/>
      <c r="BE5" s="15"/>
      <c r="BF5" s="16"/>
    </row>
    <row r="6" spans="1:58" ht="30" customHeight="1" x14ac:dyDescent="0.2">
      <c r="A6" s="126"/>
      <c r="B6" s="128"/>
      <c r="C6" s="131"/>
      <c r="D6" s="132"/>
      <c r="E6" s="59" t="s">
        <v>54</v>
      </c>
      <c r="F6" s="102" t="s">
        <v>2</v>
      </c>
      <c r="G6" s="102" t="s">
        <v>3</v>
      </c>
      <c r="H6" s="102" t="s">
        <v>4</v>
      </c>
      <c r="I6" s="102" t="s">
        <v>5</v>
      </c>
      <c r="J6" s="103" t="s">
        <v>6</v>
      </c>
      <c r="K6" s="102" t="s">
        <v>7</v>
      </c>
      <c r="L6" s="103" t="s">
        <v>8</v>
      </c>
      <c r="M6" s="103" t="s">
        <v>9</v>
      </c>
      <c r="N6" s="102" t="s">
        <v>10</v>
      </c>
      <c r="O6" s="102" t="s">
        <v>11</v>
      </c>
      <c r="P6" s="102" t="s">
        <v>12</v>
      </c>
      <c r="Q6" s="102" t="s">
        <v>13</v>
      </c>
      <c r="R6" s="102" t="s">
        <v>14</v>
      </c>
      <c r="S6" s="103" t="s">
        <v>15</v>
      </c>
      <c r="T6" s="102" t="s">
        <v>16</v>
      </c>
      <c r="U6" s="102" t="s">
        <v>17</v>
      </c>
      <c r="V6" s="102" t="s">
        <v>18</v>
      </c>
      <c r="W6" s="102" t="s">
        <v>19</v>
      </c>
      <c r="X6" s="102" t="s">
        <v>20</v>
      </c>
      <c r="Y6" s="102" t="s">
        <v>21</v>
      </c>
      <c r="Z6" s="103" t="s">
        <v>22</v>
      </c>
      <c r="AA6" s="102" t="s">
        <v>23</v>
      </c>
      <c r="AB6" s="102" t="s">
        <v>24</v>
      </c>
      <c r="AC6" s="102" t="s">
        <v>25</v>
      </c>
      <c r="AD6" s="102" t="s">
        <v>26</v>
      </c>
      <c r="AE6" s="102" t="s">
        <v>27</v>
      </c>
      <c r="AF6" s="101" t="s">
        <v>28</v>
      </c>
      <c r="AG6" s="103" t="s">
        <v>29</v>
      </c>
      <c r="AH6" s="102" t="s">
        <v>30</v>
      </c>
      <c r="AI6" s="102" t="s">
        <v>31</v>
      </c>
      <c r="AJ6" s="102" t="s">
        <v>32</v>
      </c>
      <c r="AK6" s="122"/>
      <c r="AL6" s="141"/>
      <c r="AM6" s="122"/>
      <c r="AN6" s="122"/>
      <c r="AO6" s="122"/>
      <c r="AP6" s="122"/>
      <c r="AQ6" s="122"/>
      <c r="AR6" s="122"/>
      <c r="AS6" s="122"/>
      <c r="AT6" s="140"/>
      <c r="AU6" s="17" t="s">
        <v>67</v>
      </c>
      <c r="AV6" s="17" t="s">
        <v>92</v>
      </c>
      <c r="AW6" s="17" t="s">
        <v>96</v>
      </c>
      <c r="AX6" s="17" t="s">
        <v>95</v>
      </c>
      <c r="AY6" s="137"/>
      <c r="AZ6" s="122"/>
      <c r="BA6" s="122"/>
    </row>
    <row r="7" spans="1:58" ht="16.5" customHeight="1" x14ac:dyDescent="0.2">
      <c r="A7" s="20" t="s">
        <v>8</v>
      </c>
      <c r="B7" s="79"/>
      <c r="C7" s="120"/>
      <c r="D7" s="88"/>
      <c r="E7" s="21"/>
      <c r="F7" s="105" t="s">
        <v>90</v>
      </c>
      <c r="G7" s="105" t="s">
        <v>90</v>
      </c>
      <c r="H7" s="105" t="s">
        <v>90</v>
      </c>
      <c r="I7" s="105" t="s">
        <v>90</v>
      </c>
      <c r="J7" s="109" t="s">
        <v>90</v>
      </c>
      <c r="K7" s="105"/>
      <c r="L7" s="105"/>
      <c r="M7" s="109" t="s">
        <v>90</v>
      </c>
      <c r="N7" s="105" t="s">
        <v>90</v>
      </c>
      <c r="O7" s="105" t="s">
        <v>90</v>
      </c>
      <c r="P7" s="105" t="s">
        <v>90</v>
      </c>
      <c r="Q7" s="105" t="s">
        <v>90</v>
      </c>
      <c r="R7" s="105" t="s">
        <v>90</v>
      </c>
      <c r="S7" s="105"/>
      <c r="T7" s="105" t="s">
        <v>90</v>
      </c>
      <c r="U7" s="113" t="s">
        <v>85</v>
      </c>
      <c r="V7" s="105" t="s">
        <v>90</v>
      </c>
      <c r="W7" s="105" t="s">
        <v>90</v>
      </c>
      <c r="X7" s="106" t="s">
        <v>90</v>
      </c>
      <c r="Y7" s="105" t="s">
        <v>90</v>
      </c>
      <c r="Z7" s="105"/>
      <c r="AA7" s="105" t="s">
        <v>90</v>
      </c>
      <c r="AB7" s="105" t="s">
        <v>90</v>
      </c>
      <c r="AC7" s="105" t="s">
        <v>90</v>
      </c>
      <c r="AD7" s="105" t="s">
        <v>90</v>
      </c>
      <c r="AE7" s="106" t="s">
        <v>8</v>
      </c>
      <c r="AF7" s="109" t="s">
        <v>90</v>
      </c>
      <c r="AG7" s="105"/>
      <c r="AH7" s="105" t="s">
        <v>90</v>
      </c>
      <c r="AI7" s="105" t="s">
        <v>90</v>
      </c>
      <c r="AJ7" s="105" t="s">
        <v>90</v>
      </c>
      <c r="AK7" s="22">
        <f t="shared" ref="AK7:AK49" si="0">COUNTIF(F7:AJ7,"01")+(COUNTIF(F7:AJ7,"01/2")*0.5)</f>
        <v>1.5</v>
      </c>
      <c r="AL7" s="22">
        <f>VLOOKUP(C7,'[1]phep nam 2016'!$B$3:$I$571,8,0)</f>
        <v>0</v>
      </c>
      <c r="AM7" s="22">
        <v>20.5</v>
      </c>
      <c r="AN7" s="23">
        <f t="shared" ref="AN7:AN49" si="1">AM7-AK7</f>
        <v>19</v>
      </c>
      <c r="AO7" s="25">
        <f t="shared" ref="AO7:AO49" si="2">COUNTIF(F7:AJ7,"'02")</f>
        <v>0</v>
      </c>
      <c r="AP7" s="25">
        <v>1</v>
      </c>
      <c r="AQ7" s="25">
        <f t="shared" ref="AQ7:AQ49" si="3">AP7-AO7</f>
        <v>1</v>
      </c>
      <c r="AR7" s="18"/>
      <c r="AS7" s="18">
        <f t="shared" ref="AS7:AS49" si="4">COUNTIF(F7:AJ7,"x")+COUNTIF(F7:AJ7,"01/2")+COUNTIF(F7:AJ7,"01")+COUNTIF(F7:AJ7,"02")+COUNTIF(F7:AJ7,"'02")+(COUNTIF(F7:AJ7,"05/2")*0.5)+(HOUR(SUM(F7:AJ7))+MINUTE(SUM(F7:AJ7))/60)/8-AR7</f>
        <v>26</v>
      </c>
      <c r="AT7" s="18">
        <f t="shared" ref="AT7:AT49" si="5">COUNTIF(F7:AJ7,"03")+COUNTIF(F7:AJ7,"04")</f>
        <v>0</v>
      </c>
      <c r="AU7" s="19">
        <v>16.5</v>
      </c>
      <c r="AV7" s="19">
        <v>0</v>
      </c>
      <c r="AW7" s="19">
        <v>0</v>
      </c>
      <c r="AX7" s="19">
        <v>0</v>
      </c>
      <c r="AY7" s="19">
        <v>0</v>
      </c>
      <c r="AZ7" s="26">
        <f>COUNT(F7:AJ7)</f>
        <v>0</v>
      </c>
      <c r="BA7" s="19" t="str">
        <f t="shared" ref="BA7:BA49" si="6">IF(SUM(COUNTIF(F7:AJ7,"04"),COUNTIF(F7:AJ7,"05"),COUNTIF(F7:AJ7,"05/2"),COUNT(F7:AJ7),IF(COUNTIF(F7:AJ7,"'05")&gt;0,2,0))&gt;1,"B",IF(SUM(COUNTIF(F7:AJ7,"04"),COUNTIF(F7:AJ7,"05"),COUNT(F7:AJ7),COUNTIF(F7:AJ7,"05/2"))=1,"A/2","A"))</f>
        <v>A</v>
      </c>
    </row>
    <row r="8" spans="1:58" ht="17.25" customHeight="1" x14ac:dyDescent="0.2">
      <c r="A8" s="20" t="s">
        <v>9</v>
      </c>
      <c r="B8" s="63"/>
      <c r="C8" s="61"/>
      <c r="D8" s="88"/>
      <c r="E8" s="21"/>
      <c r="F8" s="105" t="s">
        <v>90</v>
      </c>
      <c r="G8" s="105" t="s">
        <v>90</v>
      </c>
      <c r="H8" s="105" t="s">
        <v>90</v>
      </c>
      <c r="I8" s="105" t="s">
        <v>90</v>
      </c>
      <c r="J8" s="109" t="s">
        <v>90</v>
      </c>
      <c r="K8" s="105"/>
      <c r="L8" s="105"/>
      <c r="M8" s="109" t="s">
        <v>90</v>
      </c>
      <c r="N8" s="105" t="s">
        <v>90</v>
      </c>
      <c r="O8" s="105" t="s">
        <v>90</v>
      </c>
      <c r="P8" s="105" t="s">
        <v>90</v>
      </c>
      <c r="Q8" s="105" t="s">
        <v>90</v>
      </c>
      <c r="R8" s="105" t="s">
        <v>90</v>
      </c>
      <c r="S8" s="105"/>
      <c r="T8" s="105" t="s">
        <v>90</v>
      </c>
      <c r="U8" s="105" t="s">
        <v>90</v>
      </c>
      <c r="V8" s="105" t="s">
        <v>90</v>
      </c>
      <c r="W8" s="105" t="s">
        <v>90</v>
      </c>
      <c r="X8" s="106" t="s">
        <v>90</v>
      </c>
      <c r="Y8" s="105" t="s">
        <v>90</v>
      </c>
      <c r="Z8" s="105"/>
      <c r="AA8" s="105" t="s">
        <v>90</v>
      </c>
      <c r="AB8" s="105" t="s">
        <v>90</v>
      </c>
      <c r="AC8" s="105" t="s">
        <v>90</v>
      </c>
      <c r="AD8" s="105" t="s">
        <v>90</v>
      </c>
      <c r="AE8" s="105" t="s">
        <v>90</v>
      </c>
      <c r="AF8" s="109" t="s">
        <v>90</v>
      </c>
      <c r="AG8" s="105"/>
      <c r="AH8" s="105" t="s">
        <v>90</v>
      </c>
      <c r="AI8" s="105" t="s">
        <v>90</v>
      </c>
      <c r="AJ8" s="105" t="s">
        <v>90</v>
      </c>
      <c r="AK8" s="22">
        <f t="shared" si="0"/>
        <v>0</v>
      </c>
      <c r="AL8" s="22">
        <f>VLOOKUP(C8,'[1]phep nam 2016'!$B$3:$I$571,8,0)</f>
        <v>0</v>
      </c>
      <c r="AM8" s="22">
        <v>21</v>
      </c>
      <c r="AN8" s="23">
        <f t="shared" si="1"/>
        <v>21</v>
      </c>
      <c r="AO8" s="25">
        <f t="shared" si="2"/>
        <v>0</v>
      </c>
      <c r="AP8" s="25">
        <v>1</v>
      </c>
      <c r="AQ8" s="25">
        <f t="shared" si="3"/>
        <v>1</v>
      </c>
      <c r="AR8" s="18"/>
      <c r="AS8" s="18">
        <f t="shared" si="4"/>
        <v>26</v>
      </c>
      <c r="AT8" s="18">
        <f t="shared" si="5"/>
        <v>0</v>
      </c>
      <c r="AU8" s="19">
        <v>8.5</v>
      </c>
      <c r="AV8" s="19">
        <v>0</v>
      </c>
      <c r="AW8" s="19">
        <v>0</v>
      </c>
      <c r="AX8" s="19">
        <v>0</v>
      </c>
      <c r="AY8" s="19">
        <v>0</v>
      </c>
      <c r="AZ8" s="26">
        <f t="shared" ref="AZ8:AZ49" si="7">COUNT(F8:AJ8)</f>
        <v>0</v>
      </c>
      <c r="BA8" s="19" t="str">
        <f t="shared" si="6"/>
        <v>A</v>
      </c>
    </row>
    <row r="9" spans="1:58" ht="16.5" customHeight="1" x14ac:dyDescent="0.2">
      <c r="A9" s="20" t="s">
        <v>10</v>
      </c>
      <c r="B9" s="62"/>
      <c r="C9" s="117"/>
      <c r="D9" s="88"/>
      <c r="E9" s="21"/>
      <c r="F9" s="105" t="s">
        <v>90</v>
      </c>
      <c r="G9" s="105" t="s">
        <v>90</v>
      </c>
      <c r="H9" s="105" t="s">
        <v>90</v>
      </c>
      <c r="I9" s="105" t="s">
        <v>90</v>
      </c>
      <c r="J9" s="109" t="s">
        <v>90</v>
      </c>
      <c r="K9" s="105"/>
      <c r="L9" s="105"/>
      <c r="M9" s="109" t="s">
        <v>90</v>
      </c>
      <c r="N9" s="105" t="s">
        <v>90</v>
      </c>
      <c r="O9" s="105" t="s">
        <v>90</v>
      </c>
      <c r="P9" s="105" t="s">
        <v>90</v>
      </c>
      <c r="Q9" s="105" t="s">
        <v>90</v>
      </c>
      <c r="R9" s="105" t="s">
        <v>90</v>
      </c>
      <c r="S9" s="105"/>
      <c r="T9" s="105" t="s">
        <v>90</v>
      </c>
      <c r="U9" s="105" t="s">
        <v>90</v>
      </c>
      <c r="V9" s="105" t="s">
        <v>90</v>
      </c>
      <c r="W9" s="105" t="s">
        <v>90</v>
      </c>
      <c r="X9" s="106" t="s">
        <v>90</v>
      </c>
      <c r="Y9" s="105" t="s">
        <v>90</v>
      </c>
      <c r="Z9" s="105"/>
      <c r="AA9" s="113" t="s">
        <v>85</v>
      </c>
      <c r="AB9" s="105" t="s">
        <v>90</v>
      </c>
      <c r="AC9" s="105" t="s">
        <v>90</v>
      </c>
      <c r="AD9" s="105" t="s">
        <v>90</v>
      </c>
      <c r="AE9" s="105" t="s">
        <v>90</v>
      </c>
      <c r="AF9" s="109" t="s">
        <v>90</v>
      </c>
      <c r="AG9" s="105"/>
      <c r="AH9" s="105" t="s">
        <v>90</v>
      </c>
      <c r="AI9" s="105" t="s">
        <v>90</v>
      </c>
      <c r="AJ9" s="105" t="s">
        <v>90</v>
      </c>
      <c r="AK9" s="22">
        <f t="shared" si="0"/>
        <v>0.5</v>
      </c>
      <c r="AL9" s="22">
        <f>VLOOKUP(C9,'[1]phep nam 2016'!$B$3:$I$571,8,0)</f>
        <v>0</v>
      </c>
      <c r="AM9" s="22">
        <v>14.5</v>
      </c>
      <c r="AN9" s="23">
        <f t="shared" si="1"/>
        <v>14</v>
      </c>
      <c r="AO9" s="25">
        <f t="shared" si="2"/>
        <v>0</v>
      </c>
      <c r="AP9" s="25">
        <v>0</v>
      </c>
      <c r="AQ9" s="25">
        <f t="shared" si="3"/>
        <v>0</v>
      </c>
      <c r="AR9" s="18"/>
      <c r="AS9" s="18">
        <f t="shared" si="4"/>
        <v>26</v>
      </c>
      <c r="AT9" s="18">
        <f t="shared" si="5"/>
        <v>0</v>
      </c>
      <c r="AU9" s="19">
        <v>0</v>
      </c>
      <c r="AV9" s="19">
        <v>0</v>
      </c>
      <c r="AW9" s="19">
        <v>0</v>
      </c>
      <c r="AX9" s="19">
        <v>0</v>
      </c>
      <c r="AY9" s="19">
        <v>0</v>
      </c>
      <c r="AZ9" s="26">
        <f t="shared" si="7"/>
        <v>0</v>
      </c>
      <c r="BA9" s="19" t="str">
        <f t="shared" si="6"/>
        <v>A</v>
      </c>
    </row>
    <row r="10" spans="1:58" ht="16.5" customHeight="1" x14ac:dyDescent="0.2">
      <c r="A10" s="20" t="s">
        <v>11</v>
      </c>
      <c r="B10" s="63"/>
      <c r="C10" s="97"/>
      <c r="D10" s="88"/>
      <c r="E10" s="21"/>
      <c r="F10" s="105" t="s">
        <v>90</v>
      </c>
      <c r="G10" s="105" t="s">
        <v>90</v>
      </c>
      <c r="H10" s="105" t="s">
        <v>90</v>
      </c>
      <c r="I10" s="105" t="s">
        <v>90</v>
      </c>
      <c r="J10" s="109" t="s">
        <v>90</v>
      </c>
      <c r="K10" s="105"/>
      <c r="L10" s="105"/>
      <c r="M10" s="109" t="s">
        <v>90</v>
      </c>
      <c r="N10" s="105" t="s">
        <v>90</v>
      </c>
      <c r="O10" s="105" t="s">
        <v>90</v>
      </c>
      <c r="P10" s="113" t="s">
        <v>85</v>
      </c>
      <c r="Q10" s="105" t="s">
        <v>90</v>
      </c>
      <c r="R10" s="105" t="s">
        <v>90</v>
      </c>
      <c r="S10" s="105"/>
      <c r="T10" s="105" t="s">
        <v>90</v>
      </c>
      <c r="U10" s="105" t="s">
        <v>90</v>
      </c>
      <c r="V10" s="105" t="s">
        <v>90</v>
      </c>
      <c r="W10" s="105" t="s">
        <v>90</v>
      </c>
      <c r="X10" s="106" t="s">
        <v>90</v>
      </c>
      <c r="Y10" s="105" t="s">
        <v>90</v>
      </c>
      <c r="Z10" s="105"/>
      <c r="AA10" s="105" t="s">
        <v>90</v>
      </c>
      <c r="AB10" s="105" t="s">
        <v>90</v>
      </c>
      <c r="AC10" s="105" t="s">
        <v>90</v>
      </c>
      <c r="AD10" s="106" t="s">
        <v>8</v>
      </c>
      <c r="AE10" s="105" t="s">
        <v>90</v>
      </c>
      <c r="AF10" s="109" t="s">
        <v>90</v>
      </c>
      <c r="AG10" s="105"/>
      <c r="AH10" s="113" t="s">
        <v>85</v>
      </c>
      <c r="AI10" s="105" t="s">
        <v>90</v>
      </c>
      <c r="AJ10" s="105" t="s">
        <v>90</v>
      </c>
      <c r="AK10" s="22">
        <f t="shared" si="0"/>
        <v>2</v>
      </c>
      <c r="AL10" s="22">
        <f>VLOOKUP(C10,'[1]phep nam 2016'!$B$3:$I$571,8,0)</f>
        <v>0</v>
      </c>
      <c r="AM10" s="22">
        <v>17.5</v>
      </c>
      <c r="AN10" s="23">
        <f t="shared" si="1"/>
        <v>15.5</v>
      </c>
      <c r="AO10" s="25">
        <f t="shared" si="2"/>
        <v>0</v>
      </c>
      <c r="AP10" s="25">
        <v>1</v>
      </c>
      <c r="AQ10" s="25">
        <f t="shared" si="3"/>
        <v>1</v>
      </c>
      <c r="AR10" s="18"/>
      <c r="AS10" s="18">
        <f t="shared" si="4"/>
        <v>26</v>
      </c>
      <c r="AT10" s="18">
        <f t="shared" si="5"/>
        <v>0</v>
      </c>
      <c r="AU10" s="19">
        <v>2</v>
      </c>
      <c r="AV10" s="19">
        <v>8</v>
      </c>
      <c r="AW10" s="19">
        <v>0</v>
      </c>
      <c r="AX10" s="19">
        <v>0</v>
      </c>
      <c r="AY10" s="19">
        <v>72</v>
      </c>
      <c r="AZ10" s="26">
        <f t="shared" si="7"/>
        <v>0</v>
      </c>
      <c r="BA10" s="19" t="str">
        <f t="shared" si="6"/>
        <v>A</v>
      </c>
    </row>
    <row r="11" spans="1:58" ht="16.5" customHeight="1" x14ac:dyDescent="0.2">
      <c r="A11" s="20" t="s">
        <v>12</v>
      </c>
      <c r="B11" s="80"/>
      <c r="C11" s="61"/>
      <c r="D11" s="88"/>
      <c r="E11" s="21"/>
      <c r="F11" s="105" t="s">
        <v>90</v>
      </c>
      <c r="G11" s="105" t="s">
        <v>90</v>
      </c>
      <c r="H11" s="105" t="s">
        <v>90</v>
      </c>
      <c r="I11" s="105" t="s">
        <v>90</v>
      </c>
      <c r="J11" s="109" t="s">
        <v>90</v>
      </c>
      <c r="K11" s="105"/>
      <c r="L11" s="105"/>
      <c r="M11" s="109" t="s">
        <v>90</v>
      </c>
      <c r="N11" s="105" t="s">
        <v>90</v>
      </c>
      <c r="O11" s="105" t="s">
        <v>90</v>
      </c>
      <c r="P11" s="105" t="s">
        <v>90</v>
      </c>
      <c r="Q11" s="105" t="s">
        <v>90</v>
      </c>
      <c r="R11" s="105" t="s">
        <v>90</v>
      </c>
      <c r="S11" s="105"/>
      <c r="T11" s="105" t="s">
        <v>90</v>
      </c>
      <c r="U11" s="105" t="s">
        <v>90</v>
      </c>
      <c r="V11" s="105" t="s">
        <v>90</v>
      </c>
      <c r="W11" s="105" t="s">
        <v>90</v>
      </c>
      <c r="X11" s="106" t="s">
        <v>90</v>
      </c>
      <c r="Y11" s="105" t="s">
        <v>90</v>
      </c>
      <c r="Z11" s="105"/>
      <c r="AA11" s="105" t="s">
        <v>90</v>
      </c>
      <c r="AB11" s="105" t="s">
        <v>90</v>
      </c>
      <c r="AC11" s="105" t="s">
        <v>90</v>
      </c>
      <c r="AD11" s="105" t="s">
        <v>90</v>
      </c>
      <c r="AE11" s="105" t="s">
        <v>90</v>
      </c>
      <c r="AF11" s="109" t="s">
        <v>90</v>
      </c>
      <c r="AG11" s="105"/>
      <c r="AH11" s="105" t="s">
        <v>90</v>
      </c>
      <c r="AI11" s="105" t="s">
        <v>90</v>
      </c>
      <c r="AJ11" s="105" t="s">
        <v>90</v>
      </c>
      <c r="AK11" s="22">
        <f t="shared" si="0"/>
        <v>0</v>
      </c>
      <c r="AL11" s="22">
        <f>VLOOKUP(C11,'[1]phep nam 2016'!$B$3:$I$571,8,0)</f>
        <v>0</v>
      </c>
      <c r="AM11" s="22">
        <v>14</v>
      </c>
      <c r="AN11" s="23">
        <f t="shared" si="1"/>
        <v>14</v>
      </c>
      <c r="AO11" s="25">
        <f t="shared" si="2"/>
        <v>0</v>
      </c>
      <c r="AP11" s="25">
        <v>1</v>
      </c>
      <c r="AQ11" s="25">
        <f t="shared" si="3"/>
        <v>1</v>
      </c>
      <c r="AR11" s="18"/>
      <c r="AS11" s="18">
        <f t="shared" si="4"/>
        <v>26</v>
      </c>
      <c r="AT11" s="18">
        <f t="shared" si="5"/>
        <v>0</v>
      </c>
      <c r="AU11" s="19">
        <v>14.75</v>
      </c>
      <c r="AV11" s="19">
        <v>8</v>
      </c>
      <c r="AW11" s="19">
        <v>0</v>
      </c>
      <c r="AX11" s="19">
        <v>0</v>
      </c>
      <c r="AY11" s="19">
        <v>0</v>
      </c>
      <c r="AZ11" s="26">
        <f t="shared" si="7"/>
        <v>0</v>
      </c>
      <c r="BA11" s="19" t="str">
        <f t="shared" si="6"/>
        <v>A</v>
      </c>
    </row>
    <row r="12" spans="1:58" ht="16.5" customHeight="1" x14ac:dyDescent="0.2">
      <c r="A12" s="20" t="s">
        <v>13</v>
      </c>
      <c r="B12" s="32"/>
      <c r="C12" s="117"/>
      <c r="D12" s="88"/>
      <c r="E12" s="21"/>
      <c r="F12" s="105" t="s">
        <v>90</v>
      </c>
      <c r="G12" s="106" t="s">
        <v>84</v>
      </c>
      <c r="H12" s="105" t="s">
        <v>90</v>
      </c>
      <c r="I12" s="105" t="s">
        <v>90</v>
      </c>
      <c r="J12" s="109" t="s">
        <v>90</v>
      </c>
      <c r="K12" s="105"/>
      <c r="L12" s="105"/>
      <c r="M12" s="109" t="s">
        <v>90</v>
      </c>
      <c r="N12" s="105" t="s">
        <v>90</v>
      </c>
      <c r="O12" s="106" t="s">
        <v>8</v>
      </c>
      <c r="P12" s="106" t="s">
        <v>8</v>
      </c>
      <c r="Q12" s="105" t="s">
        <v>90</v>
      </c>
      <c r="R12" s="105" t="s">
        <v>90</v>
      </c>
      <c r="S12" s="105"/>
      <c r="T12" s="105" t="s">
        <v>90</v>
      </c>
      <c r="U12" s="105" t="s">
        <v>90</v>
      </c>
      <c r="V12" s="105" t="s">
        <v>90</v>
      </c>
      <c r="W12" s="105" t="s">
        <v>90</v>
      </c>
      <c r="X12" s="106" t="s">
        <v>90</v>
      </c>
      <c r="Y12" s="106" t="s">
        <v>12</v>
      </c>
      <c r="Z12" s="105"/>
      <c r="AA12" s="106" t="s">
        <v>12</v>
      </c>
      <c r="AB12" s="106" t="s">
        <v>12</v>
      </c>
      <c r="AC12" s="106" t="s">
        <v>12</v>
      </c>
      <c r="AD12" s="105" t="s">
        <v>90</v>
      </c>
      <c r="AE12" s="105" t="s">
        <v>90</v>
      </c>
      <c r="AF12" s="109" t="s">
        <v>90</v>
      </c>
      <c r="AG12" s="105"/>
      <c r="AH12" s="106" t="s">
        <v>12</v>
      </c>
      <c r="AI12" s="105" t="s">
        <v>90</v>
      </c>
      <c r="AJ12" s="106" t="s">
        <v>11</v>
      </c>
      <c r="AK12" s="22">
        <f t="shared" si="0"/>
        <v>2</v>
      </c>
      <c r="AL12" s="22">
        <f>VLOOKUP(C12,'[1]phep nam 2016'!$B$3:$I$571,8,0)</f>
        <v>0</v>
      </c>
      <c r="AM12" s="22">
        <v>6</v>
      </c>
      <c r="AN12" s="23">
        <f t="shared" si="1"/>
        <v>4</v>
      </c>
      <c r="AO12" s="25">
        <f t="shared" si="2"/>
        <v>1</v>
      </c>
      <c r="AP12" s="25">
        <v>1</v>
      </c>
      <c r="AQ12" s="25">
        <f t="shared" si="3"/>
        <v>0</v>
      </c>
      <c r="AR12" s="18"/>
      <c r="AS12" s="18">
        <f t="shared" si="4"/>
        <v>20</v>
      </c>
      <c r="AT12" s="18">
        <f t="shared" si="5"/>
        <v>1</v>
      </c>
      <c r="AU12" s="19">
        <v>0</v>
      </c>
      <c r="AV12" s="19">
        <v>0</v>
      </c>
      <c r="AW12" s="19">
        <v>0</v>
      </c>
      <c r="AX12" s="19">
        <v>0</v>
      </c>
      <c r="AY12" s="19">
        <v>40</v>
      </c>
      <c r="AZ12" s="26">
        <f t="shared" si="7"/>
        <v>0</v>
      </c>
      <c r="BA12" s="19" t="str">
        <f t="shared" si="6"/>
        <v>B</v>
      </c>
    </row>
    <row r="13" spans="1:58" ht="16.5" customHeight="1" x14ac:dyDescent="0.2">
      <c r="A13" s="20" t="s">
        <v>14</v>
      </c>
      <c r="B13" s="32"/>
      <c r="C13" s="98"/>
      <c r="D13" s="88"/>
      <c r="E13" s="21"/>
      <c r="F13" s="112" t="s">
        <v>83</v>
      </c>
      <c r="G13" s="105"/>
      <c r="H13" s="105"/>
      <c r="I13" s="105"/>
      <c r="J13" s="105"/>
      <c r="K13" s="105"/>
      <c r="L13" s="105"/>
      <c r="M13" s="105"/>
      <c r="N13" s="105"/>
      <c r="O13" s="105"/>
      <c r="P13" s="105"/>
      <c r="Q13" s="105"/>
      <c r="R13" s="105"/>
      <c r="S13" s="105"/>
      <c r="T13" s="105"/>
      <c r="U13" s="105" t="s">
        <v>90</v>
      </c>
      <c r="V13" s="119" t="s">
        <v>90</v>
      </c>
      <c r="W13" s="105" t="s">
        <v>90</v>
      </c>
      <c r="X13" s="105" t="s">
        <v>90</v>
      </c>
      <c r="Y13" s="105" t="s">
        <v>90</v>
      </c>
      <c r="Z13" s="105"/>
      <c r="AA13" s="106" t="s">
        <v>10</v>
      </c>
      <c r="AB13" s="106" t="s">
        <v>10</v>
      </c>
      <c r="AC13" s="106" t="s">
        <v>10</v>
      </c>
      <c r="AD13" s="106" t="s">
        <v>10</v>
      </c>
      <c r="AE13" s="106" t="s">
        <v>10</v>
      </c>
      <c r="AF13" s="109" t="s">
        <v>90</v>
      </c>
      <c r="AG13" s="105"/>
      <c r="AH13" s="105" t="s">
        <v>90</v>
      </c>
      <c r="AI13" s="105" t="s">
        <v>90</v>
      </c>
      <c r="AJ13" s="105" t="s">
        <v>90</v>
      </c>
      <c r="AK13" s="22">
        <f t="shared" si="0"/>
        <v>0</v>
      </c>
      <c r="AL13" s="22">
        <f>VLOOKUP(C13,'[1]phep nam 2016'!$B$3:$I$571,8,0)</f>
        <v>0</v>
      </c>
      <c r="AM13" s="22">
        <v>18</v>
      </c>
      <c r="AN13" s="23">
        <f t="shared" si="1"/>
        <v>18</v>
      </c>
      <c r="AO13" s="25">
        <f t="shared" si="2"/>
        <v>0</v>
      </c>
      <c r="AP13" s="25">
        <v>1</v>
      </c>
      <c r="AQ13" s="25">
        <f t="shared" si="3"/>
        <v>1</v>
      </c>
      <c r="AR13" s="18"/>
      <c r="AS13" s="18">
        <f t="shared" si="4"/>
        <v>9</v>
      </c>
      <c r="AT13" s="18">
        <f t="shared" si="5"/>
        <v>5</v>
      </c>
      <c r="AU13" s="19">
        <v>0</v>
      </c>
      <c r="AV13" s="19">
        <v>0</v>
      </c>
      <c r="AW13" s="19">
        <v>0</v>
      </c>
      <c r="AX13" s="19">
        <v>0</v>
      </c>
      <c r="AY13" s="19">
        <v>0</v>
      </c>
      <c r="AZ13" s="26">
        <f t="shared" si="7"/>
        <v>0</v>
      </c>
      <c r="BA13" s="19" t="str">
        <f t="shared" si="6"/>
        <v>A</v>
      </c>
    </row>
    <row r="14" spans="1:58" ht="16.5" customHeight="1" x14ac:dyDescent="0.2">
      <c r="A14" s="20" t="s">
        <v>15</v>
      </c>
      <c r="B14" s="68"/>
      <c r="C14" s="66"/>
      <c r="D14" s="88"/>
      <c r="E14" s="21"/>
      <c r="F14" s="105" t="s">
        <v>90</v>
      </c>
      <c r="G14" s="105" t="s">
        <v>90</v>
      </c>
      <c r="H14" s="105" t="s">
        <v>90</v>
      </c>
      <c r="I14" s="105" t="s">
        <v>90</v>
      </c>
      <c r="J14" s="109" t="s">
        <v>90</v>
      </c>
      <c r="K14" s="105"/>
      <c r="L14" s="105"/>
      <c r="M14" s="109" t="s">
        <v>90</v>
      </c>
      <c r="N14" s="105" t="s">
        <v>90</v>
      </c>
      <c r="O14" s="105" t="s">
        <v>90</v>
      </c>
      <c r="P14" s="105" t="s">
        <v>90</v>
      </c>
      <c r="Q14" s="105" t="s">
        <v>90</v>
      </c>
      <c r="R14" s="105" t="s">
        <v>90</v>
      </c>
      <c r="S14" s="105"/>
      <c r="T14" s="105" t="s">
        <v>90</v>
      </c>
      <c r="U14" s="105" t="s">
        <v>90</v>
      </c>
      <c r="V14" s="105" t="s">
        <v>90</v>
      </c>
      <c r="W14" s="105" t="s">
        <v>90</v>
      </c>
      <c r="X14" s="106" t="s">
        <v>90</v>
      </c>
      <c r="Y14" s="105" t="s">
        <v>90</v>
      </c>
      <c r="Z14" s="105"/>
      <c r="AA14" s="105" t="s">
        <v>90</v>
      </c>
      <c r="AB14" s="105" t="s">
        <v>90</v>
      </c>
      <c r="AC14" s="105" t="s">
        <v>90</v>
      </c>
      <c r="AD14" s="105" t="s">
        <v>90</v>
      </c>
      <c r="AE14" s="105" t="s">
        <v>90</v>
      </c>
      <c r="AF14" s="109" t="s">
        <v>90</v>
      </c>
      <c r="AG14" s="105"/>
      <c r="AH14" s="105" t="s">
        <v>90</v>
      </c>
      <c r="AI14" s="105" t="s">
        <v>90</v>
      </c>
      <c r="AJ14" s="105" t="s">
        <v>90</v>
      </c>
      <c r="AK14" s="22">
        <f t="shared" si="0"/>
        <v>0</v>
      </c>
      <c r="AL14" s="22">
        <f>VLOOKUP(C14,'[1]phep nam 2016'!$B$3:$I$571,8,0)</f>
        <v>0</v>
      </c>
      <c r="AM14" s="22">
        <v>14</v>
      </c>
      <c r="AN14" s="23">
        <f t="shared" si="1"/>
        <v>14</v>
      </c>
      <c r="AO14" s="25">
        <f t="shared" si="2"/>
        <v>0</v>
      </c>
      <c r="AP14" s="25">
        <v>0</v>
      </c>
      <c r="AQ14" s="25">
        <f t="shared" si="3"/>
        <v>0</v>
      </c>
      <c r="AR14" s="18"/>
      <c r="AS14" s="18">
        <f t="shared" si="4"/>
        <v>26</v>
      </c>
      <c r="AT14" s="18">
        <f t="shared" si="5"/>
        <v>0</v>
      </c>
      <c r="AU14" s="19">
        <v>0</v>
      </c>
      <c r="AV14" s="19">
        <v>0</v>
      </c>
      <c r="AW14" s="19">
        <v>0</v>
      </c>
      <c r="AX14" s="19">
        <v>0</v>
      </c>
      <c r="AY14" s="19">
        <v>64</v>
      </c>
      <c r="AZ14" s="26">
        <f t="shared" si="7"/>
        <v>0</v>
      </c>
      <c r="BA14" s="19" t="str">
        <f t="shared" si="6"/>
        <v>A</v>
      </c>
    </row>
    <row r="15" spans="1:58" ht="16.5" customHeight="1" x14ac:dyDescent="0.2">
      <c r="A15" s="20" t="s">
        <v>16</v>
      </c>
      <c r="B15" s="65"/>
      <c r="C15" s="92"/>
      <c r="D15" s="88"/>
      <c r="E15" s="21"/>
      <c r="F15" s="105" t="s">
        <v>90</v>
      </c>
      <c r="G15" s="105" t="s">
        <v>90</v>
      </c>
      <c r="H15" s="105" t="s">
        <v>90</v>
      </c>
      <c r="I15" s="105" t="s">
        <v>90</v>
      </c>
      <c r="J15" s="109" t="s">
        <v>90</v>
      </c>
      <c r="K15" s="105"/>
      <c r="L15" s="105"/>
      <c r="M15" s="109" t="s">
        <v>90</v>
      </c>
      <c r="N15" s="105" t="s">
        <v>90</v>
      </c>
      <c r="O15" s="105" t="s">
        <v>90</v>
      </c>
      <c r="P15" s="105" t="s">
        <v>90</v>
      </c>
      <c r="Q15" s="105" t="s">
        <v>90</v>
      </c>
      <c r="R15" s="105" t="s">
        <v>90</v>
      </c>
      <c r="S15" s="105"/>
      <c r="T15" s="105" t="s">
        <v>90</v>
      </c>
      <c r="U15" s="105" t="s">
        <v>90</v>
      </c>
      <c r="V15" s="105" t="s">
        <v>90</v>
      </c>
      <c r="W15" s="105" t="s">
        <v>90</v>
      </c>
      <c r="X15" s="106" t="s">
        <v>90</v>
      </c>
      <c r="Y15" s="105" t="s">
        <v>90</v>
      </c>
      <c r="Z15" s="105"/>
      <c r="AA15" s="105" t="s">
        <v>90</v>
      </c>
      <c r="AB15" s="105" t="s">
        <v>90</v>
      </c>
      <c r="AC15" s="105" t="s">
        <v>90</v>
      </c>
      <c r="AD15" s="105" t="s">
        <v>90</v>
      </c>
      <c r="AE15" s="105" t="s">
        <v>90</v>
      </c>
      <c r="AF15" s="109" t="s">
        <v>90</v>
      </c>
      <c r="AG15" s="105"/>
      <c r="AH15" s="105" t="s">
        <v>90</v>
      </c>
      <c r="AI15" s="105" t="s">
        <v>90</v>
      </c>
      <c r="AJ15" s="105" t="s">
        <v>90</v>
      </c>
      <c r="AK15" s="22">
        <f t="shared" si="0"/>
        <v>0</v>
      </c>
      <c r="AL15" s="22">
        <f>VLOOKUP(C15,'[1]phep nam 2016'!$B$3:$I$571,8,0)</f>
        <v>0</v>
      </c>
      <c r="AM15" s="22">
        <v>16</v>
      </c>
      <c r="AN15" s="23">
        <f t="shared" si="1"/>
        <v>16</v>
      </c>
      <c r="AO15" s="25">
        <f t="shared" si="2"/>
        <v>0</v>
      </c>
      <c r="AP15" s="25">
        <v>1</v>
      </c>
      <c r="AQ15" s="25">
        <f t="shared" si="3"/>
        <v>1</v>
      </c>
      <c r="AR15" s="18"/>
      <c r="AS15" s="18">
        <f t="shared" si="4"/>
        <v>26</v>
      </c>
      <c r="AT15" s="18">
        <f t="shared" si="5"/>
        <v>0</v>
      </c>
      <c r="AU15" s="19">
        <v>1</v>
      </c>
      <c r="AV15" s="19">
        <v>0</v>
      </c>
      <c r="AW15" s="19">
        <v>0</v>
      </c>
      <c r="AX15" s="19">
        <v>0</v>
      </c>
      <c r="AY15" s="19">
        <v>48</v>
      </c>
      <c r="AZ15" s="26">
        <f t="shared" si="7"/>
        <v>0</v>
      </c>
      <c r="BA15" s="19" t="str">
        <f t="shared" si="6"/>
        <v>A</v>
      </c>
    </row>
    <row r="16" spans="1:58" ht="16.5" customHeight="1" x14ac:dyDescent="0.2">
      <c r="A16" s="20" t="s">
        <v>17</v>
      </c>
      <c r="B16" s="65"/>
      <c r="C16" s="67"/>
      <c r="D16" s="88"/>
      <c r="E16" s="21"/>
      <c r="F16" s="105" t="s">
        <v>90</v>
      </c>
      <c r="G16" s="105" t="s">
        <v>90</v>
      </c>
      <c r="H16" s="105" t="s">
        <v>90</v>
      </c>
      <c r="I16" s="105" t="s">
        <v>90</v>
      </c>
      <c r="J16" s="109" t="s">
        <v>90</v>
      </c>
      <c r="K16" s="105"/>
      <c r="L16" s="105"/>
      <c r="M16" s="109" t="s">
        <v>90</v>
      </c>
      <c r="N16" s="105" t="s">
        <v>90</v>
      </c>
      <c r="O16" s="105" t="s">
        <v>90</v>
      </c>
      <c r="P16" s="105" t="s">
        <v>90</v>
      </c>
      <c r="Q16" s="105" t="s">
        <v>90</v>
      </c>
      <c r="R16" s="105" t="s">
        <v>90</v>
      </c>
      <c r="S16" s="105"/>
      <c r="T16" s="105" t="s">
        <v>90</v>
      </c>
      <c r="U16" s="105" t="s">
        <v>90</v>
      </c>
      <c r="V16" s="105" t="s">
        <v>90</v>
      </c>
      <c r="W16" s="105" t="s">
        <v>90</v>
      </c>
      <c r="X16" s="106" t="s">
        <v>90</v>
      </c>
      <c r="Y16" s="105" t="s">
        <v>90</v>
      </c>
      <c r="Z16" s="105"/>
      <c r="AA16" s="105" t="s">
        <v>90</v>
      </c>
      <c r="AB16" s="105" t="s">
        <v>90</v>
      </c>
      <c r="AC16" s="105" t="s">
        <v>90</v>
      </c>
      <c r="AD16" s="105" t="s">
        <v>90</v>
      </c>
      <c r="AE16" s="105" t="s">
        <v>90</v>
      </c>
      <c r="AF16" s="109" t="s">
        <v>90</v>
      </c>
      <c r="AG16" s="105"/>
      <c r="AH16" s="105" t="s">
        <v>90</v>
      </c>
      <c r="AI16" s="105" t="s">
        <v>90</v>
      </c>
      <c r="AJ16" s="105" t="s">
        <v>90</v>
      </c>
      <c r="AK16" s="22">
        <f t="shared" si="0"/>
        <v>0</v>
      </c>
      <c r="AL16" s="22">
        <f>VLOOKUP(C16,'[1]phep nam 2016'!$B$3:$I$571,8,0)</f>
        <v>0</v>
      </c>
      <c r="AM16" s="22">
        <v>15</v>
      </c>
      <c r="AN16" s="23">
        <f t="shared" si="1"/>
        <v>15</v>
      </c>
      <c r="AO16" s="25">
        <f t="shared" si="2"/>
        <v>0</v>
      </c>
      <c r="AP16" s="25">
        <v>1</v>
      </c>
      <c r="AQ16" s="25">
        <f t="shared" si="3"/>
        <v>1</v>
      </c>
      <c r="AR16" s="18"/>
      <c r="AS16" s="18">
        <f t="shared" si="4"/>
        <v>26</v>
      </c>
      <c r="AT16" s="18">
        <f t="shared" si="5"/>
        <v>0</v>
      </c>
      <c r="AU16" s="19">
        <v>0</v>
      </c>
      <c r="AV16" s="19">
        <v>8</v>
      </c>
      <c r="AW16" s="19">
        <v>0</v>
      </c>
      <c r="AX16" s="19">
        <v>0</v>
      </c>
      <c r="AY16" s="19">
        <v>48</v>
      </c>
      <c r="AZ16" s="26">
        <f t="shared" si="7"/>
        <v>0</v>
      </c>
      <c r="BA16" s="19" t="str">
        <f t="shared" si="6"/>
        <v>A</v>
      </c>
    </row>
    <row r="17" spans="1:60" ht="16.5" customHeight="1" x14ac:dyDescent="0.2">
      <c r="A17" s="20" t="s">
        <v>18</v>
      </c>
      <c r="B17" s="69"/>
      <c r="C17" s="77"/>
      <c r="D17" s="88"/>
      <c r="E17" s="21"/>
      <c r="F17" s="105" t="s">
        <v>90</v>
      </c>
      <c r="G17" s="105" t="s">
        <v>90</v>
      </c>
      <c r="H17" s="105" t="s">
        <v>90</v>
      </c>
      <c r="I17" s="105" t="s">
        <v>90</v>
      </c>
      <c r="J17" s="109" t="s">
        <v>90</v>
      </c>
      <c r="K17" s="105"/>
      <c r="L17" s="105"/>
      <c r="M17" s="109" t="s">
        <v>90</v>
      </c>
      <c r="N17" s="105" t="s">
        <v>90</v>
      </c>
      <c r="O17" s="105" t="s">
        <v>90</v>
      </c>
      <c r="P17" s="105" t="s">
        <v>90</v>
      </c>
      <c r="Q17" s="106" t="s">
        <v>8</v>
      </c>
      <c r="R17" s="105" t="s">
        <v>90</v>
      </c>
      <c r="S17" s="105"/>
      <c r="T17" s="105" t="s">
        <v>90</v>
      </c>
      <c r="U17" s="105" t="s">
        <v>90</v>
      </c>
      <c r="V17" s="105" t="s">
        <v>90</v>
      </c>
      <c r="W17" s="105" t="s">
        <v>90</v>
      </c>
      <c r="X17" s="106" t="s">
        <v>90</v>
      </c>
      <c r="Y17" s="105" t="s">
        <v>90</v>
      </c>
      <c r="Z17" s="105"/>
      <c r="AA17" s="105" t="s">
        <v>90</v>
      </c>
      <c r="AB17" s="105" t="s">
        <v>90</v>
      </c>
      <c r="AC17" s="105" t="s">
        <v>90</v>
      </c>
      <c r="AD17" s="106" t="s">
        <v>12</v>
      </c>
      <c r="AE17" s="106" t="s">
        <v>12</v>
      </c>
      <c r="AF17" s="109" t="s">
        <v>90</v>
      </c>
      <c r="AG17" s="105"/>
      <c r="AH17" s="106" t="s">
        <v>12</v>
      </c>
      <c r="AI17" s="105" t="s">
        <v>90</v>
      </c>
      <c r="AJ17" s="105" t="s">
        <v>90</v>
      </c>
      <c r="AK17" s="22">
        <f t="shared" si="0"/>
        <v>1</v>
      </c>
      <c r="AL17" s="22">
        <f>VLOOKUP(C17,'[1]phep nam 2016'!$B$3:$I$571,8,0)</f>
        <v>0</v>
      </c>
      <c r="AM17" s="22">
        <v>9</v>
      </c>
      <c r="AN17" s="23">
        <f t="shared" si="1"/>
        <v>8</v>
      </c>
      <c r="AO17" s="25">
        <f t="shared" si="2"/>
        <v>0</v>
      </c>
      <c r="AP17" s="25">
        <v>1</v>
      </c>
      <c r="AQ17" s="25">
        <f t="shared" si="3"/>
        <v>1</v>
      </c>
      <c r="AR17" s="18"/>
      <c r="AS17" s="18">
        <f t="shared" si="4"/>
        <v>23</v>
      </c>
      <c r="AT17" s="18">
        <f t="shared" si="5"/>
        <v>0</v>
      </c>
      <c r="AU17" s="19">
        <v>1</v>
      </c>
      <c r="AV17" s="19">
        <v>0</v>
      </c>
      <c r="AW17" s="19">
        <v>0</v>
      </c>
      <c r="AX17" s="19">
        <v>0</v>
      </c>
      <c r="AY17" s="19">
        <v>48</v>
      </c>
      <c r="AZ17" s="26">
        <f t="shared" si="7"/>
        <v>0</v>
      </c>
      <c r="BA17" s="19" t="str">
        <f t="shared" si="6"/>
        <v>B</v>
      </c>
    </row>
    <row r="18" spans="1:60" ht="16.5" customHeight="1" x14ac:dyDescent="0.2">
      <c r="A18" s="20" t="s">
        <v>19</v>
      </c>
      <c r="B18" s="69"/>
      <c r="C18" s="70"/>
      <c r="D18" s="88"/>
      <c r="E18" s="21"/>
      <c r="F18" s="105" t="s">
        <v>90</v>
      </c>
      <c r="G18" s="105" t="s">
        <v>90</v>
      </c>
      <c r="H18" s="105" t="s">
        <v>90</v>
      </c>
      <c r="I18" s="105" t="s">
        <v>90</v>
      </c>
      <c r="J18" s="109" t="s">
        <v>90</v>
      </c>
      <c r="K18" s="105"/>
      <c r="L18" s="105"/>
      <c r="M18" s="109" t="s">
        <v>90</v>
      </c>
      <c r="N18" s="105" t="s">
        <v>90</v>
      </c>
      <c r="O18" s="105" t="s">
        <v>90</v>
      </c>
      <c r="P18" s="105" t="s">
        <v>90</v>
      </c>
      <c r="Q18" s="105" t="s">
        <v>90</v>
      </c>
      <c r="R18" s="105" t="s">
        <v>90</v>
      </c>
      <c r="S18" s="105"/>
      <c r="T18" s="105" t="s">
        <v>90</v>
      </c>
      <c r="U18" s="105" t="s">
        <v>90</v>
      </c>
      <c r="V18" s="105" t="s">
        <v>90</v>
      </c>
      <c r="W18" s="105" t="s">
        <v>90</v>
      </c>
      <c r="X18" s="106" t="s">
        <v>90</v>
      </c>
      <c r="Y18" s="105" t="s">
        <v>90</v>
      </c>
      <c r="Z18" s="105"/>
      <c r="AA18" s="105" t="s">
        <v>90</v>
      </c>
      <c r="AB18" s="105" t="s">
        <v>90</v>
      </c>
      <c r="AC18" s="105" t="s">
        <v>90</v>
      </c>
      <c r="AD18" s="105" t="s">
        <v>90</v>
      </c>
      <c r="AE18" s="105" t="s">
        <v>90</v>
      </c>
      <c r="AF18" s="109" t="s">
        <v>90</v>
      </c>
      <c r="AG18" s="105"/>
      <c r="AH18" s="105" t="s">
        <v>90</v>
      </c>
      <c r="AI18" s="105" t="s">
        <v>90</v>
      </c>
      <c r="AJ18" s="105" t="s">
        <v>90</v>
      </c>
      <c r="AK18" s="22">
        <f t="shared" si="0"/>
        <v>0</v>
      </c>
      <c r="AL18" s="22">
        <f>VLOOKUP(C18,'[1]phep nam 2016'!$B$3:$I$571,8,0)</f>
        <v>0</v>
      </c>
      <c r="AM18" s="22">
        <v>14</v>
      </c>
      <c r="AN18" s="23">
        <f t="shared" si="1"/>
        <v>14</v>
      </c>
      <c r="AO18" s="25">
        <f t="shared" si="2"/>
        <v>0</v>
      </c>
      <c r="AP18" s="25">
        <v>0</v>
      </c>
      <c r="AQ18" s="25">
        <f t="shared" si="3"/>
        <v>0</v>
      </c>
      <c r="AR18" s="18"/>
      <c r="AS18" s="18">
        <f t="shared" si="4"/>
        <v>26</v>
      </c>
      <c r="AT18" s="18">
        <f t="shared" si="5"/>
        <v>0</v>
      </c>
      <c r="AU18" s="19">
        <v>0</v>
      </c>
      <c r="AV18" s="19">
        <v>8</v>
      </c>
      <c r="AW18" s="19">
        <v>0</v>
      </c>
      <c r="AX18" s="19">
        <v>0</v>
      </c>
      <c r="AY18" s="19">
        <v>48</v>
      </c>
      <c r="AZ18" s="26">
        <f t="shared" si="7"/>
        <v>0</v>
      </c>
      <c r="BA18" s="19" t="str">
        <f t="shared" si="6"/>
        <v>A</v>
      </c>
    </row>
    <row r="19" spans="1:60" ht="16.5" customHeight="1" x14ac:dyDescent="0.2">
      <c r="A19" s="20" t="s">
        <v>20</v>
      </c>
      <c r="B19" s="69"/>
      <c r="C19" s="69"/>
      <c r="D19" s="88"/>
      <c r="E19" s="21"/>
      <c r="F19" s="105" t="s">
        <v>90</v>
      </c>
      <c r="G19" s="105" t="s">
        <v>90</v>
      </c>
      <c r="H19" s="105" t="s">
        <v>90</v>
      </c>
      <c r="I19" s="105" t="s">
        <v>90</v>
      </c>
      <c r="J19" s="109" t="s">
        <v>90</v>
      </c>
      <c r="K19" s="105"/>
      <c r="L19" s="105"/>
      <c r="M19" s="109" t="s">
        <v>90</v>
      </c>
      <c r="N19" s="105" t="s">
        <v>90</v>
      </c>
      <c r="O19" s="105" t="s">
        <v>90</v>
      </c>
      <c r="P19" s="106" t="s">
        <v>9</v>
      </c>
      <c r="Q19" s="106" t="s">
        <v>9</v>
      </c>
      <c r="R19" s="106" t="s">
        <v>9</v>
      </c>
      <c r="S19" s="105"/>
      <c r="T19" s="105" t="s">
        <v>90</v>
      </c>
      <c r="U19" s="105" t="s">
        <v>90</v>
      </c>
      <c r="V19" s="105" t="s">
        <v>90</v>
      </c>
      <c r="W19" s="105" t="s">
        <v>90</v>
      </c>
      <c r="X19" s="106" t="s">
        <v>90</v>
      </c>
      <c r="Y19" s="105" t="s">
        <v>90</v>
      </c>
      <c r="Z19" s="105"/>
      <c r="AA19" s="105" t="s">
        <v>90</v>
      </c>
      <c r="AB19" s="105" t="s">
        <v>90</v>
      </c>
      <c r="AC19" s="105" t="s">
        <v>90</v>
      </c>
      <c r="AD19" s="105" t="s">
        <v>90</v>
      </c>
      <c r="AE19" s="105" t="s">
        <v>90</v>
      </c>
      <c r="AF19" s="109" t="s">
        <v>90</v>
      </c>
      <c r="AG19" s="105"/>
      <c r="AH19" s="105" t="s">
        <v>90</v>
      </c>
      <c r="AI19" s="105" t="s">
        <v>90</v>
      </c>
      <c r="AJ19" s="105" t="s">
        <v>90</v>
      </c>
      <c r="AK19" s="22">
        <f t="shared" si="0"/>
        <v>0</v>
      </c>
      <c r="AL19" s="22">
        <f>VLOOKUP(C19,'[1]phep nam 2016'!$B$3:$I$571,8,0)</f>
        <v>0</v>
      </c>
      <c r="AM19" s="22">
        <v>13</v>
      </c>
      <c r="AN19" s="23">
        <f t="shared" si="1"/>
        <v>13</v>
      </c>
      <c r="AO19" s="25">
        <f t="shared" si="2"/>
        <v>0</v>
      </c>
      <c r="AP19" s="25">
        <v>1</v>
      </c>
      <c r="AQ19" s="25">
        <f t="shared" si="3"/>
        <v>1</v>
      </c>
      <c r="AR19" s="18"/>
      <c r="AS19" s="18">
        <f t="shared" si="4"/>
        <v>26</v>
      </c>
      <c r="AT19" s="18">
        <f t="shared" si="5"/>
        <v>0</v>
      </c>
      <c r="AU19" s="19">
        <v>2</v>
      </c>
      <c r="AV19" s="19">
        <v>8</v>
      </c>
      <c r="AW19" s="19">
        <v>0</v>
      </c>
      <c r="AX19" s="19">
        <v>0</v>
      </c>
      <c r="AY19" s="19">
        <v>80</v>
      </c>
      <c r="AZ19" s="26">
        <f t="shared" si="7"/>
        <v>0</v>
      </c>
      <c r="BA19" s="19" t="str">
        <f t="shared" si="6"/>
        <v>A</v>
      </c>
    </row>
    <row r="20" spans="1:60" ht="16.5" customHeight="1" x14ac:dyDescent="0.2">
      <c r="A20" s="20" t="s">
        <v>21</v>
      </c>
      <c r="B20" s="69"/>
      <c r="C20" s="114"/>
      <c r="D20" s="88"/>
      <c r="E20" s="21"/>
      <c r="F20" s="106" t="s">
        <v>10</v>
      </c>
      <c r="G20" s="105" t="s">
        <v>90</v>
      </c>
      <c r="H20" s="105" t="s">
        <v>90</v>
      </c>
      <c r="I20" s="105" t="s">
        <v>90</v>
      </c>
      <c r="J20" s="109" t="s">
        <v>90</v>
      </c>
      <c r="K20" s="105"/>
      <c r="L20" s="105"/>
      <c r="M20" s="109" t="s">
        <v>90</v>
      </c>
      <c r="N20" s="106" t="s">
        <v>9</v>
      </c>
      <c r="O20" s="106" t="s">
        <v>9</v>
      </c>
      <c r="P20" s="106" t="s">
        <v>9</v>
      </c>
      <c r="Q20" s="106" t="s">
        <v>8</v>
      </c>
      <c r="R20" s="106" t="s">
        <v>8</v>
      </c>
      <c r="S20" s="105"/>
      <c r="T20" s="106" t="s">
        <v>8</v>
      </c>
      <c r="U20" s="105" t="s">
        <v>90</v>
      </c>
      <c r="V20" s="105" t="s">
        <v>90</v>
      </c>
      <c r="W20" s="105" t="s">
        <v>90</v>
      </c>
      <c r="X20" s="106" t="s">
        <v>90</v>
      </c>
      <c r="Y20" s="105" t="s">
        <v>90</v>
      </c>
      <c r="Z20" s="105"/>
      <c r="AA20" s="105" t="s">
        <v>90</v>
      </c>
      <c r="AB20" s="105" t="s">
        <v>90</v>
      </c>
      <c r="AC20" s="105" t="s">
        <v>90</v>
      </c>
      <c r="AD20" s="113" t="s">
        <v>94</v>
      </c>
      <c r="AE20" s="105" t="s">
        <v>90</v>
      </c>
      <c r="AF20" s="109" t="s">
        <v>90</v>
      </c>
      <c r="AG20" s="105"/>
      <c r="AH20" s="105" t="s">
        <v>90</v>
      </c>
      <c r="AI20" s="105" t="s">
        <v>90</v>
      </c>
      <c r="AJ20" s="105" t="s">
        <v>90</v>
      </c>
      <c r="AK20" s="22">
        <f t="shared" si="0"/>
        <v>3</v>
      </c>
      <c r="AL20" s="22">
        <f>VLOOKUP(C20,'[1]phep nam 2016'!$B$3:$I$571,8,0)</f>
        <v>0</v>
      </c>
      <c r="AM20" s="22">
        <v>11</v>
      </c>
      <c r="AN20" s="23">
        <f t="shared" si="1"/>
        <v>8</v>
      </c>
      <c r="AO20" s="25">
        <f t="shared" si="2"/>
        <v>0</v>
      </c>
      <c r="AP20" s="25">
        <v>1</v>
      </c>
      <c r="AQ20" s="25">
        <f t="shared" si="3"/>
        <v>1</v>
      </c>
      <c r="AR20" s="18"/>
      <c r="AS20" s="18">
        <f t="shared" si="4"/>
        <v>24.5</v>
      </c>
      <c r="AT20" s="18">
        <f t="shared" si="5"/>
        <v>1</v>
      </c>
      <c r="AU20" s="19">
        <v>0</v>
      </c>
      <c r="AV20" s="19">
        <v>0</v>
      </c>
      <c r="AW20" s="19">
        <v>0</v>
      </c>
      <c r="AX20" s="19">
        <v>0</v>
      </c>
      <c r="AY20" s="19">
        <v>0</v>
      </c>
      <c r="AZ20" s="26">
        <f t="shared" si="7"/>
        <v>0</v>
      </c>
      <c r="BA20" s="19" t="str">
        <f t="shared" si="6"/>
        <v>A/2</v>
      </c>
    </row>
    <row r="21" spans="1:60" ht="16.5" customHeight="1" x14ac:dyDescent="0.2">
      <c r="A21" s="20" t="s">
        <v>22</v>
      </c>
      <c r="B21" s="78"/>
      <c r="C21" s="77"/>
      <c r="D21" s="88"/>
      <c r="E21" s="21"/>
      <c r="F21" s="105" t="s">
        <v>90</v>
      </c>
      <c r="G21" s="105" t="s">
        <v>90</v>
      </c>
      <c r="H21" s="105" t="s">
        <v>90</v>
      </c>
      <c r="I21" s="105" t="s">
        <v>90</v>
      </c>
      <c r="J21" s="109" t="s">
        <v>90</v>
      </c>
      <c r="K21" s="105"/>
      <c r="L21" s="105"/>
      <c r="M21" s="109" t="s">
        <v>90</v>
      </c>
      <c r="N21" s="105" t="s">
        <v>90</v>
      </c>
      <c r="O21" s="105" t="s">
        <v>90</v>
      </c>
      <c r="P21" s="105" t="s">
        <v>90</v>
      </c>
      <c r="Q21" s="113" t="s">
        <v>85</v>
      </c>
      <c r="R21" s="105" t="s">
        <v>90</v>
      </c>
      <c r="S21" s="105"/>
      <c r="T21" s="105" t="s">
        <v>90</v>
      </c>
      <c r="U21" s="105" t="s">
        <v>90</v>
      </c>
      <c r="V21" s="105" t="s">
        <v>90</v>
      </c>
      <c r="W21" s="105" t="s">
        <v>90</v>
      </c>
      <c r="X21" s="106" t="s">
        <v>90</v>
      </c>
      <c r="Y21" s="105" t="s">
        <v>90</v>
      </c>
      <c r="Z21" s="105"/>
      <c r="AA21" s="105" t="s">
        <v>90</v>
      </c>
      <c r="AB21" s="105" t="s">
        <v>90</v>
      </c>
      <c r="AC21" s="105" t="s">
        <v>90</v>
      </c>
      <c r="AD21" s="105" t="s">
        <v>90</v>
      </c>
      <c r="AE21" s="105" t="s">
        <v>90</v>
      </c>
      <c r="AF21" s="109" t="s">
        <v>90</v>
      </c>
      <c r="AG21" s="105"/>
      <c r="AH21" s="105" t="s">
        <v>90</v>
      </c>
      <c r="AI21" s="105" t="s">
        <v>90</v>
      </c>
      <c r="AJ21" s="105" t="s">
        <v>90</v>
      </c>
      <c r="AK21" s="22">
        <f t="shared" si="0"/>
        <v>0.5</v>
      </c>
      <c r="AL21" s="22">
        <f>VLOOKUP(C21,'[1]phep nam 2016'!$B$3:$I$571,8,0)</f>
        <v>0</v>
      </c>
      <c r="AM21" s="22">
        <v>10</v>
      </c>
      <c r="AN21" s="23">
        <f t="shared" si="1"/>
        <v>9.5</v>
      </c>
      <c r="AO21" s="25">
        <f t="shared" si="2"/>
        <v>0</v>
      </c>
      <c r="AP21" s="25">
        <v>1</v>
      </c>
      <c r="AQ21" s="25">
        <f t="shared" si="3"/>
        <v>1</v>
      </c>
      <c r="AR21" s="18"/>
      <c r="AS21" s="18">
        <f t="shared" si="4"/>
        <v>26</v>
      </c>
      <c r="AT21" s="18">
        <f t="shared" si="5"/>
        <v>0</v>
      </c>
      <c r="AU21" s="19">
        <v>1</v>
      </c>
      <c r="AV21" s="19">
        <v>8</v>
      </c>
      <c r="AW21" s="19">
        <v>10</v>
      </c>
      <c r="AX21" s="19">
        <v>0</v>
      </c>
      <c r="AY21" s="19">
        <v>80</v>
      </c>
      <c r="AZ21" s="26">
        <f t="shared" si="7"/>
        <v>0</v>
      </c>
      <c r="BA21" s="19" t="str">
        <f t="shared" si="6"/>
        <v>A</v>
      </c>
    </row>
    <row r="22" spans="1:60" ht="16.5" customHeight="1" x14ac:dyDescent="0.2">
      <c r="A22" s="20" t="s">
        <v>23</v>
      </c>
      <c r="B22" s="78"/>
      <c r="C22" s="77"/>
      <c r="D22" s="88"/>
      <c r="E22" s="21"/>
      <c r="F22" s="113" t="s">
        <v>85</v>
      </c>
      <c r="G22" s="105" t="s">
        <v>90</v>
      </c>
      <c r="H22" s="105" t="s">
        <v>90</v>
      </c>
      <c r="I22" s="105" t="s">
        <v>90</v>
      </c>
      <c r="J22" s="109" t="s">
        <v>90</v>
      </c>
      <c r="K22" s="105"/>
      <c r="L22" s="105"/>
      <c r="M22" s="109" t="s">
        <v>90</v>
      </c>
      <c r="N22" s="105" t="s">
        <v>90</v>
      </c>
      <c r="O22" s="105" t="s">
        <v>90</v>
      </c>
      <c r="P22" s="105" t="s">
        <v>90</v>
      </c>
      <c r="Q22" s="105" t="s">
        <v>90</v>
      </c>
      <c r="R22" s="105" t="s">
        <v>90</v>
      </c>
      <c r="S22" s="105"/>
      <c r="T22" s="105" t="s">
        <v>90</v>
      </c>
      <c r="U22" s="105" t="s">
        <v>90</v>
      </c>
      <c r="V22" s="105" t="s">
        <v>90</v>
      </c>
      <c r="W22" s="105" t="s">
        <v>90</v>
      </c>
      <c r="X22" s="106" t="s">
        <v>90</v>
      </c>
      <c r="Y22" s="106" t="s">
        <v>8</v>
      </c>
      <c r="Z22" s="105"/>
      <c r="AA22" s="105" t="s">
        <v>90</v>
      </c>
      <c r="AB22" s="105" t="s">
        <v>90</v>
      </c>
      <c r="AC22" s="105" t="s">
        <v>90</v>
      </c>
      <c r="AD22" s="105" t="s">
        <v>90</v>
      </c>
      <c r="AE22" s="105" t="s">
        <v>90</v>
      </c>
      <c r="AF22" s="109" t="s">
        <v>90</v>
      </c>
      <c r="AG22" s="105"/>
      <c r="AH22" s="105" t="s">
        <v>90</v>
      </c>
      <c r="AI22" s="105" t="s">
        <v>90</v>
      </c>
      <c r="AJ22" s="105" t="s">
        <v>90</v>
      </c>
      <c r="AK22" s="22">
        <f t="shared" si="0"/>
        <v>1.5</v>
      </c>
      <c r="AL22" s="22">
        <f>VLOOKUP(C22,'[1]phep nam 2016'!$B$3:$I$571,8,0)</f>
        <v>0</v>
      </c>
      <c r="AM22" s="22">
        <v>13.5</v>
      </c>
      <c r="AN22" s="23">
        <f t="shared" si="1"/>
        <v>12</v>
      </c>
      <c r="AO22" s="25">
        <f t="shared" si="2"/>
        <v>0</v>
      </c>
      <c r="AP22" s="25">
        <v>0</v>
      </c>
      <c r="AQ22" s="25">
        <f t="shared" si="3"/>
        <v>0</v>
      </c>
      <c r="AR22" s="18"/>
      <c r="AS22" s="18">
        <f t="shared" si="4"/>
        <v>26</v>
      </c>
      <c r="AT22" s="18">
        <f t="shared" si="5"/>
        <v>0</v>
      </c>
      <c r="AU22" s="19">
        <v>2.25</v>
      </c>
      <c r="AV22" s="19">
        <v>8</v>
      </c>
      <c r="AW22" s="19">
        <v>0</v>
      </c>
      <c r="AX22" s="19">
        <v>0</v>
      </c>
      <c r="AY22" s="19">
        <v>64</v>
      </c>
      <c r="AZ22" s="26">
        <f t="shared" si="7"/>
        <v>0</v>
      </c>
      <c r="BA22" s="19" t="str">
        <f t="shared" si="6"/>
        <v>A</v>
      </c>
    </row>
    <row r="23" spans="1:60" ht="16.5" customHeight="1" x14ac:dyDescent="0.2">
      <c r="A23" s="20" t="s">
        <v>24</v>
      </c>
      <c r="B23" s="27"/>
      <c r="C23" s="77"/>
      <c r="D23" s="88"/>
      <c r="E23" s="21"/>
      <c r="F23" s="105" t="s">
        <v>90</v>
      </c>
      <c r="G23" s="105" t="s">
        <v>90</v>
      </c>
      <c r="H23" s="105" t="s">
        <v>90</v>
      </c>
      <c r="I23" s="105" t="s">
        <v>90</v>
      </c>
      <c r="J23" s="109" t="s">
        <v>90</v>
      </c>
      <c r="K23" s="105"/>
      <c r="L23" s="105"/>
      <c r="M23" s="109" t="s">
        <v>90</v>
      </c>
      <c r="N23" s="105" t="s">
        <v>90</v>
      </c>
      <c r="O23" s="105" t="s">
        <v>90</v>
      </c>
      <c r="P23" s="105" t="s">
        <v>90</v>
      </c>
      <c r="Q23" s="105" t="s">
        <v>90</v>
      </c>
      <c r="R23" s="105" t="s">
        <v>90</v>
      </c>
      <c r="S23" s="105"/>
      <c r="T23" s="105" t="s">
        <v>90</v>
      </c>
      <c r="U23" s="105" t="s">
        <v>90</v>
      </c>
      <c r="V23" s="113" t="s">
        <v>85</v>
      </c>
      <c r="W23" s="105" t="s">
        <v>90</v>
      </c>
      <c r="X23" s="106" t="s">
        <v>90</v>
      </c>
      <c r="Y23" s="105" t="s">
        <v>90</v>
      </c>
      <c r="Z23" s="105"/>
      <c r="AA23" s="105" t="s">
        <v>90</v>
      </c>
      <c r="AB23" s="105" t="s">
        <v>90</v>
      </c>
      <c r="AC23" s="105" t="s">
        <v>90</v>
      </c>
      <c r="AD23" s="105" t="s">
        <v>90</v>
      </c>
      <c r="AE23" s="105" t="s">
        <v>90</v>
      </c>
      <c r="AF23" s="109" t="s">
        <v>90</v>
      </c>
      <c r="AG23" s="105"/>
      <c r="AH23" s="105" t="s">
        <v>90</v>
      </c>
      <c r="AI23" s="105" t="s">
        <v>90</v>
      </c>
      <c r="AJ23" s="105" t="s">
        <v>90</v>
      </c>
      <c r="AK23" s="22">
        <f t="shared" si="0"/>
        <v>0.5</v>
      </c>
      <c r="AL23" s="22">
        <f>VLOOKUP(C23,'[1]phep nam 2016'!$B$3:$I$571,8,0)</f>
        <v>0</v>
      </c>
      <c r="AM23" s="22">
        <v>9.5</v>
      </c>
      <c r="AN23" s="23">
        <f t="shared" si="1"/>
        <v>9</v>
      </c>
      <c r="AO23" s="25">
        <f t="shared" si="2"/>
        <v>0</v>
      </c>
      <c r="AP23" s="25">
        <v>1</v>
      </c>
      <c r="AQ23" s="25">
        <f t="shared" si="3"/>
        <v>1</v>
      </c>
      <c r="AR23" s="18"/>
      <c r="AS23" s="18">
        <f t="shared" si="4"/>
        <v>26</v>
      </c>
      <c r="AT23" s="18">
        <f t="shared" si="5"/>
        <v>0</v>
      </c>
      <c r="AU23" s="19">
        <v>0</v>
      </c>
      <c r="AV23" s="19">
        <v>8</v>
      </c>
      <c r="AW23" s="19">
        <v>0</v>
      </c>
      <c r="AX23" s="19">
        <v>0</v>
      </c>
      <c r="AY23" s="19">
        <v>64</v>
      </c>
      <c r="AZ23" s="26">
        <f t="shared" si="7"/>
        <v>0</v>
      </c>
      <c r="BA23" s="19" t="str">
        <f t="shared" si="6"/>
        <v>A</v>
      </c>
    </row>
    <row r="24" spans="1:60" s="72" customFormat="1" ht="16.5" customHeight="1" x14ac:dyDescent="0.2">
      <c r="A24" s="20" t="s">
        <v>25</v>
      </c>
      <c r="B24" s="78"/>
      <c r="C24" s="77"/>
      <c r="D24" s="88"/>
      <c r="E24" s="21"/>
      <c r="F24" s="105" t="s">
        <v>90</v>
      </c>
      <c r="G24" s="105" t="s">
        <v>90</v>
      </c>
      <c r="H24" s="105" t="s">
        <v>90</v>
      </c>
      <c r="I24" s="113" t="s">
        <v>85</v>
      </c>
      <c r="J24" s="109" t="s">
        <v>90</v>
      </c>
      <c r="K24" s="105"/>
      <c r="L24" s="105"/>
      <c r="M24" s="109" t="s">
        <v>90</v>
      </c>
      <c r="N24" s="105" t="s">
        <v>90</v>
      </c>
      <c r="O24" s="105" t="s">
        <v>90</v>
      </c>
      <c r="P24" s="105" t="s">
        <v>90</v>
      </c>
      <c r="Q24" s="105" t="s">
        <v>90</v>
      </c>
      <c r="R24" s="105" t="s">
        <v>90</v>
      </c>
      <c r="S24" s="105"/>
      <c r="T24" s="105" t="s">
        <v>90</v>
      </c>
      <c r="U24" s="105" t="s">
        <v>90</v>
      </c>
      <c r="V24" s="105" t="s">
        <v>90</v>
      </c>
      <c r="W24" s="105" t="s">
        <v>90</v>
      </c>
      <c r="X24" s="106" t="s">
        <v>90</v>
      </c>
      <c r="Y24" s="105" t="s">
        <v>90</v>
      </c>
      <c r="Z24" s="105"/>
      <c r="AA24" s="105" t="s">
        <v>90</v>
      </c>
      <c r="AB24" s="113" t="s">
        <v>85</v>
      </c>
      <c r="AC24" s="105" t="s">
        <v>90</v>
      </c>
      <c r="AD24" s="105" t="s">
        <v>90</v>
      </c>
      <c r="AE24" s="105" t="s">
        <v>90</v>
      </c>
      <c r="AF24" s="109" t="s">
        <v>90</v>
      </c>
      <c r="AG24" s="105"/>
      <c r="AH24" s="105" t="s">
        <v>90</v>
      </c>
      <c r="AI24" s="105" t="s">
        <v>90</v>
      </c>
      <c r="AJ24" s="105" t="s">
        <v>90</v>
      </c>
      <c r="AK24" s="22">
        <f t="shared" si="0"/>
        <v>1</v>
      </c>
      <c r="AL24" s="22">
        <f>VLOOKUP(C24,'[1]phep nam 2016'!$B$3:$I$571,8,0)</f>
        <v>0</v>
      </c>
      <c r="AM24" s="22">
        <v>11.5</v>
      </c>
      <c r="AN24" s="23">
        <f t="shared" si="1"/>
        <v>10.5</v>
      </c>
      <c r="AO24" s="25">
        <f t="shared" si="2"/>
        <v>0</v>
      </c>
      <c r="AP24" s="25">
        <v>1</v>
      </c>
      <c r="AQ24" s="25">
        <f t="shared" si="3"/>
        <v>1</v>
      </c>
      <c r="AR24" s="18"/>
      <c r="AS24" s="18">
        <f t="shared" si="4"/>
        <v>26</v>
      </c>
      <c r="AT24" s="18">
        <f t="shared" si="5"/>
        <v>0</v>
      </c>
      <c r="AU24" s="19">
        <v>0</v>
      </c>
      <c r="AV24" s="19">
        <v>0</v>
      </c>
      <c r="AW24" s="19">
        <v>0</v>
      </c>
      <c r="AX24" s="19">
        <v>0</v>
      </c>
      <c r="AY24" s="19">
        <v>64</v>
      </c>
      <c r="AZ24" s="26">
        <f t="shared" si="7"/>
        <v>0</v>
      </c>
      <c r="BA24" s="19" t="str">
        <f t="shared" si="6"/>
        <v>A</v>
      </c>
      <c r="BB24" s="10"/>
      <c r="BC24" s="10"/>
      <c r="BD24" s="10"/>
      <c r="BE24" s="10"/>
      <c r="BF24" s="10"/>
      <c r="BG24" s="10"/>
      <c r="BH24" s="10"/>
    </row>
    <row r="25" spans="1:60" s="72" customFormat="1" ht="16.5" customHeight="1" x14ac:dyDescent="0.2">
      <c r="A25" s="20" t="s">
        <v>26</v>
      </c>
      <c r="B25" s="71"/>
      <c r="C25" s="64"/>
      <c r="D25" s="88"/>
      <c r="E25" s="21"/>
      <c r="F25" s="105" t="s">
        <v>90</v>
      </c>
      <c r="G25" s="105" t="s">
        <v>90</v>
      </c>
      <c r="H25" s="105" t="s">
        <v>90</v>
      </c>
      <c r="I25" s="105" t="s">
        <v>90</v>
      </c>
      <c r="J25" s="109" t="s">
        <v>90</v>
      </c>
      <c r="K25" s="105"/>
      <c r="L25" s="105"/>
      <c r="M25" s="109" t="s">
        <v>90</v>
      </c>
      <c r="N25" s="105" t="s">
        <v>90</v>
      </c>
      <c r="O25" s="106" t="s">
        <v>8</v>
      </c>
      <c r="P25" s="105" t="s">
        <v>90</v>
      </c>
      <c r="Q25" s="105" t="s">
        <v>90</v>
      </c>
      <c r="R25" s="105" t="s">
        <v>90</v>
      </c>
      <c r="S25" s="105"/>
      <c r="T25" s="105" t="s">
        <v>90</v>
      </c>
      <c r="U25" s="105" t="s">
        <v>90</v>
      </c>
      <c r="V25" s="105" t="s">
        <v>90</v>
      </c>
      <c r="W25" s="105" t="s">
        <v>90</v>
      </c>
      <c r="X25" s="106" t="s">
        <v>90</v>
      </c>
      <c r="Y25" s="105" t="s">
        <v>90</v>
      </c>
      <c r="Z25" s="105"/>
      <c r="AA25" s="106" t="s">
        <v>8</v>
      </c>
      <c r="AB25" s="105" t="s">
        <v>90</v>
      </c>
      <c r="AC25" s="105" t="s">
        <v>90</v>
      </c>
      <c r="AD25" s="105" t="s">
        <v>90</v>
      </c>
      <c r="AE25" s="105" t="s">
        <v>90</v>
      </c>
      <c r="AF25" s="109" t="s">
        <v>90</v>
      </c>
      <c r="AG25" s="105"/>
      <c r="AH25" s="105" t="s">
        <v>90</v>
      </c>
      <c r="AI25" s="105" t="s">
        <v>90</v>
      </c>
      <c r="AJ25" s="105" t="s">
        <v>90</v>
      </c>
      <c r="AK25" s="22">
        <f t="shared" si="0"/>
        <v>2</v>
      </c>
      <c r="AL25" s="22">
        <f>VLOOKUP(C25,'[1]phep nam 2016'!$B$3:$I$571,8,0)</f>
        <v>0</v>
      </c>
      <c r="AM25" s="22">
        <v>10</v>
      </c>
      <c r="AN25" s="23">
        <f t="shared" si="1"/>
        <v>8</v>
      </c>
      <c r="AO25" s="25">
        <f t="shared" si="2"/>
        <v>0</v>
      </c>
      <c r="AP25" s="28">
        <v>1</v>
      </c>
      <c r="AQ25" s="28">
        <f t="shared" si="3"/>
        <v>1</v>
      </c>
      <c r="AR25" s="18"/>
      <c r="AS25" s="18">
        <f t="shared" si="4"/>
        <v>26</v>
      </c>
      <c r="AT25" s="18">
        <f t="shared" si="5"/>
        <v>0</v>
      </c>
      <c r="AU25" s="19">
        <v>0</v>
      </c>
      <c r="AV25" s="19">
        <v>0</v>
      </c>
      <c r="AW25" s="19">
        <v>0</v>
      </c>
      <c r="AX25" s="19">
        <v>0</v>
      </c>
      <c r="AY25" s="19">
        <v>56</v>
      </c>
      <c r="AZ25" s="26">
        <f t="shared" si="7"/>
        <v>0</v>
      </c>
      <c r="BA25" s="19" t="str">
        <f t="shared" si="6"/>
        <v>A</v>
      </c>
      <c r="BB25" s="10"/>
      <c r="BC25" s="10"/>
      <c r="BD25" s="10"/>
      <c r="BE25" s="10"/>
      <c r="BF25" s="10"/>
      <c r="BG25" s="10"/>
      <c r="BH25" s="10"/>
    </row>
    <row r="26" spans="1:60" s="72" customFormat="1" ht="16.5" customHeight="1" x14ac:dyDescent="0.2">
      <c r="A26" s="20" t="s">
        <v>27</v>
      </c>
      <c r="B26" s="78"/>
      <c r="C26" s="77"/>
      <c r="D26" s="88"/>
      <c r="E26" s="21"/>
      <c r="F26" s="105" t="s">
        <v>90</v>
      </c>
      <c r="G26" s="105" t="s">
        <v>90</v>
      </c>
      <c r="H26" s="105" t="s">
        <v>90</v>
      </c>
      <c r="I26" s="105" t="s">
        <v>90</v>
      </c>
      <c r="J26" s="109" t="s">
        <v>90</v>
      </c>
      <c r="K26" s="105"/>
      <c r="L26" s="105"/>
      <c r="M26" s="109" t="s">
        <v>90</v>
      </c>
      <c r="N26" s="105" t="s">
        <v>90</v>
      </c>
      <c r="O26" s="105" t="s">
        <v>90</v>
      </c>
      <c r="P26" s="105" t="s">
        <v>90</v>
      </c>
      <c r="Q26" s="105" t="s">
        <v>90</v>
      </c>
      <c r="R26" s="105" t="s">
        <v>90</v>
      </c>
      <c r="S26" s="105"/>
      <c r="T26" s="105" t="s">
        <v>90</v>
      </c>
      <c r="U26" s="105" t="s">
        <v>90</v>
      </c>
      <c r="V26" s="105" t="s">
        <v>90</v>
      </c>
      <c r="W26" s="105" t="s">
        <v>90</v>
      </c>
      <c r="X26" s="106" t="s">
        <v>90</v>
      </c>
      <c r="Y26" s="105" t="s">
        <v>90</v>
      </c>
      <c r="Z26" s="105"/>
      <c r="AA26" s="105" t="s">
        <v>90</v>
      </c>
      <c r="AB26" s="105" t="s">
        <v>90</v>
      </c>
      <c r="AC26" s="105" t="s">
        <v>90</v>
      </c>
      <c r="AD26" s="105" t="s">
        <v>90</v>
      </c>
      <c r="AE26" s="105" t="s">
        <v>90</v>
      </c>
      <c r="AF26" s="109" t="s">
        <v>90</v>
      </c>
      <c r="AG26" s="105"/>
      <c r="AH26" s="105" t="s">
        <v>90</v>
      </c>
      <c r="AI26" s="105" t="s">
        <v>90</v>
      </c>
      <c r="AJ26" s="105" t="s">
        <v>90</v>
      </c>
      <c r="AK26" s="22">
        <f t="shared" si="0"/>
        <v>0</v>
      </c>
      <c r="AL26" s="22">
        <f>VLOOKUP(C26,'[1]phep nam 2016'!$B$3:$I$571,8,0)</f>
        <v>0</v>
      </c>
      <c r="AM26" s="22">
        <v>14</v>
      </c>
      <c r="AN26" s="23">
        <f t="shared" si="1"/>
        <v>14</v>
      </c>
      <c r="AO26" s="25">
        <f t="shared" si="2"/>
        <v>0</v>
      </c>
      <c r="AP26" s="28">
        <v>1</v>
      </c>
      <c r="AQ26" s="28">
        <f t="shared" si="3"/>
        <v>1</v>
      </c>
      <c r="AR26" s="18"/>
      <c r="AS26" s="18">
        <f t="shared" si="4"/>
        <v>26</v>
      </c>
      <c r="AT26" s="18">
        <f t="shared" si="5"/>
        <v>0</v>
      </c>
      <c r="AU26" s="19">
        <v>2</v>
      </c>
      <c r="AV26" s="19">
        <v>8</v>
      </c>
      <c r="AW26" s="19">
        <v>0</v>
      </c>
      <c r="AX26" s="19">
        <v>0</v>
      </c>
      <c r="AY26" s="19">
        <v>80</v>
      </c>
      <c r="AZ26" s="26">
        <f t="shared" si="7"/>
        <v>0</v>
      </c>
      <c r="BA26" s="19" t="str">
        <f t="shared" si="6"/>
        <v>A</v>
      </c>
      <c r="BB26" s="10"/>
      <c r="BC26" s="10"/>
      <c r="BD26" s="10"/>
      <c r="BE26" s="10"/>
      <c r="BF26" s="10"/>
      <c r="BG26" s="10"/>
      <c r="BH26" s="10"/>
    </row>
    <row r="27" spans="1:60" s="72" customFormat="1" ht="16.5" customHeight="1" x14ac:dyDescent="0.2">
      <c r="A27" s="20" t="s">
        <v>28</v>
      </c>
      <c r="B27" s="71"/>
      <c r="C27" s="116"/>
      <c r="D27" s="88"/>
      <c r="E27" s="21"/>
      <c r="F27" s="105" t="s">
        <v>90</v>
      </c>
      <c r="G27" s="105" t="s">
        <v>90</v>
      </c>
      <c r="H27" s="105" t="s">
        <v>90</v>
      </c>
      <c r="I27" s="105" t="s">
        <v>90</v>
      </c>
      <c r="J27" s="109" t="s">
        <v>90</v>
      </c>
      <c r="K27" s="105"/>
      <c r="L27" s="105"/>
      <c r="M27" s="109" t="s">
        <v>90</v>
      </c>
      <c r="N27" s="106" t="s">
        <v>8</v>
      </c>
      <c r="O27" s="106" t="s">
        <v>8</v>
      </c>
      <c r="P27" s="105" t="s">
        <v>90</v>
      </c>
      <c r="Q27" s="105" t="s">
        <v>90</v>
      </c>
      <c r="R27" s="105" t="s">
        <v>90</v>
      </c>
      <c r="S27" s="105"/>
      <c r="T27" s="105" t="s">
        <v>90</v>
      </c>
      <c r="U27" s="105" t="s">
        <v>90</v>
      </c>
      <c r="V27" s="105" t="s">
        <v>90</v>
      </c>
      <c r="W27" s="105" t="s">
        <v>90</v>
      </c>
      <c r="X27" s="106" t="s">
        <v>90</v>
      </c>
      <c r="Y27" s="105" t="s">
        <v>90</v>
      </c>
      <c r="Z27" s="105"/>
      <c r="AA27" s="105" t="s">
        <v>90</v>
      </c>
      <c r="AB27" s="105" t="s">
        <v>90</v>
      </c>
      <c r="AC27" s="105" t="s">
        <v>90</v>
      </c>
      <c r="AD27" s="105" t="s">
        <v>90</v>
      </c>
      <c r="AE27" s="105" t="s">
        <v>90</v>
      </c>
      <c r="AF27" s="109" t="s">
        <v>90</v>
      </c>
      <c r="AG27" s="105"/>
      <c r="AH27" s="105" t="s">
        <v>90</v>
      </c>
      <c r="AI27" s="105" t="s">
        <v>90</v>
      </c>
      <c r="AJ27" s="105" t="s">
        <v>90</v>
      </c>
      <c r="AK27" s="22">
        <f t="shared" si="0"/>
        <v>2</v>
      </c>
      <c r="AL27" s="22">
        <f>VLOOKUP(C27,'[1]phep nam 2016'!$B$3:$I$571,8,0)</f>
        <v>0</v>
      </c>
      <c r="AM27" s="22">
        <v>12.5</v>
      </c>
      <c r="AN27" s="23">
        <f t="shared" si="1"/>
        <v>10.5</v>
      </c>
      <c r="AO27" s="25">
        <f t="shared" si="2"/>
        <v>0</v>
      </c>
      <c r="AP27" s="25">
        <v>1</v>
      </c>
      <c r="AQ27" s="25">
        <f t="shared" si="3"/>
        <v>1</v>
      </c>
      <c r="AR27" s="18"/>
      <c r="AS27" s="18">
        <f t="shared" si="4"/>
        <v>26</v>
      </c>
      <c r="AT27" s="18">
        <f t="shared" si="5"/>
        <v>0</v>
      </c>
      <c r="AU27" s="19">
        <v>0</v>
      </c>
      <c r="AV27" s="19">
        <v>0</v>
      </c>
      <c r="AW27" s="19">
        <v>0</v>
      </c>
      <c r="AX27" s="19">
        <v>0</v>
      </c>
      <c r="AY27" s="19">
        <v>0</v>
      </c>
      <c r="AZ27" s="26">
        <f t="shared" si="7"/>
        <v>0</v>
      </c>
      <c r="BA27" s="19" t="str">
        <f t="shared" si="6"/>
        <v>A</v>
      </c>
      <c r="BB27" s="10"/>
      <c r="BC27" s="10"/>
      <c r="BD27" s="10"/>
      <c r="BE27" s="10"/>
      <c r="BF27" s="10"/>
      <c r="BG27" s="10"/>
      <c r="BH27" s="10"/>
    </row>
    <row r="28" spans="1:60" s="72" customFormat="1" ht="15.75" customHeight="1" x14ac:dyDescent="0.2">
      <c r="A28" s="20" t="s">
        <v>29</v>
      </c>
      <c r="B28" s="71"/>
      <c r="C28" s="64"/>
      <c r="D28" s="88"/>
      <c r="E28" s="21"/>
      <c r="F28" s="105" t="s">
        <v>90</v>
      </c>
      <c r="G28" s="105" t="s">
        <v>90</v>
      </c>
      <c r="H28" s="105" t="s">
        <v>90</v>
      </c>
      <c r="I28" s="105" t="s">
        <v>90</v>
      </c>
      <c r="J28" s="109" t="s">
        <v>90</v>
      </c>
      <c r="K28" s="105"/>
      <c r="L28" s="105"/>
      <c r="M28" s="109" t="s">
        <v>90</v>
      </c>
      <c r="N28" s="106" t="s">
        <v>8</v>
      </c>
      <c r="O28" s="105" t="s">
        <v>90</v>
      </c>
      <c r="P28" s="105" t="s">
        <v>90</v>
      </c>
      <c r="Q28" s="105" t="s">
        <v>90</v>
      </c>
      <c r="R28" s="106" t="s">
        <v>12</v>
      </c>
      <c r="S28" s="105"/>
      <c r="T28" s="105" t="s">
        <v>90</v>
      </c>
      <c r="U28" s="105" t="s">
        <v>90</v>
      </c>
      <c r="V28" s="106" t="s">
        <v>12</v>
      </c>
      <c r="W28" s="106" t="s">
        <v>12</v>
      </c>
      <c r="X28" s="106" t="s">
        <v>12</v>
      </c>
      <c r="Y28" s="106" t="s">
        <v>12</v>
      </c>
      <c r="Z28" s="105"/>
      <c r="AA28" s="106" t="s">
        <v>12</v>
      </c>
      <c r="AB28" s="106" t="s">
        <v>12</v>
      </c>
      <c r="AC28" s="106" t="s">
        <v>12</v>
      </c>
      <c r="AD28" s="113" t="s">
        <v>94</v>
      </c>
      <c r="AE28" s="105" t="s">
        <v>90</v>
      </c>
      <c r="AF28" s="109" t="s">
        <v>90</v>
      </c>
      <c r="AG28" s="105"/>
      <c r="AH28" s="105" t="s">
        <v>90</v>
      </c>
      <c r="AI28" s="105" t="s">
        <v>90</v>
      </c>
      <c r="AJ28" s="106" t="s">
        <v>11</v>
      </c>
      <c r="AK28" s="22">
        <f t="shared" si="0"/>
        <v>1</v>
      </c>
      <c r="AL28" s="22">
        <f>VLOOKUP(C28,'[1]phep nam 2016'!$B$3:$I$571,8,0)</f>
        <v>0</v>
      </c>
      <c r="AM28" s="81">
        <v>9.5</v>
      </c>
      <c r="AN28" s="81">
        <f t="shared" si="1"/>
        <v>8.5</v>
      </c>
      <c r="AO28" s="25">
        <f t="shared" si="2"/>
        <v>0</v>
      </c>
      <c r="AP28" s="24">
        <v>0</v>
      </c>
      <c r="AQ28" s="28">
        <f t="shared" si="3"/>
        <v>0</v>
      </c>
      <c r="AR28" s="18"/>
      <c r="AS28" s="18">
        <f t="shared" si="4"/>
        <v>16.5</v>
      </c>
      <c r="AT28" s="18">
        <f t="shared" si="5"/>
        <v>1</v>
      </c>
      <c r="AU28" s="19">
        <v>0</v>
      </c>
      <c r="AV28" s="19">
        <v>0</v>
      </c>
      <c r="AW28" s="19">
        <v>0</v>
      </c>
      <c r="AX28" s="19">
        <v>0</v>
      </c>
      <c r="AY28" s="19">
        <v>24</v>
      </c>
      <c r="AZ28" s="26">
        <f t="shared" si="7"/>
        <v>0</v>
      </c>
      <c r="BA28" s="19" t="str">
        <f t="shared" si="6"/>
        <v>B</v>
      </c>
      <c r="BB28" s="10"/>
      <c r="BC28" s="10"/>
      <c r="BD28" s="10"/>
      <c r="BE28" s="10"/>
      <c r="BF28" s="10"/>
      <c r="BG28" s="10"/>
      <c r="BH28" s="10"/>
    </row>
    <row r="29" spans="1:60" s="72" customFormat="1" ht="16.5" customHeight="1" x14ac:dyDescent="0.2">
      <c r="A29" s="20" t="s">
        <v>30</v>
      </c>
      <c r="B29" s="82"/>
      <c r="C29" s="83"/>
      <c r="D29" s="115"/>
      <c r="E29" s="84"/>
      <c r="F29" s="105" t="s">
        <v>90</v>
      </c>
      <c r="G29" s="105" t="s">
        <v>90</v>
      </c>
      <c r="H29" s="105" t="s">
        <v>90</v>
      </c>
      <c r="I29" s="105" t="s">
        <v>90</v>
      </c>
      <c r="J29" s="109" t="s">
        <v>90</v>
      </c>
      <c r="K29" s="105"/>
      <c r="L29" s="105"/>
      <c r="M29" s="109" t="s">
        <v>90</v>
      </c>
      <c r="N29" s="105" t="s">
        <v>90</v>
      </c>
      <c r="O29" s="105" t="s">
        <v>90</v>
      </c>
      <c r="P29" s="105" t="s">
        <v>90</v>
      </c>
      <c r="Q29" s="105" t="s">
        <v>90</v>
      </c>
      <c r="R29" s="106" t="s">
        <v>8</v>
      </c>
      <c r="S29" s="105"/>
      <c r="T29" s="105" t="s">
        <v>90</v>
      </c>
      <c r="U29" s="105" t="s">
        <v>90</v>
      </c>
      <c r="V29" s="105" t="s">
        <v>90</v>
      </c>
      <c r="W29" s="105" t="s">
        <v>90</v>
      </c>
      <c r="X29" s="106" t="s">
        <v>90</v>
      </c>
      <c r="Y29" s="106" t="s">
        <v>9</v>
      </c>
      <c r="Z29" s="105"/>
      <c r="AA29" s="106" t="s">
        <v>12</v>
      </c>
      <c r="AB29" s="105" t="s">
        <v>90</v>
      </c>
      <c r="AC29" s="105" t="s">
        <v>90</v>
      </c>
      <c r="AD29" s="105" t="s">
        <v>90</v>
      </c>
      <c r="AE29" s="105" t="s">
        <v>90</v>
      </c>
      <c r="AF29" s="109" t="s">
        <v>90</v>
      </c>
      <c r="AG29" s="105"/>
      <c r="AH29" s="105" t="s">
        <v>90</v>
      </c>
      <c r="AI29" s="106" t="s">
        <v>12</v>
      </c>
      <c r="AJ29" s="106" t="s">
        <v>12</v>
      </c>
      <c r="AK29" s="22">
        <f t="shared" si="0"/>
        <v>1</v>
      </c>
      <c r="AL29" s="22">
        <f>VLOOKUP(C29,'[1]phep nam 2016'!$B$3:$I$571,8,0)</f>
        <v>0</v>
      </c>
      <c r="AM29" s="22">
        <v>9</v>
      </c>
      <c r="AN29" s="23">
        <f t="shared" si="1"/>
        <v>8</v>
      </c>
      <c r="AO29" s="25">
        <f t="shared" si="2"/>
        <v>0</v>
      </c>
      <c r="AP29" s="28">
        <v>1</v>
      </c>
      <c r="AQ29" s="28">
        <f t="shared" si="3"/>
        <v>1</v>
      </c>
      <c r="AR29" s="18"/>
      <c r="AS29" s="18">
        <f t="shared" si="4"/>
        <v>23</v>
      </c>
      <c r="AT29" s="18">
        <f t="shared" si="5"/>
        <v>0</v>
      </c>
      <c r="AU29" s="19">
        <v>0</v>
      </c>
      <c r="AV29" s="19">
        <v>0</v>
      </c>
      <c r="AW29" s="19">
        <v>0</v>
      </c>
      <c r="AX29" s="19">
        <v>0</v>
      </c>
      <c r="AY29" s="19">
        <v>40</v>
      </c>
      <c r="AZ29" s="26">
        <f t="shared" si="7"/>
        <v>0</v>
      </c>
      <c r="BA29" s="19" t="str">
        <f t="shared" si="6"/>
        <v>B</v>
      </c>
      <c r="BB29" s="10"/>
      <c r="BC29" s="10"/>
      <c r="BD29" s="10"/>
      <c r="BE29" s="10"/>
      <c r="BF29" s="10"/>
      <c r="BG29" s="10"/>
      <c r="BH29" s="10"/>
    </row>
    <row r="30" spans="1:60" s="72" customFormat="1" ht="16.5" customHeight="1" x14ac:dyDescent="0.2">
      <c r="A30" s="20" t="s">
        <v>31</v>
      </c>
      <c r="B30" s="82"/>
      <c r="C30" s="85"/>
      <c r="D30" s="115"/>
      <c r="E30" s="84"/>
      <c r="F30" s="105" t="s">
        <v>90</v>
      </c>
      <c r="G30" s="105" t="s">
        <v>90</v>
      </c>
      <c r="H30" s="105" t="s">
        <v>90</v>
      </c>
      <c r="I30" s="105" t="s">
        <v>90</v>
      </c>
      <c r="J30" s="109" t="s">
        <v>90</v>
      </c>
      <c r="K30" s="105"/>
      <c r="L30" s="105"/>
      <c r="M30" s="109" t="s">
        <v>90</v>
      </c>
      <c r="N30" s="105" t="s">
        <v>90</v>
      </c>
      <c r="O30" s="105" t="s">
        <v>90</v>
      </c>
      <c r="P30" s="105" t="s">
        <v>90</v>
      </c>
      <c r="Q30" s="105" t="s">
        <v>90</v>
      </c>
      <c r="R30" s="105" t="s">
        <v>90</v>
      </c>
      <c r="S30" s="105"/>
      <c r="T30" s="105" t="s">
        <v>90</v>
      </c>
      <c r="U30" s="105" t="s">
        <v>90</v>
      </c>
      <c r="V30" s="105" t="s">
        <v>90</v>
      </c>
      <c r="W30" s="105" t="s">
        <v>90</v>
      </c>
      <c r="X30" s="106" t="s">
        <v>90</v>
      </c>
      <c r="Y30" s="105" t="s">
        <v>90</v>
      </c>
      <c r="Z30" s="105"/>
      <c r="AA30" s="105" t="s">
        <v>90</v>
      </c>
      <c r="AB30" s="105" t="s">
        <v>90</v>
      </c>
      <c r="AC30" s="105" t="s">
        <v>90</v>
      </c>
      <c r="AD30" s="105" t="s">
        <v>90</v>
      </c>
      <c r="AE30" s="105" t="s">
        <v>90</v>
      </c>
      <c r="AF30" s="109" t="s">
        <v>90</v>
      </c>
      <c r="AG30" s="105"/>
      <c r="AH30" s="105" t="s">
        <v>90</v>
      </c>
      <c r="AI30" s="105" t="s">
        <v>90</v>
      </c>
      <c r="AJ30" s="105" t="s">
        <v>90</v>
      </c>
      <c r="AK30" s="22">
        <f t="shared" si="0"/>
        <v>0</v>
      </c>
      <c r="AL30" s="22">
        <f>VLOOKUP(C30,'[1]phep nam 2016'!$B$3:$I$571,8,0)</f>
        <v>0</v>
      </c>
      <c r="AM30" s="22">
        <v>11</v>
      </c>
      <c r="AN30" s="23">
        <f t="shared" si="1"/>
        <v>11</v>
      </c>
      <c r="AO30" s="25">
        <f t="shared" si="2"/>
        <v>0</v>
      </c>
      <c r="AP30" s="28">
        <v>1</v>
      </c>
      <c r="AQ30" s="28">
        <f t="shared" si="3"/>
        <v>1</v>
      </c>
      <c r="AR30" s="18"/>
      <c r="AS30" s="18">
        <f t="shared" si="4"/>
        <v>26</v>
      </c>
      <c r="AT30" s="18">
        <f t="shared" si="5"/>
        <v>0</v>
      </c>
      <c r="AU30" s="19">
        <v>1</v>
      </c>
      <c r="AV30" s="19">
        <v>8</v>
      </c>
      <c r="AW30" s="19">
        <v>0</v>
      </c>
      <c r="AX30" s="19">
        <v>0</v>
      </c>
      <c r="AY30" s="19">
        <v>48</v>
      </c>
      <c r="AZ30" s="26">
        <f t="shared" si="7"/>
        <v>0</v>
      </c>
      <c r="BA30" s="19" t="str">
        <f t="shared" si="6"/>
        <v>A</v>
      </c>
      <c r="BB30" s="10"/>
      <c r="BC30" s="10"/>
      <c r="BD30" s="10"/>
      <c r="BE30" s="10"/>
      <c r="BF30" s="10"/>
      <c r="BG30" s="10"/>
      <c r="BH30" s="10"/>
    </row>
    <row r="31" spans="1:60" s="72" customFormat="1" ht="16.5" customHeight="1" x14ac:dyDescent="0.2">
      <c r="A31" s="20" t="s">
        <v>32</v>
      </c>
      <c r="B31" s="82"/>
      <c r="C31" s="96"/>
      <c r="D31" s="115"/>
      <c r="E31" s="84"/>
      <c r="F31" s="112" t="s">
        <v>88</v>
      </c>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22">
        <f t="shared" si="0"/>
        <v>0</v>
      </c>
      <c r="AL31" s="22">
        <f>VLOOKUP(C31,'[1]phep nam 2016'!$B$3:$I$571,8,0)</f>
        <v>0</v>
      </c>
      <c r="AM31" s="22">
        <v>14</v>
      </c>
      <c r="AN31" s="23">
        <f t="shared" si="1"/>
        <v>14</v>
      </c>
      <c r="AO31" s="25">
        <f t="shared" si="2"/>
        <v>0</v>
      </c>
      <c r="AP31" s="28">
        <v>1</v>
      </c>
      <c r="AQ31" s="28">
        <f t="shared" si="3"/>
        <v>1</v>
      </c>
      <c r="AR31" s="18"/>
      <c r="AS31" s="18">
        <f t="shared" si="4"/>
        <v>0</v>
      </c>
      <c r="AT31" s="18">
        <f t="shared" si="5"/>
        <v>0</v>
      </c>
      <c r="AU31" s="19">
        <v>0</v>
      </c>
      <c r="AV31" s="19">
        <v>0</v>
      </c>
      <c r="AW31" s="19">
        <v>0</v>
      </c>
      <c r="AX31" s="19">
        <v>0</v>
      </c>
      <c r="AY31" s="19">
        <v>0</v>
      </c>
      <c r="AZ31" s="26">
        <f t="shared" si="7"/>
        <v>0</v>
      </c>
      <c r="BA31" s="19" t="str">
        <f t="shared" si="6"/>
        <v>A</v>
      </c>
      <c r="BB31" s="10"/>
      <c r="BC31" s="10"/>
      <c r="BD31" s="10"/>
      <c r="BE31" s="10"/>
      <c r="BF31" s="10"/>
      <c r="BG31" s="10"/>
      <c r="BH31" s="10"/>
    </row>
    <row r="32" spans="1:60" s="72" customFormat="1" ht="16.5" customHeight="1" x14ac:dyDescent="0.2">
      <c r="A32" s="20" t="s">
        <v>2</v>
      </c>
      <c r="B32" s="82"/>
      <c r="C32" s="96"/>
      <c r="D32" s="115"/>
      <c r="E32" s="84"/>
      <c r="F32" s="105" t="s">
        <v>90</v>
      </c>
      <c r="G32" s="105" t="s">
        <v>90</v>
      </c>
      <c r="H32" s="106" t="s">
        <v>11</v>
      </c>
      <c r="I32" s="106" t="s">
        <v>11</v>
      </c>
      <c r="J32" s="109" t="s">
        <v>90</v>
      </c>
      <c r="K32" s="105"/>
      <c r="L32" s="105"/>
      <c r="M32" s="109" t="s">
        <v>90</v>
      </c>
      <c r="N32" s="105" t="s">
        <v>90</v>
      </c>
      <c r="O32" s="105" t="s">
        <v>90</v>
      </c>
      <c r="P32" s="105" t="s">
        <v>90</v>
      </c>
      <c r="Q32" s="106" t="s">
        <v>12</v>
      </c>
      <c r="R32" s="106" t="s">
        <v>8</v>
      </c>
      <c r="S32" s="105"/>
      <c r="T32" s="106" t="s">
        <v>84</v>
      </c>
      <c r="U32" s="105" t="s">
        <v>90</v>
      </c>
      <c r="V32" s="106" t="s">
        <v>11</v>
      </c>
      <c r="W32" s="106" t="s">
        <v>11</v>
      </c>
      <c r="X32" s="106" t="s">
        <v>11</v>
      </c>
      <c r="Y32" s="106" t="s">
        <v>11</v>
      </c>
      <c r="Z32" s="105"/>
      <c r="AA32" s="106" t="s">
        <v>11</v>
      </c>
      <c r="AB32" s="106" t="s">
        <v>11</v>
      </c>
      <c r="AC32" s="105" t="s">
        <v>90</v>
      </c>
      <c r="AD32" s="106" t="s">
        <v>12</v>
      </c>
      <c r="AE32" s="106" t="s">
        <v>12</v>
      </c>
      <c r="AF32" s="109" t="s">
        <v>90</v>
      </c>
      <c r="AG32" s="105"/>
      <c r="AH32" s="105" t="s">
        <v>90</v>
      </c>
      <c r="AI32" s="106" t="s">
        <v>11</v>
      </c>
      <c r="AJ32" s="106" t="s">
        <v>11</v>
      </c>
      <c r="AK32" s="22">
        <f t="shared" si="0"/>
        <v>1</v>
      </c>
      <c r="AL32" s="22">
        <f>VLOOKUP(C32,'[1]phep nam 2016'!$B$3:$I$571,8,0)</f>
        <v>0</v>
      </c>
      <c r="AM32" s="22">
        <v>13</v>
      </c>
      <c r="AN32" s="23">
        <f t="shared" si="1"/>
        <v>12</v>
      </c>
      <c r="AO32" s="25">
        <f t="shared" si="2"/>
        <v>1</v>
      </c>
      <c r="AP32" s="28">
        <v>1</v>
      </c>
      <c r="AQ32" s="28">
        <f t="shared" si="3"/>
        <v>0</v>
      </c>
      <c r="AR32" s="18"/>
      <c r="AS32" s="18">
        <f t="shared" si="4"/>
        <v>13</v>
      </c>
      <c r="AT32" s="18">
        <f t="shared" si="5"/>
        <v>10</v>
      </c>
      <c r="AU32" s="19">
        <v>0</v>
      </c>
      <c r="AV32" s="19">
        <v>0</v>
      </c>
      <c r="AW32" s="19">
        <v>0</v>
      </c>
      <c r="AX32" s="19">
        <v>0</v>
      </c>
      <c r="AY32" s="19">
        <v>0</v>
      </c>
      <c r="AZ32" s="26">
        <f t="shared" si="7"/>
        <v>0</v>
      </c>
      <c r="BA32" s="19" t="str">
        <f t="shared" si="6"/>
        <v>B</v>
      </c>
      <c r="BB32" s="10"/>
      <c r="BC32" s="10"/>
      <c r="BD32" s="10"/>
      <c r="BE32" s="10"/>
      <c r="BF32" s="10"/>
      <c r="BG32" s="10"/>
      <c r="BH32" s="10"/>
    </row>
    <row r="33" spans="1:60" s="72" customFormat="1" ht="16.5" customHeight="1" x14ac:dyDescent="0.2">
      <c r="A33" s="20" t="s">
        <v>3</v>
      </c>
      <c r="B33" s="82"/>
      <c r="C33" s="85"/>
      <c r="D33" s="115"/>
      <c r="E33" s="84"/>
      <c r="F33" s="105" t="s">
        <v>90</v>
      </c>
      <c r="G33" s="105" t="s">
        <v>90</v>
      </c>
      <c r="H33" s="105" t="s">
        <v>90</v>
      </c>
      <c r="I33" s="105" t="s">
        <v>90</v>
      </c>
      <c r="J33" s="109" t="s">
        <v>90</v>
      </c>
      <c r="K33" s="105"/>
      <c r="L33" s="105"/>
      <c r="M33" s="109" t="s">
        <v>90</v>
      </c>
      <c r="N33" s="105" t="s">
        <v>90</v>
      </c>
      <c r="O33" s="105" t="s">
        <v>90</v>
      </c>
      <c r="P33" s="105" t="s">
        <v>90</v>
      </c>
      <c r="Q33" s="105" t="s">
        <v>90</v>
      </c>
      <c r="R33" s="105" t="s">
        <v>90</v>
      </c>
      <c r="S33" s="105"/>
      <c r="T33" s="105" t="s">
        <v>90</v>
      </c>
      <c r="U33" s="106" t="s">
        <v>8</v>
      </c>
      <c r="V33" s="105" t="s">
        <v>90</v>
      </c>
      <c r="W33" s="105" t="s">
        <v>90</v>
      </c>
      <c r="X33" s="113" t="s">
        <v>94</v>
      </c>
      <c r="Y33" s="105" t="s">
        <v>90</v>
      </c>
      <c r="Z33" s="105"/>
      <c r="AA33" s="105" t="s">
        <v>90</v>
      </c>
      <c r="AB33" s="105" t="s">
        <v>90</v>
      </c>
      <c r="AC33" s="105" t="s">
        <v>90</v>
      </c>
      <c r="AD33" s="105" t="s">
        <v>90</v>
      </c>
      <c r="AE33" s="105" t="s">
        <v>90</v>
      </c>
      <c r="AF33" s="109" t="s">
        <v>90</v>
      </c>
      <c r="AG33" s="105"/>
      <c r="AH33" s="106" t="s">
        <v>12</v>
      </c>
      <c r="AI33" s="106" t="s">
        <v>12</v>
      </c>
      <c r="AJ33" s="105" t="s">
        <v>90</v>
      </c>
      <c r="AK33" s="22">
        <f t="shared" si="0"/>
        <v>1</v>
      </c>
      <c r="AL33" s="22">
        <f>VLOOKUP(C33,'[1]phep nam 2016'!$B$3:$I$571,8,0)</f>
        <v>0</v>
      </c>
      <c r="AM33" s="22">
        <v>9</v>
      </c>
      <c r="AN33" s="23">
        <f t="shared" si="1"/>
        <v>8</v>
      </c>
      <c r="AO33" s="25">
        <f t="shared" si="2"/>
        <v>0</v>
      </c>
      <c r="AP33" s="28">
        <v>0</v>
      </c>
      <c r="AQ33" s="28">
        <f t="shared" si="3"/>
        <v>0</v>
      </c>
      <c r="AR33" s="18"/>
      <c r="AS33" s="18">
        <f t="shared" si="4"/>
        <v>23.5</v>
      </c>
      <c r="AT33" s="18">
        <f t="shared" si="5"/>
        <v>0</v>
      </c>
      <c r="AU33" s="19">
        <v>1</v>
      </c>
      <c r="AV33" s="19">
        <v>0</v>
      </c>
      <c r="AW33" s="19">
        <v>0</v>
      </c>
      <c r="AX33" s="19">
        <v>0</v>
      </c>
      <c r="AY33" s="19">
        <v>72</v>
      </c>
      <c r="AZ33" s="26">
        <f t="shared" si="7"/>
        <v>0</v>
      </c>
      <c r="BA33" s="19" t="str">
        <f t="shared" si="6"/>
        <v>B</v>
      </c>
      <c r="BB33" s="10"/>
      <c r="BC33" s="10"/>
      <c r="BD33" s="10"/>
      <c r="BE33" s="10"/>
      <c r="BF33" s="10"/>
      <c r="BG33" s="10"/>
      <c r="BH33" s="10"/>
    </row>
    <row r="34" spans="1:60" s="72" customFormat="1" ht="16.5" customHeight="1" x14ac:dyDescent="0.2">
      <c r="A34" s="20" t="s">
        <v>4</v>
      </c>
      <c r="B34" s="82"/>
      <c r="C34" s="83"/>
      <c r="D34" s="115"/>
      <c r="E34" s="84"/>
      <c r="F34" s="105" t="s">
        <v>90</v>
      </c>
      <c r="G34" s="105" t="s">
        <v>90</v>
      </c>
      <c r="H34" s="105" t="s">
        <v>90</v>
      </c>
      <c r="I34" s="105" t="s">
        <v>90</v>
      </c>
      <c r="J34" s="109" t="s">
        <v>90</v>
      </c>
      <c r="K34" s="105"/>
      <c r="L34" s="105"/>
      <c r="M34" s="109" t="s">
        <v>90</v>
      </c>
      <c r="N34" s="105" t="s">
        <v>90</v>
      </c>
      <c r="O34" s="105" t="s">
        <v>90</v>
      </c>
      <c r="P34" s="105" t="s">
        <v>90</v>
      </c>
      <c r="Q34" s="106" t="s">
        <v>8</v>
      </c>
      <c r="R34" s="105" t="s">
        <v>90</v>
      </c>
      <c r="S34" s="105"/>
      <c r="T34" s="105" t="s">
        <v>90</v>
      </c>
      <c r="U34" s="105" t="s">
        <v>90</v>
      </c>
      <c r="V34" s="105" t="s">
        <v>90</v>
      </c>
      <c r="W34" s="105" t="s">
        <v>90</v>
      </c>
      <c r="X34" s="106" t="s">
        <v>90</v>
      </c>
      <c r="Y34" s="105" t="s">
        <v>90</v>
      </c>
      <c r="Z34" s="105"/>
      <c r="AA34" s="105" t="s">
        <v>90</v>
      </c>
      <c r="AB34" s="105" t="s">
        <v>90</v>
      </c>
      <c r="AC34" s="105" t="s">
        <v>90</v>
      </c>
      <c r="AD34" s="105" t="s">
        <v>90</v>
      </c>
      <c r="AE34" s="105" t="s">
        <v>90</v>
      </c>
      <c r="AF34" s="109" t="s">
        <v>90</v>
      </c>
      <c r="AG34" s="105"/>
      <c r="AH34" s="105" t="s">
        <v>90</v>
      </c>
      <c r="AI34" s="105" t="s">
        <v>90</v>
      </c>
      <c r="AJ34" s="105" t="s">
        <v>90</v>
      </c>
      <c r="AK34" s="22">
        <f t="shared" si="0"/>
        <v>1</v>
      </c>
      <c r="AL34" s="22">
        <f>VLOOKUP(C34,'[1]phep nam 2016'!$B$3:$I$571,8,0)</f>
        <v>0</v>
      </c>
      <c r="AM34" s="22">
        <v>11.5</v>
      </c>
      <c r="AN34" s="23">
        <f t="shared" si="1"/>
        <v>10.5</v>
      </c>
      <c r="AO34" s="25">
        <f t="shared" si="2"/>
        <v>0</v>
      </c>
      <c r="AP34" s="28">
        <v>1</v>
      </c>
      <c r="AQ34" s="28">
        <f t="shared" si="3"/>
        <v>1</v>
      </c>
      <c r="AR34" s="18"/>
      <c r="AS34" s="18">
        <f t="shared" si="4"/>
        <v>26</v>
      </c>
      <c r="AT34" s="18">
        <f t="shared" si="5"/>
        <v>0</v>
      </c>
      <c r="AU34" s="19">
        <v>2</v>
      </c>
      <c r="AV34" s="19">
        <v>0</v>
      </c>
      <c r="AW34" s="19">
        <v>0</v>
      </c>
      <c r="AX34" s="19">
        <v>0</v>
      </c>
      <c r="AY34" s="19">
        <v>72</v>
      </c>
      <c r="AZ34" s="26">
        <f t="shared" si="7"/>
        <v>0</v>
      </c>
      <c r="BA34" s="19" t="str">
        <f t="shared" si="6"/>
        <v>A</v>
      </c>
      <c r="BB34" s="10"/>
      <c r="BC34" s="10"/>
      <c r="BD34" s="10"/>
      <c r="BE34" s="10"/>
      <c r="BF34" s="10"/>
      <c r="BG34" s="10"/>
      <c r="BH34" s="10"/>
    </row>
    <row r="35" spans="1:60" s="72" customFormat="1" ht="16.5" customHeight="1" x14ac:dyDescent="0.2">
      <c r="A35" s="20" t="s">
        <v>5</v>
      </c>
      <c r="B35" s="82"/>
      <c r="C35" s="85"/>
      <c r="D35" s="115"/>
      <c r="E35" s="84"/>
      <c r="F35" s="105" t="s">
        <v>90</v>
      </c>
      <c r="G35" s="113" t="s">
        <v>85</v>
      </c>
      <c r="H35" s="105" t="s">
        <v>90</v>
      </c>
      <c r="I35" s="105" t="s">
        <v>90</v>
      </c>
      <c r="J35" s="109" t="s">
        <v>90</v>
      </c>
      <c r="K35" s="105"/>
      <c r="L35" s="105"/>
      <c r="M35" s="109" t="s">
        <v>90</v>
      </c>
      <c r="N35" s="105" t="s">
        <v>90</v>
      </c>
      <c r="O35" s="105" t="s">
        <v>90</v>
      </c>
      <c r="P35" s="105" t="s">
        <v>90</v>
      </c>
      <c r="Q35" s="105" t="s">
        <v>90</v>
      </c>
      <c r="R35" s="105" t="s">
        <v>90</v>
      </c>
      <c r="S35" s="105"/>
      <c r="T35" s="105" t="s">
        <v>90</v>
      </c>
      <c r="U35" s="105" t="s">
        <v>90</v>
      </c>
      <c r="V35" s="105" t="s">
        <v>90</v>
      </c>
      <c r="W35" s="106" t="s">
        <v>8</v>
      </c>
      <c r="X35" s="106" t="s">
        <v>90</v>
      </c>
      <c r="Y35" s="105" t="s">
        <v>90</v>
      </c>
      <c r="Z35" s="105"/>
      <c r="AA35" s="105" t="s">
        <v>90</v>
      </c>
      <c r="AB35" s="105" t="s">
        <v>90</v>
      </c>
      <c r="AC35" s="113" t="s">
        <v>85</v>
      </c>
      <c r="AD35" s="105" t="s">
        <v>90</v>
      </c>
      <c r="AE35" s="105" t="s">
        <v>90</v>
      </c>
      <c r="AF35" s="109" t="s">
        <v>90</v>
      </c>
      <c r="AG35" s="105"/>
      <c r="AH35" s="105" t="s">
        <v>90</v>
      </c>
      <c r="AI35" s="105" t="s">
        <v>90</v>
      </c>
      <c r="AJ35" s="105" t="s">
        <v>90</v>
      </c>
      <c r="AK35" s="22">
        <f t="shared" si="0"/>
        <v>2</v>
      </c>
      <c r="AL35" s="22">
        <f>VLOOKUP(C35,'[1]phep nam 2016'!$B$3:$I$571,8,0)</f>
        <v>0</v>
      </c>
      <c r="AM35" s="22">
        <v>10</v>
      </c>
      <c r="AN35" s="23">
        <f t="shared" si="1"/>
        <v>8</v>
      </c>
      <c r="AO35" s="25">
        <f t="shared" si="2"/>
        <v>0</v>
      </c>
      <c r="AP35" s="28">
        <v>1</v>
      </c>
      <c r="AQ35" s="28">
        <f t="shared" si="3"/>
        <v>1</v>
      </c>
      <c r="AR35" s="18"/>
      <c r="AS35" s="18">
        <f t="shared" si="4"/>
        <v>26</v>
      </c>
      <c r="AT35" s="18">
        <f t="shared" si="5"/>
        <v>0</v>
      </c>
      <c r="AU35" s="19">
        <v>0</v>
      </c>
      <c r="AV35" s="19">
        <v>0</v>
      </c>
      <c r="AW35" s="19">
        <v>0</v>
      </c>
      <c r="AX35" s="19">
        <v>0</v>
      </c>
      <c r="AY35" s="19">
        <v>64</v>
      </c>
      <c r="AZ35" s="26">
        <f t="shared" si="7"/>
        <v>0</v>
      </c>
      <c r="BA35" s="19" t="str">
        <f t="shared" si="6"/>
        <v>A</v>
      </c>
      <c r="BB35" s="10"/>
      <c r="BC35" s="10"/>
      <c r="BD35" s="10"/>
      <c r="BE35" s="10"/>
      <c r="BF35" s="10"/>
      <c r="BG35" s="10"/>
      <c r="BH35" s="10"/>
    </row>
    <row r="36" spans="1:60" s="72" customFormat="1" ht="16.5" customHeight="1" x14ac:dyDescent="0.2">
      <c r="A36" s="20" t="s">
        <v>6</v>
      </c>
      <c r="B36" s="82"/>
      <c r="C36" s="85"/>
      <c r="D36" s="115"/>
      <c r="E36" s="84"/>
      <c r="F36" s="105" t="s">
        <v>90</v>
      </c>
      <c r="G36" s="105" t="s">
        <v>90</v>
      </c>
      <c r="H36" s="105" t="s">
        <v>90</v>
      </c>
      <c r="I36" s="105" t="s">
        <v>90</v>
      </c>
      <c r="J36" s="109" t="s">
        <v>90</v>
      </c>
      <c r="K36" s="105"/>
      <c r="L36" s="105"/>
      <c r="M36" s="109" t="s">
        <v>90</v>
      </c>
      <c r="N36" s="105" t="s">
        <v>90</v>
      </c>
      <c r="O36" s="105" t="s">
        <v>90</v>
      </c>
      <c r="P36" s="105" t="s">
        <v>90</v>
      </c>
      <c r="Q36" s="105" t="s">
        <v>90</v>
      </c>
      <c r="R36" s="105" t="s">
        <v>90</v>
      </c>
      <c r="S36" s="105"/>
      <c r="T36" s="105" t="s">
        <v>90</v>
      </c>
      <c r="U36" s="105" t="s">
        <v>90</v>
      </c>
      <c r="V36" s="105" t="s">
        <v>90</v>
      </c>
      <c r="W36" s="105" t="s">
        <v>90</v>
      </c>
      <c r="X36" s="106" t="s">
        <v>90</v>
      </c>
      <c r="Y36" s="105" t="s">
        <v>90</v>
      </c>
      <c r="Z36" s="105"/>
      <c r="AA36" s="105" t="s">
        <v>90</v>
      </c>
      <c r="AB36" s="105" t="s">
        <v>90</v>
      </c>
      <c r="AC36" s="105" t="s">
        <v>90</v>
      </c>
      <c r="AD36" s="105" t="s">
        <v>90</v>
      </c>
      <c r="AE36" s="105" t="s">
        <v>90</v>
      </c>
      <c r="AF36" s="109" t="s">
        <v>90</v>
      </c>
      <c r="AG36" s="105"/>
      <c r="AH36" s="105" t="s">
        <v>90</v>
      </c>
      <c r="AI36" s="105" t="s">
        <v>90</v>
      </c>
      <c r="AJ36" s="105" t="s">
        <v>90</v>
      </c>
      <c r="AK36" s="22">
        <f t="shared" si="0"/>
        <v>0</v>
      </c>
      <c r="AL36" s="22">
        <f>VLOOKUP(C36,'[1]phep nam 2016'!$B$3:$I$571,8,0)</f>
        <v>0</v>
      </c>
      <c r="AM36" s="22">
        <v>11</v>
      </c>
      <c r="AN36" s="23">
        <f t="shared" si="1"/>
        <v>11</v>
      </c>
      <c r="AO36" s="25">
        <f t="shared" si="2"/>
        <v>0</v>
      </c>
      <c r="AP36" s="28">
        <v>1</v>
      </c>
      <c r="AQ36" s="28">
        <f t="shared" si="3"/>
        <v>1</v>
      </c>
      <c r="AR36" s="18"/>
      <c r="AS36" s="18">
        <f t="shared" si="4"/>
        <v>26</v>
      </c>
      <c r="AT36" s="18">
        <f t="shared" si="5"/>
        <v>0</v>
      </c>
      <c r="AU36" s="19">
        <v>0</v>
      </c>
      <c r="AV36" s="19">
        <v>8</v>
      </c>
      <c r="AW36" s="19">
        <v>0</v>
      </c>
      <c r="AX36" s="19">
        <v>0</v>
      </c>
      <c r="AY36" s="19">
        <v>48</v>
      </c>
      <c r="AZ36" s="26">
        <f t="shared" si="7"/>
        <v>0</v>
      </c>
      <c r="BA36" s="19" t="str">
        <f t="shared" si="6"/>
        <v>A</v>
      </c>
      <c r="BB36" s="10"/>
      <c r="BC36" s="10"/>
      <c r="BD36" s="10"/>
      <c r="BE36" s="10"/>
      <c r="BF36" s="10"/>
      <c r="BG36" s="10"/>
      <c r="BH36" s="10"/>
    </row>
    <row r="37" spans="1:60" s="72" customFormat="1" ht="16.5" customHeight="1" x14ac:dyDescent="0.2">
      <c r="A37" s="20" t="s">
        <v>7</v>
      </c>
      <c r="B37" s="82"/>
      <c r="C37" s="85"/>
      <c r="D37" s="115"/>
      <c r="E37" s="84"/>
      <c r="F37" s="105" t="s">
        <v>90</v>
      </c>
      <c r="G37" s="105" t="s">
        <v>90</v>
      </c>
      <c r="H37" s="105" t="s">
        <v>90</v>
      </c>
      <c r="I37" s="105" t="s">
        <v>90</v>
      </c>
      <c r="J37" s="109" t="s">
        <v>90</v>
      </c>
      <c r="K37" s="105"/>
      <c r="L37" s="105"/>
      <c r="M37" s="109" t="s">
        <v>90</v>
      </c>
      <c r="N37" s="105" t="s">
        <v>90</v>
      </c>
      <c r="O37" s="105" t="s">
        <v>90</v>
      </c>
      <c r="P37" s="105" t="s">
        <v>90</v>
      </c>
      <c r="Q37" s="105" t="s">
        <v>90</v>
      </c>
      <c r="R37" s="105" t="s">
        <v>90</v>
      </c>
      <c r="S37" s="105"/>
      <c r="T37" s="105" t="s">
        <v>90</v>
      </c>
      <c r="U37" s="105" t="s">
        <v>90</v>
      </c>
      <c r="V37" s="105" t="s">
        <v>90</v>
      </c>
      <c r="W37" s="105" t="s">
        <v>90</v>
      </c>
      <c r="X37" s="106" t="s">
        <v>90</v>
      </c>
      <c r="Y37" s="105" t="s">
        <v>90</v>
      </c>
      <c r="Z37" s="105"/>
      <c r="AA37" s="105" t="s">
        <v>90</v>
      </c>
      <c r="AB37" s="105" t="s">
        <v>90</v>
      </c>
      <c r="AC37" s="105" t="s">
        <v>90</v>
      </c>
      <c r="AD37" s="105" t="s">
        <v>90</v>
      </c>
      <c r="AE37" s="105" t="s">
        <v>90</v>
      </c>
      <c r="AF37" s="109" t="s">
        <v>90</v>
      </c>
      <c r="AG37" s="105"/>
      <c r="AH37" s="105" t="s">
        <v>90</v>
      </c>
      <c r="AI37" s="105" t="s">
        <v>90</v>
      </c>
      <c r="AJ37" s="105" t="s">
        <v>90</v>
      </c>
      <c r="AK37" s="22">
        <f t="shared" si="0"/>
        <v>0</v>
      </c>
      <c r="AL37" s="22">
        <f>VLOOKUP(C37,'[1]phep nam 2016'!$B$3:$I$571,8,0)</f>
        <v>0</v>
      </c>
      <c r="AM37" s="22">
        <v>14</v>
      </c>
      <c r="AN37" s="23">
        <f t="shared" si="1"/>
        <v>14</v>
      </c>
      <c r="AO37" s="25">
        <f t="shared" si="2"/>
        <v>0</v>
      </c>
      <c r="AP37" s="28">
        <v>0</v>
      </c>
      <c r="AQ37" s="28">
        <f t="shared" si="3"/>
        <v>0</v>
      </c>
      <c r="AR37" s="18"/>
      <c r="AS37" s="18">
        <f t="shared" si="4"/>
        <v>26</v>
      </c>
      <c r="AT37" s="18">
        <f t="shared" si="5"/>
        <v>0</v>
      </c>
      <c r="AU37" s="19">
        <v>2</v>
      </c>
      <c r="AV37" s="19">
        <v>0</v>
      </c>
      <c r="AW37" s="19">
        <v>0</v>
      </c>
      <c r="AX37" s="19">
        <v>0</v>
      </c>
      <c r="AY37" s="19">
        <v>72</v>
      </c>
      <c r="AZ37" s="26">
        <f t="shared" si="7"/>
        <v>0</v>
      </c>
      <c r="BA37" s="19" t="str">
        <f t="shared" si="6"/>
        <v>A</v>
      </c>
      <c r="BB37" s="10"/>
      <c r="BC37" s="10"/>
      <c r="BD37" s="10"/>
      <c r="BE37" s="10"/>
      <c r="BF37" s="10"/>
      <c r="BG37" s="10"/>
      <c r="BH37" s="10"/>
    </row>
    <row r="38" spans="1:60" s="72" customFormat="1" ht="17.25" customHeight="1" x14ac:dyDescent="0.2">
      <c r="A38" s="20" t="s">
        <v>35</v>
      </c>
      <c r="B38" s="82"/>
      <c r="C38" s="96"/>
      <c r="D38" s="115"/>
      <c r="E38" s="84"/>
      <c r="F38" s="111" t="s">
        <v>89</v>
      </c>
      <c r="G38" s="105"/>
      <c r="H38" s="105"/>
      <c r="I38" s="105"/>
      <c r="J38" s="105"/>
      <c r="K38" s="105"/>
      <c r="L38" s="105"/>
      <c r="M38" s="105"/>
      <c r="N38" s="105"/>
      <c r="O38" s="105"/>
      <c r="P38" s="105"/>
      <c r="Q38" s="105"/>
      <c r="R38" s="105"/>
      <c r="S38" s="105"/>
      <c r="T38" s="105"/>
      <c r="U38" s="105"/>
      <c r="V38" s="105"/>
      <c r="W38" s="105"/>
      <c r="X38" s="105"/>
      <c r="Y38" s="105"/>
      <c r="Z38" s="110"/>
      <c r="AA38" s="105"/>
      <c r="AB38" s="105"/>
      <c r="AC38" s="105"/>
      <c r="AD38" s="105"/>
      <c r="AE38" s="105"/>
      <c r="AF38" s="105"/>
      <c r="AG38" s="105"/>
      <c r="AH38" s="105"/>
      <c r="AI38" s="105"/>
      <c r="AJ38" s="105"/>
      <c r="AK38" s="22">
        <f t="shared" si="0"/>
        <v>0</v>
      </c>
      <c r="AL38" s="22">
        <f>VLOOKUP(C38,'[1]phep nam 2016'!$B$3:$I$571,8,0)</f>
        <v>0</v>
      </c>
      <c r="AM38" s="22">
        <v>12.5</v>
      </c>
      <c r="AN38" s="23">
        <f t="shared" si="1"/>
        <v>12.5</v>
      </c>
      <c r="AO38" s="25">
        <f t="shared" si="2"/>
        <v>0</v>
      </c>
      <c r="AP38" s="28">
        <v>1</v>
      </c>
      <c r="AQ38" s="28">
        <f t="shared" si="3"/>
        <v>1</v>
      </c>
      <c r="AR38" s="18"/>
      <c r="AS38" s="18">
        <f t="shared" si="4"/>
        <v>0</v>
      </c>
      <c r="AT38" s="18">
        <f t="shared" si="5"/>
        <v>0</v>
      </c>
      <c r="AU38" s="19">
        <v>0</v>
      </c>
      <c r="AV38" s="19">
        <v>0</v>
      </c>
      <c r="AW38" s="19">
        <v>0</v>
      </c>
      <c r="AX38" s="19">
        <v>0</v>
      </c>
      <c r="AY38" s="19">
        <v>0</v>
      </c>
      <c r="AZ38" s="26">
        <f t="shared" si="7"/>
        <v>0</v>
      </c>
      <c r="BA38" s="19" t="str">
        <f t="shared" si="6"/>
        <v>A</v>
      </c>
      <c r="BB38" s="10"/>
      <c r="BC38" s="10"/>
      <c r="BD38" s="10"/>
      <c r="BE38" s="10"/>
      <c r="BF38" s="10"/>
      <c r="BG38" s="10"/>
      <c r="BH38" s="10"/>
    </row>
    <row r="39" spans="1:60" s="72" customFormat="1" ht="16.5" customHeight="1" x14ac:dyDescent="0.2">
      <c r="A39" s="20" t="s">
        <v>36</v>
      </c>
      <c r="B39" s="82"/>
      <c r="C39" s="85"/>
      <c r="D39" s="115"/>
      <c r="E39" s="84"/>
      <c r="F39" s="105" t="s">
        <v>90</v>
      </c>
      <c r="G39" s="105" t="s">
        <v>90</v>
      </c>
      <c r="H39" s="105" t="s">
        <v>90</v>
      </c>
      <c r="I39" s="105" t="s">
        <v>90</v>
      </c>
      <c r="J39" s="109" t="s">
        <v>90</v>
      </c>
      <c r="K39" s="105"/>
      <c r="L39" s="105"/>
      <c r="M39" s="109" t="s">
        <v>90</v>
      </c>
      <c r="N39" s="105" t="s">
        <v>90</v>
      </c>
      <c r="O39" s="105" t="s">
        <v>90</v>
      </c>
      <c r="P39" s="105" t="s">
        <v>90</v>
      </c>
      <c r="Q39" s="106" t="s">
        <v>8</v>
      </c>
      <c r="R39" s="105" t="s">
        <v>90</v>
      </c>
      <c r="S39" s="105"/>
      <c r="T39" s="105" t="s">
        <v>90</v>
      </c>
      <c r="U39" s="105" t="s">
        <v>90</v>
      </c>
      <c r="V39" s="113" t="s">
        <v>85</v>
      </c>
      <c r="W39" s="105" t="s">
        <v>90</v>
      </c>
      <c r="X39" s="106" t="s">
        <v>90</v>
      </c>
      <c r="Y39" s="105" t="s">
        <v>90</v>
      </c>
      <c r="Z39" s="105"/>
      <c r="AA39" s="105" t="s">
        <v>90</v>
      </c>
      <c r="AB39" s="105" t="s">
        <v>90</v>
      </c>
      <c r="AC39" s="105" t="s">
        <v>90</v>
      </c>
      <c r="AD39" s="105" t="s">
        <v>90</v>
      </c>
      <c r="AE39" s="105" t="s">
        <v>90</v>
      </c>
      <c r="AF39" s="109" t="s">
        <v>90</v>
      </c>
      <c r="AG39" s="105"/>
      <c r="AH39" s="105" t="s">
        <v>90</v>
      </c>
      <c r="AI39" s="105" t="s">
        <v>90</v>
      </c>
      <c r="AJ39" s="105" t="s">
        <v>90</v>
      </c>
      <c r="AK39" s="22">
        <f t="shared" si="0"/>
        <v>1.5</v>
      </c>
      <c r="AL39" s="22">
        <f>VLOOKUP(C39,'[1]phep nam 2016'!$B$3:$I$571,8,0)</f>
        <v>0</v>
      </c>
      <c r="AM39" s="22">
        <v>10</v>
      </c>
      <c r="AN39" s="23">
        <f t="shared" si="1"/>
        <v>8.5</v>
      </c>
      <c r="AO39" s="25">
        <f t="shared" si="2"/>
        <v>0</v>
      </c>
      <c r="AP39" s="28">
        <v>0</v>
      </c>
      <c r="AQ39" s="28">
        <f t="shared" si="3"/>
        <v>0</v>
      </c>
      <c r="AR39" s="18"/>
      <c r="AS39" s="18">
        <f t="shared" si="4"/>
        <v>26</v>
      </c>
      <c r="AT39" s="18">
        <f t="shared" si="5"/>
        <v>0</v>
      </c>
      <c r="AU39" s="19">
        <v>1.75</v>
      </c>
      <c r="AV39" s="19">
        <v>0</v>
      </c>
      <c r="AW39" s="19">
        <v>0</v>
      </c>
      <c r="AX39" s="19">
        <v>0</v>
      </c>
      <c r="AY39" s="19">
        <v>72</v>
      </c>
      <c r="AZ39" s="26">
        <f t="shared" si="7"/>
        <v>0</v>
      </c>
      <c r="BA39" s="19" t="str">
        <f t="shared" si="6"/>
        <v>A</v>
      </c>
      <c r="BB39" s="10"/>
      <c r="BC39" s="10"/>
      <c r="BD39" s="10"/>
      <c r="BE39" s="10"/>
      <c r="BF39" s="10"/>
      <c r="BG39" s="10"/>
      <c r="BH39" s="10"/>
    </row>
    <row r="40" spans="1:60" s="72" customFormat="1" ht="16.5" customHeight="1" x14ac:dyDescent="0.2">
      <c r="A40" s="20" t="s">
        <v>37</v>
      </c>
      <c r="B40" s="82"/>
      <c r="C40" s="85"/>
      <c r="D40" s="115"/>
      <c r="E40" s="84"/>
      <c r="F40" s="105" t="s">
        <v>90</v>
      </c>
      <c r="G40" s="105" t="s">
        <v>90</v>
      </c>
      <c r="H40" s="105" t="s">
        <v>90</v>
      </c>
      <c r="I40" s="105" t="s">
        <v>90</v>
      </c>
      <c r="J40" s="109" t="s">
        <v>90</v>
      </c>
      <c r="K40" s="105"/>
      <c r="L40" s="105"/>
      <c r="M40" s="109" t="s">
        <v>90</v>
      </c>
      <c r="N40" s="105" t="s">
        <v>90</v>
      </c>
      <c r="O40" s="105" t="s">
        <v>90</v>
      </c>
      <c r="P40" s="105" t="s">
        <v>90</v>
      </c>
      <c r="Q40" s="105" t="s">
        <v>90</v>
      </c>
      <c r="R40" s="105" t="s">
        <v>90</v>
      </c>
      <c r="S40" s="105"/>
      <c r="T40" s="105" t="s">
        <v>90</v>
      </c>
      <c r="U40" s="105" t="s">
        <v>90</v>
      </c>
      <c r="V40" s="105" t="s">
        <v>90</v>
      </c>
      <c r="W40" s="105" t="s">
        <v>90</v>
      </c>
      <c r="X40" s="106" t="s">
        <v>90</v>
      </c>
      <c r="Y40" s="105" t="s">
        <v>90</v>
      </c>
      <c r="Z40" s="105"/>
      <c r="AA40" s="105" t="s">
        <v>90</v>
      </c>
      <c r="AB40" s="105" t="s">
        <v>90</v>
      </c>
      <c r="AC40" s="105" t="s">
        <v>90</v>
      </c>
      <c r="AD40" s="105" t="s">
        <v>90</v>
      </c>
      <c r="AE40" s="105" t="s">
        <v>90</v>
      </c>
      <c r="AF40" s="109" t="s">
        <v>90</v>
      </c>
      <c r="AG40" s="105"/>
      <c r="AH40" s="105" t="s">
        <v>90</v>
      </c>
      <c r="AI40" s="105" t="s">
        <v>90</v>
      </c>
      <c r="AJ40" s="105" t="s">
        <v>90</v>
      </c>
      <c r="AK40" s="22">
        <f t="shared" si="0"/>
        <v>0</v>
      </c>
      <c r="AL40" s="22">
        <f>VLOOKUP(C40,'[1]phep nam 2016'!$B$3:$I$571,8,0)</f>
        <v>0</v>
      </c>
      <c r="AM40" s="22">
        <v>13</v>
      </c>
      <c r="AN40" s="23">
        <f t="shared" si="1"/>
        <v>13</v>
      </c>
      <c r="AO40" s="25">
        <f t="shared" si="2"/>
        <v>0</v>
      </c>
      <c r="AP40" s="28">
        <v>1</v>
      </c>
      <c r="AQ40" s="28">
        <f t="shared" si="3"/>
        <v>1</v>
      </c>
      <c r="AR40" s="18"/>
      <c r="AS40" s="18">
        <f t="shared" si="4"/>
        <v>26</v>
      </c>
      <c r="AT40" s="18">
        <f t="shared" si="5"/>
        <v>0</v>
      </c>
      <c r="AU40" s="19">
        <v>0</v>
      </c>
      <c r="AV40" s="19">
        <v>8</v>
      </c>
      <c r="AW40" s="19">
        <v>0</v>
      </c>
      <c r="AX40" s="19">
        <v>0</v>
      </c>
      <c r="AY40" s="19">
        <v>64</v>
      </c>
      <c r="AZ40" s="26">
        <f t="shared" si="7"/>
        <v>0</v>
      </c>
      <c r="BA40" s="19" t="str">
        <f t="shared" si="6"/>
        <v>A</v>
      </c>
      <c r="BB40" s="10"/>
      <c r="BC40" s="10"/>
      <c r="BD40" s="10"/>
      <c r="BE40" s="10"/>
      <c r="BF40" s="10"/>
      <c r="BG40" s="10"/>
      <c r="BH40" s="10"/>
    </row>
    <row r="41" spans="1:60" s="72" customFormat="1" ht="15.75" customHeight="1" x14ac:dyDescent="0.2">
      <c r="A41" s="20" t="s">
        <v>38</v>
      </c>
      <c r="B41" s="82"/>
      <c r="C41" s="83"/>
      <c r="D41" s="115"/>
      <c r="E41" s="99"/>
      <c r="F41" s="105" t="s">
        <v>90</v>
      </c>
      <c r="G41" s="105" t="s">
        <v>90</v>
      </c>
      <c r="H41" s="105" t="s">
        <v>90</v>
      </c>
      <c r="I41" s="105" t="s">
        <v>90</v>
      </c>
      <c r="J41" s="109" t="s">
        <v>90</v>
      </c>
      <c r="K41" s="105"/>
      <c r="L41" s="105"/>
      <c r="M41" s="109" t="s">
        <v>90</v>
      </c>
      <c r="N41" s="105" t="s">
        <v>90</v>
      </c>
      <c r="O41" s="105" t="s">
        <v>90</v>
      </c>
      <c r="P41" s="105" t="s">
        <v>90</v>
      </c>
      <c r="Q41" s="105" t="s">
        <v>90</v>
      </c>
      <c r="R41" s="105" t="s">
        <v>90</v>
      </c>
      <c r="S41" s="105"/>
      <c r="T41" s="105" t="s">
        <v>90</v>
      </c>
      <c r="U41" s="105" t="s">
        <v>90</v>
      </c>
      <c r="V41" s="105" t="s">
        <v>90</v>
      </c>
      <c r="W41" s="105" t="s">
        <v>90</v>
      </c>
      <c r="X41" s="106" t="s">
        <v>90</v>
      </c>
      <c r="Y41" s="105" t="s">
        <v>90</v>
      </c>
      <c r="Z41" s="105"/>
      <c r="AA41" s="105" t="s">
        <v>90</v>
      </c>
      <c r="AB41" s="105" t="s">
        <v>90</v>
      </c>
      <c r="AC41" s="106" t="s">
        <v>8</v>
      </c>
      <c r="AD41" s="105" t="s">
        <v>90</v>
      </c>
      <c r="AE41" s="105" t="s">
        <v>90</v>
      </c>
      <c r="AF41" s="109" t="s">
        <v>90</v>
      </c>
      <c r="AG41" s="105"/>
      <c r="AH41" s="105" t="s">
        <v>90</v>
      </c>
      <c r="AI41" s="105" t="s">
        <v>90</v>
      </c>
      <c r="AJ41" s="105" t="s">
        <v>90</v>
      </c>
      <c r="AK41" s="22">
        <f t="shared" si="0"/>
        <v>1</v>
      </c>
      <c r="AL41" s="22">
        <f>VLOOKUP(C41,'[1]phep nam 2016'!$B$3:$I$571,8,0)</f>
        <v>0</v>
      </c>
      <c r="AM41" s="81">
        <v>13.5</v>
      </c>
      <c r="AN41" s="81">
        <f t="shared" si="1"/>
        <v>12.5</v>
      </c>
      <c r="AO41" s="25">
        <f t="shared" si="2"/>
        <v>0</v>
      </c>
      <c r="AP41" s="24">
        <v>1</v>
      </c>
      <c r="AQ41" s="28">
        <f t="shared" si="3"/>
        <v>1</v>
      </c>
      <c r="AR41" s="18"/>
      <c r="AS41" s="18">
        <f t="shared" si="4"/>
        <v>26</v>
      </c>
      <c r="AT41" s="18">
        <f t="shared" si="5"/>
        <v>0</v>
      </c>
      <c r="AU41" s="19">
        <v>0</v>
      </c>
      <c r="AV41" s="19">
        <v>0</v>
      </c>
      <c r="AW41" s="19">
        <v>0</v>
      </c>
      <c r="AX41" s="19">
        <v>0</v>
      </c>
      <c r="AY41" s="19">
        <v>48</v>
      </c>
      <c r="AZ41" s="26">
        <f t="shared" si="7"/>
        <v>0</v>
      </c>
      <c r="BA41" s="19" t="str">
        <f t="shared" si="6"/>
        <v>A</v>
      </c>
      <c r="BB41" s="10"/>
      <c r="BC41" s="10"/>
      <c r="BD41" s="10"/>
      <c r="BE41" s="10"/>
      <c r="BF41" s="10"/>
      <c r="BG41" s="10"/>
      <c r="BH41" s="10"/>
    </row>
    <row r="42" spans="1:60" s="72" customFormat="1" ht="16.5" customHeight="1" x14ac:dyDescent="0.2">
      <c r="A42" s="20" t="s">
        <v>39</v>
      </c>
      <c r="B42" s="82"/>
      <c r="C42" s="64"/>
      <c r="D42" s="115"/>
      <c r="E42" s="21"/>
      <c r="F42" s="105" t="s">
        <v>90</v>
      </c>
      <c r="G42" s="105" t="s">
        <v>90</v>
      </c>
      <c r="H42" s="105" t="s">
        <v>90</v>
      </c>
      <c r="I42" s="105" t="s">
        <v>90</v>
      </c>
      <c r="J42" s="109" t="s">
        <v>90</v>
      </c>
      <c r="K42" s="105"/>
      <c r="L42" s="105"/>
      <c r="M42" s="109" t="s">
        <v>90</v>
      </c>
      <c r="N42" s="105" t="s">
        <v>90</v>
      </c>
      <c r="O42" s="105" t="s">
        <v>90</v>
      </c>
      <c r="P42" s="105" t="s">
        <v>90</v>
      </c>
      <c r="Q42" s="105" t="s">
        <v>90</v>
      </c>
      <c r="R42" s="105" t="s">
        <v>90</v>
      </c>
      <c r="S42" s="105"/>
      <c r="T42" s="105" t="s">
        <v>90</v>
      </c>
      <c r="U42" s="105" t="s">
        <v>90</v>
      </c>
      <c r="V42" s="105" t="s">
        <v>90</v>
      </c>
      <c r="W42" s="105" t="s">
        <v>90</v>
      </c>
      <c r="X42" s="106" t="s">
        <v>90</v>
      </c>
      <c r="Y42" s="105" t="s">
        <v>90</v>
      </c>
      <c r="Z42" s="105"/>
      <c r="AA42" s="105" t="s">
        <v>90</v>
      </c>
      <c r="AB42" s="105" t="s">
        <v>90</v>
      </c>
      <c r="AC42" s="105" t="s">
        <v>90</v>
      </c>
      <c r="AD42" s="105" t="s">
        <v>90</v>
      </c>
      <c r="AE42" s="105" t="s">
        <v>90</v>
      </c>
      <c r="AF42" s="109" t="s">
        <v>90</v>
      </c>
      <c r="AG42" s="105"/>
      <c r="AH42" s="105" t="s">
        <v>90</v>
      </c>
      <c r="AI42" s="105" t="s">
        <v>90</v>
      </c>
      <c r="AJ42" s="105" t="s">
        <v>90</v>
      </c>
      <c r="AK42" s="22">
        <f t="shared" si="0"/>
        <v>0</v>
      </c>
      <c r="AL42" s="22">
        <f>VLOOKUP(C42,'[1]phep nam 2016'!$B$3:$I$571,8,0)</f>
        <v>0</v>
      </c>
      <c r="AM42" s="22">
        <v>12.5</v>
      </c>
      <c r="AN42" s="23">
        <f t="shared" si="1"/>
        <v>12.5</v>
      </c>
      <c r="AO42" s="25">
        <f t="shared" si="2"/>
        <v>0</v>
      </c>
      <c r="AP42" s="28">
        <v>1</v>
      </c>
      <c r="AQ42" s="28">
        <f t="shared" si="3"/>
        <v>1</v>
      </c>
      <c r="AR42" s="18"/>
      <c r="AS42" s="18">
        <f t="shared" si="4"/>
        <v>26</v>
      </c>
      <c r="AT42" s="18">
        <f t="shared" si="5"/>
        <v>0</v>
      </c>
      <c r="AU42" s="19">
        <v>2</v>
      </c>
      <c r="AV42" s="19">
        <v>0</v>
      </c>
      <c r="AW42" s="19">
        <v>0</v>
      </c>
      <c r="AX42" s="19">
        <v>0</v>
      </c>
      <c r="AY42" s="19">
        <v>72</v>
      </c>
      <c r="AZ42" s="26">
        <f t="shared" si="7"/>
        <v>0</v>
      </c>
      <c r="BA42" s="19" t="str">
        <f t="shared" si="6"/>
        <v>A</v>
      </c>
      <c r="BB42" s="10"/>
      <c r="BC42" s="10"/>
      <c r="BD42" s="10"/>
      <c r="BE42" s="10"/>
      <c r="BF42" s="10"/>
      <c r="BG42" s="10"/>
      <c r="BH42" s="10"/>
    </row>
    <row r="43" spans="1:60" s="72" customFormat="1" ht="16.5" customHeight="1" x14ac:dyDescent="0.2">
      <c r="A43" s="20" t="s">
        <v>40</v>
      </c>
      <c r="B43" s="82"/>
      <c r="C43" s="86"/>
      <c r="D43" s="115"/>
      <c r="E43" s="21"/>
      <c r="F43" s="105" t="s">
        <v>90</v>
      </c>
      <c r="G43" s="105" t="s">
        <v>90</v>
      </c>
      <c r="H43" s="105" t="s">
        <v>90</v>
      </c>
      <c r="I43" s="105" t="s">
        <v>90</v>
      </c>
      <c r="J43" s="109" t="s">
        <v>90</v>
      </c>
      <c r="K43" s="105"/>
      <c r="L43" s="105"/>
      <c r="M43" s="109" t="s">
        <v>90</v>
      </c>
      <c r="N43" s="105" t="s">
        <v>90</v>
      </c>
      <c r="O43" s="105" t="s">
        <v>90</v>
      </c>
      <c r="P43" s="106" t="s">
        <v>84</v>
      </c>
      <c r="Q43" s="105" t="s">
        <v>90</v>
      </c>
      <c r="R43" s="105" t="s">
        <v>90</v>
      </c>
      <c r="S43" s="105"/>
      <c r="T43" s="105" t="s">
        <v>90</v>
      </c>
      <c r="U43" s="105" t="s">
        <v>90</v>
      </c>
      <c r="V43" s="106" t="s">
        <v>8</v>
      </c>
      <c r="W43" s="105" t="s">
        <v>90</v>
      </c>
      <c r="X43" s="106" t="s">
        <v>90</v>
      </c>
      <c r="Y43" s="105" t="s">
        <v>90</v>
      </c>
      <c r="Z43" s="105"/>
      <c r="AA43" s="105" t="s">
        <v>90</v>
      </c>
      <c r="AB43" s="105" t="s">
        <v>90</v>
      </c>
      <c r="AC43" s="105" t="s">
        <v>90</v>
      </c>
      <c r="AD43" s="105" t="s">
        <v>90</v>
      </c>
      <c r="AE43" s="106" t="s">
        <v>12</v>
      </c>
      <c r="AF43" s="109" t="s">
        <v>90</v>
      </c>
      <c r="AG43" s="105"/>
      <c r="AH43" s="105" t="s">
        <v>90</v>
      </c>
      <c r="AI43" s="105" t="s">
        <v>90</v>
      </c>
      <c r="AJ43" s="105" t="s">
        <v>90</v>
      </c>
      <c r="AK43" s="22">
        <f t="shared" si="0"/>
        <v>1</v>
      </c>
      <c r="AL43" s="22">
        <f>VLOOKUP(C43,'[1]phep nam 2016'!$B$3:$I$571,8,0)</f>
        <v>0</v>
      </c>
      <c r="AM43" s="22">
        <v>9</v>
      </c>
      <c r="AN43" s="23">
        <f t="shared" si="1"/>
        <v>8</v>
      </c>
      <c r="AO43" s="25">
        <f t="shared" si="2"/>
        <v>1</v>
      </c>
      <c r="AP43" s="28">
        <v>1</v>
      </c>
      <c r="AQ43" s="28">
        <f t="shared" si="3"/>
        <v>0</v>
      </c>
      <c r="AR43" s="18"/>
      <c r="AS43" s="18">
        <f t="shared" si="4"/>
        <v>25</v>
      </c>
      <c r="AT43" s="18">
        <f t="shared" si="5"/>
        <v>0</v>
      </c>
      <c r="AU43" s="19">
        <v>2</v>
      </c>
      <c r="AV43" s="19">
        <v>8</v>
      </c>
      <c r="AW43" s="19">
        <v>0</v>
      </c>
      <c r="AX43" s="19">
        <v>0</v>
      </c>
      <c r="AY43" s="19">
        <v>72</v>
      </c>
      <c r="AZ43" s="26">
        <f t="shared" si="7"/>
        <v>0</v>
      </c>
      <c r="BA43" s="19" t="str">
        <f t="shared" si="6"/>
        <v>A/2</v>
      </c>
      <c r="BB43" s="10"/>
      <c r="BC43" s="10"/>
      <c r="BD43" s="10"/>
      <c r="BE43" s="10"/>
      <c r="BF43" s="10"/>
      <c r="BG43" s="10"/>
      <c r="BH43" s="10"/>
    </row>
    <row r="44" spans="1:60" s="72" customFormat="1" ht="16.5" customHeight="1" x14ac:dyDescent="0.2">
      <c r="A44" s="20" t="s">
        <v>41</v>
      </c>
      <c r="B44" s="95"/>
      <c r="C44" s="73"/>
      <c r="D44" s="115"/>
      <c r="E44" s="60"/>
      <c r="F44" s="105" t="s">
        <v>90</v>
      </c>
      <c r="G44" s="106" t="s">
        <v>8</v>
      </c>
      <c r="H44" s="105" t="s">
        <v>90</v>
      </c>
      <c r="I44" s="105" t="s">
        <v>90</v>
      </c>
      <c r="J44" s="109" t="s">
        <v>90</v>
      </c>
      <c r="K44" s="105"/>
      <c r="L44" s="105"/>
      <c r="M44" s="109" t="s">
        <v>90</v>
      </c>
      <c r="N44" s="105" t="s">
        <v>90</v>
      </c>
      <c r="O44" s="105" t="s">
        <v>90</v>
      </c>
      <c r="P44" s="105" t="s">
        <v>90</v>
      </c>
      <c r="Q44" s="105" t="s">
        <v>90</v>
      </c>
      <c r="R44" s="105" t="s">
        <v>90</v>
      </c>
      <c r="S44" s="105"/>
      <c r="T44" s="105" t="s">
        <v>90</v>
      </c>
      <c r="U44" s="105" t="s">
        <v>90</v>
      </c>
      <c r="V44" s="105" t="s">
        <v>90</v>
      </c>
      <c r="W44" s="105" t="s">
        <v>90</v>
      </c>
      <c r="X44" s="106" t="s">
        <v>90</v>
      </c>
      <c r="Y44" s="105" t="s">
        <v>90</v>
      </c>
      <c r="Z44" s="105"/>
      <c r="AA44" s="105" t="s">
        <v>90</v>
      </c>
      <c r="AB44" s="105" t="s">
        <v>90</v>
      </c>
      <c r="AC44" s="105" t="s">
        <v>90</v>
      </c>
      <c r="AD44" s="105" t="s">
        <v>90</v>
      </c>
      <c r="AE44" s="105" t="s">
        <v>90</v>
      </c>
      <c r="AF44" s="109" t="s">
        <v>90</v>
      </c>
      <c r="AG44" s="105"/>
      <c r="AH44" s="105" t="s">
        <v>90</v>
      </c>
      <c r="AI44" s="105" t="s">
        <v>90</v>
      </c>
      <c r="AJ44" s="105" t="s">
        <v>90</v>
      </c>
      <c r="AK44" s="22">
        <f t="shared" si="0"/>
        <v>1</v>
      </c>
      <c r="AL44" s="22">
        <f>VLOOKUP(C44,'[1]phep nam 2016'!$B$3:$I$571,8,0)</f>
        <v>0</v>
      </c>
      <c r="AM44" s="29">
        <v>11.5</v>
      </c>
      <c r="AN44" s="23">
        <f t="shared" si="1"/>
        <v>10.5</v>
      </c>
      <c r="AO44" s="25">
        <f t="shared" si="2"/>
        <v>0</v>
      </c>
      <c r="AP44" s="28">
        <v>0</v>
      </c>
      <c r="AQ44" s="28">
        <f t="shared" si="3"/>
        <v>0</v>
      </c>
      <c r="AR44" s="18"/>
      <c r="AS44" s="18">
        <f t="shared" si="4"/>
        <v>26</v>
      </c>
      <c r="AT44" s="18">
        <f t="shared" si="5"/>
        <v>0</v>
      </c>
      <c r="AU44" s="19">
        <v>0</v>
      </c>
      <c r="AV44" s="19">
        <v>0</v>
      </c>
      <c r="AW44" s="19">
        <v>0</v>
      </c>
      <c r="AX44" s="19">
        <v>0</v>
      </c>
      <c r="AY44" s="19">
        <v>64</v>
      </c>
      <c r="AZ44" s="26">
        <f t="shared" si="7"/>
        <v>0</v>
      </c>
      <c r="BA44" s="19" t="str">
        <f t="shared" si="6"/>
        <v>A</v>
      </c>
      <c r="BB44" s="10"/>
      <c r="BC44" s="10"/>
      <c r="BD44" s="10"/>
      <c r="BE44" s="10"/>
      <c r="BF44" s="10"/>
      <c r="BG44" s="10"/>
      <c r="BH44" s="10"/>
    </row>
    <row r="45" spans="1:60" s="72" customFormat="1" ht="16.5" customHeight="1" x14ac:dyDescent="0.2">
      <c r="A45" s="20" t="s">
        <v>42</v>
      </c>
      <c r="B45" s="74"/>
      <c r="C45" s="75"/>
      <c r="D45" s="115"/>
      <c r="E45" s="60"/>
      <c r="F45" s="105" t="s">
        <v>90</v>
      </c>
      <c r="G45" s="105" t="s">
        <v>90</v>
      </c>
      <c r="H45" s="105" t="s">
        <v>90</v>
      </c>
      <c r="I45" s="105" t="s">
        <v>90</v>
      </c>
      <c r="J45" s="109" t="s">
        <v>90</v>
      </c>
      <c r="K45" s="105"/>
      <c r="L45" s="105"/>
      <c r="M45" s="109" t="s">
        <v>90</v>
      </c>
      <c r="N45" s="106" t="s">
        <v>8</v>
      </c>
      <c r="O45" s="105" t="s">
        <v>90</v>
      </c>
      <c r="P45" s="105" t="s">
        <v>90</v>
      </c>
      <c r="Q45" s="105" t="s">
        <v>90</v>
      </c>
      <c r="R45" s="105" t="s">
        <v>90</v>
      </c>
      <c r="S45" s="105"/>
      <c r="T45" s="105" t="s">
        <v>90</v>
      </c>
      <c r="U45" s="105" t="s">
        <v>90</v>
      </c>
      <c r="V45" s="105" t="s">
        <v>90</v>
      </c>
      <c r="W45" s="105" t="s">
        <v>90</v>
      </c>
      <c r="X45" s="106" t="s">
        <v>90</v>
      </c>
      <c r="Y45" s="105" t="s">
        <v>90</v>
      </c>
      <c r="Z45" s="105"/>
      <c r="AA45" s="105" t="s">
        <v>90</v>
      </c>
      <c r="AB45" s="105" t="s">
        <v>90</v>
      </c>
      <c r="AC45" s="105" t="s">
        <v>90</v>
      </c>
      <c r="AD45" s="105" t="s">
        <v>90</v>
      </c>
      <c r="AE45" s="105" t="s">
        <v>90</v>
      </c>
      <c r="AF45" s="109" t="s">
        <v>90</v>
      </c>
      <c r="AG45" s="105"/>
      <c r="AH45" s="105" t="s">
        <v>90</v>
      </c>
      <c r="AI45" s="105" t="s">
        <v>90</v>
      </c>
      <c r="AJ45" s="105" t="s">
        <v>90</v>
      </c>
      <c r="AK45" s="22">
        <f t="shared" si="0"/>
        <v>1</v>
      </c>
      <c r="AL45" s="22">
        <f>VLOOKUP(C45,'[1]phep nam 2016'!$B$3:$I$571,8,0)</f>
        <v>0</v>
      </c>
      <c r="AM45" s="29">
        <v>13</v>
      </c>
      <c r="AN45" s="23">
        <f t="shared" si="1"/>
        <v>12</v>
      </c>
      <c r="AO45" s="25">
        <f t="shared" si="2"/>
        <v>0</v>
      </c>
      <c r="AP45" s="28">
        <v>0</v>
      </c>
      <c r="AQ45" s="28">
        <f t="shared" si="3"/>
        <v>0</v>
      </c>
      <c r="AR45" s="18"/>
      <c r="AS45" s="18">
        <f t="shared" si="4"/>
        <v>26</v>
      </c>
      <c r="AT45" s="18">
        <f t="shared" si="5"/>
        <v>0</v>
      </c>
      <c r="AU45" s="19">
        <v>0</v>
      </c>
      <c r="AV45" s="19">
        <v>0</v>
      </c>
      <c r="AW45" s="19">
        <v>0</v>
      </c>
      <c r="AX45" s="19">
        <v>0</v>
      </c>
      <c r="AY45" s="19">
        <v>48</v>
      </c>
      <c r="AZ45" s="26">
        <f t="shared" si="7"/>
        <v>0</v>
      </c>
      <c r="BA45" s="19" t="str">
        <f t="shared" si="6"/>
        <v>A</v>
      </c>
      <c r="BB45" s="10"/>
      <c r="BC45" s="10"/>
      <c r="BD45" s="10"/>
      <c r="BE45" s="10"/>
      <c r="BF45" s="10"/>
      <c r="BG45" s="10"/>
      <c r="BH45" s="10"/>
    </row>
    <row r="46" spans="1:60" s="72" customFormat="1" ht="16.5" customHeight="1" x14ac:dyDescent="0.2">
      <c r="A46" s="20" t="s">
        <v>43</v>
      </c>
      <c r="B46" s="74"/>
      <c r="C46" s="76"/>
      <c r="D46" s="115"/>
      <c r="E46" s="87"/>
      <c r="F46" s="105" t="s">
        <v>90</v>
      </c>
      <c r="G46" s="105" t="s">
        <v>90</v>
      </c>
      <c r="H46" s="105" t="s">
        <v>90</v>
      </c>
      <c r="I46" s="105" t="s">
        <v>90</v>
      </c>
      <c r="J46" s="109" t="s">
        <v>90</v>
      </c>
      <c r="K46" s="105"/>
      <c r="L46" s="105"/>
      <c r="M46" s="109" t="s">
        <v>90</v>
      </c>
      <c r="N46" s="105" t="s">
        <v>90</v>
      </c>
      <c r="O46" s="105" t="s">
        <v>90</v>
      </c>
      <c r="P46" s="105" t="s">
        <v>90</v>
      </c>
      <c r="Q46" s="105" t="s">
        <v>90</v>
      </c>
      <c r="R46" s="118" t="s">
        <v>90</v>
      </c>
      <c r="S46" s="105"/>
      <c r="T46" s="105" t="s">
        <v>90</v>
      </c>
      <c r="U46" s="105" t="s">
        <v>90</v>
      </c>
      <c r="V46" s="105" t="s">
        <v>90</v>
      </c>
      <c r="W46" s="105" t="s">
        <v>90</v>
      </c>
      <c r="X46" s="106" t="s">
        <v>90</v>
      </c>
      <c r="Y46" s="105" t="s">
        <v>90</v>
      </c>
      <c r="Z46" s="105"/>
      <c r="AA46" s="105" t="s">
        <v>90</v>
      </c>
      <c r="AB46" s="105" t="s">
        <v>90</v>
      </c>
      <c r="AC46" s="105" t="s">
        <v>90</v>
      </c>
      <c r="AD46" s="105" t="s">
        <v>90</v>
      </c>
      <c r="AE46" s="106" t="s">
        <v>84</v>
      </c>
      <c r="AF46" s="109" t="s">
        <v>90</v>
      </c>
      <c r="AG46" s="105"/>
      <c r="AH46" s="105" t="s">
        <v>90</v>
      </c>
      <c r="AI46" s="105" t="s">
        <v>90</v>
      </c>
      <c r="AJ46" s="105" t="s">
        <v>90</v>
      </c>
      <c r="AK46" s="22">
        <f t="shared" si="0"/>
        <v>0</v>
      </c>
      <c r="AL46" s="22">
        <f>VLOOKUP(C46,'[1]phep nam 2016'!$B$3:$I$571,8,0)</f>
        <v>0</v>
      </c>
      <c r="AM46" s="29">
        <v>13</v>
      </c>
      <c r="AN46" s="23">
        <f t="shared" si="1"/>
        <v>13</v>
      </c>
      <c r="AO46" s="25">
        <f t="shared" si="2"/>
        <v>1</v>
      </c>
      <c r="AP46" s="28">
        <v>1</v>
      </c>
      <c r="AQ46" s="28">
        <f t="shared" si="3"/>
        <v>0</v>
      </c>
      <c r="AR46" s="18"/>
      <c r="AS46" s="18">
        <f t="shared" si="4"/>
        <v>26</v>
      </c>
      <c r="AT46" s="18">
        <f t="shared" si="5"/>
        <v>0</v>
      </c>
      <c r="AU46" s="19">
        <v>0</v>
      </c>
      <c r="AV46" s="19">
        <v>0</v>
      </c>
      <c r="AW46" s="19">
        <v>0</v>
      </c>
      <c r="AX46" s="19">
        <v>0</v>
      </c>
      <c r="AY46" s="19">
        <v>64</v>
      </c>
      <c r="AZ46" s="26">
        <f t="shared" si="7"/>
        <v>0</v>
      </c>
      <c r="BA46" s="19" t="str">
        <f t="shared" si="6"/>
        <v>A</v>
      </c>
      <c r="BB46" s="10"/>
      <c r="BC46" s="10"/>
      <c r="BD46" s="10"/>
      <c r="BE46" s="10"/>
      <c r="BF46" s="10"/>
      <c r="BG46" s="10"/>
      <c r="BH46" s="10"/>
    </row>
    <row r="47" spans="1:60" s="72" customFormat="1" ht="16.5" customHeight="1" x14ac:dyDescent="0.2">
      <c r="A47" s="20" t="s">
        <v>44</v>
      </c>
      <c r="B47" s="74"/>
      <c r="C47" s="76"/>
      <c r="D47" s="115"/>
      <c r="E47" s="87"/>
      <c r="F47" s="105" t="s">
        <v>90</v>
      </c>
      <c r="G47" s="105" t="s">
        <v>90</v>
      </c>
      <c r="H47" s="105" t="s">
        <v>90</v>
      </c>
      <c r="I47" s="105" t="s">
        <v>90</v>
      </c>
      <c r="J47" s="109" t="s">
        <v>90</v>
      </c>
      <c r="K47" s="105"/>
      <c r="L47" s="105"/>
      <c r="M47" s="109" t="s">
        <v>90</v>
      </c>
      <c r="N47" s="105" t="s">
        <v>90</v>
      </c>
      <c r="O47" s="105" t="s">
        <v>90</v>
      </c>
      <c r="P47" s="105" t="s">
        <v>90</v>
      </c>
      <c r="Q47" s="105" t="s">
        <v>90</v>
      </c>
      <c r="R47" s="105" t="s">
        <v>90</v>
      </c>
      <c r="S47" s="105"/>
      <c r="T47" s="105" t="s">
        <v>90</v>
      </c>
      <c r="U47" s="105" t="s">
        <v>90</v>
      </c>
      <c r="V47" s="105" t="s">
        <v>90</v>
      </c>
      <c r="W47" s="105" t="s">
        <v>90</v>
      </c>
      <c r="X47" s="106" t="s">
        <v>90</v>
      </c>
      <c r="Y47" s="105" t="s">
        <v>90</v>
      </c>
      <c r="Z47" s="105"/>
      <c r="AA47" s="105" t="s">
        <v>90</v>
      </c>
      <c r="AB47" s="105" t="s">
        <v>90</v>
      </c>
      <c r="AC47" s="105" t="s">
        <v>90</v>
      </c>
      <c r="AD47" s="105" t="s">
        <v>90</v>
      </c>
      <c r="AE47" s="105" t="s">
        <v>90</v>
      </c>
      <c r="AF47" s="109" t="s">
        <v>90</v>
      </c>
      <c r="AG47" s="105"/>
      <c r="AH47" s="105" t="s">
        <v>90</v>
      </c>
      <c r="AI47" s="105" t="s">
        <v>90</v>
      </c>
      <c r="AJ47" s="105" t="s">
        <v>90</v>
      </c>
      <c r="AK47" s="22">
        <f t="shared" si="0"/>
        <v>0</v>
      </c>
      <c r="AL47" s="22">
        <f>VLOOKUP(C47,'[1]phep nam 2016'!$B$3:$I$571,8,0)</f>
        <v>0</v>
      </c>
      <c r="AM47" s="29">
        <v>14</v>
      </c>
      <c r="AN47" s="23">
        <f t="shared" si="1"/>
        <v>14</v>
      </c>
      <c r="AO47" s="25">
        <f t="shared" si="2"/>
        <v>0</v>
      </c>
      <c r="AP47" s="28">
        <v>1</v>
      </c>
      <c r="AQ47" s="28">
        <f t="shared" si="3"/>
        <v>1</v>
      </c>
      <c r="AR47" s="18"/>
      <c r="AS47" s="18">
        <f t="shared" si="4"/>
        <v>26</v>
      </c>
      <c r="AT47" s="18">
        <f t="shared" si="5"/>
        <v>0</v>
      </c>
      <c r="AU47" s="19">
        <v>0</v>
      </c>
      <c r="AV47" s="19">
        <v>8</v>
      </c>
      <c r="AW47" s="19">
        <v>0</v>
      </c>
      <c r="AX47" s="19">
        <v>0</v>
      </c>
      <c r="AY47" s="19">
        <v>64</v>
      </c>
      <c r="AZ47" s="26">
        <f t="shared" si="7"/>
        <v>0</v>
      </c>
      <c r="BA47" s="19" t="str">
        <f t="shared" si="6"/>
        <v>A</v>
      </c>
      <c r="BB47" s="10"/>
      <c r="BC47" s="10"/>
      <c r="BD47" s="10"/>
      <c r="BE47" s="10"/>
      <c r="BF47" s="10"/>
      <c r="BG47" s="10"/>
      <c r="BH47" s="10"/>
    </row>
    <row r="48" spans="1:60" s="72" customFormat="1" ht="16.5" customHeight="1" x14ac:dyDescent="0.2">
      <c r="A48" s="20" t="s">
        <v>45</v>
      </c>
      <c r="B48" s="74"/>
      <c r="C48" s="76"/>
      <c r="D48" s="115"/>
      <c r="E48" s="87"/>
      <c r="F48" s="105" t="s">
        <v>90</v>
      </c>
      <c r="G48" s="105" t="s">
        <v>90</v>
      </c>
      <c r="H48" s="105" t="s">
        <v>90</v>
      </c>
      <c r="I48" s="105" t="s">
        <v>90</v>
      </c>
      <c r="J48" s="109" t="s">
        <v>90</v>
      </c>
      <c r="K48" s="105"/>
      <c r="L48" s="105"/>
      <c r="M48" s="109" t="s">
        <v>90</v>
      </c>
      <c r="N48" s="105" t="s">
        <v>90</v>
      </c>
      <c r="O48" s="105" t="s">
        <v>90</v>
      </c>
      <c r="P48" s="105" t="s">
        <v>90</v>
      </c>
      <c r="Q48" s="105" t="s">
        <v>90</v>
      </c>
      <c r="R48" s="105" t="s">
        <v>90</v>
      </c>
      <c r="S48" s="105"/>
      <c r="T48" s="105" t="s">
        <v>90</v>
      </c>
      <c r="U48" s="105" t="s">
        <v>90</v>
      </c>
      <c r="V48" s="105" t="s">
        <v>90</v>
      </c>
      <c r="W48" s="105" t="s">
        <v>90</v>
      </c>
      <c r="X48" s="106" t="s">
        <v>90</v>
      </c>
      <c r="Y48" s="105" t="s">
        <v>90</v>
      </c>
      <c r="Z48" s="105"/>
      <c r="AA48" s="105" t="s">
        <v>90</v>
      </c>
      <c r="AB48" s="105" t="s">
        <v>90</v>
      </c>
      <c r="AC48" s="105" t="s">
        <v>90</v>
      </c>
      <c r="AD48" s="105" t="s">
        <v>90</v>
      </c>
      <c r="AE48" s="105" t="s">
        <v>90</v>
      </c>
      <c r="AF48" s="109" t="s">
        <v>90</v>
      </c>
      <c r="AG48" s="105"/>
      <c r="AH48" s="105" t="s">
        <v>90</v>
      </c>
      <c r="AI48" s="105" t="s">
        <v>90</v>
      </c>
      <c r="AJ48" s="105" t="s">
        <v>90</v>
      </c>
      <c r="AK48" s="22">
        <f t="shared" si="0"/>
        <v>0</v>
      </c>
      <c r="AL48" s="22">
        <f>VLOOKUP(C48,'[1]phep nam 2016'!$B$3:$I$571,8,0)</f>
        <v>0</v>
      </c>
      <c r="AM48" s="29">
        <v>13</v>
      </c>
      <c r="AN48" s="23">
        <f t="shared" si="1"/>
        <v>13</v>
      </c>
      <c r="AO48" s="25">
        <f t="shared" si="2"/>
        <v>0</v>
      </c>
      <c r="AP48" s="28">
        <v>1</v>
      </c>
      <c r="AQ48" s="28">
        <f t="shared" si="3"/>
        <v>1</v>
      </c>
      <c r="AR48" s="18"/>
      <c r="AS48" s="18">
        <f t="shared" si="4"/>
        <v>26</v>
      </c>
      <c r="AT48" s="18">
        <f t="shared" si="5"/>
        <v>0</v>
      </c>
      <c r="AU48" s="19">
        <v>0</v>
      </c>
      <c r="AV48" s="19">
        <v>8</v>
      </c>
      <c r="AW48" s="19">
        <v>0</v>
      </c>
      <c r="AX48" s="19">
        <v>0</v>
      </c>
      <c r="AY48" s="19">
        <v>48</v>
      </c>
      <c r="AZ48" s="26">
        <f t="shared" si="7"/>
        <v>0</v>
      </c>
      <c r="BA48" s="19" t="str">
        <f t="shared" si="6"/>
        <v>A</v>
      </c>
      <c r="BB48" s="10"/>
      <c r="BC48" s="10"/>
      <c r="BD48" s="10"/>
      <c r="BE48" s="10"/>
      <c r="BF48" s="10"/>
      <c r="BG48" s="10"/>
      <c r="BH48" s="10"/>
    </row>
    <row r="49" spans="1:60" s="72" customFormat="1" ht="16.5" customHeight="1" x14ac:dyDescent="0.2">
      <c r="A49" s="20" t="s">
        <v>46</v>
      </c>
      <c r="B49" s="74"/>
      <c r="C49" s="76"/>
      <c r="D49" s="115"/>
      <c r="E49" s="87"/>
      <c r="F49" s="105" t="s">
        <v>90</v>
      </c>
      <c r="G49" s="105" t="s">
        <v>90</v>
      </c>
      <c r="H49" s="105" t="s">
        <v>90</v>
      </c>
      <c r="I49" s="105" t="s">
        <v>90</v>
      </c>
      <c r="J49" s="109" t="s">
        <v>90</v>
      </c>
      <c r="K49" s="105"/>
      <c r="L49" s="105"/>
      <c r="M49" s="109" t="s">
        <v>90</v>
      </c>
      <c r="N49" s="105" t="s">
        <v>90</v>
      </c>
      <c r="O49" s="105" t="s">
        <v>90</v>
      </c>
      <c r="P49" s="105" t="s">
        <v>90</v>
      </c>
      <c r="Q49" s="105" t="s">
        <v>90</v>
      </c>
      <c r="R49" s="113" t="s">
        <v>85</v>
      </c>
      <c r="S49" s="105"/>
      <c r="T49" s="105" t="s">
        <v>90</v>
      </c>
      <c r="U49" s="105" t="s">
        <v>90</v>
      </c>
      <c r="V49" s="105" t="s">
        <v>90</v>
      </c>
      <c r="W49" s="105" t="s">
        <v>90</v>
      </c>
      <c r="X49" s="106" t="s">
        <v>90</v>
      </c>
      <c r="Y49" s="105" t="s">
        <v>90</v>
      </c>
      <c r="Z49" s="105"/>
      <c r="AA49" s="105" t="s">
        <v>90</v>
      </c>
      <c r="AB49" s="105" t="s">
        <v>90</v>
      </c>
      <c r="AC49" s="105" t="s">
        <v>90</v>
      </c>
      <c r="AD49" s="105" t="s">
        <v>90</v>
      </c>
      <c r="AE49" s="105" t="s">
        <v>90</v>
      </c>
      <c r="AF49" s="109" t="s">
        <v>90</v>
      </c>
      <c r="AG49" s="105"/>
      <c r="AH49" s="105" t="s">
        <v>90</v>
      </c>
      <c r="AI49" s="105" t="s">
        <v>90</v>
      </c>
      <c r="AJ49" s="105" t="s">
        <v>90</v>
      </c>
      <c r="AK49" s="22">
        <f t="shared" si="0"/>
        <v>0.5</v>
      </c>
      <c r="AL49" s="22">
        <f>VLOOKUP(C49,'[1]phep nam 2016'!$B$3:$I$571,8,0)</f>
        <v>0</v>
      </c>
      <c r="AM49" s="29">
        <v>13</v>
      </c>
      <c r="AN49" s="23">
        <f t="shared" si="1"/>
        <v>12.5</v>
      </c>
      <c r="AO49" s="25">
        <f t="shared" si="2"/>
        <v>0</v>
      </c>
      <c r="AP49" s="28">
        <v>1</v>
      </c>
      <c r="AQ49" s="28">
        <f t="shared" si="3"/>
        <v>1</v>
      </c>
      <c r="AR49" s="18"/>
      <c r="AS49" s="18">
        <f t="shared" si="4"/>
        <v>26</v>
      </c>
      <c r="AT49" s="18">
        <f t="shared" si="5"/>
        <v>0</v>
      </c>
      <c r="AU49" s="19">
        <v>2</v>
      </c>
      <c r="AV49" s="19">
        <v>0</v>
      </c>
      <c r="AW49" s="19">
        <v>0</v>
      </c>
      <c r="AX49" s="19">
        <v>0</v>
      </c>
      <c r="AY49" s="19">
        <v>72</v>
      </c>
      <c r="AZ49" s="26">
        <f t="shared" si="7"/>
        <v>0</v>
      </c>
      <c r="BA49" s="19" t="str">
        <f t="shared" si="6"/>
        <v>A</v>
      </c>
      <c r="BB49" s="10"/>
      <c r="BC49" s="10"/>
      <c r="BD49" s="10"/>
      <c r="BE49" s="10"/>
      <c r="BF49" s="10"/>
      <c r="BG49" s="10"/>
      <c r="BH49" s="10"/>
    </row>
    <row r="50" spans="1:60" x14ac:dyDescent="0.2">
      <c r="A50" s="93"/>
      <c r="B50" s="30"/>
      <c r="C50" s="30"/>
      <c r="D50" s="30"/>
      <c r="E50" s="33"/>
      <c r="F50" s="107"/>
      <c r="G50" s="107"/>
      <c r="H50" s="107"/>
      <c r="I50" s="107"/>
      <c r="J50" s="107"/>
      <c r="K50" s="107"/>
      <c r="L50" s="107"/>
      <c r="M50" s="107"/>
      <c r="N50" s="107"/>
      <c r="O50" s="107"/>
      <c r="P50" s="107"/>
      <c r="Q50" s="105"/>
      <c r="R50" s="105"/>
      <c r="S50" s="107"/>
      <c r="T50" s="107"/>
      <c r="U50" s="107"/>
      <c r="V50" s="107"/>
      <c r="W50" s="107"/>
      <c r="X50" s="108"/>
      <c r="Y50" s="108"/>
      <c r="Z50" s="108"/>
      <c r="AA50" s="107"/>
      <c r="AB50" s="108"/>
      <c r="AC50" s="107"/>
      <c r="AD50" s="108"/>
      <c r="AE50" s="108"/>
      <c r="AF50" s="108"/>
      <c r="AG50" s="107"/>
      <c r="AH50" s="108"/>
      <c r="AI50" s="108"/>
      <c r="AJ50" s="108"/>
      <c r="AK50" s="31">
        <f t="shared" ref="AK50:BA50" si="8">SUM(AK7:AK49)</f>
        <v>30.5</v>
      </c>
      <c r="AL50" s="31">
        <f t="shared" si="8"/>
        <v>0</v>
      </c>
      <c r="AM50" s="31">
        <f t="shared" si="8"/>
        <v>544.5</v>
      </c>
      <c r="AN50" s="31">
        <f t="shared" si="8"/>
        <v>514</v>
      </c>
      <c r="AO50" s="31">
        <f t="shared" si="8"/>
        <v>4</v>
      </c>
      <c r="AP50" s="31">
        <f t="shared" si="8"/>
        <v>33</v>
      </c>
      <c r="AQ50" s="31">
        <f t="shared" si="8"/>
        <v>29</v>
      </c>
      <c r="AR50" s="31">
        <f t="shared" si="8"/>
        <v>0</v>
      </c>
      <c r="AS50" s="31">
        <f t="shared" si="8"/>
        <v>1009.5</v>
      </c>
      <c r="AT50" s="31">
        <f t="shared" si="8"/>
        <v>18</v>
      </c>
      <c r="AU50" s="31">
        <f t="shared" si="8"/>
        <v>64.75</v>
      </c>
      <c r="AV50" s="31">
        <f t="shared" si="8"/>
        <v>120</v>
      </c>
      <c r="AW50" s="31">
        <f>SUM(AW7:AW49)</f>
        <v>10</v>
      </c>
      <c r="AX50" s="31">
        <f t="shared" si="8"/>
        <v>0</v>
      </c>
      <c r="AY50" s="31">
        <f t="shared" si="8"/>
        <v>1984</v>
      </c>
      <c r="AZ50" s="31">
        <f t="shared" si="8"/>
        <v>0</v>
      </c>
      <c r="BA50" s="31">
        <f t="shared" si="8"/>
        <v>0</v>
      </c>
      <c r="BB50" s="31"/>
      <c r="BC50" s="31"/>
      <c r="BD50" s="31"/>
      <c r="BE50" s="31"/>
      <c r="BF50" s="31"/>
    </row>
    <row r="51" spans="1:60" ht="18" customHeight="1" x14ac:dyDescent="0.2">
      <c r="A51" s="34"/>
      <c r="B51" s="35"/>
      <c r="C51" s="35"/>
      <c r="D51" s="35"/>
      <c r="E51" s="35"/>
      <c r="F51" s="36">
        <f>COUNTIF(F7:F26,"01")+COUNTIF(F7:F26,"02")+COUNTIF(F7:F26,"03")+COUNTIF(F7:F26,"04")+COUNTIF(F7:F26,"05")+COUNTIF(F7:F26,"'05")+COUNTIF(F7:F26,"'02")</f>
        <v>1</v>
      </c>
      <c r="G51" s="36">
        <f>COUNTIF(G7:G26,"01")+COUNTIF(G7:G26,"02")+COUNTIF(G7:G26,"03")+COUNTIF(G7:G26,"04")+COUNTIF(G7:G26,"05")+COUNTIF(G7:G26,"'05")+COUNTIF(G7:G26,"'02")</f>
        <v>1</v>
      </c>
      <c r="H51" s="36">
        <f>COUNTIF(H7:H26,"01")+COUNTIF(H7:H26,"02")+COUNTIF(H7:H26,"03")+COUNTIF(H7:H26,"04")+COUNTIF(H7:H26,"05")+COUNTIF(H7:H26,"'05")+COUNTIF(H7:H26,"'02")</f>
        <v>0</v>
      </c>
      <c r="I51" s="36">
        <f>COUNTIF(I7:I26,"01")+COUNTIF(I7:I26,"02")+COUNTIF(I7:I26,"03")+COUNTIF(I7:I26,"04")+COUNTIF(I7:I26,"05")+COUNTIF(I7:I26,"'05")+COUNTIF(I7:I26,"'02")</f>
        <v>0</v>
      </c>
      <c r="J51" s="36">
        <f>COUNTIF(J7:J26,"01")+COUNTIF(J7:J26,"02")+COUNTIF(J7:J26,"03")+COUNTIF(J7:J26,"04")+COUNTIF(J7:J26,"05")+COUNTIF(J7:J26,"'05")+COUNTIF(J7:J26,"'02")</f>
        <v>0</v>
      </c>
      <c r="K51" s="36"/>
      <c r="L51" s="36">
        <f>COUNTIF(L7:L28,"01")+COUNTIF(L7:L26,"02")+COUNTIF(L7:L26,"03")+COUNTIF(L7:L26,"04")+COUNTIF(L7:L26,"05")+COUNTIF(L7:L26,"'05")+COUNTIF(L7:L26,"'02")</f>
        <v>0</v>
      </c>
      <c r="M51" s="36">
        <f>COUNTIF(M7:M28,"01")+COUNTIF(M7:M26,"02")+COUNTIF(M7:M26,"03")+COUNTIF(M7:M26,"04")+COUNTIF(M7:M26,"05")+COUNTIF(M7:M26,"'05")+COUNTIF(M7:M26,"'02")</f>
        <v>0</v>
      </c>
      <c r="N51" s="36">
        <f>COUNTIF(N7:N28,"01")+COUNTIF(N7:N26,"02")+COUNTIF(N7:N26,"03")+COUNTIF(N7:N26,"04")+COUNTIF(N7:N26,"05")+COUNTIF(N7:N26,"'05")+COUNTIF(N7:N26,"'02")</f>
        <v>3</v>
      </c>
      <c r="O51" s="36">
        <f>COUNTIF(O7:O28,"01")+COUNTIF(O7:O26,"02")+COUNTIF(O7:O26,"03")+COUNTIF(O7:O26,"04")+COUNTIF(O7:O26,"05")+COUNTIF(O7:O26,"'05")+COUNTIF(O7:O26,"'02")</f>
        <v>4</v>
      </c>
      <c r="P51" s="36">
        <f>COUNTIF(P7:P26,"01")+COUNTIF(P7:P26,"02")+COUNTIF(P7:P26,"03")+COUNTIF(P7:P26,"04")+COUNTIF(P7:P26,"05")+COUNTIF(P7:P26,"'05")+COUNTIF(P7:P26,"'02")</f>
        <v>3</v>
      </c>
      <c r="Q51" s="36">
        <f t="shared" ref="Q51:V51" si="9">COUNTIF(Q7:Q28,"01")+COUNTIF(Q7:Q26,"02")+COUNTIF(Q7:Q26,"03")+COUNTIF(Q7:Q26,"04")+COUNTIF(Q7:Q26,"05")+COUNTIF(Q7:Q26,"'05")+COUNTIF(Q7:Q26,"'02")</f>
        <v>3</v>
      </c>
      <c r="R51" s="36">
        <f t="shared" si="9"/>
        <v>2</v>
      </c>
      <c r="S51" s="36">
        <f t="shared" si="9"/>
        <v>0</v>
      </c>
      <c r="T51" s="36">
        <f t="shared" si="9"/>
        <v>1</v>
      </c>
      <c r="U51" s="36">
        <f t="shared" si="9"/>
        <v>0</v>
      </c>
      <c r="V51" s="36">
        <f t="shared" si="9"/>
        <v>0</v>
      </c>
      <c r="W51" s="36">
        <f>COUNTIF(W7:W26,"01")+COUNTIF(W7:W26,"02")+COUNTIF(W7:W26,"03")+COUNTIF(W7:W26,"04")+COUNTIF(W7:W26,"05")+COUNTIF(W7:W26,"'05")+COUNTIF(W7:W26,"'02")</f>
        <v>0</v>
      </c>
      <c r="X51" s="36">
        <f>COUNTIF(X7:X28,"01")+COUNTIF(X7:X26,"02")+COUNTIF(X7:X26,"03")+COUNTIF(X7:X26,"04")+COUNTIF(X7:X26,"05")+COUNTIF(X7:X26,"'05")+COUNTIF(X7:X26,"'02")</f>
        <v>0</v>
      </c>
      <c r="Y51" s="36">
        <f>COUNTIF(Y7:Y28,"01")+COUNTIF(Y7:Y26,"02")+COUNTIF(Y7:Y26,"03")+COUNTIF(Y7:Y26,"04")+COUNTIF(Y7:Y26,"05")+COUNTIF(Y7:Y26,"'05")+COUNTIF(Y7:Y26,"'02")</f>
        <v>2</v>
      </c>
      <c r="Z51" s="36">
        <f>COUNTIF(Z7:Z28,"01")+COUNTIF(Z7:Z26,"02")+COUNTIF(Z7:Z26,"03")+COUNTIF(Z7:Z26,"04")+COUNTIF(Z7:Z26,"05")+COUNTIF(Z7:Z26,"'05")+COUNTIF(Z7:Z26,"'02")</f>
        <v>0</v>
      </c>
      <c r="AA51" s="36">
        <f>COUNTIF(AA7:AA28,"01")+COUNTIF(AA7:AA26,"02")+COUNTIF(AA7:AA26,"03")+COUNTIF(AA7:AA26,"04")+COUNTIF(AA7:AA26,"05")+COUNTIF(AA7:AA26,"'05")+COUNTIF(AA7:AA26,"'02")</f>
        <v>3</v>
      </c>
      <c r="AB51" s="36">
        <f>COUNTIF(AB7:AB28,"01")+COUNTIF(AB7:AB26,"02")+COUNTIF(AB7:AB26,"03")+COUNTIF(AB7:AB26,"04")+COUNTIF(AB7:AB26,"05")+COUNTIF(AB7:AB26,"'05")+COUNTIF(AB7:AB26,"'02")</f>
        <v>2</v>
      </c>
      <c r="AC51" s="36">
        <f>COUNTIF(AC7:AC26,"01")+COUNTIF(AC7:AC26,"02")+COUNTIF(AC7:AC26,"03")+COUNTIF(AC7:AC26,"04")+COUNTIF(AC7:AC26,"05")+COUNTIF(AC7:AC26,"'05")+COUNTIF(AC7:AC26,"'02")</f>
        <v>2</v>
      </c>
      <c r="AD51" s="36">
        <f>COUNTIF(AD7:AD26,"01")+COUNTIF(AD7:AD26,"02")+COUNTIF(AD7:AD26,"03")+COUNTIF(AD7:AD26,"04")+COUNTIF(AD7:AD26,"05")+COUNTIF(AD7:AD26,"'05")+COUNTIF(AD7:AD26,"'02")</f>
        <v>3</v>
      </c>
      <c r="AE51" s="36">
        <f t="shared" ref="AE51:AJ51" si="10">COUNTIF(AE7:AE28,"01")+COUNTIF(AE7:AE26,"02")+COUNTIF(AE7:AE26,"03")+COUNTIF(AE7:AE26,"04")+COUNTIF(AE7:AE26,"05")+COUNTIF(AE7:AE26,"'05")+COUNTIF(AE7:AE26,"'02")</f>
        <v>3</v>
      </c>
      <c r="AF51" s="36">
        <f t="shared" si="10"/>
        <v>0</v>
      </c>
      <c r="AG51" s="36">
        <f t="shared" si="10"/>
        <v>0</v>
      </c>
      <c r="AH51" s="36">
        <f t="shared" si="10"/>
        <v>2</v>
      </c>
      <c r="AI51" s="36">
        <f t="shared" si="10"/>
        <v>0</v>
      </c>
      <c r="AJ51" s="36">
        <f t="shared" si="10"/>
        <v>1</v>
      </c>
      <c r="AK51" s="37"/>
      <c r="AL51" s="37"/>
      <c r="AM51" s="37"/>
      <c r="AN51" s="38"/>
      <c r="AO51" s="39"/>
      <c r="AP51" s="40"/>
      <c r="AR51" s="40"/>
      <c r="AS51" s="40" t="s">
        <v>33</v>
      </c>
      <c r="AT51" s="40"/>
      <c r="AX51" s="40" t="s">
        <v>48</v>
      </c>
      <c r="AY51" s="89"/>
      <c r="AZ51" s="41"/>
      <c r="BA51" s="41"/>
    </row>
    <row r="52" spans="1:60" x14ac:dyDescent="0.2">
      <c r="A52" s="42"/>
      <c r="B52" s="43" t="s">
        <v>68</v>
      </c>
      <c r="C52" s="44"/>
      <c r="D52" s="44"/>
      <c r="E52" s="44"/>
      <c r="F52" s="45"/>
      <c r="G52" s="3"/>
      <c r="H52" s="1"/>
      <c r="I52" s="1"/>
      <c r="J52" s="1"/>
      <c r="K52" s="1"/>
      <c r="L52" s="4"/>
      <c r="M52" s="46"/>
      <c r="N52" s="4"/>
      <c r="O52" s="47"/>
      <c r="P52" s="1"/>
      <c r="Q52" s="1"/>
      <c r="R52" s="1"/>
      <c r="S52" s="45"/>
      <c r="T52" s="1"/>
      <c r="U52" s="3"/>
      <c r="V52" s="3"/>
      <c r="W52" s="3"/>
      <c r="X52" s="3"/>
      <c r="Y52" s="3"/>
      <c r="Z52" s="3"/>
      <c r="AA52" s="3"/>
      <c r="AB52" s="3"/>
      <c r="AC52" s="3"/>
      <c r="AD52" s="3"/>
      <c r="AE52" s="3"/>
      <c r="AF52" s="3"/>
      <c r="AG52" s="3"/>
      <c r="AH52" s="3"/>
      <c r="AI52" s="3"/>
      <c r="AJ52" s="3"/>
      <c r="AK52" s="48"/>
      <c r="AL52" s="48"/>
      <c r="AM52" s="48"/>
      <c r="AN52" s="49"/>
      <c r="AO52" s="49"/>
      <c r="AP52" s="49"/>
      <c r="AQ52" s="49"/>
      <c r="AR52" s="50"/>
      <c r="AS52" s="50"/>
      <c r="AT52" s="51"/>
      <c r="AU52" s="51"/>
      <c r="AX52" s="51"/>
      <c r="AY52" s="52"/>
      <c r="AZ52" s="41"/>
      <c r="BA52" s="53"/>
    </row>
    <row r="53" spans="1:60" x14ac:dyDescent="0.2">
      <c r="A53" s="42"/>
      <c r="B53" s="54" t="s">
        <v>69</v>
      </c>
      <c r="C53" s="54"/>
      <c r="D53" s="54"/>
      <c r="E53" s="54"/>
      <c r="F53" s="44"/>
      <c r="G53" s="3"/>
      <c r="H53" s="55"/>
      <c r="I53" s="3"/>
      <c r="J53" s="3"/>
      <c r="K53" s="3"/>
      <c r="L53" s="4"/>
      <c r="M53" s="46"/>
      <c r="N53" s="4"/>
      <c r="O53" s="51"/>
      <c r="P53" s="51"/>
      <c r="Q53" s="51"/>
      <c r="R53" s="51"/>
      <c r="S53" s="51"/>
      <c r="T53" s="56" t="s">
        <v>34</v>
      </c>
      <c r="U53" s="55" t="s">
        <v>70</v>
      </c>
      <c r="V53" s="3"/>
      <c r="W53" s="3"/>
      <c r="X53" s="3"/>
      <c r="Y53" s="3"/>
      <c r="Z53" s="3"/>
      <c r="AA53" s="3"/>
      <c r="AB53" s="3"/>
      <c r="AC53" s="3"/>
      <c r="AD53" s="3"/>
      <c r="AE53" s="3"/>
      <c r="AF53" s="3"/>
      <c r="AG53" s="3"/>
      <c r="AH53" s="3"/>
      <c r="AI53" s="3"/>
      <c r="AJ53" s="3"/>
      <c r="AK53" s="48"/>
      <c r="AL53" s="48"/>
      <c r="AM53" s="48"/>
      <c r="AN53" s="49"/>
      <c r="AO53" s="49"/>
      <c r="AP53" s="49"/>
      <c r="AQ53" s="49"/>
      <c r="AR53" s="50"/>
      <c r="AS53" s="50"/>
      <c r="AT53" s="57"/>
      <c r="AU53" s="51"/>
      <c r="AX53" s="51"/>
      <c r="AY53" s="52"/>
      <c r="AZ53" s="51"/>
      <c r="BA53" s="53"/>
    </row>
    <row r="54" spans="1:60" x14ac:dyDescent="0.2">
      <c r="A54" s="42"/>
      <c r="B54" s="54" t="s">
        <v>71</v>
      </c>
      <c r="C54" s="54"/>
      <c r="D54" s="54"/>
      <c r="E54" s="54"/>
      <c r="F54" s="3"/>
      <c r="G54" s="3"/>
      <c r="H54" s="3"/>
      <c r="I54" s="3"/>
      <c r="J54" s="3"/>
      <c r="K54" s="3"/>
      <c r="L54" s="4"/>
      <c r="M54" s="46"/>
      <c r="N54" s="4"/>
      <c r="O54" s="51"/>
      <c r="P54" s="51"/>
      <c r="Q54" s="51"/>
      <c r="R54" s="51"/>
      <c r="S54" s="3"/>
      <c r="T54" s="3" t="s">
        <v>91</v>
      </c>
      <c r="U54" s="3"/>
      <c r="V54" s="3"/>
      <c r="W54" s="3"/>
      <c r="X54" s="3"/>
      <c r="Y54" s="3"/>
      <c r="Z54" s="3"/>
      <c r="AA54" s="3"/>
      <c r="AB54" s="3"/>
      <c r="AC54" s="3"/>
      <c r="AD54" s="3"/>
      <c r="AE54" s="3"/>
      <c r="AF54" s="3"/>
      <c r="AG54" s="3"/>
      <c r="AH54" s="3"/>
      <c r="AI54" s="3"/>
      <c r="AJ54" s="3"/>
      <c r="AK54" s="3"/>
      <c r="AL54" s="3"/>
      <c r="AM54" s="3"/>
      <c r="AN54" s="3"/>
      <c r="AO54" s="3"/>
      <c r="AP54" s="3"/>
      <c r="AQ54" s="3"/>
      <c r="AR54" s="58"/>
      <c r="AS54" s="58"/>
      <c r="AT54" s="51"/>
      <c r="AU54" s="51"/>
      <c r="AX54" s="51"/>
      <c r="AY54" s="52"/>
      <c r="AZ54" s="51"/>
      <c r="BA54" s="53"/>
    </row>
    <row r="55" spans="1:60" x14ac:dyDescent="0.2">
      <c r="A55" s="42"/>
      <c r="B55" s="54" t="s">
        <v>72</v>
      </c>
      <c r="C55" s="44"/>
      <c r="D55" s="44"/>
      <c r="E55" s="44"/>
      <c r="F55" s="3"/>
      <c r="G55" s="3"/>
      <c r="H55" s="3"/>
      <c r="I55" s="3"/>
      <c r="J55" s="3"/>
      <c r="K55" s="3"/>
      <c r="L55" s="51"/>
      <c r="M55" s="3"/>
      <c r="N55" s="3"/>
      <c r="O55" s="51"/>
      <c r="P55" s="51"/>
      <c r="Q55" s="51"/>
      <c r="R55" s="51"/>
      <c r="S55" s="3"/>
      <c r="T55" s="55" t="s">
        <v>73</v>
      </c>
      <c r="U55" s="3"/>
      <c r="V55" s="3"/>
      <c r="W55" s="3"/>
      <c r="X55" s="3"/>
      <c r="Y55" s="55"/>
      <c r="Z55" s="3"/>
      <c r="AA55" s="3"/>
      <c r="AB55" s="3"/>
      <c r="AC55" s="3"/>
      <c r="AD55" s="3"/>
      <c r="AE55" s="3"/>
      <c r="AF55" s="3"/>
      <c r="AG55" s="3"/>
      <c r="AH55" s="3"/>
      <c r="AI55" s="3"/>
      <c r="AJ55" s="3"/>
      <c r="AK55" s="3"/>
      <c r="AL55" s="3"/>
      <c r="AM55" s="3"/>
      <c r="AN55" s="3"/>
      <c r="AO55" s="3"/>
      <c r="AP55" s="3"/>
      <c r="AQ55" s="3"/>
      <c r="AR55" s="58"/>
      <c r="AS55" s="10" t="s">
        <v>81</v>
      </c>
      <c r="AU55" s="51"/>
      <c r="AX55" s="100" t="s">
        <v>97</v>
      </c>
      <c r="AY55" s="52"/>
      <c r="AZ55" s="51"/>
      <c r="BA55" s="53"/>
    </row>
    <row r="56" spans="1:60" x14ac:dyDescent="0.2">
      <c r="A56" s="42"/>
      <c r="B56" s="55" t="s">
        <v>74</v>
      </c>
      <c r="C56" s="44"/>
      <c r="D56" s="44"/>
      <c r="E56" s="44"/>
      <c r="F56" s="3"/>
      <c r="G56" s="3"/>
      <c r="H56" s="3"/>
      <c r="I56" s="3"/>
      <c r="J56" s="3"/>
      <c r="K56" s="3"/>
      <c r="L56" s="51"/>
      <c r="M56" s="3"/>
      <c r="N56" s="3"/>
      <c r="O56" s="51"/>
      <c r="P56" s="51"/>
      <c r="Q56" s="51"/>
      <c r="R56" s="51"/>
      <c r="S56" s="3"/>
      <c r="T56" s="3" t="s">
        <v>75</v>
      </c>
      <c r="U56" s="3"/>
      <c r="V56" s="3"/>
      <c r="W56" s="3"/>
      <c r="X56" s="3"/>
      <c r="Y56" s="3"/>
      <c r="Z56" s="3"/>
      <c r="AA56" s="3"/>
      <c r="AB56" s="3"/>
      <c r="AC56" s="3"/>
      <c r="AD56" s="3"/>
      <c r="AE56" s="3"/>
      <c r="AF56" s="3"/>
      <c r="AG56" s="3"/>
      <c r="AH56" s="3"/>
      <c r="AI56" s="3"/>
      <c r="AJ56" s="3"/>
      <c r="AK56" s="3"/>
      <c r="AL56" s="3"/>
      <c r="AM56" s="3"/>
      <c r="AN56" s="3"/>
      <c r="AO56" s="3"/>
      <c r="AP56" s="3"/>
      <c r="AQ56" s="3"/>
      <c r="AR56" s="58"/>
      <c r="AS56" s="58"/>
      <c r="AT56" s="51"/>
      <c r="AU56" s="51"/>
      <c r="AV56" s="51"/>
      <c r="AW56" s="51"/>
      <c r="AX56" s="51"/>
      <c r="AY56" s="52"/>
      <c r="AZ56" s="51"/>
      <c r="BA56" s="53"/>
    </row>
    <row r="57" spans="1:60" x14ac:dyDescent="0.2">
      <c r="A57" s="42"/>
      <c r="B57" s="55" t="s">
        <v>76</v>
      </c>
      <c r="C57" s="44"/>
      <c r="D57" s="44"/>
      <c r="E57" s="44"/>
      <c r="F57" s="3"/>
      <c r="G57" s="3"/>
      <c r="H57" s="3"/>
      <c r="I57" s="3"/>
      <c r="J57" s="3"/>
      <c r="K57" s="3"/>
      <c r="L57" s="3"/>
      <c r="M57" s="3"/>
      <c r="N57" s="3"/>
      <c r="O57" s="51"/>
      <c r="P57" s="51"/>
      <c r="Q57" s="51"/>
      <c r="R57" s="51"/>
      <c r="S57" s="3"/>
      <c r="T57" s="3" t="s">
        <v>77</v>
      </c>
      <c r="U57" s="3"/>
      <c r="V57" s="3"/>
      <c r="W57" s="3"/>
      <c r="X57" s="3"/>
      <c r="Y57" s="3"/>
      <c r="Z57" s="3"/>
      <c r="AA57" s="3"/>
      <c r="AB57" s="3"/>
      <c r="AC57" s="3"/>
      <c r="AD57" s="3"/>
      <c r="AE57" s="3"/>
      <c r="AF57" s="3"/>
      <c r="AG57" s="3"/>
      <c r="AH57" s="3"/>
      <c r="AI57" s="3"/>
      <c r="AJ57" s="3"/>
      <c r="AK57" s="48"/>
      <c r="AL57" s="48"/>
      <c r="AM57" s="48"/>
      <c r="AN57" s="49"/>
      <c r="AO57" s="49"/>
      <c r="AP57" s="49"/>
      <c r="AQ57" s="49"/>
      <c r="AR57" s="50"/>
      <c r="AS57" s="50"/>
      <c r="AT57" s="51"/>
      <c r="AU57" s="51"/>
      <c r="AV57" s="51"/>
      <c r="AW57" s="51"/>
      <c r="AX57" s="51"/>
      <c r="AY57" s="52"/>
      <c r="AZ57" s="51"/>
      <c r="BA57" s="53"/>
    </row>
    <row r="58" spans="1:60" x14ac:dyDescent="0.2">
      <c r="A58" s="42"/>
      <c r="B58" s="55" t="s">
        <v>78</v>
      </c>
      <c r="C58" s="44"/>
      <c r="D58" s="44"/>
      <c r="E58" s="44"/>
      <c r="F58" s="3"/>
      <c r="G58" s="3"/>
      <c r="H58" s="3"/>
      <c r="I58" s="3"/>
      <c r="J58" s="3"/>
      <c r="K58" s="3"/>
      <c r="L58" s="3"/>
      <c r="M58" s="3"/>
      <c r="N58" s="3"/>
      <c r="O58" s="51"/>
      <c r="P58" s="51"/>
      <c r="Q58" s="51"/>
      <c r="R58" s="51"/>
      <c r="S58" s="3"/>
      <c r="T58" s="3" t="s">
        <v>79</v>
      </c>
      <c r="U58" s="3"/>
      <c r="V58" s="3"/>
      <c r="W58" s="3"/>
      <c r="X58" s="3"/>
      <c r="Y58" s="3"/>
      <c r="Z58" s="3"/>
      <c r="AA58" s="3"/>
      <c r="AB58" s="3"/>
      <c r="AC58" s="3"/>
      <c r="AD58" s="3"/>
      <c r="AE58" s="3"/>
      <c r="AF58" s="3"/>
      <c r="AG58" s="3"/>
      <c r="AH58" s="3"/>
      <c r="AI58" s="3"/>
      <c r="AJ58" s="3"/>
      <c r="AK58" s="48"/>
      <c r="AL58" s="48"/>
      <c r="AM58" s="48"/>
      <c r="AN58" s="49"/>
      <c r="AO58" s="49"/>
      <c r="AP58" s="49"/>
      <c r="AQ58" s="49"/>
      <c r="AR58" s="50"/>
      <c r="AS58" s="50"/>
      <c r="AT58" s="51"/>
      <c r="AU58" s="51"/>
      <c r="AV58" s="51"/>
      <c r="AW58" s="51"/>
      <c r="AX58" s="51"/>
      <c r="AY58" s="52"/>
      <c r="AZ58" s="51"/>
      <c r="BA58" s="53"/>
    </row>
    <row r="59" spans="1:60" x14ac:dyDescent="0.2">
      <c r="B59" s="94" t="s">
        <v>82</v>
      </c>
    </row>
    <row r="61" spans="1:60" x14ac:dyDescent="0.2">
      <c r="AR61" s="90"/>
    </row>
  </sheetData>
  <autoFilter ref="A6:BW59">
    <filterColumn colId="2" showButton="0"/>
  </autoFilter>
  <mergeCells count="20">
    <mergeCell ref="AU5:AX5"/>
    <mergeCell ref="AZ5:AZ6"/>
    <mergeCell ref="AT5:AT6"/>
    <mergeCell ref="AL5:AL6"/>
    <mergeCell ref="AM5:AM6"/>
    <mergeCell ref="AQ5:AQ6"/>
    <mergeCell ref="AP5:AP6"/>
    <mergeCell ref="A3:BA3"/>
    <mergeCell ref="A2:BA2"/>
    <mergeCell ref="A5:A6"/>
    <mergeCell ref="B5:B6"/>
    <mergeCell ref="C5:D6"/>
    <mergeCell ref="F5:AJ5"/>
    <mergeCell ref="AN5:AN6"/>
    <mergeCell ref="AR5:AR6"/>
    <mergeCell ref="AO5:AO6"/>
    <mergeCell ref="AK5:AK6"/>
    <mergeCell ref="BA5:BA6"/>
    <mergeCell ref="AS5:AS6"/>
    <mergeCell ref="AY5:AY6"/>
  </mergeCells>
  <phoneticPr fontId="3" type="noConversion"/>
  <conditionalFormatting sqref="B7:B8">
    <cfRule type="expression" dxfId="1" priority="6" stopIfTrue="1">
      <formula>COUNTIF($B:$B,$B7)&gt;1</formula>
    </cfRule>
  </conditionalFormatting>
  <conditionalFormatting sqref="B45">
    <cfRule type="expression" dxfId="0" priority="5" stopIfTrue="1">
      <formula>COUNTIF($D:$D,$D45)&gt;1</formula>
    </cfRule>
  </conditionalFormatting>
  <printOptions horizontalCentered="1"/>
  <pageMargins left="0.16" right="0.118110236220472" top="0.18" bottom="0.16" header="0.16" footer="0.18"/>
  <pageSetup paperSize="9" scale="75"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ABCD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lan.nn</dc:creator>
  <cp:lastModifiedBy>HR user 03</cp:lastModifiedBy>
  <cp:lastPrinted>2016-05-27T01:52:23Z</cp:lastPrinted>
  <dcterms:created xsi:type="dcterms:W3CDTF">2013-04-18T02:47:18Z</dcterms:created>
  <dcterms:modified xsi:type="dcterms:W3CDTF">2016-06-17T10:04:44Z</dcterms:modified>
</cp:coreProperties>
</file>