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partition1\Exercices\Exercice 2023\COBAC MINFI et CENEF\Déclaration SESAME\Déclaration sesame 4ème trimestre 2023\"/>
    </mc:Choice>
  </mc:AlternateContent>
  <xr:revisionPtr revIDLastSave="0" documentId="13_ncr:1_{D445652D-FC5E-4A35-982A-256E7F66C803}" xr6:coauthVersionLast="47" xr6:coauthVersionMax="47" xr10:uidLastSave="{00000000-0000-0000-0000-000000000000}"/>
  <workbookProtection workbookAlgorithmName="SHA-512" workbookHashValue="CeNIC6yrJK8b4Z/R3sf9yEOGfq9i6F5WLbWCkEg9JwEQT3FhfrlHHPlPXA5ovzRy5CG8eMPlwGZUpTw6oSUhbg==" workbookSaltValue="VqlOQGLmJwV9caRw435/Fw==" workbookSpinCount="100000" lockStructure="1"/>
  <bookViews>
    <workbookView xWindow="-120" yWindow="-120" windowWidth="20730" windowHeight="11160" tabRatio="919" xr2:uid="{00000000-000D-0000-FFFF-FFFF00000000}"/>
  </bookViews>
  <sheets>
    <sheet name="Signaletiq" sheetId="19" r:id="rId1"/>
    <sheet name="actif" sheetId="1" r:id="rId2"/>
    <sheet name="passif" sheetId="2" r:id="rId3"/>
    <sheet name="HORS_BILAN" sheetId="13" r:id="rId4"/>
    <sheet name="cpte de result Charges" sheetId="3" r:id="rId5"/>
    <sheet name="cpte de result Produits" sheetId="12" r:id="rId6"/>
    <sheet name="FPN" sheetId="9" r:id="rId7"/>
    <sheet name="Couv risque" sheetId="8" r:id="rId8"/>
    <sheet name="Couv immob" sheetId="7" r:id="rId9"/>
    <sheet name="Couv CRD" sheetId="18" r:id="rId10"/>
    <sheet name="Engag appar" sheetId="10" r:id="rId11"/>
    <sheet name="participation" sheetId="14" r:id="rId12"/>
    <sheet name="participation Ind" sheetId="20" r:id="rId13"/>
    <sheet name="liquidite" sheetId="5" r:id="rId14"/>
    <sheet name="Statistiques" sheetId="17" r:id="rId15"/>
    <sheet name="div risque" sheetId="15" r:id="rId16"/>
    <sheet name="div risque Ind" sheetId="23" r:id="rId17"/>
    <sheet name="Financement" sheetId="16" r:id="rId18"/>
    <sheet name="temoin" sheetId="21" r:id="rId19"/>
    <sheet name="Div&amp;Part" sheetId="22" state="hidden" r:id="rId20"/>
  </sheets>
  <externalReferences>
    <externalReference r:id="rId21"/>
  </externalReferences>
  <definedNames>
    <definedName name="CLO_C1">[1]Bal_EMF!$H$7:$H$1457</definedName>
    <definedName name="Col_22">[1]Bal_EMF!$J$7:$J$1457</definedName>
    <definedName name="Col_33">[1]Bal_EMF!$K$7:$K$1457</definedName>
    <definedName name="Col_44">[1]Bal_EMF!$L$7:$L$1457</definedName>
    <definedName name="Col_55">[1]Bal_EMF!$M$7:$M$1457</definedName>
  </definedNames>
  <calcPr calcId="181029"/>
</workbook>
</file>

<file path=xl/calcChain.xml><?xml version="1.0" encoding="utf-8"?>
<calcChain xmlns="http://schemas.openxmlformats.org/spreadsheetml/2006/main">
  <c r="A132" i="19" l="1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B113" i="19"/>
  <c r="C113" i="19" s="1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5" i="19"/>
  <c r="A116" i="19" s="1"/>
  <c r="A117" i="19" s="1"/>
  <c r="A118" i="19" s="1"/>
  <c r="A119" i="19" s="1"/>
  <c r="A49" i="19"/>
  <c r="A35" i="19"/>
  <c r="A36" i="19" s="1"/>
  <c r="A37" i="19" s="1"/>
  <c r="A26" i="19"/>
  <c r="A38" i="19"/>
  <c r="A51" i="19"/>
  <c r="A50" i="19"/>
  <c r="A110" i="19"/>
  <c r="A109" i="19"/>
  <c r="A99" i="19"/>
  <c r="A100" i="19" s="1"/>
  <c r="A101" i="19" s="1"/>
  <c r="A102" i="19" s="1"/>
  <c r="A103" i="19" s="1"/>
  <c r="A104" i="19" s="1"/>
  <c r="A105" i="19" s="1"/>
  <c r="A106" i="19" s="1"/>
  <c r="A107" i="19" s="1"/>
  <c r="A108" i="19" s="1"/>
  <c r="D95" i="19"/>
  <c r="C95" i="19"/>
  <c r="A75" i="19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G72" i="19"/>
  <c r="F66" i="19"/>
  <c r="E66" i="19"/>
  <c r="D66" i="19"/>
  <c r="C66" i="19"/>
  <c r="A45" i="19"/>
  <c r="A44" i="19"/>
  <c r="A42" i="19"/>
  <c r="A43" i="19" s="1"/>
  <c r="A31" i="19"/>
  <c r="A30" i="19"/>
  <c r="A27" i="19"/>
  <c r="A28" i="19" s="1"/>
  <c r="A29" i="19" s="1"/>
  <c r="E51" i="1"/>
  <c r="C17" i="16"/>
  <c r="C23" i="17"/>
  <c r="C20" i="17"/>
  <c r="C3" i="17"/>
  <c r="B1" i="17"/>
  <c r="A1" i="17"/>
  <c r="B1" i="16"/>
  <c r="A1" i="16"/>
  <c r="B1" i="23"/>
  <c r="A1" i="23"/>
  <c r="B31" i="22"/>
  <c r="C31" i="22"/>
  <c r="D31" i="22"/>
  <c r="E31" i="22"/>
  <c r="F31" i="22"/>
  <c r="B32" i="22"/>
  <c r="C32" i="22"/>
  <c r="D32" i="22"/>
  <c r="E32" i="22"/>
  <c r="F32" i="22"/>
  <c r="B33" i="22"/>
  <c r="C33" i="22"/>
  <c r="D33" i="22"/>
  <c r="E33" i="22"/>
  <c r="F33" i="22"/>
  <c r="B34" i="22"/>
  <c r="C34" i="22"/>
  <c r="D34" i="22"/>
  <c r="E34" i="22"/>
  <c r="F34" i="22"/>
  <c r="B35" i="22"/>
  <c r="C35" i="22"/>
  <c r="D35" i="22"/>
  <c r="E35" i="22"/>
  <c r="F35" i="22"/>
  <c r="B36" i="22"/>
  <c r="C36" i="22"/>
  <c r="D36" i="22"/>
  <c r="E36" i="22"/>
  <c r="F36" i="22"/>
  <c r="B37" i="22"/>
  <c r="C37" i="22"/>
  <c r="D37" i="22"/>
  <c r="E37" i="22"/>
  <c r="F37" i="22"/>
  <c r="B38" i="22"/>
  <c r="C38" i="22"/>
  <c r="D38" i="22"/>
  <c r="E38" i="22"/>
  <c r="F38" i="22"/>
  <c r="B39" i="22"/>
  <c r="C39" i="22"/>
  <c r="D39" i="22"/>
  <c r="E39" i="22"/>
  <c r="F39" i="22"/>
  <c r="B40" i="22"/>
  <c r="C40" i="22"/>
  <c r="D40" i="22"/>
  <c r="E40" i="22"/>
  <c r="F40" i="22"/>
  <c r="B41" i="22"/>
  <c r="C41" i="22"/>
  <c r="D41" i="22"/>
  <c r="E41" i="22"/>
  <c r="F41" i="22"/>
  <c r="B42" i="22"/>
  <c r="C42" i="22"/>
  <c r="D42" i="22"/>
  <c r="E42" i="22"/>
  <c r="F42" i="22"/>
  <c r="B43" i="22"/>
  <c r="C43" i="22"/>
  <c r="D43" i="22"/>
  <c r="E43" i="22"/>
  <c r="F43" i="22"/>
  <c r="B44" i="22"/>
  <c r="C44" i="22"/>
  <c r="D44" i="22"/>
  <c r="E44" i="22"/>
  <c r="F44" i="22"/>
  <c r="B45" i="22"/>
  <c r="C45" i="22"/>
  <c r="D45" i="22"/>
  <c r="E45" i="22"/>
  <c r="F45" i="22"/>
  <c r="B46" i="22"/>
  <c r="C46" i="22"/>
  <c r="D46" i="22"/>
  <c r="E46" i="22"/>
  <c r="F46" i="22"/>
  <c r="B47" i="22"/>
  <c r="C47" i="22"/>
  <c r="D47" i="22"/>
  <c r="E47" i="22"/>
  <c r="F47" i="22"/>
  <c r="B48" i="22"/>
  <c r="C48" i="22"/>
  <c r="D48" i="22"/>
  <c r="E48" i="22"/>
  <c r="F48" i="22"/>
  <c r="B49" i="22"/>
  <c r="C49" i="22"/>
  <c r="D49" i="22"/>
  <c r="E49" i="22"/>
  <c r="F49" i="22"/>
  <c r="B50" i="22"/>
  <c r="C50" i="22"/>
  <c r="D50" i="22"/>
  <c r="E50" i="22"/>
  <c r="F50" i="22"/>
  <c r="B51" i="22"/>
  <c r="C51" i="22"/>
  <c r="D51" i="22"/>
  <c r="E51" i="22"/>
  <c r="F51" i="22"/>
  <c r="B52" i="22"/>
  <c r="C52" i="22"/>
  <c r="D52" i="22"/>
  <c r="E52" i="22"/>
  <c r="F52" i="22"/>
  <c r="B53" i="22"/>
  <c r="C53" i="22"/>
  <c r="D53" i="22"/>
  <c r="E53" i="22"/>
  <c r="F53" i="22"/>
  <c r="B54" i="22"/>
  <c r="C54" i="22"/>
  <c r="D54" i="22"/>
  <c r="E54" i="22"/>
  <c r="F54" i="22"/>
  <c r="B55" i="22"/>
  <c r="C55" i="22"/>
  <c r="D55" i="22"/>
  <c r="E55" i="22"/>
  <c r="F55" i="22"/>
  <c r="B56" i="22"/>
  <c r="C56" i="22"/>
  <c r="D56" i="22"/>
  <c r="E56" i="22"/>
  <c r="F56" i="22"/>
  <c r="B57" i="22"/>
  <c r="C57" i="22"/>
  <c r="D57" i="22"/>
  <c r="E57" i="22"/>
  <c r="F57" i="22"/>
  <c r="B58" i="22"/>
  <c r="C58" i="22"/>
  <c r="D58" i="22"/>
  <c r="E58" i="22"/>
  <c r="F58" i="22"/>
  <c r="B59" i="22"/>
  <c r="C59" i="22"/>
  <c r="D59" i="22"/>
  <c r="E59" i="22"/>
  <c r="F59" i="22"/>
  <c r="B60" i="22"/>
  <c r="C60" i="22"/>
  <c r="D60" i="22"/>
  <c r="E60" i="22"/>
  <c r="F60" i="22"/>
  <c r="B61" i="22"/>
  <c r="C61" i="22"/>
  <c r="D61" i="22"/>
  <c r="E61" i="22"/>
  <c r="F61" i="22"/>
  <c r="B62" i="22"/>
  <c r="C62" i="22"/>
  <c r="D62" i="22"/>
  <c r="E62" i="22"/>
  <c r="F62" i="22"/>
  <c r="B63" i="22"/>
  <c r="C63" i="22"/>
  <c r="D63" i="22"/>
  <c r="E63" i="22"/>
  <c r="F63" i="22"/>
  <c r="B64" i="22"/>
  <c r="C64" i="22"/>
  <c r="D64" i="22"/>
  <c r="E64" i="22"/>
  <c r="F64" i="22"/>
  <c r="B65" i="22"/>
  <c r="C65" i="22"/>
  <c r="D65" i="22"/>
  <c r="E65" i="22"/>
  <c r="F65" i="22"/>
  <c r="B66" i="22"/>
  <c r="C66" i="22"/>
  <c r="D66" i="22"/>
  <c r="E66" i="22"/>
  <c r="F66" i="22"/>
  <c r="B67" i="22"/>
  <c r="C67" i="22"/>
  <c r="D67" i="22"/>
  <c r="E67" i="22"/>
  <c r="F67" i="22"/>
  <c r="B68" i="22"/>
  <c r="C68" i="22"/>
  <c r="D68" i="22"/>
  <c r="E68" i="22"/>
  <c r="F68" i="22"/>
  <c r="B69" i="22"/>
  <c r="C69" i="22"/>
  <c r="D69" i="22"/>
  <c r="E69" i="22"/>
  <c r="F69" i="22"/>
  <c r="B70" i="22"/>
  <c r="C70" i="22"/>
  <c r="D70" i="22"/>
  <c r="E70" i="22"/>
  <c r="F70" i="22"/>
  <c r="B71" i="22"/>
  <c r="C71" i="22"/>
  <c r="D71" i="22"/>
  <c r="E71" i="22"/>
  <c r="F71" i="22"/>
  <c r="B72" i="22"/>
  <c r="C72" i="22"/>
  <c r="D72" i="22"/>
  <c r="E72" i="22"/>
  <c r="F72" i="22"/>
  <c r="B73" i="22"/>
  <c r="C73" i="22"/>
  <c r="D73" i="22"/>
  <c r="E73" i="22"/>
  <c r="F73" i="22"/>
  <c r="B74" i="22"/>
  <c r="C74" i="22"/>
  <c r="D74" i="22"/>
  <c r="E74" i="22"/>
  <c r="F74" i="22"/>
  <c r="B75" i="22"/>
  <c r="C75" i="22"/>
  <c r="D75" i="22"/>
  <c r="E75" i="22"/>
  <c r="F75" i="22"/>
  <c r="B76" i="22"/>
  <c r="C76" i="22"/>
  <c r="D76" i="22"/>
  <c r="E76" i="22"/>
  <c r="F76" i="22"/>
  <c r="B77" i="22"/>
  <c r="C77" i="22"/>
  <c r="D77" i="22"/>
  <c r="E77" i="22"/>
  <c r="F77" i="22"/>
  <c r="B78" i="22"/>
  <c r="C78" i="22"/>
  <c r="D78" i="22"/>
  <c r="E78" i="22"/>
  <c r="F78" i="22"/>
  <c r="B79" i="22"/>
  <c r="C79" i="22"/>
  <c r="D79" i="22"/>
  <c r="E79" i="22"/>
  <c r="F79" i="22"/>
  <c r="B80" i="22"/>
  <c r="C80" i="22"/>
  <c r="D80" i="22"/>
  <c r="E80" i="22"/>
  <c r="F80" i="22"/>
  <c r="B81" i="22"/>
  <c r="C81" i="22"/>
  <c r="D81" i="22"/>
  <c r="E81" i="22"/>
  <c r="F81" i="22"/>
  <c r="B82" i="22"/>
  <c r="C82" i="22"/>
  <c r="D82" i="22"/>
  <c r="E82" i="22"/>
  <c r="F82" i="22"/>
  <c r="B83" i="22"/>
  <c r="C83" i="22"/>
  <c r="D83" i="22"/>
  <c r="E83" i="22"/>
  <c r="F83" i="22"/>
  <c r="B84" i="22"/>
  <c r="C84" i="22"/>
  <c r="D84" i="22"/>
  <c r="E84" i="22"/>
  <c r="F84" i="22"/>
  <c r="B85" i="22"/>
  <c r="C85" i="22"/>
  <c r="D85" i="22"/>
  <c r="E85" i="22"/>
  <c r="F85" i="22"/>
  <c r="B86" i="22"/>
  <c r="C86" i="22"/>
  <c r="D86" i="22"/>
  <c r="E86" i="22"/>
  <c r="F86" i="22"/>
  <c r="B87" i="22"/>
  <c r="C87" i="22"/>
  <c r="D87" i="22"/>
  <c r="E87" i="22"/>
  <c r="F87" i="22"/>
  <c r="B88" i="22"/>
  <c r="C88" i="22"/>
  <c r="D88" i="22"/>
  <c r="E88" i="22"/>
  <c r="F88" i="22"/>
  <c r="B89" i="22"/>
  <c r="C89" i="22"/>
  <c r="D89" i="22"/>
  <c r="E89" i="22"/>
  <c r="F89" i="22"/>
  <c r="B90" i="22"/>
  <c r="C90" i="22"/>
  <c r="D90" i="22"/>
  <c r="E90" i="22"/>
  <c r="F90" i="22"/>
  <c r="B91" i="22"/>
  <c r="C91" i="22"/>
  <c r="D91" i="22"/>
  <c r="E91" i="22"/>
  <c r="F91" i="22"/>
  <c r="B92" i="22"/>
  <c r="C92" i="22"/>
  <c r="D92" i="22"/>
  <c r="E92" i="22"/>
  <c r="F92" i="22"/>
  <c r="B93" i="22"/>
  <c r="C93" i="22"/>
  <c r="D93" i="22"/>
  <c r="E93" i="22"/>
  <c r="F93" i="22"/>
  <c r="B94" i="22"/>
  <c r="C94" i="22"/>
  <c r="D94" i="22"/>
  <c r="E94" i="22"/>
  <c r="F94" i="22"/>
  <c r="B95" i="22"/>
  <c r="C95" i="22"/>
  <c r="D95" i="22"/>
  <c r="E95" i="22"/>
  <c r="F95" i="22"/>
  <c r="B96" i="22"/>
  <c r="C96" i="22"/>
  <c r="D96" i="22"/>
  <c r="E96" i="22"/>
  <c r="F96" i="22"/>
  <c r="B97" i="22"/>
  <c r="C97" i="22"/>
  <c r="D97" i="22"/>
  <c r="E97" i="22"/>
  <c r="F97" i="22"/>
  <c r="B98" i="22"/>
  <c r="C98" i="22"/>
  <c r="D98" i="22"/>
  <c r="E98" i="22"/>
  <c r="F98" i="22"/>
  <c r="B99" i="22"/>
  <c r="C99" i="22"/>
  <c r="D99" i="22"/>
  <c r="E99" i="22"/>
  <c r="F99" i="22"/>
  <c r="B100" i="22"/>
  <c r="C100" i="22"/>
  <c r="D100" i="22"/>
  <c r="E100" i="22"/>
  <c r="F100" i="22"/>
  <c r="B101" i="22"/>
  <c r="C101" i="22"/>
  <c r="D101" i="22"/>
  <c r="E101" i="22"/>
  <c r="F101" i="22"/>
  <c r="B102" i="22"/>
  <c r="C102" i="22"/>
  <c r="D102" i="22"/>
  <c r="E102" i="22"/>
  <c r="F102" i="22"/>
  <c r="B103" i="22"/>
  <c r="C103" i="22"/>
  <c r="D103" i="22"/>
  <c r="E103" i="22"/>
  <c r="F103" i="22"/>
  <c r="B104" i="22"/>
  <c r="C104" i="22"/>
  <c r="D104" i="22"/>
  <c r="E104" i="22"/>
  <c r="F104" i="22"/>
  <c r="B105" i="22"/>
  <c r="C105" i="22"/>
  <c r="D105" i="22"/>
  <c r="E105" i="22"/>
  <c r="F105" i="22"/>
  <c r="B106" i="22"/>
  <c r="C106" i="22"/>
  <c r="D106" i="22"/>
  <c r="E106" i="22"/>
  <c r="F106" i="22"/>
  <c r="B107" i="22"/>
  <c r="C107" i="22"/>
  <c r="D107" i="22"/>
  <c r="E107" i="22"/>
  <c r="F107" i="22"/>
  <c r="B108" i="22"/>
  <c r="C108" i="22"/>
  <c r="D108" i="22"/>
  <c r="E108" i="22"/>
  <c r="F108" i="22"/>
  <c r="B109" i="22"/>
  <c r="C109" i="22"/>
  <c r="D109" i="22"/>
  <c r="E109" i="22"/>
  <c r="F109" i="22"/>
  <c r="B110" i="22"/>
  <c r="C110" i="22"/>
  <c r="D110" i="22"/>
  <c r="E110" i="22"/>
  <c r="F110" i="22"/>
  <c r="B111" i="22"/>
  <c r="C111" i="22"/>
  <c r="D111" i="22"/>
  <c r="E111" i="22"/>
  <c r="F111" i="22"/>
  <c r="B112" i="22"/>
  <c r="C112" i="22"/>
  <c r="D112" i="22"/>
  <c r="E112" i="22"/>
  <c r="F112" i="22"/>
  <c r="B113" i="22"/>
  <c r="C113" i="22"/>
  <c r="D113" i="22"/>
  <c r="E113" i="22"/>
  <c r="F113" i="22"/>
  <c r="B114" i="22"/>
  <c r="C114" i="22"/>
  <c r="D114" i="22"/>
  <c r="E114" i="22"/>
  <c r="F114" i="22"/>
  <c r="B115" i="22"/>
  <c r="C115" i="22"/>
  <c r="D115" i="22"/>
  <c r="E115" i="22"/>
  <c r="F115" i="22"/>
  <c r="B116" i="22"/>
  <c r="C116" i="22"/>
  <c r="D116" i="22"/>
  <c r="E116" i="22"/>
  <c r="F116" i="22"/>
  <c r="B117" i="22"/>
  <c r="C117" i="22"/>
  <c r="D117" i="22"/>
  <c r="E117" i="22"/>
  <c r="F117" i="22"/>
  <c r="B118" i="22"/>
  <c r="C118" i="22"/>
  <c r="D118" i="22"/>
  <c r="E118" i="22"/>
  <c r="F118" i="22"/>
  <c r="B119" i="22"/>
  <c r="C119" i="22"/>
  <c r="D119" i="22"/>
  <c r="E119" i="22"/>
  <c r="F119" i="22"/>
  <c r="B120" i="22"/>
  <c r="C120" i="22"/>
  <c r="D120" i="22"/>
  <c r="E120" i="22"/>
  <c r="F120" i="22"/>
  <c r="B121" i="22"/>
  <c r="C121" i="22"/>
  <c r="D121" i="22"/>
  <c r="E121" i="22"/>
  <c r="F121" i="22"/>
  <c r="B122" i="22"/>
  <c r="C122" i="22"/>
  <c r="D122" i="22"/>
  <c r="E122" i="22"/>
  <c r="F122" i="22"/>
  <c r="B123" i="22"/>
  <c r="C123" i="22"/>
  <c r="D123" i="22"/>
  <c r="E123" i="22"/>
  <c r="F123" i="22"/>
  <c r="B124" i="22"/>
  <c r="C124" i="22"/>
  <c r="D124" i="22"/>
  <c r="E124" i="22"/>
  <c r="F124" i="22"/>
  <c r="B125" i="22"/>
  <c r="C125" i="22"/>
  <c r="D125" i="22"/>
  <c r="E125" i="22"/>
  <c r="F125" i="22"/>
  <c r="B126" i="22"/>
  <c r="C126" i="22"/>
  <c r="D126" i="22"/>
  <c r="E126" i="22"/>
  <c r="F126" i="22"/>
  <c r="B127" i="22"/>
  <c r="C127" i="22"/>
  <c r="D127" i="22"/>
  <c r="E127" i="22"/>
  <c r="F127" i="22"/>
  <c r="B128" i="22"/>
  <c r="C128" i="22"/>
  <c r="D128" i="22"/>
  <c r="E128" i="22"/>
  <c r="F128" i="22"/>
  <c r="F30" i="22"/>
  <c r="E30" i="22"/>
  <c r="D30" i="22"/>
  <c r="C30" i="22"/>
  <c r="B30" i="22"/>
  <c r="B1" i="15"/>
  <c r="A1" i="15"/>
  <c r="F102" i="15"/>
  <c r="E102" i="15"/>
  <c r="D102" i="15"/>
  <c r="C102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3" i="15"/>
  <c r="A4" i="15"/>
  <c r="A5" i="15"/>
  <c r="A6" i="15"/>
  <c r="A7" i="15"/>
  <c r="G5" i="15"/>
  <c r="A32" i="22"/>
  <c r="G6" i="15"/>
  <c r="A33" i="22" s="1"/>
  <c r="G7" i="15"/>
  <c r="A34" i="22"/>
  <c r="G8" i="15"/>
  <c r="A35" i="22" s="1"/>
  <c r="G9" i="15"/>
  <c r="A36" i="22" s="1"/>
  <c r="G10" i="15"/>
  <c r="A37" i="22" s="1"/>
  <c r="G11" i="15"/>
  <c r="A38" i="22"/>
  <c r="G12" i="15"/>
  <c r="A39" i="22" s="1"/>
  <c r="G13" i="15"/>
  <c r="A40" i="22"/>
  <c r="G14" i="15"/>
  <c r="A41" i="22" s="1"/>
  <c r="G15" i="15"/>
  <c r="A42" i="22"/>
  <c r="G16" i="15"/>
  <c r="A43" i="22" s="1"/>
  <c r="G17" i="15"/>
  <c r="A44" i="22" s="1"/>
  <c r="G18" i="15"/>
  <c r="A45" i="22" s="1"/>
  <c r="G19" i="15"/>
  <c r="A46" i="22"/>
  <c r="G20" i="15"/>
  <c r="A47" i="22" s="1"/>
  <c r="G21" i="15"/>
  <c r="A48" i="22"/>
  <c r="G22" i="15"/>
  <c r="A49" i="22" s="1"/>
  <c r="G23" i="15"/>
  <c r="A50" i="22"/>
  <c r="G24" i="15"/>
  <c r="A51" i="22" s="1"/>
  <c r="G25" i="15"/>
  <c r="A52" i="22" s="1"/>
  <c r="G26" i="15"/>
  <c r="A53" i="22" s="1"/>
  <c r="G27" i="15"/>
  <c r="A54" i="22"/>
  <c r="G28" i="15"/>
  <c r="A55" i="22" s="1"/>
  <c r="G29" i="15"/>
  <c r="A56" i="22"/>
  <c r="G30" i="15"/>
  <c r="A57" i="22" s="1"/>
  <c r="G31" i="15"/>
  <c r="A58" i="22"/>
  <c r="G32" i="15"/>
  <c r="A59" i="22" s="1"/>
  <c r="G33" i="15"/>
  <c r="A60" i="22" s="1"/>
  <c r="G34" i="15"/>
  <c r="A61" i="22" s="1"/>
  <c r="G35" i="15"/>
  <c r="A62" i="22"/>
  <c r="G36" i="15"/>
  <c r="A63" i="22" s="1"/>
  <c r="G37" i="15"/>
  <c r="A64" i="22"/>
  <c r="G38" i="15"/>
  <c r="A65" i="22" s="1"/>
  <c r="G39" i="15"/>
  <c r="A66" i="22"/>
  <c r="G40" i="15"/>
  <c r="A67" i="22" s="1"/>
  <c r="G41" i="15"/>
  <c r="A68" i="22" s="1"/>
  <c r="G42" i="15"/>
  <c r="A69" i="22" s="1"/>
  <c r="G43" i="15"/>
  <c r="A70" i="22"/>
  <c r="G44" i="15"/>
  <c r="A71" i="22" s="1"/>
  <c r="G45" i="15"/>
  <c r="A72" i="22"/>
  <c r="G46" i="15"/>
  <c r="A73" i="22" s="1"/>
  <c r="G47" i="15"/>
  <c r="A74" i="22"/>
  <c r="G48" i="15"/>
  <c r="A75" i="22" s="1"/>
  <c r="G49" i="15"/>
  <c r="A76" i="22" s="1"/>
  <c r="G50" i="15"/>
  <c r="A77" i="22" s="1"/>
  <c r="G51" i="15"/>
  <c r="A78" i="22"/>
  <c r="G52" i="15"/>
  <c r="A79" i="22" s="1"/>
  <c r="G53" i="15"/>
  <c r="A80" i="22"/>
  <c r="G54" i="15"/>
  <c r="A81" i="22" s="1"/>
  <c r="G55" i="15"/>
  <c r="A82" i="22"/>
  <c r="G56" i="15"/>
  <c r="A83" i="22" s="1"/>
  <c r="G57" i="15"/>
  <c r="A84" i="22" s="1"/>
  <c r="G58" i="15"/>
  <c r="A85" i="22" s="1"/>
  <c r="G59" i="15"/>
  <c r="A86" i="22"/>
  <c r="G60" i="15"/>
  <c r="A87" i="22" s="1"/>
  <c r="G61" i="15"/>
  <c r="A88" i="22"/>
  <c r="G62" i="15"/>
  <c r="A89" i="22" s="1"/>
  <c r="G63" i="15"/>
  <c r="A90" i="22"/>
  <c r="G64" i="15"/>
  <c r="A91" i="22" s="1"/>
  <c r="G65" i="15"/>
  <c r="A92" i="22" s="1"/>
  <c r="G66" i="15"/>
  <c r="A93" i="22" s="1"/>
  <c r="G67" i="15"/>
  <c r="A94" i="22"/>
  <c r="G68" i="15"/>
  <c r="A95" i="22" s="1"/>
  <c r="G69" i="15"/>
  <c r="A96" i="22"/>
  <c r="G70" i="15"/>
  <c r="A97" i="22" s="1"/>
  <c r="G71" i="15"/>
  <c r="A98" i="22"/>
  <c r="G72" i="15"/>
  <c r="A99" i="22" s="1"/>
  <c r="G73" i="15"/>
  <c r="A100" i="22" s="1"/>
  <c r="G74" i="15"/>
  <c r="A101" i="22" s="1"/>
  <c r="G75" i="15"/>
  <c r="A102" i="22"/>
  <c r="G76" i="15"/>
  <c r="A103" i="22" s="1"/>
  <c r="G77" i="15"/>
  <c r="A104" i="22"/>
  <c r="G78" i="15"/>
  <c r="A105" i="22" s="1"/>
  <c r="G79" i="15"/>
  <c r="A106" i="22"/>
  <c r="G80" i="15"/>
  <c r="A107" i="22" s="1"/>
  <c r="G81" i="15"/>
  <c r="A108" i="22" s="1"/>
  <c r="G82" i="15"/>
  <c r="A109" i="22" s="1"/>
  <c r="G83" i="15"/>
  <c r="A110" i="22"/>
  <c r="G84" i="15"/>
  <c r="A111" i="22" s="1"/>
  <c r="G85" i="15"/>
  <c r="A112" i="22"/>
  <c r="G86" i="15"/>
  <c r="A113" i="22" s="1"/>
  <c r="G87" i="15"/>
  <c r="A114" i="22"/>
  <c r="G88" i="15"/>
  <c r="A115" i="22" s="1"/>
  <c r="G89" i="15"/>
  <c r="A116" i="22" s="1"/>
  <c r="G90" i="15"/>
  <c r="A117" i="22" s="1"/>
  <c r="G91" i="15"/>
  <c r="A118" i="22"/>
  <c r="G92" i="15"/>
  <c r="A119" i="22" s="1"/>
  <c r="G93" i="15"/>
  <c r="A120" i="22"/>
  <c r="G94" i="15"/>
  <c r="A121" i="22" s="1"/>
  <c r="G95" i="15"/>
  <c r="A122" i="22"/>
  <c r="G96" i="15"/>
  <c r="A123" i="22" s="1"/>
  <c r="G97" i="15"/>
  <c r="A124" i="22" s="1"/>
  <c r="G98" i="15"/>
  <c r="A125" i="22" s="1"/>
  <c r="G99" i="15"/>
  <c r="A126" i="22"/>
  <c r="G100" i="15"/>
  <c r="A127" i="22" s="1"/>
  <c r="G101" i="15"/>
  <c r="A128" i="22"/>
  <c r="G4" i="15"/>
  <c r="A31" i="22" s="1"/>
  <c r="G3" i="15"/>
  <c r="A30" i="22"/>
  <c r="C16" i="5"/>
  <c r="C15" i="5"/>
  <c r="C13" i="5"/>
  <c r="C12" i="5"/>
  <c r="C7" i="5"/>
  <c r="C5" i="5"/>
  <c r="E14" i="5"/>
  <c r="C14" i="5" s="1"/>
  <c r="B1" i="5"/>
  <c r="A1" i="5"/>
  <c r="A4" i="22"/>
  <c r="B4" i="22"/>
  <c r="A5" i="22"/>
  <c r="B5" i="22"/>
  <c r="A6" i="22"/>
  <c r="B6" i="22"/>
  <c r="A7" i="22"/>
  <c r="B7" i="22"/>
  <c r="A8" i="22"/>
  <c r="B8" i="22"/>
  <c r="A9" i="22"/>
  <c r="B9" i="22"/>
  <c r="A10" i="22"/>
  <c r="B10" i="22"/>
  <c r="A11" i="22"/>
  <c r="B11" i="22"/>
  <c r="A12" i="22"/>
  <c r="B12" i="22"/>
  <c r="A13" i="22"/>
  <c r="B13" i="22"/>
  <c r="A14" i="22"/>
  <c r="B14" i="22"/>
  <c r="A15" i="22"/>
  <c r="B15" i="22"/>
  <c r="A16" i="22"/>
  <c r="B16" i="22"/>
  <c r="A17" i="22"/>
  <c r="B17" i="22"/>
  <c r="A18" i="22"/>
  <c r="B18" i="22"/>
  <c r="A19" i="22"/>
  <c r="B19" i="22"/>
  <c r="A20" i="22"/>
  <c r="B20" i="22"/>
  <c r="A21" i="22"/>
  <c r="B21" i="22"/>
  <c r="B3" i="22"/>
  <c r="A3" i="22"/>
  <c r="B1" i="14"/>
  <c r="B1" i="20" s="1"/>
  <c r="A1" i="14"/>
  <c r="A1" i="20" s="1"/>
  <c r="C22" i="14"/>
  <c r="B3" i="20" s="1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E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B1" i="10"/>
  <c r="A1" i="10"/>
  <c r="B1" i="18"/>
  <c r="A1" i="18"/>
  <c r="B1" i="7"/>
  <c r="A1" i="7"/>
  <c r="B1" i="8"/>
  <c r="A1" i="8"/>
  <c r="C4" i="9"/>
  <c r="B1" i="9"/>
  <c r="A1" i="9"/>
  <c r="B1" i="12"/>
  <c r="A1" i="12"/>
  <c r="B1" i="3"/>
  <c r="A1" i="3"/>
  <c r="B1" i="13"/>
  <c r="A1" i="13"/>
  <c r="D10" i="13"/>
  <c r="C10" i="13"/>
  <c r="B1" i="2"/>
  <c r="A1" i="2"/>
  <c r="B1" i="1"/>
  <c r="A1" i="1"/>
  <c r="C24" i="9"/>
  <c r="C31" i="9"/>
  <c r="C22" i="9"/>
  <c r="C29" i="9"/>
  <c r="C20" i="9"/>
  <c r="C18" i="9"/>
  <c r="C12" i="9"/>
  <c r="C10" i="9"/>
  <c r="C8" i="9"/>
  <c r="C6" i="9"/>
  <c r="C22" i="8"/>
  <c r="C25" i="8"/>
  <c r="C47" i="9"/>
  <c r="D13" i="12"/>
  <c r="C13" i="12"/>
  <c r="D16" i="12"/>
  <c r="C16" i="12"/>
  <c r="D20" i="12"/>
  <c r="C20" i="12"/>
  <c r="D3" i="12"/>
  <c r="C3" i="12"/>
  <c r="C3" i="3"/>
  <c r="D33" i="3"/>
  <c r="C33" i="3"/>
  <c r="D29" i="3"/>
  <c r="C29" i="3"/>
  <c r="D14" i="3"/>
  <c r="C14" i="3"/>
  <c r="D11" i="3"/>
  <c r="C11" i="3"/>
  <c r="D3" i="3"/>
  <c r="C3" i="2"/>
  <c r="D40" i="2"/>
  <c r="C40" i="2"/>
  <c r="D34" i="2"/>
  <c r="C34" i="2"/>
  <c r="D30" i="2"/>
  <c r="C30" i="2"/>
  <c r="D23" i="2"/>
  <c r="C23" i="2"/>
  <c r="D18" i="2"/>
  <c r="C18" i="2"/>
  <c r="C10" i="17" s="1"/>
  <c r="D3" i="2"/>
  <c r="E13" i="1"/>
  <c r="E14" i="1"/>
  <c r="E15" i="1"/>
  <c r="E16" i="1"/>
  <c r="E6" i="5" s="1"/>
  <c r="C6" i="5" s="1"/>
  <c r="E17" i="1"/>
  <c r="E18" i="1"/>
  <c r="E19" i="1"/>
  <c r="E20" i="1"/>
  <c r="E22" i="1"/>
  <c r="E23" i="1"/>
  <c r="E24" i="1"/>
  <c r="E25" i="1"/>
  <c r="E26" i="1"/>
  <c r="E27" i="1"/>
  <c r="E29" i="1"/>
  <c r="E30" i="1"/>
  <c r="E32" i="1"/>
  <c r="E33" i="1"/>
  <c r="E34" i="1"/>
  <c r="E36" i="1"/>
  <c r="E37" i="1"/>
  <c r="E38" i="1"/>
  <c r="E39" i="1"/>
  <c r="E40" i="1"/>
  <c r="E41" i="1"/>
  <c r="E43" i="1"/>
  <c r="E44" i="1"/>
  <c r="E45" i="1"/>
  <c r="C17" i="17" s="1"/>
  <c r="E46" i="1"/>
  <c r="E47" i="1"/>
  <c r="C18" i="17" s="1"/>
  <c r="E48" i="1"/>
  <c r="C18" i="8" s="1"/>
  <c r="E49" i="1"/>
  <c r="E9" i="5" s="1"/>
  <c r="C9" i="5" s="1"/>
  <c r="E50" i="1"/>
  <c r="E6" i="1"/>
  <c r="E7" i="1"/>
  <c r="E8" i="1"/>
  <c r="E9" i="1"/>
  <c r="E10" i="1"/>
  <c r="E11" i="1"/>
  <c r="C13" i="8" s="1"/>
  <c r="E5" i="1"/>
  <c r="D42" i="1"/>
  <c r="F42" i="1"/>
  <c r="C42" i="1"/>
  <c r="D35" i="1"/>
  <c r="F35" i="1"/>
  <c r="C35" i="1"/>
  <c r="D31" i="1"/>
  <c r="F31" i="1"/>
  <c r="C31" i="1"/>
  <c r="D28" i="1"/>
  <c r="F28" i="1"/>
  <c r="C28" i="1"/>
  <c r="D21" i="1"/>
  <c r="F21" i="1"/>
  <c r="C21" i="1"/>
  <c r="D12" i="1"/>
  <c r="C13" i="17" s="1"/>
  <c r="F12" i="1"/>
  <c r="C12" i="1"/>
  <c r="C12" i="17" s="1"/>
  <c r="D4" i="1"/>
  <c r="F4" i="1"/>
  <c r="C4" i="1"/>
  <c r="E35" i="1" l="1"/>
  <c r="C25" i="12"/>
  <c r="C19" i="17"/>
  <c r="C3" i="20"/>
  <c r="E31" i="1"/>
  <c r="C33" i="9"/>
  <c r="C3" i="23"/>
  <c r="B3" i="23" s="1"/>
  <c r="G102" i="15"/>
  <c r="C17" i="5"/>
  <c r="E42" i="1"/>
  <c r="C15" i="17" s="1"/>
  <c r="E17" i="5"/>
  <c r="C16" i="8"/>
  <c r="D25" i="12"/>
  <c r="D38" i="3"/>
  <c r="D48" i="2"/>
  <c r="E28" i="1"/>
  <c r="F52" i="1"/>
  <c r="E21" i="1"/>
  <c r="C18" i="18"/>
  <c r="C25" i="9"/>
  <c r="C38" i="3"/>
  <c r="C48" i="2"/>
  <c r="C11" i="8"/>
  <c r="E8" i="5"/>
  <c r="C8" i="5" s="1"/>
  <c r="C10" i="5" s="1"/>
  <c r="C16" i="17"/>
  <c r="C52" i="1"/>
  <c r="D52" i="1"/>
  <c r="E12" i="1"/>
  <c r="E4" i="1"/>
  <c r="C16" i="7" s="1"/>
  <c r="C18" i="7" s="1"/>
  <c r="C37" i="9"/>
  <c r="C19" i="5" l="1"/>
  <c r="C20" i="8"/>
  <c r="E10" i="5"/>
  <c r="C40" i="9"/>
  <c r="C49" i="9" s="1"/>
  <c r="E52" i="1"/>
  <c r="C14" i="17"/>
  <c r="C6" i="18"/>
  <c r="C12" i="18" s="1"/>
  <c r="C24" i="18"/>
  <c r="F16" i="10" l="1"/>
  <c r="F15" i="10"/>
  <c r="F14" i="10"/>
  <c r="F12" i="10"/>
  <c r="F13" i="10"/>
  <c r="D8" i="14"/>
  <c r="F8" i="10"/>
  <c r="F4" i="10"/>
  <c r="F9" i="10"/>
  <c r="F6" i="10"/>
  <c r="F10" i="10"/>
  <c r="F3" i="10"/>
  <c r="F11" i="10"/>
  <c r="F5" i="10"/>
  <c r="F7" i="10"/>
  <c r="D17" i="14"/>
  <c r="C6" i="8"/>
  <c r="C9" i="8" s="1"/>
  <c r="C27" i="8" s="1"/>
  <c r="D21" i="14"/>
  <c r="C15" i="18"/>
  <c r="C27" i="18" s="1"/>
  <c r="C29" i="18" s="1"/>
  <c r="C7" i="7"/>
  <c r="C13" i="7" s="1"/>
  <c r="C22" i="7" s="1"/>
  <c r="D7" i="14"/>
  <c r="D5" i="14"/>
  <c r="D18" i="14"/>
  <c r="D4" i="14"/>
  <c r="D19" i="14"/>
  <c r="D16" i="14"/>
  <c r="C24" i="14"/>
  <c r="D13" i="14"/>
  <c r="D12" i="14"/>
  <c r="D20" i="14"/>
  <c r="D14" i="14"/>
  <c r="D15" i="14"/>
  <c r="D3" i="20"/>
  <c r="D10" i="14"/>
  <c r="C8" i="16"/>
  <c r="D3" i="14"/>
  <c r="D9" i="14"/>
  <c r="D11" i="14"/>
  <c r="D6" i="14"/>
  <c r="F102" i="10" l="1"/>
  <c r="D22" i="14"/>
</calcChain>
</file>

<file path=xl/sharedStrings.xml><?xml version="1.0" encoding="utf-8"?>
<sst xmlns="http://schemas.openxmlformats.org/spreadsheetml/2006/main" count="890" uniqueCount="764">
  <si>
    <t>Réf.</t>
  </si>
  <si>
    <t>Intitulé</t>
  </si>
  <si>
    <t>Brut</t>
  </si>
  <si>
    <t>Amort.</t>
  </si>
  <si>
    <t>Prov.</t>
  </si>
  <si>
    <t>Net N</t>
  </si>
  <si>
    <t>Net N-1</t>
  </si>
  <si>
    <t>EG01</t>
  </si>
  <si>
    <t>IMMOBILISATIONS</t>
  </si>
  <si>
    <t>EG02</t>
  </si>
  <si>
    <t>Frais immobilisés</t>
  </si>
  <si>
    <t>EG03</t>
  </si>
  <si>
    <t>Valeurs incorporelles immobilisées</t>
  </si>
  <si>
    <t>EG04</t>
  </si>
  <si>
    <t>Terrains</t>
  </si>
  <si>
    <t>EG05</t>
  </si>
  <si>
    <t>Autres immobilisations corporelles</t>
  </si>
  <si>
    <t>EG06</t>
  </si>
  <si>
    <t>Immobilisations en cours Avances et Acomptes</t>
  </si>
  <si>
    <t>EG07</t>
  </si>
  <si>
    <t>Dépôts et cautionnements</t>
  </si>
  <si>
    <t>EG08</t>
  </si>
  <si>
    <t>Titres de participation et  titres publics</t>
  </si>
  <si>
    <t>EG09</t>
  </si>
  <si>
    <t>CREDITS A LA CLIENTELE</t>
  </si>
  <si>
    <t>EG10</t>
  </si>
  <si>
    <t>Crédits sains à long terme</t>
  </si>
  <si>
    <t>EG11</t>
  </si>
  <si>
    <t>Crédits sains à moyen terme</t>
  </si>
  <si>
    <t>EG12</t>
  </si>
  <si>
    <t>Crédits sains à court terme</t>
  </si>
  <si>
    <t>EG13</t>
  </si>
  <si>
    <t>Comptes débiteurs sains</t>
  </si>
  <si>
    <t>EG14</t>
  </si>
  <si>
    <t>Crédits impayés</t>
  </si>
  <si>
    <t>EG15</t>
  </si>
  <si>
    <t>Crédits immobilisés</t>
  </si>
  <si>
    <t>EG16</t>
  </si>
  <si>
    <t>Crédits douteux</t>
  </si>
  <si>
    <t>EG17</t>
  </si>
  <si>
    <t>STOCK DE MARCHANDISES ET AUTRES OPERATIONS ASSIMILEES</t>
  </si>
  <si>
    <t>EG18</t>
  </si>
  <si>
    <t xml:space="preserve">COMPTES DE TIERS </t>
  </si>
  <si>
    <t>EG19</t>
  </si>
  <si>
    <t>Fournisseurs</t>
  </si>
  <si>
    <t>EG20</t>
  </si>
  <si>
    <t>Personnel</t>
  </si>
  <si>
    <t>EG21</t>
  </si>
  <si>
    <t>Etat</t>
  </si>
  <si>
    <t>EG22</t>
  </si>
  <si>
    <t>Actionnaires</t>
  </si>
  <si>
    <t>EG23</t>
  </si>
  <si>
    <t>Débiteurs divers</t>
  </si>
  <si>
    <t>EG24</t>
  </si>
  <si>
    <t>Créances diverses en souffrance</t>
  </si>
  <si>
    <t>EG25</t>
  </si>
  <si>
    <t>ENCAISSEMENTS</t>
  </si>
  <si>
    <t>EG26</t>
  </si>
  <si>
    <t>Valeurs à encaisser</t>
  </si>
  <si>
    <t>EG27</t>
  </si>
  <si>
    <t>Valeur à l’encaissement en souffrance</t>
  </si>
  <si>
    <t>EG28</t>
  </si>
  <si>
    <t>COMPTE DE REGULARISATION</t>
  </si>
  <si>
    <t>EG29</t>
  </si>
  <si>
    <t>Charges comptabilisées d’avance</t>
  </si>
  <si>
    <t>EG30</t>
  </si>
  <si>
    <t>Produits à recevoir</t>
  </si>
  <si>
    <t>EG31</t>
  </si>
  <si>
    <t>Autres opérations de régularisations</t>
  </si>
  <si>
    <t>EG32</t>
  </si>
  <si>
    <t>COMPTES DE LIAISON</t>
  </si>
  <si>
    <t>EG33</t>
  </si>
  <si>
    <t xml:space="preserve">Liaison siège et agences </t>
  </si>
  <si>
    <t>EG34</t>
  </si>
  <si>
    <t>Liaison organe faîtier et EMF affiliés</t>
  </si>
  <si>
    <t>EG35</t>
  </si>
  <si>
    <t xml:space="preserve">Liaison entre EMF affiliés </t>
  </si>
  <si>
    <t>EG36</t>
  </si>
  <si>
    <t>Liaison entre agences hors réseau</t>
  </si>
  <si>
    <t>EG37</t>
  </si>
  <si>
    <t>Liaison interne</t>
  </si>
  <si>
    <t>EG38</t>
  </si>
  <si>
    <t>Opérations diverses en souffrance réseau</t>
  </si>
  <si>
    <t>EG39</t>
  </si>
  <si>
    <t>COMPTE DE TRESORERIE</t>
  </si>
  <si>
    <t>EG40</t>
  </si>
  <si>
    <t>Titres de trésorerie</t>
  </si>
  <si>
    <t>EG41</t>
  </si>
  <si>
    <t>Marché monétaire</t>
  </si>
  <si>
    <t>EG42</t>
  </si>
  <si>
    <t>Comptes à vue et à terme auprès des EMF</t>
  </si>
  <si>
    <t>EG43</t>
  </si>
  <si>
    <t>Comptes à vue et à terme auprès des banques et établissements financier</t>
  </si>
  <si>
    <t>EG44</t>
  </si>
  <si>
    <t>Autres comptes à vue et à terme de correspondants</t>
  </si>
  <si>
    <t>EG45</t>
  </si>
  <si>
    <t>Créances en souffrance sur les correspondants</t>
  </si>
  <si>
    <t>EG46</t>
  </si>
  <si>
    <t>Caisse</t>
  </si>
  <si>
    <t>EG47</t>
  </si>
  <si>
    <t>RESULTAT EN ATTENTE D’APPROBATION</t>
  </si>
  <si>
    <t>EG48</t>
  </si>
  <si>
    <t>EXCEDENT DE CHARGES SUR LES PRODUITS</t>
  </si>
  <si>
    <t>TOTAL GENERAL</t>
  </si>
  <si>
    <t xml:space="preserve"> N</t>
  </si>
  <si>
    <t xml:space="preserve"> N-1</t>
  </si>
  <si>
    <t>RG01</t>
  </si>
  <si>
    <t>CAPITAUX PROPRES</t>
  </si>
  <si>
    <t>RG02</t>
  </si>
  <si>
    <t>Capital social</t>
  </si>
  <si>
    <t>RG03</t>
  </si>
  <si>
    <t>Actionnaires, capital souscrit non appelé (-)</t>
  </si>
  <si>
    <t>RG04</t>
  </si>
  <si>
    <t>Primes liées au capital</t>
  </si>
  <si>
    <t>RG05</t>
  </si>
  <si>
    <t>Réserves légales</t>
  </si>
  <si>
    <t>RG06</t>
  </si>
  <si>
    <t>Réserves obligatoires et réglementaires</t>
  </si>
  <si>
    <t>RG07</t>
  </si>
  <si>
    <t>Réserves libres</t>
  </si>
  <si>
    <t>RG08</t>
  </si>
  <si>
    <t xml:space="preserve">Report à nouveau </t>
  </si>
  <si>
    <t>RG09</t>
  </si>
  <si>
    <t>Provisions et réserves réglementées</t>
  </si>
  <si>
    <t>RG10</t>
  </si>
  <si>
    <t>Fonds constitués</t>
  </si>
  <si>
    <t>RG11</t>
  </si>
  <si>
    <t>Subventions d’investissement</t>
  </si>
  <si>
    <t>RG12</t>
  </si>
  <si>
    <t>Provisions pour risques généraux</t>
  </si>
  <si>
    <t>RG13</t>
  </si>
  <si>
    <t>Résultat après certification</t>
  </si>
  <si>
    <t>RG14</t>
  </si>
  <si>
    <t xml:space="preserve">PROV. POUR RISQUES ET CHARGES </t>
  </si>
  <si>
    <t>RG15</t>
  </si>
  <si>
    <t>EMPRUNT A L.T. et M.T.</t>
  </si>
  <si>
    <t>RG16</t>
  </si>
  <si>
    <t>DEPOTS DE LA CLIENTELE</t>
  </si>
  <si>
    <t>RG17</t>
  </si>
  <si>
    <t>Dépôts à régime spécial</t>
  </si>
  <si>
    <t>RG18</t>
  </si>
  <si>
    <t xml:space="preserve">Dépôts à terme </t>
  </si>
  <si>
    <t>RG19</t>
  </si>
  <si>
    <t>Dépôts à vue</t>
  </si>
  <si>
    <t>RG20</t>
  </si>
  <si>
    <t>Autres comptes de la clientèle</t>
  </si>
  <si>
    <t>RG21</t>
  </si>
  <si>
    <t>DETTES A COURT TERME</t>
  </si>
  <si>
    <t>RG22</t>
  </si>
  <si>
    <t xml:space="preserve">Fournisseurs </t>
  </si>
  <si>
    <t>RG23</t>
  </si>
  <si>
    <t>RG24</t>
  </si>
  <si>
    <t>RG25</t>
  </si>
  <si>
    <t>Associés</t>
  </si>
  <si>
    <t>RG26</t>
  </si>
  <si>
    <t>Créditeurs divers</t>
  </si>
  <si>
    <t>RG27</t>
  </si>
  <si>
    <t>COMPTES D’ENCAISSEMENT</t>
  </si>
  <si>
    <t>RG28</t>
  </si>
  <si>
    <t>COMPTES DE REGULARISATION</t>
  </si>
  <si>
    <t>RG29</t>
  </si>
  <si>
    <t>Charges à payer</t>
  </si>
  <si>
    <t>RG30</t>
  </si>
  <si>
    <t>Produits comptabilisés d’avance</t>
  </si>
  <si>
    <t>RG31</t>
  </si>
  <si>
    <t>Autres opérations de régularisation</t>
  </si>
  <si>
    <t>RG32</t>
  </si>
  <si>
    <t>RG33</t>
  </si>
  <si>
    <t>RG34</t>
  </si>
  <si>
    <t>RG35</t>
  </si>
  <si>
    <t>RG36</t>
  </si>
  <si>
    <t>RG37</t>
  </si>
  <si>
    <t>RG38</t>
  </si>
  <si>
    <t>COMPTES DE TRESORERIE</t>
  </si>
  <si>
    <t>RG39</t>
  </si>
  <si>
    <t>Valeur de trésorerie reçue</t>
  </si>
  <si>
    <t>RG40</t>
  </si>
  <si>
    <t>RG41</t>
  </si>
  <si>
    <t>Comptes à vue et à terme des autres EMF</t>
  </si>
  <si>
    <t>RG42</t>
  </si>
  <si>
    <t>Comptes à vue et à terme des banques et établissements financiers</t>
  </si>
  <si>
    <t>RG43</t>
  </si>
  <si>
    <t>RG44</t>
  </si>
  <si>
    <t>BENEFICE EN ATTENTE D’APPROBATION</t>
  </si>
  <si>
    <t>RG45</t>
  </si>
  <si>
    <t>EXCEDENT DE PRODUITS SUR LES CHARGES</t>
  </si>
  <si>
    <t>CHARGES</t>
  </si>
  <si>
    <t xml:space="preserve">                    Montant N</t>
  </si>
  <si>
    <t>Montant N-1</t>
  </si>
  <si>
    <t>XG01</t>
  </si>
  <si>
    <t>Charges d’exploitation financière</t>
  </si>
  <si>
    <t>XG02</t>
  </si>
  <si>
    <t>Intérêts sur opérations de trésorerie et inter bancaire</t>
  </si>
  <si>
    <t>XG03</t>
  </si>
  <si>
    <t>Intérêts sur les dépôts à vue clientèle</t>
  </si>
  <si>
    <t>XG04</t>
  </si>
  <si>
    <t>Intérêts sur les dépôts à terme clientèle</t>
  </si>
  <si>
    <t>XG05</t>
  </si>
  <si>
    <t>Intérêts sur les emprunts</t>
  </si>
  <si>
    <t>XG06</t>
  </si>
  <si>
    <t>Commissions et frais sur opérations de transfert de fonds</t>
  </si>
  <si>
    <t>XG07</t>
  </si>
  <si>
    <t>Autres commissions et frais bancaires</t>
  </si>
  <si>
    <t>XG08</t>
  </si>
  <si>
    <t>Charges liées aux opérations accessoires</t>
  </si>
  <si>
    <t>XG09</t>
  </si>
  <si>
    <t>Charges de personnel</t>
  </si>
  <si>
    <t>XG10</t>
  </si>
  <si>
    <t>Frais de personnel</t>
  </si>
  <si>
    <t>XG11</t>
  </si>
  <si>
    <t>Charges sociales</t>
  </si>
  <si>
    <t>XG12</t>
  </si>
  <si>
    <t>Autres charges générales d’exploitation</t>
  </si>
  <si>
    <t>XG13</t>
  </si>
  <si>
    <t>Fournitures de bureau</t>
  </si>
  <si>
    <t>XG14</t>
  </si>
  <si>
    <t>Eau,  électricité, gaz et carburant</t>
  </si>
  <si>
    <t>XG15</t>
  </si>
  <si>
    <t>Locations</t>
  </si>
  <si>
    <t>XG16</t>
  </si>
  <si>
    <t>Entretiens et réparations</t>
  </si>
  <si>
    <t>XG17</t>
  </si>
  <si>
    <t>Primes d’assurances</t>
  </si>
  <si>
    <t>XG18</t>
  </si>
  <si>
    <t>Publicité,  relations publiques, réceptions</t>
  </si>
  <si>
    <t>XG19</t>
  </si>
  <si>
    <t>Transports et déplacements</t>
  </si>
  <si>
    <t>XG20</t>
  </si>
  <si>
    <t>Frais de télécommunication</t>
  </si>
  <si>
    <t>XG21</t>
  </si>
  <si>
    <t>Frais de formation</t>
  </si>
  <si>
    <t>XG22</t>
  </si>
  <si>
    <t>Frais de mission</t>
  </si>
  <si>
    <t>XG23</t>
  </si>
  <si>
    <t>Cotisations à l’association professionnelle des EMF</t>
  </si>
  <si>
    <t>XG24</t>
  </si>
  <si>
    <t>Frais de Conseil d’Administration, Assemblées Générales et jetons de présence</t>
  </si>
  <si>
    <t>XG25</t>
  </si>
  <si>
    <t>Autres charges consommées</t>
  </si>
  <si>
    <t>XG26</t>
  </si>
  <si>
    <t>Impôts et taxes</t>
  </si>
  <si>
    <t>XG27</t>
  </si>
  <si>
    <t>Amortissements et Provisions</t>
  </si>
  <si>
    <t>XG28</t>
  </si>
  <si>
    <t>Dotations aux amortissements</t>
  </si>
  <si>
    <t>XG29</t>
  </si>
  <si>
    <t>Dotations aux provisions sur créances clientèle</t>
  </si>
  <si>
    <t>XG30</t>
  </si>
  <si>
    <t>Dotations autres provisions</t>
  </si>
  <si>
    <t>XG31</t>
  </si>
  <si>
    <t>Charges exceptionnelles</t>
  </si>
  <si>
    <t>XG32</t>
  </si>
  <si>
    <t>Valeurs comptables des éléments d’actifs cédés</t>
  </si>
  <si>
    <t>XG33</t>
  </si>
  <si>
    <t>Autres charges exceptionnelles</t>
  </si>
  <si>
    <t>XG34</t>
  </si>
  <si>
    <t>Impôt sur le bénéfice</t>
  </si>
  <si>
    <t>XG35</t>
  </si>
  <si>
    <t>Bénéfice de l’exercice avant certification</t>
  </si>
  <si>
    <t>TOTAL DES CHARGES</t>
  </si>
  <si>
    <t>PRODUITS</t>
  </si>
  <si>
    <t>Montant N</t>
  </si>
  <si>
    <t>YG01</t>
  </si>
  <si>
    <t>Produits d’exploitation financières</t>
  </si>
  <si>
    <t>YG02</t>
  </si>
  <si>
    <t>Produits sur opérations de trésorerie et inter bancaire</t>
  </si>
  <si>
    <t>YG03</t>
  </si>
  <si>
    <t>Intérêts sur les crédits à L.T. clientèle</t>
  </si>
  <si>
    <t>YG04</t>
  </si>
  <si>
    <t>Intérêts sur les crédits à M.T. clientèle</t>
  </si>
  <si>
    <t>YG05</t>
  </si>
  <si>
    <t>Intérêts sur les crédits à C.T. clientèle</t>
  </si>
  <si>
    <t>YG06</t>
  </si>
  <si>
    <t>Intérêts sur les comptes débiteurs clientèle</t>
  </si>
  <si>
    <t>YG07</t>
  </si>
  <si>
    <t xml:space="preserve">Intérêts sur les prêts </t>
  </si>
  <si>
    <t>YG08</t>
  </si>
  <si>
    <t>Commissions et frais perçus sur opérations de transfert de fonds</t>
  </si>
  <si>
    <t>YG09</t>
  </si>
  <si>
    <t>Autres commissions et produits bancaires</t>
  </si>
  <si>
    <t>YG10</t>
  </si>
  <si>
    <t>Produits sur les opérations accessoires</t>
  </si>
  <si>
    <t>YG11</t>
  </si>
  <si>
    <t>Autres produits et subventions</t>
  </si>
  <si>
    <t>YG12</t>
  </si>
  <si>
    <t>Produits divers</t>
  </si>
  <si>
    <t>YG13</t>
  </si>
  <si>
    <t>Subvention d’exploitation</t>
  </si>
  <si>
    <t>YG14</t>
  </si>
  <si>
    <t>Produits exceptionnels</t>
  </si>
  <si>
    <t>YG15</t>
  </si>
  <si>
    <t>Reprise sur subvention d’investissement</t>
  </si>
  <si>
    <t>YG16</t>
  </si>
  <si>
    <t>Produits de cessions d’éléments d’actif</t>
  </si>
  <si>
    <t>YG17</t>
  </si>
  <si>
    <t>Autres produits exceptionnels</t>
  </si>
  <si>
    <t>YG18</t>
  </si>
  <si>
    <t>Reprises Amortissements et Provisions</t>
  </si>
  <si>
    <t>YG19</t>
  </si>
  <si>
    <t xml:space="preserve">Reprises d’amortissements </t>
  </si>
  <si>
    <t>YG20</t>
  </si>
  <si>
    <t>Reprises de provisions sur créances clientèle</t>
  </si>
  <si>
    <t>YG21</t>
  </si>
  <si>
    <t xml:space="preserve">Autres Reprises de provisions </t>
  </si>
  <si>
    <t>YG22</t>
  </si>
  <si>
    <t>Pertes de l’exercice</t>
  </si>
  <si>
    <t>TOTAL DES PRODUITS</t>
  </si>
  <si>
    <t>Référence</t>
  </si>
  <si>
    <t>Libellé</t>
  </si>
  <si>
    <t>Montant</t>
  </si>
  <si>
    <t>KL01</t>
  </si>
  <si>
    <t>Capital social libéré ou dotation</t>
  </si>
  <si>
    <t>KL02</t>
  </si>
  <si>
    <t>KL03</t>
  </si>
  <si>
    <t>KL04</t>
  </si>
  <si>
    <t>KL05</t>
  </si>
  <si>
    <t>KL06</t>
  </si>
  <si>
    <t>Fonds de garantie et assurance mutuelle</t>
  </si>
  <si>
    <t>KL07</t>
  </si>
  <si>
    <t xml:space="preserve">Autres fonds de financement </t>
  </si>
  <si>
    <t>KL08</t>
  </si>
  <si>
    <t>Subventions à caractère de réserve (équipement)</t>
  </si>
  <si>
    <t>KL09</t>
  </si>
  <si>
    <t>Provisions pour risques généraux (non affectées)</t>
  </si>
  <si>
    <t>KL10</t>
  </si>
  <si>
    <t>Report à nouveau créditeur</t>
  </si>
  <si>
    <t>KL11</t>
  </si>
  <si>
    <t>Bénéfice net du dernier exercice clos après certification et avant distribution</t>
  </si>
  <si>
    <t>KL12</t>
  </si>
  <si>
    <t>Sous total A</t>
  </si>
  <si>
    <t>KL13</t>
  </si>
  <si>
    <t>Actions propres rachetées et détenues</t>
  </si>
  <si>
    <t>KL14</t>
  </si>
  <si>
    <t>Report à nouveau débiteur</t>
  </si>
  <si>
    <t>KL15</t>
  </si>
  <si>
    <t>Pertes du dernier exercice clos en attente d’approbation</t>
  </si>
  <si>
    <t>KL16</t>
  </si>
  <si>
    <t>Résultat déficitaire intermédiaire de l’exercice en cours</t>
  </si>
  <si>
    <t>KL17</t>
  </si>
  <si>
    <t>Dividendes à distribuer</t>
  </si>
  <si>
    <t>KL18</t>
  </si>
  <si>
    <t>Frais et immobilisations incorporelles</t>
  </si>
  <si>
    <t>KL19</t>
  </si>
  <si>
    <t>Provisions complémentaires</t>
  </si>
  <si>
    <t>KL20</t>
  </si>
  <si>
    <t>Sous total B</t>
  </si>
  <si>
    <t>KL21</t>
  </si>
  <si>
    <t xml:space="preserve">Réserves de réévaluation </t>
  </si>
  <si>
    <t>KL22</t>
  </si>
  <si>
    <t>Comptes bloqués d’associés à plus d’un an</t>
  </si>
  <si>
    <t>KL23</t>
  </si>
  <si>
    <t>Titres et emprunts subordonnés</t>
  </si>
  <si>
    <t>KL24</t>
  </si>
  <si>
    <t>Sous total C</t>
  </si>
  <si>
    <t>KL25</t>
  </si>
  <si>
    <t>VL01</t>
  </si>
  <si>
    <t>Fonds patrimoniaux nets ou fonds propres nets</t>
  </si>
  <si>
    <t>VL02</t>
  </si>
  <si>
    <t>VL03</t>
  </si>
  <si>
    <t>Crédits à la clientèle sains</t>
  </si>
  <si>
    <t>VL04</t>
  </si>
  <si>
    <t>Titres de participation non déduits des fonds propres ou des fonds patrimoniaux</t>
  </si>
  <si>
    <t>VL05</t>
  </si>
  <si>
    <t>Crédits en souffrance nets de provisions</t>
  </si>
  <si>
    <t>VL06</t>
  </si>
  <si>
    <t>Créances en souffrance sur les correspondants net de provision</t>
  </si>
  <si>
    <t>VL07</t>
  </si>
  <si>
    <t>VL08</t>
  </si>
  <si>
    <t xml:space="preserve">Provisions complémentaires à constituer </t>
  </si>
  <si>
    <t>VL09</t>
  </si>
  <si>
    <t>VL10</t>
  </si>
  <si>
    <t xml:space="preserve">                          A   /  (B – C)</t>
  </si>
  <si>
    <t>MN01</t>
  </si>
  <si>
    <t>MN02</t>
  </si>
  <si>
    <t>Emprunts à plus de cinq ans affectés au financement des immobilisations</t>
  </si>
  <si>
    <t>MN03</t>
  </si>
  <si>
    <t>Sous total    (A)</t>
  </si>
  <si>
    <t>MN04</t>
  </si>
  <si>
    <t>Immobilisations nettes</t>
  </si>
  <si>
    <t>MN05</t>
  </si>
  <si>
    <t>Sous total  (B)</t>
  </si>
  <si>
    <t>MN06</t>
  </si>
  <si>
    <t>Ratio :  A / B</t>
  </si>
  <si>
    <t>COEFFICIENT DE COUVERTURE DES CREDITS PAR LES RESSOURCES DISPONIBLES</t>
  </si>
  <si>
    <t>Encours net de crédits refinancés  (B)</t>
  </si>
  <si>
    <t>Solde C  = A - B</t>
  </si>
  <si>
    <t>Fonds patrimoniaux ou fonds propres nets (D)</t>
  </si>
  <si>
    <t>Dépôts des membres ou de la clientèle (E)</t>
  </si>
  <si>
    <t>Immobilisations nettes  (G)</t>
  </si>
  <si>
    <t xml:space="preserve">Solde    H =  D + E -  F - G </t>
  </si>
  <si>
    <t>C/H</t>
  </si>
  <si>
    <t>CALCUL DE LA NORME DES ENGAGEMENTS DES APPARENTES</t>
  </si>
  <si>
    <t>N°</t>
  </si>
  <si>
    <t>Nom du bénéficiaire</t>
  </si>
  <si>
    <t>Nature du crédit</t>
  </si>
  <si>
    <t>Montant du crédit</t>
  </si>
  <si>
    <t>Ressources</t>
  </si>
  <si>
    <t>Montant brut</t>
  </si>
  <si>
    <t xml:space="preserve">Pondération </t>
  </si>
  <si>
    <t>Montant pondéré</t>
  </si>
  <si>
    <t>VQ01</t>
  </si>
  <si>
    <t>Crédits sains à échoir dans les trois mois à venir</t>
  </si>
  <si>
    <t>VQ02</t>
  </si>
  <si>
    <t xml:space="preserve">Comptes débiteurs sains </t>
  </si>
  <si>
    <t>VQ03</t>
  </si>
  <si>
    <t>Accords de refinancement irrévocables (sous réserve)</t>
  </si>
  <si>
    <t>VQ04</t>
  </si>
  <si>
    <t>Avoirs chez les correspondants locaux à moins de 3 mois d’échéance</t>
  </si>
  <si>
    <t>VQ05</t>
  </si>
  <si>
    <t>Disponibilité en caisse</t>
  </si>
  <si>
    <t>VQ06</t>
  </si>
  <si>
    <t xml:space="preserve"> TOTAL DES RESSOURCES MOBILISABLES    (A)</t>
  </si>
  <si>
    <t>VQ07</t>
  </si>
  <si>
    <t>Dépôts des correspondants locaux</t>
  </si>
  <si>
    <t>VQ08</t>
  </si>
  <si>
    <t>Dépôts à terme à échoir dans les trois mois</t>
  </si>
  <si>
    <t>VQ09</t>
  </si>
  <si>
    <t>Dépôts à vue de la clientèle ou des membres</t>
  </si>
  <si>
    <t>VQ10</t>
  </si>
  <si>
    <t xml:space="preserve">Emprunts à échoir dans les trois mois </t>
  </si>
  <si>
    <t>VQ11</t>
  </si>
  <si>
    <t>Refinancements à échoir dans les trois mois</t>
  </si>
  <si>
    <t>VQ12</t>
  </si>
  <si>
    <t>TOTAL DES BESOINS A COUVRIR       (B)</t>
  </si>
  <si>
    <t xml:space="preserve">A/B </t>
  </si>
  <si>
    <t>Code EMF :</t>
  </si>
  <si>
    <t>Nom EMF :</t>
  </si>
  <si>
    <t>Sigle :</t>
  </si>
  <si>
    <t>Pays :</t>
  </si>
  <si>
    <t>FONDS PROPRES NETS (A-B+C)</t>
  </si>
  <si>
    <t>Total</t>
  </si>
  <si>
    <t>CALCUL DE LA NORME DE PRISE DE PARTICIPATION</t>
  </si>
  <si>
    <t>Identité de l’entreprise</t>
  </si>
  <si>
    <t>Montant de la participation</t>
  </si>
  <si>
    <t>% rapport aux fonds patrimoniaux ou fonds propres nets</t>
  </si>
  <si>
    <t>CALCUL DE LA NORME DE DIVISION DES RISQUES</t>
  </si>
  <si>
    <t>Bénéficiaire de crédits</t>
  </si>
  <si>
    <t>CALCUL DU RATIO RELATIF AUX LIGNES DE FINANCEMENT RECUS</t>
  </si>
  <si>
    <t>SM01</t>
  </si>
  <si>
    <t xml:space="preserve">             </t>
  </si>
  <si>
    <t>SM02</t>
  </si>
  <si>
    <t>Solde des financements remboursables obtenus :     (B)</t>
  </si>
  <si>
    <t>SM03</t>
  </si>
  <si>
    <t>(A)/(B)</t>
  </si>
  <si>
    <t>Le rapport (A)/(B) doit être supérieur ou égal à 50%.</t>
  </si>
  <si>
    <r>
      <t xml:space="preserve">Fonds propres nets ou fonds patrimoniaux nets   :       </t>
    </r>
    <r>
      <rPr>
        <b/>
        <sz val="10"/>
        <rFont val="Arial"/>
        <family val="2"/>
      </rPr>
      <t>(A)</t>
    </r>
  </si>
  <si>
    <t>INFORMATIONS STATISTIQUES</t>
  </si>
  <si>
    <t>Capital social souscrit et libéré</t>
  </si>
  <si>
    <t>Hommes</t>
  </si>
  <si>
    <t>Femmes</t>
  </si>
  <si>
    <t>Nombres de salariés</t>
  </si>
  <si>
    <t>Nombres d’agences</t>
  </si>
  <si>
    <t>Noms des agences et lieux d’implantation</t>
  </si>
  <si>
    <t>Encours des dépôts</t>
  </si>
  <si>
    <t>Nombre de comptes de dépôts</t>
  </si>
  <si>
    <t>Encours des crédits bruts</t>
  </si>
  <si>
    <t>Provisions constituées</t>
  </si>
  <si>
    <t>Encours des crédits nets</t>
  </si>
  <si>
    <t>Trésorerie</t>
  </si>
  <si>
    <t>Banque</t>
  </si>
  <si>
    <t>Dépôts auprès des EMF non associés</t>
  </si>
  <si>
    <t>Caisses</t>
  </si>
  <si>
    <t>Taux de rémunération des dépôts</t>
  </si>
  <si>
    <t>Taux de rémunération des crédits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</si>
  <si>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</si>
  <si>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</si>
  <si>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</si>
  <si>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</si>
  <si>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</si>
  <si>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</si>
  <si>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</si>
  <si>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</si>
  <si>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</si>
  <si>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Norme minimale   =  70% pour les EMF indépendants</t>
  </si>
  <si>
    <t xml:space="preserve">          65% pour les EMF affiliés à un réseau</t>
  </si>
  <si>
    <t>Encours net de crédits accordés     (A)</t>
  </si>
  <si>
    <t>Dépôts auprès de la société mère (F)</t>
  </si>
  <si>
    <t>Réseau :</t>
  </si>
  <si>
    <t xml:space="preserve"> ACTIF</t>
  </si>
  <si>
    <t>PASSIF</t>
  </si>
  <si>
    <t>N° Ordre</t>
  </si>
  <si>
    <t>Montant garanties reçues</t>
  </si>
  <si>
    <t>Libellés</t>
  </si>
  <si>
    <t>Montant garanties données</t>
  </si>
  <si>
    <t>TOTAL</t>
  </si>
  <si>
    <t>Engagements des correspondants</t>
  </si>
  <si>
    <t>Engagements de la clientèle</t>
  </si>
  <si>
    <t>Engagements de crédit bail</t>
  </si>
  <si>
    <t>Ops. Sur titres et valeurs affectees en garantie</t>
  </si>
  <si>
    <t>Engagments reçus de l'Etat et des orgs. publics</t>
  </si>
  <si>
    <t>Opérations en devises</t>
  </si>
  <si>
    <t>Engagements par signature douteux</t>
  </si>
  <si>
    <t>HORS BILAN</t>
  </si>
  <si>
    <t>CALCUL DES FONDS PROPRES NETS</t>
  </si>
  <si>
    <t>CALCUL DU RATIO DE COUVERTURE DES RISQUES</t>
  </si>
  <si>
    <t>CALCUL DU RATIO DE COUVERTURE DES IMMOBILISATIONS</t>
  </si>
  <si>
    <t>pourcentage par rapport aux fonds patrimoniaux ou propres nets</t>
  </si>
  <si>
    <t>CALCUL DU COEFFICIENT DE LA LIQUIDITE</t>
  </si>
  <si>
    <t>(F) Maximum autorisé :    (15%  x   FPN) =</t>
  </si>
  <si>
    <t>Participations</t>
  </si>
  <si>
    <t>Division de risques</t>
  </si>
  <si>
    <t>PP01</t>
  </si>
  <si>
    <t>VQ13</t>
  </si>
  <si>
    <t>DR01</t>
  </si>
  <si>
    <t>Montant de Crédits par caisse</t>
  </si>
  <si>
    <t>Montant de Titres de participation</t>
  </si>
  <si>
    <t>Montant des Engagements sur les correspondants</t>
  </si>
  <si>
    <t>Montant des Engagements par signature</t>
  </si>
  <si>
    <t>Références</t>
  </si>
  <si>
    <t>Année N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</si>
  <si>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</si>
  <si>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</si>
  <si>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</si>
  <si>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</si>
  <si>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</si>
  <si>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</si>
  <si>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</si>
  <si>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</si>
  <si>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</si>
  <si>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</si>
  <si>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</si>
  <si>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</si>
  <si>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</si>
  <si>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</si>
  <si>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</si>
  <si>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Dépôts auprès de l’organe faîtier</t>
  </si>
  <si>
    <t>ST16</t>
  </si>
  <si>
    <t>ST17</t>
  </si>
  <si>
    <t>ST18</t>
  </si>
  <si>
    <t>Taux maximum sur les dépôts (nombre entier)</t>
  </si>
  <si>
    <t>ST19</t>
  </si>
  <si>
    <t>Taux minimum sur les dépôts (nombre entier)</t>
  </si>
  <si>
    <t>ST20</t>
  </si>
  <si>
    <t>ST21</t>
  </si>
  <si>
    <t>Taux maximum sur les crédits (nombre entier)</t>
  </si>
  <si>
    <t>ST22</t>
  </si>
  <si>
    <t>Taux minimum sur crédits (nombre entier)</t>
  </si>
  <si>
    <t>Référence du crédit</t>
  </si>
  <si>
    <t>Date arrêté (AnnéeMois; Exple: 201312) :</t>
  </si>
  <si>
    <t>Nombre de clients</t>
  </si>
  <si>
    <t>Fonction dirigeants</t>
  </si>
  <si>
    <t>Qualité du commissaire aux comptes</t>
  </si>
  <si>
    <t>Qualité de l'administrateur</t>
  </si>
  <si>
    <t>Directeur général</t>
  </si>
  <si>
    <t>Commissaire aux comptes titulaire</t>
  </si>
  <si>
    <t>Admnistrateur sociétaire ou actionnaire (PCA)</t>
  </si>
  <si>
    <t>Directeur général adjoint</t>
  </si>
  <si>
    <t>Commissaire aux comptes suppléant</t>
  </si>
  <si>
    <t>Admnistrateur sociétaire ou actionnaire</t>
  </si>
  <si>
    <t>Admnistrateur indépendant</t>
  </si>
  <si>
    <t>Ville siège direction général :</t>
  </si>
  <si>
    <t>1- INFORMATIONS DE L'ETABLISSEMENT</t>
  </si>
  <si>
    <t>COORDONNÉES DE L’ÉTABLISSEMENT</t>
  </si>
  <si>
    <t>INFORMATIONS</t>
  </si>
  <si>
    <t>Téléphone(s) fixe(s) / portable(s)</t>
  </si>
  <si>
    <t>Adresse électronique :</t>
  </si>
  <si>
    <t>AGRÉMENT DE L’ÉTABLISSEMENT</t>
  </si>
  <si>
    <t>PRINCIPALE IDENTITE BANCAIRE</t>
  </si>
  <si>
    <t>ETABLISSEMENTS DE CREDIT</t>
  </si>
  <si>
    <t>RELEVE D’IDENTITE BANCAIRE (RIB)</t>
  </si>
  <si>
    <t>2- INFORMATIONS DES DIRIGEANTS</t>
  </si>
  <si>
    <t>Ordre</t>
  </si>
  <si>
    <t xml:space="preserve">Fonction : </t>
  </si>
  <si>
    <t xml:space="preserve">Nom et prénoms: </t>
  </si>
  <si>
    <t xml:space="preserve">Numéro d’agrément  </t>
  </si>
  <si>
    <t xml:space="preserve">date d’agrément  </t>
  </si>
  <si>
    <t>Adresse électronique </t>
  </si>
  <si>
    <t>3- INFORMATION COMMISSAIRES AUX COMPTES </t>
  </si>
  <si>
    <t xml:space="preserve">Nom ou raison sociale : </t>
  </si>
  <si>
    <t xml:space="preserve">Numéro  d’agrément ou décison autorisation préalable de la COBAC </t>
  </si>
  <si>
    <t xml:space="preserve">Date d’agrément  ou décison autorisation préalable de la COBAC </t>
  </si>
  <si>
    <t>Numéro et date d’agrément UDEAC/CEMAC</t>
  </si>
  <si>
    <t>Date de début de mandat en cours </t>
  </si>
  <si>
    <t>Date de fin de mandat en cours</t>
  </si>
  <si>
    <t xml:space="preserve">Adresse postale/villle : </t>
  </si>
  <si>
    <t>Année</t>
  </si>
  <si>
    <t>N-1</t>
  </si>
  <si>
    <t>N</t>
  </si>
  <si>
    <t>N-4</t>
  </si>
  <si>
    <t>N-3</t>
  </si>
  <si>
    <t>N-2</t>
  </si>
  <si>
    <t>Variation du Capital</t>
  </si>
  <si>
    <t>/</t>
  </si>
  <si>
    <t>Genre ou type de personne</t>
  </si>
  <si>
    <t xml:space="preserve">Hommes </t>
  </si>
  <si>
    <t>Société publique</t>
  </si>
  <si>
    <t>Société privée</t>
  </si>
  <si>
    <t>Sociétéparpublique</t>
  </si>
  <si>
    <t>Nombre d'actionnaires</t>
  </si>
  <si>
    <r>
      <t>nom ou raison sociale des actionnaires</t>
    </r>
    <r>
      <rPr>
        <b/>
        <sz val="13"/>
        <rFont val="Times New Roman"/>
        <family val="1"/>
      </rPr>
      <t xml:space="preserve"> </t>
    </r>
  </si>
  <si>
    <t>Part du capital détenue (en %) N-1</t>
  </si>
  <si>
    <t>Part du capital détenue (en %) N</t>
  </si>
  <si>
    <t>////</t>
  </si>
  <si>
    <t>Nom ou raison sociale</t>
  </si>
  <si>
    <t>Date de début de mandat en cours</t>
  </si>
  <si>
    <t>Date de fin de mandat mandat en cours</t>
  </si>
  <si>
    <t>Référence avis de non-objection du mandat en cours</t>
  </si>
  <si>
    <t>Date de signature de l'avis de non-objection du mandat en cours</t>
  </si>
  <si>
    <t>Nombre de renouvellement de mandat</t>
  </si>
  <si>
    <t>Nombre d'agence</t>
  </si>
  <si>
    <t>Date d'ouverture</t>
  </si>
  <si>
    <t>N° Arrêté du CNC</t>
  </si>
  <si>
    <t>Date Arrêté du CNC</t>
  </si>
  <si>
    <t>5- EVOLUTION DES EFFECTIFS</t>
  </si>
  <si>
    <t>6- ÉVOLUTION DU CAPITAL SUR LES CINQ DERNIERES ANNEES  :</t>
  </si>
  <si>
    <t xml:space="preserve">7- INFORMATION SUR L'ACTIONNARIAT </t>
  </si>
  <si>
    <t>8- COMPOSITION DU CONSEIL D’ADMINISTRATION (CA)</t>
  </si>
  <si>
    <t xml:space="preserve">9- INFORMATIONS AGENCES </t>
  </si>
  <si>
    <t>Région/Province (Ville)*</t>
  </si>
  <si>
    <t>* Donner le nom de la région ou de la province et préciser la ville ()</t>
  </si>
  <si>
    <t>Référence habiltation du SG de la COBAC</t>
  </si>
  <si>
    <t xml:space="preserve">date habilitataion  </t>
  </si>
  <si>
    <t>4- INFORMATIONS SUR LES UTILISATEURS eSESAME</t>
  </si>
  <si>
    <t>1.1 Adresse de l'établissement</t>
  </si>
  <si>
    <t xml:space="preserve">1.2 Boite postale  </t>
  </si>
  <si>
    <t>1.3 Ville du siège social</t>
  </si>
  <si>
    <t>1.4 Téléphone(s) fixe(s) / portable(s)</t>
  </si>
  <si>
    <t>1.6 Fax / Télex:</t>
  </si>
  <si>
    <t>1.7 Adresse électronique :</t>
  </si>
  <si>
    <t>1.8 Numéro d’agrément :</t>
  </si>
  <si>
    <t xml:space="preserve">1.9 Date d’agrément : </t>
  </si>
  <si>
    <t>1.10 Forme juridique:</t>
  </si>
  <si>
    <t>5.1 Cadres expatriés</t>
  </si>
  <si>
    <t>5.2 Cadres nationaux</t>
  </si>
  <si>
    <t>5.3 Autre personnel bancaire</t>
  </si>
  <si>
    <t>5.4 Personnel non bancaire</t>
  </si>
  <si>
    <t>5.5 Effectif total</t>
  </si>
  <si>
    <t>5.6 Stagiaires</t>
  </si>
  <si>
    <t>6.1 Capital</t>
  </si>
  <si>
    <t>6.2 Référence décision autorisation préalable de la COBAC pour les EMF constué en S.A. (ex: COBAC D-AAAA/XXX)</t>
  </si>
  <si>
    <t>6.3 Date de la décision autorisation préalable de la COBAC</t>
  </si>
  <si>
    <t>Nom de l'agence/Guichet</t>
  </si>
  <si>
    <t>EMF de 2ème et 3ème CATEGORIE</t>
  </si>
  <si>
    <t>CAISSE COMMUNAUTAIRE DES MONTAGNES</t>
  </si>
  <si>
    <t>CCM S.A</t>
  </si>
  <si>
    <t>INDEPENDANT</t>
  </si>
  <si>
    <t>CAMEROUN</t>
  </si>
  <si>
    <t>BAFOU-DSCHANG</t>
  </si>
  <si>
    <t>DSCHANG</t>
  </si>
  <si>
    <t>BP: 218 DSCHANG</t>
  </si>
  <si>
    <t>233451972/678758493</t>
  </si>
  <si>
    <t>directiongenerale_ccm@microfinance-ccm.com</t>
  </si>
  <si>
    <t>00000208</t>
  </si>
  <si>
    <t>SOCIETE ANONYME AVEC CA</t>
  </si>
  <si>
    <t>BICEC</t>
  </si>
  <si>
    <t>10001 06838 36311838001-28</t>
  </si>
  <si>
    <t>AFRILAND FIRST BANK DSCHANG</t>
  </si>
  <si>
    <t>10005 00030 03623881001-65</t>
  </si>
  <si>
    <t>CCA BANK</t>
  </si>
  <si>
    <t>10039 10026 00250027902-81</t>
  </si>
  <si>
    <t>SCB CAMEROUN</t>
  </si>
  <si>
    <t>10002 00040 90000882342-15</t>
  </si>
  <si>
    <t>DIRECTEUR GENERAL ADJOINT</t>
  </si>
  <si>
    <t>NGUELEMO Levis Martial</t>
  </si>
  <si>
    <t>678 758 303</t>
  </si>
  <si>
    <t>ccmdouala@microfinance-ccm.com</t>
  </si>
  <si>
    <t>KEMEKA Justin Sainclair</t>
  </si>
  <si>
    <t>650 200 657</t>
  </si>
  <si>
    <t>jkemeka@microfinance-ccm.com</t>
  </si>
  <si>
    <t>COMMISSAIRE AUX COMPTES TITULAIRE</t>
  </si>
  <si>
    <t>TOUKAM EMMANUEL</t>
  </si>
  <si>
    <t>1229 BAFOUSSAM CAMEROUN</t>
  </si>
  <si>
    <t>cabinettema@yahoo.fr</t>
  </si>
  <si>
    <t>COMMISSAIRE AUX COMPTES SUPPLEANT</t>
  </si>
  <si>
    <t>NJOMNGANG Jean Calvin</t>
  </si>
  <si>
    <t>Njc.calvin@gmail.com</t>
  </si>
  <si>
    <t>NGUELEMO LEVIS MARTIAL</t>
  </si>
  <si>
    <t>1601122UTL1</t>
  </si>
  <si>
    <t>COBAC D-2019/382</t>
  </si>
  <si>
    <t>TSAMO DANIEL</t>
  </si>
  <si>
    <t>VOUFO GUY RAYMOND</t>
  </si>
  <si>
    <t>DONFACK RIBERT LAURENT</t>
  </si>
  <si>
    <t>VOUFO EPSE GUECHOUN CHARLOTTE</t>
  </si>
  <si>
    <t>TSAMO KENFACK CONSTANT</t>
  </si>
  <si>
    <t>MOMO MICHEL</t>
  </si>
  <si>
    <t>CHOUNDONG NORBERT</t>
  </si>
  <si>
    <t>KENFACK VOUFFO VINCENT</t>
  </si>
  <si>
    <t>TSAGUE ALBERT</t>
  </si>
  <si>
    <t>DJIOFACK ZEBAZE CALVIN</t>
  </si>
  <si>
    <t>DONFACK EPSE KENGUE ANTOINETTE</t>
  </si>
  <si>
    <t>NGUEGANG ETIENNE</t>
  </si>
  <si>
    <t>NANGMO EUGENE</t>
  </si>
  <si>
    <t>NGUIMFACK EPSE TSAMO MARIE JOSEPH</t>
  </si>
  <si>
    <t>VOUFFO BERTIN</t>
  </si>
  <si>
    <t>KEUTAKEA NAGOLOUM CARLOS</t>
  </si>
  <si>
    <t>KENFACK VOUFFO Vincent</t>
  </si>
  <si>
    <t>Président</t>
  </si>
  <si>
    <t>0</t>
  </si>
  <si>
    <t>TSAMO Daniel</t>
  </si>
  <si>
    <t>Vice-Président</t>
  </si>
  <si>
    <t>DONFACK Ribert Laurent</t>
  </si>
  <si>
    <t>Administrateur non exécutif</t>
  </si>
  <si>
    <t>CHOUNDONG Norbert</t>
  </si>
  <si>
    <t>TSAGO Philippe</t>
  </si>
  <si>
    <t>Administrateur indépendant</t>
  </si>
  <si>
    <t>GUECHOUN Michel</t>
  </si>
  <si>
    <t>14/03/2021</t>
  </si>
  <si>
    <t>14/03/2023</t>
  </si>
  <si>
    <t>C/377</t>
  </si>
  <si>
    <t>28/06/2021</t>
  </si>
  <si>
    <t>FEUJIO VOUFFO Rodrigue</t>
  </si>
  <si>
    <t>C/376</t>
  </si>
  <si>
    <t>KAKO AGHOMO Carole</t>
  </si>
  <si>
    <t>C/375</t>
  </si>
  <si>
    <t>DONFACK TSAMO EPSE NGANTCHOU YANDO Lydie</t>
  </si>
  <si>
    <t>OUEST (BAFOU)</t>
  </si>
  <si>
    <t>CCM SIEGE</t>
  </si>
  <si>
    <t>N°010/EMF/2013 </t>
  </si>
  <si>
    <t>OUEST (DSCHANG)</t>
  </si>
  <si>
    <t>CCM DSCHANG</t>
  </si>
  <si>
    <t>CCM AXE LOURD-BEPANDA</t>
  </si>
  <si>
    <t>CENTRE (YAOUNDE)</t>
  </si>
  <si>
    <t>CCM MENDONG</t>
  </si>
  <si>
    <t>AGRICULTURE</t>
  </si>
  <si>
    <t>NGUIMDO REDELINE</t>
  </si>
  <si>
    <t>TSAGUE TCHEUKOUO EUGENE</t>
  </si>
  <si>
    <t>DONGMO MEFOUMOU CEDRICK</t>
  </si>
  <si>
    <t>CONSTRUCTION</t>
  </si>
  <si>
    <t>AUTRES (Voir fichier complet en annexe)</t>
  </si>
  <si>
    <t>LETINA POUM THEOPHILE FABRICE</t>
  </si>
  <si>
    <t>KAKO AGHOMO CAROLE</t>
  </si>
  <si>
    <t>DIRECTEUR GENERAL PAR INTERIM</t>
  </si>
  <si>
    <t>000389</t>
  </si>
  <si>
    <t>000390</t>
  </si>
  <si>
    <t>00000660</t>
  </si>
  <si>
    <t>29/05/2027</t>
  </si>
  <si>
    <t>00000658</t>
  </si>
  <si>
    <t>8475 NDOGBONG</t>
  </si>
  <si>
    <t>233446079/675012771</t>
  </si>
  <si>
    <t>29/05/2022</t>
  </si>
  <si>
    <t>1</t>
  </si>
  <si>
    <t>LITTORAL (DOUALA-BEPANDA)</t>
  </si>
  <si>
    <t>LITTORAL (DOUALA-PK14)</t>
  </si>
  <si>
    <t>CCM DOUALA-PK14</t>
  </si>
  <si>
    <t>Agence Siège au Marché Nzih; Agence de Dschang en face Station MRS à l'immeuble Noukong Bernard; Agence de Douala à l'immeuble Hôtel Magouka à l'Axe Lourd Bepanda et l'Agence de Yaoundé à l'immeuble NGUEGANG au  Lieu dit Ancien Stade Wembley de Mendong; Agence de Douala-PK14 située au marché PK14 à coté du Collège MINFANG</t>
  </si>
  <si>
    <t>C/086</t>
  </si>
  <si>
    <t>30/03/2023</t>
  </si>
  <si>
    <t>C/085</t>
  </si>
  <si>
    <t>C/084</t>
  </si>
  <si>
    <t>C/083</t>
  </si>
  <si>
    <t>C/082</t>
  </si>
  <si>
    <t>16/05/2021</t>
  </si>
  <si>
    <t>16/05/2024</t>
  </si>
  <si>
    <t>C/081</t>
  </si>
  <si>
    <t>KOUTI ALFRED VIGNY</t>
  </si>
  <si>
    <t>VOUFO CELETINE</t>
  </si>
  <si>
    <t>ELEVAGE</t>
  </si>
  <si>
    <t>LOYER</t>
  </si>
  <si>
    <t>BON DE COMMANDE</t>
  </si>
  <si>
    <t>ACHAT FONDS DE COMMERCE</t>
  </si>
  <si>
    <t>ACHAT ÉQUIPEMENT</t>
  </si>
  <si>
    <t>KOUAM KAMTO GAELLE</t>
  </si>
  <si>
    <t>AMÉNAGEMENT</t>
  </si>
  <si>
    <t>ACHAT DE MOTO</t>
  </si>
  <si>
    <t>MBA KAWO YANNICK</t>
  </si>
  <si>
    <t>ÉLEVAGE</t>
  </si>
  <si>
    <t>TEMKENG GUY ROBERT</t>
  </si>
  <si>
    <t>FOND DE ROULEMENT</t>
  </si>
  <si>
    <t>KAMNANG FOKA ORNELLA JAELLE</t>
  </si>
  <si>
    <t>PAIEMENT LOYER</t>
  </si>
  <si>
    <t>TSAPE TEGOMO STEPHANE</t>
  </si>
  <si>
    <t>DONFACK TSAMO EPSE NGANTCHOU YANDO LYDIE</t>
  </si>
  <si>
    <t>TIAMOH GUIMDO HORELIEN</t>
  </si>
  <si>
    <t>FEUJIO VOUFFO RODRIGUE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</si>
</sst>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[$-40C]d\-mmm\-yyyy;@"/>
  </numFmts>
  <fonts count="34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b/>
      <i/>
      <sz val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3"/>
      <name val="Times New Roman"/>
      <family val="1"/>
    </font>
    <font>
      <sz val="12"/>
      <color theme="0" tint="-0.249977111117893"/>
      <name val="Times New Roman"/>
      <family val="1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7" fillId="0" borderId="0"/>
    <xf numFmtId="9" fontId="1" fillId="0" borderId="0" applyFont="0" applyFill="0" applyBorder="0" applyAlignment="0" applyProtection="0"/>
  </cellStyleXfs>
  <cellXfs count="384">
    <xf numFmtId="0" fontId="0" fillId="0" borderId="0" xfId="0"/>
    <xf numFmtId="3" fontId="0" fillId="0" borderId="0" xfId="0" applyNumberFormat="1"/>
    <xf numFmtId="0" fontId="0" fillId="0" borderId="0" xfId="0" applyProtection="1">
      <protection hidden="1"/>
    </xf>
    <xf numFmtId="1" fontId="0" fillId="0" borderId="0" xfId="0" applyNumberFormat="1" applyProtection="1">
      <protection hidden="1"/>
    </xf>
    <xf numFmtId="1" fontId="3" fillId="2" borderId="1" xfId="3" applyNumberFormat="1" applyFont="1" applyFill="1" applyBorder="1" applyAlignment="1" applyProtection="1">
      <alignment vertical="center" wrapText="1"/>
      <protection hidden="1"/>
    </xf>
    <xf numFmtId="1" fontId="4" fillId="2" borderId="2" xfId="3" applyNumberFormat="1" applyFont="1" applyFill="1" applyBorder="1" applyAlignment="1" applyProtection="1">
      <alignment vertical="top" wrapText="1"/>
      <protection hidden="1"/>
    </xf>
    <xf numFmtId="1" fontId="13" fillId="3" borderId="3" xfId="3" applyNumberFormat="1" applyFont="1" applyFill="1" applyBorder="1" applyAlignment="1" applyProtection="1">
      <alignment vertical="top"/>
      <protection hidden="1"/>
    </xf>
    <xf numFmtId="1" fontId="12" fillId="3" borderId="4" xfId="3" applyNumberFormat="1" applyFont="1" applyFill="1" applyBorder="1" applyProtection="1">
      <protection hidden="1"/>
    </xf>
    <xf numFmtId="1" fontId="14" fillId="2" borderId="5" xfId="3" applyNumberFormat="1" applyFont="1" applyFill="1" applyBorder="1" applyAlignment="1" applyProtection="1">
      <alignment horizontal="right" vertical="top"/>
      <protection hidden="1"/>
    </xf>
    <xf numFmtId="1" fontId="8" fillId="0" borderId="6" xfId="1" applyNumberFormat="1" applyFont="1" applyBorder="1" applyAlignment="1" applyProtection="1">
      <alignment horizontal="right" vertical="top" wrapText="1"/>
      <protection hidden="1"/>
    </xf>
    <xf numFmtId="1" fontId="8" fillId="2" borderId="6" xfId="1" applyNumberFormat="1" applyFont="1" applyFill="1" applyBorder="1" applyAlignment="1" applyProtection="1">
      <alignment horizontal="right" vertical="top" wrapText="1"/>
      <protection hidden="1"/>
    </xf>
    <xf numFmtId="1" fontId="8" fillId="0" borderId="6" xfId="0" applyNumberFormat="1" applyFont="1" applyBorder="1" applyAlignment="1" applyProtection="1">
      <alignment vertical="top" wrapText="1"/>
      <protection hidden="1"/>
    </xf>
    <xf numFmtId="1" fontId="8" fillId="0" borderId="7" xfId="0" applyNumberFormat="1" applyFont="1" applyBorder="1" applyAlignment="1" applyProtection="1">
      <alignment vertical="top" wrapText="1"/>
      <protection hidden="1"/>
    </xf>
    <xf numFmtId="1" fontId="8" fillId="2" borderId="7" xfId="1" applyNumberFormat="1" applyFont="1" applyFill="1" applyBorder="1" applyAlignment="1" applyProtection="1">
      <alignment horizontal="right" vertical="top" wrapText="1"/>
      <protection hidden="1"/>
    </xf>
    <xf numFmtId="1" fontId="8" fillId="2" borderId="8" xfId="1" applyNumberFormat="1" applyFont="1" applyFill="1" applyBorder="1" applyAlignment="1" applyProtection="1">
      <alignment horizontal="right" vertical="top" wrapText="1"/>
      <protection hidden="1"/>
    </xf>
    <xf numFmtId="1" fontId="8" fillId="0" borderId="7" xfId="1" applyNumberFormat="1" applyFont="1" applyBorder="1" applyAlignment="1" applyProtection="1">
      <alignment horizontal="right" vertical="top" wrapText="1"/>
      <protection hidden="1"/>
    </xf>
    <xf numFmtId="1" fontId="8" fillId="0" borderId="9" xfId="0" applyNumberFormat="1" applyFont="1" applyBorder="1" applyAlignment="1" applyProtection="1">
      <alignment vertical="top" wrapText="1"/>
      <protection hidden="1"/>
    </xf>
    <xf numFmtId="1" fontId="8" fillId="0" borderId="9" xfId="1" applyNumberFormat="1" applyFont="1" applyBorder="1" applyAlignment="1" applyProtection="1">
      <alignment horizontal="right" vertical="top" wrapText="1"/>
      <protection hidden="1"/>
    </xf>
    <xf numFmtId="1" fontId="8" fillId="2" borderId="10" xfId="1" applyNumberFormat="1" applyFont="1" applyFill="1" applyBorder="1" applyAlignment="1" applyProtection="1">
      <alignment horizontal="right" vertical="top" wrapText="1"/>
      <protection hidden="1"/>
    </xf>
    <xf numFmtId="1" fontId="8" fillId="0" borderId="9" xfId="0" applyNumberFormat="1" applyFont="1" applyBorder="1" applyAlignment="1" applyProtection="1">
      <alignment vertical="top" wrapText="1"/>
      <protection locked="0" hidden="1"/>
    </xf>
    <xf numFmtId="1" fontId="4" fillId="0" borderId="9" xfId="0" applyNumberFormat="1" applyFont="1" applyBorder="1" applyAlignment="1" applyProtection="1">
      <alignment vertical="top" wrapText="1"/>
      <protection hidden="1"/>
    </xf>
    <xf numFmtId="1" fontId="4" fillId="0" borderId="10" xfId="0" applyNumberFormat="1" applyFont="1" applyBorder="1" applyAlignment="1" applyProtection="1">
      <alignment vertical="top" wrapText="1"/>
      <protection locked="0" hidden="1"/>
    </xf>
    <xf numFmtId="1" fontId="2" fillId="0" borderId="11" xfId="0" applyNumberFormat="1" applyFont="1" applyBorder="1" applyAlignment="1" applyProtection="1">
      <alignment vertical="top" wrapText="1"/>
      <protection hidden="1"/>
    </xf>
    <xf numFmtId="1" fontId="0" fillId="0" borderId="12" xfId="0" applyNumberFormat="1" applyBorder="1" applyProtection="1">
      <protection hidden="1"/>
    </xf>
    <xf numFmtId="1" fontId="8" fillId="0" borderId="13" xfId="0" applyNumberFormat="1" applyFont="1" applyBorder="1" applyAlignment="1" applyProtection="1">
      <alignment vertical="top" wrapText="1"/>
      <protection hidden="1"/>
    </xf>
    <xf numFmtId="1" fontId="8" fillId="0" borderId="14" xfId="0" applyNumberFormat="1" applyFont="1" applyBorder="1" applyAlignment="1" applyProtection="1">
      <alignment vertical="top" wrapText="1"/>
      <protection hidden="1"/>
    </xf>
    <xf numFmtId="1" fontId="8" fillId="0" borderId="15" xfId="0" applyNumberFormat="1" applyFont="1" applyBorder="1" applyAlignment="1" applyProtection="1">
      <alignment vertical="top" wrapText="1"/>
      <protection hidden="1"/>
    </xf>
    <xf numFmtId="1" fontId="8" fillId="0" borderId="16" xfId="0" applyNumberFormat="1" applyFont="1" applyBorder="1" applyAlignment="1" applyProtection="1">
      <alignment vertical="top" wrapText="1"/>
      <protection hidden="1"/>
    </xf>
    <xf numFmtId="1" fontId="8" fillId="0" borderId="13" xfId="1" applyNumberFormat="1" applyFont="1" applyBorder="1" applyAlignment="1" applyProtection="1">
      <alignment horizontal="right" vertical="top" wrapText="1"/>
      <protection hidden="1"/>
    </xf>
    <xf numFmtId="1" fontId="8" fillId="0" borderId="15" xfId="1" applyNumberFormat="1" applyFont="1" applyBorder="1" applyAlignment="1" applyProtection="1">
      <alignment horizontal="right" vertical="top" wrapText="1"/>
      <protection hidden="1"/>
    </xf>
    <xf numFmtId="1" fontId="4" fillId="0" borderId="17" xfId="1" applyNumberFormat="1" applyFont="1" applyBorder="1" applyAlignment="1" applyProtection="1">
      <alignment horizontal="right" vertical="top" wrapText="1"/>
      <protection hidden="1"/>
    </xf>
    <xf numFmtId="1" fontId="8" fillId="0" borderId="10" xfId="0" applyNumberFormat="1" applyFont="1" applyBorder="1" applyAlignment="1" applyProtection="1">
      <alignment vertical="top" wrapText="1"/>
      <protection hidden="1"/>
    </xf>
    <xf numFmtId="1" fontId="4" fillId="0" borderId="15" xfId="0" applyNumberFormat="1" applyFont="1" applyBorder="1" applyAlignment="1" applyProtection="1">
      <alignment vertical="top" wrapText="1"/>
      <protection hidden="1"/>
    </xf>
    <xf numFmtId="1" fontId="2" fillId="2" borderId="2" xfId="0" applyNumberFormat="1" applyFont="1" applyFill="1" applyBorder="1" applyAlignment="1" applyProtection="1">
      <alignment wrapText="1"/>
      <protection hidden="1"/>
    </xf>
    <xf numFmtId="1" fontId="2" fillId="2" borderId="1" xfId="0" applyNumberFormat="1" applyFont="1" applyFill="1" applyBorder="1" applyAlignment="1" applyProtection="1">
      <alignment wrapText="1"/>
      <protection hidden="1"/>
    </xf>
    <xf numFmtId="1" fontId="2" fillId="0" borderId="1" xfId="0" applyNumberFormat="1" applyFont="1" applyBorder="1" applyAlignment="1" applyProtection="1">
      <alignment wrapText="1"/>
      <protection hidden="1"/>
    </xf>
    <xf numFmtId="1" fontId="3" fillId="2" borderId="9" xfId="0" applyNumberFormat="1" applyFont="1" applyFill="1" applyBorder="1" applyAlignment="1" applyProtection="1">
      <alignment wrapText="1"/>
      <protection hidden="1"/>
    </xf>
    <xf numFmtId="1" fontId="2" fillId="2" borderId="18" xfId="0" applyNumberFormat="1" applyFont="1" applyFill="1" applyBorder="1" applyAlignment="1" applyProtection="1">
      <alignment wrapText="1"/>
      <protection hidden="1"/>
    </xf>
    <xf numFmtId="1" fontId="2" fillId="2" borderId="1" xfId="1" applyNumberFormat="1" applyFont="1" applyFill="1" applyBorder="1" applyAlignment="1" applyProtection="1">
      <alignment wrapText="1"/>
      <protection hidden="1"/>
    </xf>
    <xf numFmtId="1" fontId="2" fillId="0" borderId="19" xfId="0" applyNumberFormat="1" applyFont="1" applyBorder="1" applyAlignment="1" applyProtection="1">
      <alignment wrapText="1"/>
      <protection hidden="1"/>
    </xf>
    <xf numFmtId="1" fontId="3" fillId="2" borderId="9" xfId="0" applyNumberFormat="1" applyFont="1" applyFill="1" applyBorder="1" applyAlignment="1" applyProtection="1">
      <alignment horizontal="right" wrapText="1"/>
      <protection hidden="1"/>
    </xf>
    <xf numFmtId="1" fontId="3" fillId="2" borderId="7" xfId="0" applyNumberFormat="1" applyFont="1" applyFill="1" applyBorder="1" applyAlignment="1" applyProtection="1">
      <alignment wrapText="1"/>
      <protection hidden="1"/>
    </xf>
    <xf numFmtId="1" fontId="3" fillId="2" borderId="1" xfId="0" applyNumberFormat="1" applyFont="1" applyFill="1" applyBorder="1" applyAlignment="1" applyProtection="1">
      <alignment wrapText="1"/>
      <protection hidden="1"/>
    </xf>
    <xf numFmtId="1" fontId="3" fillId="2" borderId="19" xfId="0" applyNumberFormat="1" applyFont="1" applyFill="1" applyBorder="1" applyAlignment="1" applyProtection="1">
      <alignment wrapText="1"/>
      <protection hidden="1"/>
    </xf>
    <xf numFmtId="1" fontId="2" fillId="2" borderId="1" xfId="1" applyNumberFormat="1" applyFont="1" applyFill="1" applyBorder="1" applyAlignment="1" applyProtection="1">
      <alignment vertical="center" wrapText="1"/>
      <protection hidden="1"/>
    </xf>
    <xf numFmtId="1" fontId="2" fillId="2" borderId="19" xfId="1" applyNumberFormat="1" applyFont="1" applyFill="1" applyBorder="1" applyAlignment="1" applyProtection="1">
      <alignment vertical="center" wrapText="1"/>
      <protection hidden="1"/>
    </xf>
    <xf numFmtId="1" fontId="3" fillId="2" borderId="18" xfId="0" applyNumberFormat="1" applyFont="1" applyFill="1" applyBorder="1" applyAlignment="1" applyProtection="1">
      <alignment wrapText="1"/>
      <protection hidden="1"/>
    </xf>
    <xf numFmtId="1" fontId="2" fillId="2" borderId="18" xfId="1" applyNumberFormat="1" applyFont="1" applyFill="1" applyBorder="1" applyAlignment="1" applyProtection="1">
      <alignment wrapText="1"/>
      <protection hidden="1"/>
    </xf>
    <xf numFmtId="1" fontId="2" fillId="2" borderId="1" xfId="0" applyNumberFormat="1" applyFont="1" applyFill="1" applyBorder="1" applyAlignment="1" applyProtection="1">
      <alignment vertical="center" wrapText="1"/>
      <protection hidden="1"/>
    </xf>
    <xf numFmtId="1" fontId="2" fillId="2" borderId="9" xfId="0" applyNumberFormat="1" applyFont="1" applyFill="1" applyBorder="1" applyAlignment="1" applyProtection="1">
      <alignment vertical="justify" wrapText="1"/>
      <protection hidden="1"/>
    </xf>
    <xf numFmtId="1" fontId="2" fillId="2" borderId="18" xfId="0" applyNumberFormat="1" applyFont="1" applyFill="1" applyBorder="1" applyAlignment="1" applyProtection="1">
      <alignment vertical="center" wrapText="1"/>
      <protection hidden="1"/>
    </xf>
    <xf numFmtId="1" fontId="2" fillId="2" borderId="19" xfId="0" applyNumberFormat="1" applyFont="1" applyFill="1" applyBorder="1" applyAlignment="1" applyProtection="1">
      <alignment vertical="center" wrapText="1"/>
      <protection hidden="1"/>
    </xf>
    <xf numFmtId="1" fontId="2" fillId="2" borderId="19" xfId="0" applyNumberFormat="1" applyFont="1" applyFill="1" applyBorder="1" applyAlignment="1" applyProtection="1">
      <alignment wrapText="1"/>
      <protection hidden="1"/>
    </xf>
    <xf numFmtId="1" fontId="3" fillId="2" borderId="18" xfId="3" applyNumberFormat="1" applyFont="1" applyFill="1" applyBorder="1" applyAlignment="1" applyProtection="1">
      <alignment vertical="center" wrapText="1"/>
      <protection hidden="1"/>
    </xf>
    <xf numFmtId="1" fontId="3" fillId="2" borderId="19" xfId="3" applyNumberFormat="1" applyFont="1" applyFill="1" applyBorder="1" applyAlignment="1" applyProtection="1">
      <alignment vertical="center" wrapText="1"/>
      <protection hidden="1"/>
    </xf>
    <xf numFmtId="1" fontId="2" fillId="2" borderId="18" xfId="1" applyNumberFormat="1" applyFont="1" applyFill="1" applyBorder="1" applyAlignment="1" applyProtection="1">
      <alignment vertical="center" wrapText="1"/>
      <protection hidden="1"/>
    </xf>
    <xf numFmtId="1" fontId="2" fillId="0" borderId="1" xfId="0" applyNumberFormat="1" applyFont="1" applyBorder="1" applyAlignment="1" applyProtection="1">
      <alignment vertical="center" wrapText="1"/>
      <protection hidden="1"/>
    </xf>
    <xf numFmtId="1" fontId="3" fillId="2" borderId="18" xfId="1" applyNumberFormat="1" applyFont="1" applyFill="1" applyBorder="1" applyAlignment="1" applyProtection="1">
      <alignment wrapText="1"/>
      <protection hidden="1"/>
    </xf>
    <xf numFmtId="1" fontId="3" fillId="2" borderId="19" xfId="1" applyNumberFormat="1" applyFont="1" applyFill="1" applyBorder="1" applyAlignment="1" applyProtection="1">
      <alignment wrapText="1"/>
      <protection hidden="1"/>
    </xf>
    <xf numFmtId="1" fontId="2" fillId="2" borderId="19" xfId="1" applyNumberFormat="1" applyFont="1" applyFill="1" applyBorder="1" applyAlignment="1" applyProtection="1">
      <alignment wrapText="1"/>
      <protection hidden="1"/>
    </xf>
    <xf numFmtId="1" fontId="3" fillId="2" borderId="18" xfId="0" applyNumberFormat="1" applyFont="1" applyFill="1" applyBorder="1" applyAlignment="1" applyProtection="1">
      <alignment vertical="center" wrapText="1"/>
      <protection hidden="1"/>
    </xf>
    <xf numFmtId="1" fontId="3" fillId="2" borderId="1" xfId="0" applyNumberFormat="1" applyFont="1" applyFill="1" applyBorder="1" applyAlignment="1" applyProtection="1">
      <alignment vertical="center" wrapText="1"/>
      <protection hidden="1"/>
    </xf>
    <xf numFmtId="1" fontId="3" fillId="2" borderId="19" xfId="0" applyNumberFormat="1" applyFont="1" applyFill="1" applyBorder="1" applyAlignment="1" applyProtection="1">
      <alignment vertical="center" wrapText="1"/>
      <protection hidden="1"/>
    </xf>
    <xf numFmtId="1" fontId="8" fillId="2" borderId="18" xfId="0" applyNumberFormat="1" applyFont="1" applyFill="1" applyBorder="1" applyAlignment="1" applyProtection="1">
      <alignment vertical="center" wrapText="1"/>
      <protection hidden="1"/>
    </xf>
    <xf numFmtId="1" fontId="8" fillId="2" borderId="19" xfId="0" applyNumberFormat="1" applyFont="1" applyFill="1" applyBorder="1" applyAlignment="1" applyProtection="1">
      <alignment vertical="center" wrapText="1"/>
      <protection hidden="1"/>
    </xf>
    <xf numFmtId="1" fontId="8" fillId="0" borderId="1" xfId="0" applyNumberFormat="1" applyFont="1" applyBorder="1" applyAlignment="1" applyProtection="1">
      <alignment wrapText="1"/>
      <protection hidden="1"/>
    </xf>
    <xf numFmtId="1" fontId="4" fillId="2" borderId="18" xfId="0" applyNumberFormat="1" applyFont="1" applyFill="1" applyBorder="1" applyAlignment="1" applyProtection="1">
      <alignment vertical="center" wrapText="1"/>
      <protection hidden="1"/>
    </xf>
    <xf numFmtId="1" fontId="4" fillId="2" borderId="1" xfId="0" applyNumberFormat="1" applyFont="1" applyFill="1" applyBorder="1" applyAlignment="1" applyProtection="1">
      <alignment vertical="center" wrapText="1"/>
      <protection hidden="1"/>
    </xf>
    <xf numFmtId="1" fontId="4" fillId="2" borderId="20" xfId="0" applyNumberFormat="1" applyFont="1" applyFill="1" applyBorder="1" applyAlignment="1" applyProtection="1">
      <alignment vertical="center" wrapText="1"/>
      <protection hidden="1"/>
    </xf>
    <xf numFmtId="1" fontId="8" fillId="2" borderId="2" xfId="0" applyNumberFormat="1" applyFont="1" applyFill="1" applyBorder="1" applyAlignment="1" applyProtection="1">
      <alignment vertical="center" wrapText="1"/>
      <protection hidden="1"/>
    </xf>
    <xf numFmtId="1" fontId="8" fillId="2" borderId="1" xfId="0" applyNumberFormat="1" applyFont="1" applyFill="1" applyBorder="1" applyAlignment="1" applyProtection="1">
      <alignment vertical="center" wrapText="1"/>
      <protection hidden="1"/>
    </xf>
    <xf numFmtId="1" fontId="8" fillId="2" borderId="20" xfId="0" applyNumberFormat="1" applyFont="1" applyFill="1" applyBorder="1" applyAlignment="1" applyProtection="1">
      <alignment vertical="center" wrapText="1"/>
      <protection hidden="1"/>
    </xf>
    <xf numFmtId="1" fontId="8" fillId="0" borderId="1" xfId="0" applyNumberFormat="1" applyFont="1" applyBorder="1" applyAlignment="1" applyProtection="1">
      <alignment vertical="center" wrapText="1"/>
      <protection hidden="1"/>
    </xf>
    <xf numFmtId="1" fontId="4" fillId="2" borderId="19" xfId="3" applyNumberFormat="1" applyFont="1" applyFill="1" applyBorder="1" applyAlignment="1" applyProtection="1">
      <alignment vertical="top" wrapText="1"/>
      <protection hidden="1"/>
    </xf>
    <xf numFmtId="1" fontId="0" fillId="0" borderId="21" xfId="0" applyNumberFormat="1" applyBorder="1" applyAlignment="1" applyProtection="1">
      <alignment vertical="top" wrapText="1"/>
      <protection hidden="1"/>
    </xf>
    <xf numFmtId="1" fontId="11" fillId="3" borderId="22" xfId="1" applyNumberFormat="1" applyFont="1" applyFill="1" applyBorder="1" applyAlignment="1" applyProtection="1">
      <alignment horizontal="center" vertical="top" wrapText="1"/>
      <protection hidden="1"/>
    </xf>
    <xf numFmtId="1" fontId="2" fillId="0" borderId="21" xfId="0" applyNumberFormat="1" applyFont="1" applyBorder="1" applyAlignment="1" applyProtection="1">
      <alignment horizontal="right" vertical="top" wrapText="1"/>
      <protection hidden="1"/>
    </xf>
    <xf numFmtId="1" fontId="2" fillId="0" borderId="21" xfId="0" applyNumberFormat="1" applyFont="1" applyBorder="1" applyAlignment="1" applyProtection="1">
      <alignment vertical="top" wrapText="1"/>
      <protection hidden="1"/>
    </xf>
    <xf numFmtId="1" fontId="0" fillId="0" borderId="21" xfId="0" applyNumberFormat="1" applyBorder="1" applyProtection="1">
      <protection hidden="1"/>
    </xf>
    <xf numFmtId="1" fontId="0" fillId="3" borderId="23" xfId="0" applyNumberFormat="1" applyFill="1" applyBorder="1" applyProtection="1">
      <protection hidden="1"/>
    </xf>
    <xf numFmtId="1" fontId="0" fillId="3" borderId="24" xfId="0" applyNumberFormat="1" applyFill="1" applyBorder="1" applyProtection="1">
      <protection hidden="1"/>
    </xf>
    <xf numFmtId="1" fontId="13" fillId="0" borderId="21" xfId="0" applyNumberFormat="1" applyFont="1" applyBorder="1" applyAlignment="1" applyProtection="1">
      <alignment vertical="top"/>
      <protection hidden="1"/>
    </xf>
    <xf numFmtId="1" fontId="0" fillId="3" borderId="4" xfId="0" applyNumberFormat="1" applyFill="1" applyBorder="1" applyProtection="1">
      <protection hidden="1"/>
    </xf>
    <xf numFmtId="1" fontId="13" fillId="3" borderId="21" xfId="0" applyNumberFormat="1" applyFont="1" applyFill="1" applyBorder="1" applyAlignment="1" applyProtection="1">
      <alignment vertical="top"/>
      <protection hidden="1"/>
    </xf>
    <xf numFmtId="1" fontId="12" fillId="0" borderId="25" xfId="0" applyNumberFormat="1" applyFont="1" applyBorder="1" applyAlignment="1" applyProtection="1">
      <alignment horizontal="right" vertical="top" wrapText="1"/>
      <protection hidden="1"/>
    </xf>
    <xf numFmtId="1" fontId="12" fillId="3" borderId="25" xfId="0" applyNumberFormat="1" applyFont="1" applyFill="1" applyBorder="1" applyAlignment="1" applyProtection="1">
      <alignment horizontal="right" vertical="top" wrapText="1"/>
      <protection hidden="1"/>
    </xf>
    <xf numFmtId="1" fontId="12" fillId="2" borderId="25" xfId="0" applyNumberFormat="1" applyFont="1" applyFill="1" applyBorder="1" applyAlignment="1" applyProtection="1">
      <alignment horizontal="right" vertical="top" wrapText="1"/>
      <protection hidden="1"/>
    </xf>
    <xf numFmtId="1" fontId="11" fillId="2" borderId="26" xfId="0" applyNumberFormat="1" applyFont="1" applyFill="1" applyBorder="1" applyAlignment="1" applyProtection="1">
      <alignment horizontal="right" vertical="top" wrapText="1"/>
      <protection hidden="1"/>
    </xf>
    <xf numFmtId="1" fontId="12" fillId="2" borderId="27" xfId="0" applyNumberFormat="1" applyFont="1" applyFill="1" applyBorder="1" applyAlignment="1" applyProtection="1">
      <alignment horizontal="right" vertical="top" wrapText="1"/>
      <protection hidden="1"/>
    </xf>
    <xf numFmtId="1" fontId="13" fillId="0" borderId="28" xfId="0" applyNumberFormat="1" applyFont="1" applyBorder="1" applyAlignment="1" applyProtection="1">
      <alignment horizontal="right" vertical="top" wrapText="1"/>
      <protection hidden="1"/>
    </xf>
    <xf numFmtId="1" fontId="14" fillId="2" borderId="29" xfId="0" applyNumberFormat="1" applyFont="1" applyFill="1" applyBorder="1" applyAlignment="1" applyProtection="1">
      <alignment vertical="top" wrapText="1"/>
      <protection hidden="1"/>
    </xf>
    <xf numFmtId="1" fontId="14" fillId="2" borderId="26" xfId="0" applyNumberFormat="1" applyFont="1" applyFill="1" applyBorder="1" applyAlignment="1" applyProtection="1">
      <alignment vertical="top" wrapText="1"/>
      <protection hidden="1"/>
    </xf>
    <xf numFmtId="1" fontId="14" fillId="2" borderId="5" xfId="0" applyNumberFormat="1" applyFont="1" applyFill="1" applyBorder="1" applyAlignment="1" applyProtection="1">
      <alignment vertical="top" wrapText="1"/>
      <protection hidden="1"/>
    </xf>
    <xf numFmtId="1" fontId="12" fillId="2" borderId="5" xfId="0" applyNumberFormat="1" applyFont="1" applyFill="1" applyBorder="1" applyAlignment="1" applyProtection="1">
      <alignment horizontal="right" vertical="top"/>
      <protection hidden="1"/>
    </xf>
    <xf numFmtId="1" fontId="11" fillId="2" borderId="26" xfId="0" applyNumberFormat="1" applyFont="1" applyFill="1" applyBorder="1" applyAlignment="1" applyProtection="1">
      <alignment horizontal="right" vertical="top"/>
      <protection hidden="1"/>
    </xf>
    <xf numFmtId="1" fontId="11" fillId="2" borderId="29" xfId="0" applyNumberFormat="1" applyFont="1" applyFill="1" applyBorder="1" applyAlignment="1" applyProtection="1">
      <alignment horizontal="right" vertical="top"/>
      <protection hidden="1"/>
    </xf>
    <xf numFmtId="1" fontId="14" fillId="2" borderId="26" xfId="0" applyNumberFormat="1" applyFont="1" applyFill="1" applyBorder="1" applyAlignment="1" applyProtection="1">
      <alignment horizontal="right" vertical="top"/>
      <protection hidden="1"/>
    </xf>
    <xf numFmtId="1" fontId="20" fillId="0" borderId="28" xfId="0" applyNumberFormat="1" applyFont="1" applyBorder="1" applyAlignment="1" applyProtection="1">
      <alignment vertical="top"/>
      <protection hidden="1"/>
    </xf>
    <xf numFmtId="1" fontId="20" fillId="3" borderId="28" xfId="0" applyNumberFormat="1" applyFont="1" applyFill="1" applyBorder="1" applyAlignment="1" applyProtection="1">
      <alignment vertical="top"/>
      <protection hidden="1"/>
    </xf>
    <xf numFmtId="1" fontId="20" fillId="0" borderId="26" xfId="0" applyNumberFormat="1" applyFont="1" applyBorder="1" applyAlignment="1" applyProtection="1">
      <alignment vertical="top"/>
      <protection hidden="1"/>
    </xf>
    <xf numFmtId="1" fontId="20" fillId="3" borderId="26" xfId="0" applyNumberFormat="1" applyFont="1" applyFill="1" applyBorder="1" applyAlignment="1" applyProtection="1">
      <alignment vertical="top"/>
      <protection hidden="1"/>
    </xf>
    <xf numFmtId="1" fontId="17" fillId="0" borderId="26" xfId="0" applyNumberFormat="1" applyFont="1" applyBorder="1" applyAlignment="1" applyProtection="1">
      <alignment vertical="top"/>
      <protection hidden="1"/>
    </xf>
    <xf numFmtId="1" fontId="17" fillId="0" borderId="26" xfId="0" applyNumberFormat="1" applyFont="1" applyBorder="1" applyProtection="1">
      <protection hidden="1"/>
    </xf>
    <xf numFmtId="1" fontId="0" fillId="0" borderId="26" xfId="0" applyNumberFormat="1" applyBorder="1" applyProtection="1">
      <protection hidden="1"/>
    </xf>
    <xf numFmtId="1" fontId="21" fillId="0" borderId="26" xfId="0" applyNumberFormat="1" applyFont="1" applyBorder="1" applyAlignment="1" applyProtection="1">
      <alignment horizontal="center"/>
      <protection hidden="1"/>
    </xf>
    <xf numFmtId="1" fontId="12" fillId="0" borderId="26" xfId="0" applyNumberFormat="1" applyFont="1" applyBorder="1" applyAlignment="1" applyProtection="1">
      <alignment horizontal="justify"/>
      <protection hidden="1"/>
    </xf>
    <xf numFmtId="1" fontId="0" fillId="3" borderId="5" xfId="0" applyNumberFormat="1" applyFill="1" applyBorder="1" applyProtection="1">
      <protection hidden="1"/>
    </xf>
    <xf numFmtId="1" fontId="20" fillId="3" borderId="30" xfId="0" applyNumberFormat="1" applyFont="1" applyFill="1" applyBorder="1" applyAlignment="1" applyProtection="1">
      <alignment vertical="top"/>
      <protection hidden="1"/>
    </xf>
    <xf numFmtId="1" fontId="2" fillId="2" borderId="31" xfId="0" applyNumberFormat="1" applyFont="1" applyFill="1" applyBorder="1" applyAlignment="1" applyProtection="1">
      <alignment vertical="center" wrapText="1"/>
      <protection hidden="1"/>
    </xf>
    <xf numFmtId="1" fontId="2" fillId="2" borderId="7" xfId="0" applyNumberFormat="1" applyFont="1" applyFill="1" applyBorder="1" applyAlignment="1" applyProtection="1">
      <alignment vertical="center" wrapText="1"/>
      <protection hidden="1"/>
    </xf>
    <xf numFmtId="1" fontId="2" fillId="2" borderId="9" xfId="0" applyNumberFormat="1" applyFont="1" applyFill="1" applyBorder="1" applyAlignment="1" applyProtection="1">
      <alignment vertical="center" wrapText="1"/>
      <protection hidden="1"/>
    </xf>
    <xf numFmtId="1" fontId="2" fillId="0" borderId="7" xfId="1" applyNumberFormat="1" applyFont="1" applyFill="1" applyBorder="1" applyAlignment="1" applyProtection="1">
      <alignment horizontal="right" vertical="center" wrapText="1"/>
      <protection hidden="1"/>
    </xf>
    <xf numFmtId="1" fontId="12" fillId="2" borderId="32" xfId="1" applyNumberFormat="1" applyFont="1" applyFill="1" applyBorder="1" applyAlignment="1" applyProtection="1">
      <alignment wrapText="1"/>
      <protection hidden="1"/>
    </xf>
    <xf numFmtId="1" fontId="25" fillId="2" borderId="9" xfId="0" applyNumberFormat="1" applyFont="1" applyFill="1" applyBorder="1" applyAlignment="1" applyProtection="1">
      <alignment vertical="center" wrapText="1"/>
      <protection hidden="1"/>
    </xf>
    <xf numFmtId="1" fontId="0" fillId="3" borderId="22" xfId="0" applyNumberFormat="1" applyFill="1" applyBorder="1" applyAlignment="1" applyProtection="1">
      <alignment wrapText="1"/>
      <protection hidden="1"/>
    </xf>
    <xf numFmtId="1" fontId="0" fillId="0" borderId="22" xfId="0" applyNumberFormat="1" applyBorder="1" applyAlignment="1" applyProtection="1">
      <alignment wrapText="1"/>
      <protection hidden="1"/>
    </xf>
    <xf numFmtId="1" fontId="0" fillId="0" borderId="33" xfId="0" applyNumberFormat="1" applyBorder="1" applyAlignment="1">
      <alignment wrapText="1"/>
    </xf>
    <xf numFmtId="1" fontId="23" fillId="3" borderId="22" xfId="1" applyNumberFormat="1" applyFont="1" applyFill="1" applyBorder="1" applyAlignment="1" applyProtection="1">
      <alignment wrapText="1"/>
      <protection hidden="1"/>
    </xf>
    <xf numFmtId="1" fontId="0" fillId="0" borderId="22" xfId="1" applyNumberFormat="1" applyFont="1" applyBorder="1" applyAlignment="1" applyProtection="1">
      <alignment wrapText="1"/>
      <protection hidden="1"/>
    </xf>
    <xf numFmtId="1" fontId="4" fillId="0" borderId="0" xfId="0" applyNumberFormat="1" applyFont="1" applyProtection="1">
      <protection hidden="1"/>
    </xf>
    <xf numFmtId="1" fontId="4" fillId="3" borderId="6" xfId="1" applyNumberFormat="1" applyFont="1" applyFill="1" applyBorder="1" applyAlignment="1" applyProtection="1">
      <alignment horizontal="right" vertical="top" wrapText="1"/>
      <protection hidden="1"/>
    </xf>
    <xf numFmtId="1" fontId="4" fillId="3" borderId="34" xfId="1" applyNumberFormat="1" applyFont="1" applyFill="1" applyBorder="1" applyAlignment="1" applyProtection="1">
      <alignment horizontal="right" vertical="top" wrapText="1"/>
      <protection hidden="1"/>
    </xf>
    <xf numFmtId="1" fontId="8" fillId="3" borderId="8" xfId="1" applyNumberFormat="1" applyFont="1" applyFill="1" applyBorder="1" applyAlignment="1" applyProtection="1">
      <alignment horizontal="right" vertical="top" wrapText="1"/>
      <protection hidden="1"/>
    </xf>
    <xf numFmtId="1" fontId="8" fillId="3" borderId="35" xfId="1" applyNumberFormat="1" applyFont="1" applyFill="1" applyBorder="1" applyAlignment="1" applyProtection="1">
      <alignment horizontal="right" vertical="top" wrapText="1"/>
      <protection hidden="1"/>
    </xf>
    <xf numFmtId="1" fontId="4" fillId="3" borderId="9" xfId="0" applyNumberFormat="1" applyFont="1" applyFill="1" applyBorder="1" applyAlignment="1" applyProtection="1">
      <alignment vertical="top" wrapText="1"/>
      <protection hidden="1"/>
    </xf>
    <xf numFmtId="1" fontId="4" fillId="3" borderId="10" xfId="1" applyNumberFormat="1" applyFont="1" applyFill="1" applyBorder="1" applyAlignment="1" applyProtection="1">
      <alignment horizontal="right" vertical="top" wrapText="1"/>
      <protection hidden="1"/>
    </xf>
    <xf numFmtId="1" fontId="3" fillId="3" borderId="36" xfId="0" applyNumberFormat="1" applyFont="1" applyFill="1" applyBorder="1" applyAlignment="1" applyProtection="1">
      <alignment vertical="top" wrapText="1"/>
      <protection hidden="1"/>
    </xf>
    <xf numFmtId="1" fontId="0" fillId="3" borderId="37" xfId="0" applyNumberFormat="1" applyFill="1" applyBorder="1" applyProtection="1">
      <protection hidden="1"/>
    </xf>
    <xf numFmtId="1" fontId="4" fillId="3" borderId="15" xfId="0" applyNumberFormat="1" applyFont="1" applyFill="1" applyBorder="1" applyAlignment="1" applyProtection="1">
      <alignment horizontal="right" vertical="top" wrapText="1"/>
      <protection hidden="1"/>
    </xf>
    <xf numFmtId="1" fontId="4" fillId="3" borderId="10" xfId="0" applyNumberFormat="1" applyFont="1" applyFill="1" applyBorder="1" applyAlignment="1" applyProtection="1">
      <alignment horizontal="right" vertical="top" wrapText="1"/>
      <protection hidden="1"/>
    </xf>
    <xf numFmtId="1" fontId="4" fillId="3" borderId="38" xfId="0" applyNumberFormat="1" applyFont="1" applyFill="1" applyBorder="1" applyAlignment="1" applyProtection="1">
      <alignment horizontal="right" vertical="top" wrapText="1"/>
      <protection hidden="1"/>
    </xf>
    <xf numFmtId="1" fontId="4" fillId="0" borderId="39" xfId="0" applyNumberFormat="1" applyFont="1" applyBorder="1" applyAlignment="1" applyProtection="1">
      <alignment vertical="top" wrapText="1"/>
      <protection hidden="1"/>
    </xf>
    <xf numFmtId="1" fontId="8" fillId="0" borderId="39" xfId="0" applyNumberFormat="1" applyFont="1" applyBorder="1" applyAlignment="1" applyProtection="1">
      <alignment vertical="top" wrapText="1"/>
      <protection hidden="1"/>
    </xf>
    <xf numFmtId="1" fontId="11" fillId="0" borderId="0" xfId="0" applyNumberFormat="1" applyFont="1" applyProtection="1">
      <protection hidden="1"/>
    </xf>
    <xf numFmtId="1" fontId="6" fillId="2" borderId="31" xfId="0" applyNumberFormat="1" applyFont="1" applyFill="1" applyBorder="1" applyAlignment="1" applyProtection="1">
      <alignment vertical="top" wrapText="1"/>
      <protection hidden="1"/>
    </xf>
    <xf numFmtId="1" fontId="6" fillId="2" borderId="9" xfId="0" applyNumberFormat="1" applyFont="1" applyFill="1" applyBorder="1" applyAlignment="1" applyProtection="1">
      <alignment vertical="top" wrapText="1"/>
      <protection hidden="1"/>
    </xf>
    <xf numFmtId="1" fontId="7" fillId="2" borderId="14" xfId="0" applyNumberFormat="1" applyFont="1" applyFill="1" applyBorder="1" applyAlignment="1" applyProtection="1">
      <alignment horizontal="center" vertical="top" wrapText="1"/>
      <protection hidden="1"/>
    </xf>
    <xf numFmtId="1" fontId="6" fillId="3" borderId="6" xfId="0" applyNumberFormat="1" applyFont="1" applyFill="1" applyBorder="1" applyAlignment="1" applyProtection="1">
      <alignment vertical="top" wrapText="1"/>
      <protection hidden="1"/>
    </xf>
    <xf numFmtId="1" fontId="7" fillId="2" borderId="6" xfId="0" applyNumberFormat="1" applyFont="1" applyFill="1" applyBorder="1" applyAlignment="1" applyProtection="1">
      <alignment vertical="top" wrapText="1"/>
      <protection hidden="1"/>
    </xf>
    <xf numFmtId="1" fontId="7" fillId="2" borderId="40" xfId="0" applyNumberFormat="1" applyFont="1" applyFill="1" applyBorder="1" applyAlignment="1" applyProtection="1">
      <alignment horizontal="center" vertical="top" wrapText="1"/>
      <protection hidden="1"/>
    </xf>
    <xf numFmtId="1" fontId="7" fillId="2" borderId="7" xfId="0" applyNumberFormat="1" applyFont="1" applyFill="1" applyBorder="1" applyAlignment="1" applyProtection="1">
      <alignment vertical="top" wrapText="1"/>
      <protection hidden="1"/>
    </xf>
    <xf numFmtId="1" fontId="7" fillId="2" borderId="8" xfId="0" applyNumberFormat="1" applyFont="1" applyFill="1" applyBorder="1" applyAlignment="1" applyProtection="1">
      <alignment horizontal="center" vertical="top" wrapText="1"/>
      <protection hidden="1"/>
    </xf>
    <xf numFmtId="1" fontId="6" fillId="2" borderId="34" xfId="0" applyNumberFormat="1" applyFont="1" applyFill="1" applyBorder="1" applyAlignment="1" applyProtection="1">
      <alignment vertical="top" wrapText="1"/>
      <protection hidden="1"/>
    </xf>
    <xf numFmtId="1" fontId="7" fillId="2" borderId="41" xfId="0" applyNumberFormat="1" applyFont="1" applyFill="1" applyBorder="1" applyAlignment="1" applyProtection="1">
      <alignment horizontal="center" vertical="top" wrapText="1"/>
      <protection hidden="1"/>
    </xf>
    <xf numFmtId="1" fontId="6" fillId="2" borderId="39" xfId="0" applyNumberFormat="1" applyFont="1" applyFill="1" applyBorder="1" applyAlignment="1" applyProtection="1">
      <alignment vertical="top" wrapText="1"/>
      <protection hidden="1"/>
    </xf>
    <xf numFmtId="1" fontId="6" fillId="2" borderId="6" xfId="0" applyNumberFormat="1" applyFont="1" applyFill="1" applyBorder="1" applyAlignment="1" applyProtection="1">
      <alignment vertical="top" wrapText="1"/>
      <protection hidden="1"/>
    </xf>
    <xf numFmtId="1" fontId="7" fillId="2" borderId="16" xfId="0" applyNumberFormat="1" applyFont="1" applyFill="1" applyBorder="1" applyAlignment="1" applyProtection="1">
      <alignment horizontal="center" vertical="top" wrapText="1"/>
      <protection hidden="1"/>
    </xf>
    <xf numFmtId="1" fontId="7" fillId="2" borderId="9" xfId="0" applyNumberFormat="1" applyFont="1" applyFill="1" applyBorder="1" applyAlignment="1" applyProtection="1">
      <alignment vertical="top" wrapText="1"/>
      <protection hidden="1"/>
    </xf>
    <xf numFmtId="1" fontId="2" fillId="2" borderId="16" xfId="0" applyNumberFormat="1" applyFont="1" applyFill="1" applyBorder="1" applyAlignment="1" applyProtection="1">
      <alignment vertical="top" wrapText="1"/>
      <protection hidden="1"/>
    </xf>
    <xf numFmtId="1" fontId="2" fillId="0" borderId="0" xfId="0" applyNumberFormat="1" applyFont="1" applyAlignment="1" applyProtection="1">
      <alignment vertical="top" wrapText="1"/>
      <protection hidden="1"/>
    </xf>
    <xf numFmtId="1" fontId="6" fillId="0" borderId="0" xfId="0" applyNumberFormat="1" applyFont="1" applyAlignment="1" applyProtection="1">
      <alignment vertical="top" wrapText="1"/>
      <protection hidden="1"/>
    </xf>
    <xf numFmtId="1" fontId="3" fillId="0" borderId="0" xfId="0" applyNumberFormat="1" applyFont="1" applyAlignment="1" applyProtection="1">
      <alignment vertical="top" wrapText="1"/>
      <protection hidden="1"/>
    </xf>
    <xf numFmtId="1" fontId="6" fillId="2" borderId="10" xfId="0" applyNumberFormat="1" applyFont="1" applyFill="1" applyBorder="1" applyAlignment="1" applyProtection="1">
      <alignment horizontal="center" vertical="top" wrapText="1"/>
      <protection hidden="1"/>
    </xf>
    <xf numFmtId="1" fontId="6" fillId="2" borderId="38" xfId="0" applyNumberFormat="1" applyFont="1" applyFill="1" applyBorder="1" applyAlignment="1" applyProtection="1">
      <alignment vertical="top" wrapText="1"/>
      <protection hidden="1"/>
    </xf>
    <xf numFmtId="1" fontId="12" fillId="0" borderId="0" xfId="0" applyNumberFormat="1" applyFont="1" applyProtection="1">
      <protection hidden="1"/>
    </xf>
    <xf numFmtId="1" fontId="3" fillId="3" borderId="42" xfId="0" applyNumberFormat="1" applyFont="1" applyFill="1" applyBorder="1" applyAlignment="1" applyProtection="1">
      <alignment horizontal="center" vertical="top" wrapText="1"/>
      <protection hidden="1"/>
    </xf>
    <xf numFmtId="1" fontId="3" fillId="3" borderId="43" xfId="0" applyNumberFormat="1" applyFont="1" applyFill="1" applyBorder="1" applyAlignment="1" applyProtection="1">
      <alignment horizontal="center" vertical="top" wrapText="1"/>
      <protection hidden="1"/>
    </xf>
    <xf numFmtId="1" fontId="4" fillId="2" borderId="43" xfId="0" applyNumberFormat="1" applyFont="1" applyFill="1" applyBorder="1" applyAlignment="1" applyProtection="1">
      <alignment vertical="top" wrapText="1"/>
      <protection hidden="1"/>
    </xf>
    <xf numFmtId="1" fontId="4" fillId="2" borderId="44" xfId="0" applyNumberFormat="1" applyFont="1" applyFill="1" applyBorder="1" applyAlignment="1" applyProtection="1">
      <alignment vertical="top" wrapText="1"/>
      <protection hidden="1"/>
    </xf>
    <xf numFmtId="1" fontId="0" fillId="3" borderId="45" xfId="0" applyNumberFormat="1" applyFill="1" applyBorder="1" applyProtection="1">
      <protection hidden="1"/>
    </xf>
    <xf numFmtId="1" fontId="2" fillId="3" borderId="11" xfId="0" applyNumberFormat="1" applyFont="1" applyFill="1" applyBorder="1" applyAlignment="1" applyProtection="1">
      <alignment vertical="top" wrapText="1"/>
      <protection hidden="1"/>
    </xf>
    <xf numFmtId="1" fontId="2" fillId="3" borderId="46" xfId="0" applyNumberFormat="1" applyFont="1" applyFill="1" applyBorder="1" applyAlignment="1" applyProtection="1">
      <alignment vertical="top" wrapText="1"/>
      <protection hidden="1"/>
    </xf>
    <xf numFmtId="1" fontId="4" fillId="0" borderId="15" xfId="0" applyNumberFormat="1" applyFont="1" applyBorder="1" applyProtection="1">
      <protection hidden="1"/>
    </xf>
    <xf numFmtId="1" fontId="6" fillId="2" borderId="38" xfId="0" applyNumberFormat="1" applyFont="1" applyFill="1" applyBorder="1" applyAlignment="1" applyProtection="1">
      <alignment horizontal="center" vertical="top" wrapText="1"/>
      <protection hidden="1"/>
    </xf>
    <xf numFmtId="1" fontId="7" fillId="2" borderId="10" xfId="0" applyNumberFormat="1" applyFont="1" applyFill="1" applyBorder="1" applyAlignment="1" applyProtection="1">
      <alignment horizontal="center" vertical="top" wrapText="1"/>
      <protection hidden="1"/>
    </xf>
    <xf numFmtId="1" fontId="7" fillId="0" borderId="0" xfId="0" applyNumberFormat="1" applyFont="1" applyProtection="1"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Protection="1">
      <protection hidden="1"/>
    </xf>
    <xf numFmtId="1" fontId="10" fillId="0" borderId="0" xfId="0" applyNumberFormat="1" applyFont="1" applyAlignment="1" applyProtection="1">
      <alignment vertical="top" wrapText="1"/>
      <protection hidden="1"/>
    </xf>
    <xf numFmtId="1" fontId="11" fillId="2" borderId="47" xfId="0" applyNumberFormat="1" applyFont="1" applyFill="1" applyBorder="1" applyAlignment="1" applyProtection="1">
      <alignment vertical="top" wrapText="1"/>
      <protection hidden="1"/>
    </xf>
    <xf numFmtId="1" fontId="11" fillId="2" borderId="48" xfId="0" applyNumberFormat="1" applyFont="1" applyFill="1" applyBorder="1" applyAlignment="1" applyProtection="1">
      <alignment vertical="top" wrapText="1"/>
      <protection hidden="1"/>
    </xf>
    <xf numFmtId="1" fontId="11" fillId="2" borderId="49" xfId="0" applyNumberFormat="1" applyFont="1" applyFill="1" applyBorder="1" applyAlignment="1" applyProtection="1">
      <alignment vertical="top" wrapText="1"/>
      <protection hidden="1"/>
    </xf>
    <xf numFmtId="1" fontId="12" fillId="2" borderId="50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1" xfId="0" applyNumberFormat="1" applyFont="1" applyFill="1" applyBorder="1" applyAlignment="1" applyProtection="1">
      <alignment vertical="top" wrapText="1"/>
      <protection hidden="1"/>
    </xf>
    <xf numFmtId="1" fontId="12" fillId="2" borderId="52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3" xfId="0" applyNumberFormat="1" applyFont="1" applyFill="1" applyBorder="1" applyAlignment="1" applyProtection="1">
      <alignment vertical="top" wrapText="1"/>
      <protection hidden="1"/>
    </xf>
    <xf numFmtId="1" fontId="11" fillId="2" borderId="53" xfId="0" applyNumberFormat="1" applyFont="1" applyFill="1" applyBorder="1" applyAlignment="1" applyProtection="1">
      <alignment vertical="top" wrapText="1"/>
      <protection hidden="1"/>
    </xf>
    <xf numFmtId="1" fontId="11" fillId="2" borderId="51" xfId="0" applyNumberFormat="1" applyFont="1" applyFill="1" applyBorder="1" applyAlignment="1" applyProtection="1">
      <alignment vertical="top" wrapText="1"/>
      <protection hidden="1"/>
    </xf>
    <xf numFmtId="1" fontId="11" fillId="0" borderId="15" xfId="0" applyNumberFormat="1" applyFont="1" applyBorder="1" applyAlignment="1" applyProtection="1">
      <alignment vertical="top" wrapText="1"/>
      <protection hidden="1"/>
    </xf>
    <xf numFmtId="1" fontId="11" fillId="2" borderId="54" xfId="0" applyNumberFormat="1" applyFont="1" applyFill="1" applyBorder="1" applyAlignment="1" applyProtection="1">
      <alignment vertical="top" wrapText="1"/>
      <protection hidden="1"/>
    </xf>
    <xf numFmtId="1" fontId="11" fillId="2" borderId="55" xfId="0" applyNumberFormat="1" applyFont="1" applyFill="1" applyBorder="1" applyAlignment="1" applyProtection="1">
      <alignment vertical="top" wrapText="1"/>
      <protection hidden="1"/>
    </xf>
    <xf numFmtId="1" fontId="11" fillId="2" borderId="31" xfId="0" applyNumberFormat="1" applyFont="1" applyFill="1" applyBorder="1" applyAlignment="1" applyProtection="1">
      <alignment horizontal="center" vertical="top" wrapText="1"/>
      <protection hidden="1"/>
    </xf>
    <xf numFmtId="1" fontId="11" fillId="2" borderId="50" xfId="0" applyNumberFormat="1" applyFont="1" applyFill="1" applyBorder="1" applyAlignment="1" applyProtection="1">
      <alignment vertical="top" wrapText="1"/>
      <protection hidden="1"/>
    </xf>
    <xf numFmtId="1" fontId="11" fillId="2" borderId="7" xfId="0" applyNumberFormat="1" applyFont="1" applyFill="1" applyBorder="1" applyAlignment="1" applyProtection="1">
      <alignment horizontal="center" vertical="top" wrapText="1"/>
      <protection hidden="1"/>
    </xf>
    <xf numFmtId="1" fontId="2" fillId="2" borderId="52" xfId="0" applyNumberFormat="1" applyFont="1" applyFill="1" applyBorder="1" applyAlignment="1" applyProtection="1">
      <alignment vertical="top" wrapText="1"/>
      <protection hidden="1"/>
    </xf>
    <xf numFmtId="1" fontId="0" fillId="2" borderId="53" xfId="0" applyNumberFormat="1" applyFill="1" applyBorder="1" applyAlignment="1" applyProtection="1">
      <alignment vertical="top" wrapText="1"/>
      <protection hidden="1"/>
    </xf>
    <xf numFmtId="1" fontId="0" fillId="2" borderId="9" xfId="0" applyNumberFormat="1" applyFill="1" applyBorder="1" applyAlignment="1" applyProtection="1">
      <alignment horizontal="center" vertical="top" wrapText="1"/>
      <protection hidden="1"/>
    </xf>
    <xf numFmtId="1" fontId="12" fillId="2" borderId="50" xfId="0" applyNumberFormat="1" applyFont="1" applyFill="1" applyBorder="1" applyAlignment="1" applyProtection="1">
      <alignment vertical="top" wrapText="1"/>
      <protection hidden="1"/>
    </xf>
    <xf numFmtId="1" fontId="0" fillId="2" borderId="52" xfId="0" applyNumberFormat="1" applyFill="1" applyBorder="1" applyAlignment="1" applyProtection="1">
      <alignment vertical="top" wrapText="1"/>
      <protection hidden="1"/>
    </xf>
    <xf numFmtId="1" fontId="2" fillId="2" borderId="53" xfId="0" applyNumberFormat="1" applyFont="1" applyFill="1" applyBorder="1" applyAlignment="1" applyProtection="1">
      <alignment vertical="top" wrapText="1"/>
      <protection hidden="1"/>
    </xf>
    <xf numFmtId="1" fontId="0" fillId="2" borderId="50" xfId="0" applyNumberFormat="1" applyFill="1" applyBorder="1" applyAlignment="1" applyProtection="1">
      <alignment vertical="top" wrapText="1"/>
      <protection hidden="1"/>
    </xf>
    <xf numFmtId="1" fontId="2" fillId="2" borderId="51" xfId="0" applyNumberFormat="1" applyFont="1" applyFill="1" applyBorder="1" applyAlignment="1" applyProtection="1">
      <alignment vertical="top" wrapText="1"/>
      <protection hidden="1"/>
    </xf>
    <xf numFmtId="1" fontId="14" fillId="2" borderId="51" xfId="0" applyNumberFormat="1" applyFont="1" applyFill="1" applyBorder="1" applyAlignment="1" applyProtection="1">
      <alignment vertical="top" wrapText="1"/>
      <protection hidden="1"/>
    </xf>
    <xf numFmtId="1" fontId="11" fillId="2" borderId="53" xfId="0" applyNumberFormat="1" applyFont="1" applyFill="1" applyBorder="1" applyAlignment="1" applyProtection="1">
      <alignment horizontal="justify" vertical="top" wrapText="1"/>
      <protection hidden="1"/>
    </xf>
    <xf numFmtId="1" fontId="13" fillId="2" borderId="51" xfId="0" applyNumberFormat="1" applyFont="1" applyFill="1" applyBorder="1" applyAlignment="1" applyProtection="1">
      <alignment vertical="top" wrapText="1"/>
      <protection hidden="1"/>
    </xf>
    <xf numFmtId="1" fontId="3" fillId="2" borderId="53" xfId="0" applyNumberFormat="1" applyFont="1" applyFill="1" applyBorder="1" applyAlignment="1" applyProtection="1">
      <alignment horizontal="justify" vertical="top" wrapText="1"/>
      <protection hidden="1"/>
    </xf>
    <xf numFmtId="1" fontId="15" fillId="0" borderId="0" xfId="0" applyNumberFormat="1" applyFont="1" applyProtection="1">
      <protection hidden="1"/>
    </xf>
    <xf numFmtId="1" fontId="2" fillId="2" borderId="51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4" xfId="0" applyNumberFormat="1" applyFont="1" applyFill="1" applyBorder="1" applyAlignment="1" applyProtection="1">
      <alignment horizontal="center" vertical="top" wrapText="1"/>
      <protection hidden="1"/>
    </xf>
    <xf numFmtId="1" fontId="13" fillId="0" borderId="0" xfId="0" applyNumberFormat="1" applyFont="1" applyProtection="1">
      <protection hidden="1"/>
    </xf>
    <xf numFmtId="1" fontId="11" fillId="0" borderId="0" xfId="0" applyNumberFormat="1" applyFont="1" applyAlignment="1" applyProtection="1">
      <alignment wrapText="1"/>
      <protection hidden="1"/>
    </xf>
    <xf numFmtId="1" fontId="2" fillId="2" borderId="54" xfId="0" applyNumberFormat="1" applyFont="1" applyFill="1" applyBorder="1" applyAlignment="1" applyProtection="1">
      <alignment vertical="top" wrapText="1"/>
      <protection hidden="1"/>
    </xf>
    <xf numFmtId="1" fontId="13" fillId="2" borderId="56" xfId="0" applyNumberFormat="1" applyFont="1" applyFill="1" applyBorder="1" applyAlignment="1" applyProtection="1">
      <alignment vertical="top" wrapText="1"/>
      <protection hidden="1"/>
    </xf>
    <xf numFmtId="1" fontId="2" fillId="2" borderId="50" xfId="0" applyNumberFormat="1" applyFont="1" applyFill="1" applyBorder="1" applyAlignment="1" applyProtection="1">
      <alignment vertical="top" wrapText="1"/>
      <protection hidden="1"/>
    </xf>
    <xf numFmtId="1" fontId="13" fillId="2" borderId="11" xfId="0" applyNumberFormat="1" applyFont="1" applyFill="1" applyBorder="1" applyAlignment="1" applyProtection="1">
      <alignment vertical="top" wrapText="1"/>
      <protection hidden="1"/>
    </xf>
    <xf numFmtId="1" fontId="2" fillId="2" borderId="57" xfId="0" applyNumberFormat="1" applyFont="1" applyFill="1" applyBorder="1" applyAlignment="1" applyProtection="1">
      <alignment vertical="top" wrapText="1"/>
      <protection hidden="1"/>
    </xf>
    <xf numFmtId="1" fontId="2" fillId="2" borderId="58" xfId="0" applyNumberFormat="1" applyFont="1" applyFill="1" applyBorder="1" applyAlignment="1" applyProtection="1">
      <alignment vertical="top" wrapText="1"/>
      <protection hidden="1"/>
    </xf>
    <xf numFmtId="1" fontId="2" fillId="2" borderId="59" xfId="0" applyNumberFormat="1" applyFont="1" applyFill="1" applyBorder="1" applyAlignment="1" applyProtection="1">
      <alignment vertical="top" wrapText="1"/>
      <protection hidden="1"/>
    </xf>
    <xf numFmtId="1" fontId="2" fillId="2" borderId="60" xfId="0" applyNumberFormat="1" applyFont="1" applyFill="1" applyBorder="1" applyAlignment="1" applyProtection="1">
      <alignment vertical="top" wrapText="1"/>
      <protection hidden="1"/>
    </xf>
    <xf numFmtId="1" fontId="10" fillId="0" borderId="0" xfId="0" applyNumberFormat="1" applyFont="1" applyProtection="1">
      <protection hidden="1"/>
    </xf>
    <xf numFmtId="1" fontId="11" fillId="0" borderId="0" xfId="0" applyNumberFormat="1" applyFont="1" applyAlignment="1" applyProtection="1">
      <alignment horizontal="left" indent="3"/>
      <protection hidden="1"/>
    </xf>
    <xf numFmtId="1" fontId="11" fillId="2" borderId="47" xfId="0" applyNumberFormat="1" applyFont="1" applyFill="1" applyBorder="1" applyAlignment="1" applyProtection="1">
      <alignment horizontal="center" vertical="top" wrapText="1"/>
      <protection hidden="1"/>
    </xf>
    <xf numFmtId="1" fontId="11" fillId="2" borderId="48" xfId="0" applyNumberFormat="1" applyFont="1" applyFill="1" applyBorder="1" applyAlignment="1" applyProtection="1">
      <alignment horizontal="center" vertical="top" wrapText="1"/>
      <protection hidden="1"/>
    </xf>
    <xf numFmtId="1" fontId="11" fillId="2" borderId="61" xfId="0" applyNumberFormat="1" applyFont="1" applyFill="1" applyBorder="1" applyAlignment="1" applyProtection="1">
      <alignment horizontal="center" vertical="top" wrapText="1"/>
      <protection hidden="1"/>
    </xf>
    <xf numFmtId="1" fontId="11" fillId="2" borderId="62" xfId="0" applyNumberFormat="1" applyFont="1" applyFill="1" applyBorder="1" applyAlignment="1" applyProtection="1">
      <alignment horizontal="center" vertical="top" wrapText="1"/>
      <protection hidden="1"/>
    </xf>
    <xf numFmtId="1" fontId="0" fillId="3" borderId="63" xfId="0" applyNumberFormat="1" applyFill="1" applyBorder="1" applyAlignment="1" applyProtection="1">
      <alignment vertical="top" wrapText="1"/>
      <protection hidden="1"/>
    </xf>
    <xf numFmtId="1" fontId="0" fillId="4" borderId="64" xfId="0" applyNumberFormat="1" applyFill="1" applyBorder="1" applyAlignment="1" applyProtection="1">
      <alignment vertical="top" wrapText="1"/>
      <protection hidden="1"/>
    </xf>
    <xf numFmtId="1" fontId="12" fillId="0" borderId="21" xfId="0" applyNumberFormat="1" applyFont="1" applyBorder="1" applyAlignment="1" applyProtection="1">
      <alignment vertical="top" wrapText="1"/>
      <protection hidden="1"/>
    </xf>
    <xf numFmtId="1" fontId="13" fillId="0" borderId="21" xfId="0" applyNumberFormat="1" applyFont="1" applyBorder="1" applyAlignment="1" applyProtection="1">
      <alignment vertical="top" wrapText="1"/>
      <protection hidden="1"/>
    </xf>
    <xf numFmtId="1" fontId="9" fillId="0" borderId="21" xfId="0" applyNumberFormat="1" applyFont="1" applyBorder="1" applyAlignment="1" applyProtection="1">
      <alignment vertical="top" wrapText="1"/>
      <protection hidden="1"/>
    </xf>
    <xf numFmtId="1" fontId="11" fillId="3" borderId="65" xfId="0" applyNumberFormat="1" applyFont="1" applyFill="1" applyBorder="1" applyProtection="1">
      <protection hidden="1"/>
    </xf>
    <xf numFmtId="1" fontId="11" fillId="4" borderId="66" xfId="0" applyNumberFormat="1" applyFont="1" applyFill="1" applyBorder="1" applyProtection="1">
      <protection hidden="1"/>
    </xf>
    <xf numFmtId="1" fontId="0" fillId="0" borderId="23" xfId="0" applyNumberFormat="1" applyBorder="1" applyProtection="1">
      <protection hidden="1"/>
    </xf>
    <xf numFmtId="1" fontId="12" fillId="3" borderId="67" xfId="0" applyNumberFormat="1" applyFont="1" applyFill="1" applyBorder="1" applyProtection="1">
      <protection hidden="1"/>
    </xf>
    <xf numFmtId="1" fontId="12" fillId="2" borderId="68" xfId="0" applyNumberFormat="1" applyFont="1" applyFill="1" applyBorder="1" applyAlignment="1" applyProtection="1">
      <alignment vertical="top"/>
      <protection hidden="1"/>
    </xf>
    <xf numFmtId="1" fontId="12" fillId="2" borderId="69" xfId="0" applyNumberFormat="1" applyFont="1" applyFill="1" applyBorder="1" applyAlignment="1" applyProtection="1">
      <alignment vertical="top" wrapText="1"/>
      <protection hidden="1"/>
    </xf>
    <xf numFmtId="1" fontId="0" fillId="3" borderId="70" xfId="0" applyNumberFormat="1" applyFill="1" applyBorder="1" applyProtection="1">
      <protection hidden="1"/>
    </xf>
    <xf numFmtId="1" fontId="12" fillId="3" borderId="71" xfId="0" applyNumberFormat="1" applyFont="1" applyFill="1" applyBorder="1" applyProtection="1">
      <protection hidden="1"/>
    </xf>
    <xf numFmtId="1" fontId="18" fillId="0" borderId="0" xfId="0" applyNumberFormat="1" applyFont="1" applyProtection="1">
      <protection hidden="1"/>
    </xf>
    <xf numFmtId="1" fontId="22" fillId="0" borderId="0" xfId="0" applyNumberFormat="1" applyFont="1" applyAlignment="1" applyProtection="1">
      <alignment wrapText="1"/>
      <protection hidden="1"/>
    </xf>
    <xf numFmtId="1" fontId="12" fillId="3" borderId="68" xfId="0" applyNumberFormat="1" applyFont="1" applyFill="1" applyBorder="1" applyAlignment="1" applyProtection="1">
      <alignment vertical="top"/>
      <protection hidden="1"/>
    </xf>
    <xf numFmtId="1" fontId="12" fillId="2" borderId="69" xfId="0" applyNumberFormat="1" applyFont="1" applyFill="1" applyBorder="1" applyAlignment="1" applyProtection="1">
      <alignment vertical="top"/>
      <protection hidden="1"/>
    </xf>
    <xf numFmtId="1" fontId="12" fillId="3" borderId="70" xfId="0" applyNumberFormat="1" applyFont="1" applyFill="1" applyBorder="1" applyProtection="1">
      <protection hidden="1"/>
    </xf>
    <xf numFmtId="1" fontId="10" fillId="0" borderId="72" xfId="0" applyNumberFormat="1" applyFont="1" applyBorder="1" applyAlignment="1" applyProtection="1">
      <alignment vertical="top" wrapText="1"/>
      <protection hidden="1"/>
    </xf>
    <xf numFmtId="1" fontId="11" fillId="2" borderId="28" xfId="0" applyNumberFormat="1" applyFont="1" applyFill="1" applyBorder="1" applyAlignment="1" applyProtection="1">
      <alignment vertical="top" wrapText="1"/>
      <protection hidden="1"/>
    </xf>
    <xf numFmtId="1" fontId="11" fillId="2" borderId="73" xfId="0" applyNumberFormat="1" applyFont="1" applyFill="1" applyBorder="1" applyAlignment="1" applyProtection="1">
      <alignment vertical="top" wrapText="1"/>
      <protection hidden="1"/>
    </xf>
    <xf numFmtId="1" fontId="11" fillId="2" borderId="73" xfId="0" applyNumberFormat="1" applyFont="1" applyFill="1" applyBorder="1" applyAlignment="1" applyProtection="1">
      <alignment vertical="top"/>
      <protection hidden="1"/>
    </xf>
    <xf numFmtId="1" fontId="11" fillId="2" borderId="26" xfId="0" applyNumberFormat="1" applyFont="1" applyFill="1" applyBorder="1" applyAlignment="1" applyProtection="1">
      <alignment vertical="top" wrapText="1"/>
      <protection hidden="1"/>
    </xf>
    <xf numFmtId="1" fontId="11" fillId="2" borderId="27" xfId="0" applyNumberFormat="1" applyFont="1" applyFill="1" applyBorder="1" applyAlignment="1" applyProtection="1">
      <alignment vertical="top" wrapText="1"/>
      <protection hidden="1"/>
    </xf>
    <xf numFmtId="1" fontId="11" fillId="2" borderId="27" xfId="0" applyNumberFormat="1" applyFont="1" applyFill="1" applyBorder="1" applyAlignment="1" applyProtection="1">
      <alignment vertical="top"/>
      <protection hidden="1"/>
    </xf>
    <xf numFmtId="1" fontId="0" fillId="2" borderId="74" xfId="0" applyNumberFormat="1" applyFill="1" applyBorder="1" applyAlignment="1" applyProtection="1">
      <alignment vertical="top" wrapText="1"/>
      <protection hidden="1"/>
    </xf>
    <xf numFmtId="1" fontId="0" fillId="2" borderId="75" xfId="0" applyNumberFormat="1" applyFill="1" applyBorder="1" applyAlignment="1" applyProtection="1">
      <alignment vertical="top" wrapText="1"/>
      <protection hidden="1"/>
    </xf>
    <xf numFmtId="1" fontId="0" fillId="2" borderId="75" xfId="0" applyNumberFormat="1" applyFill="1" applyBorder="1" applyAlignment="1" applyProtection="1">
      <alignment vertical="top"/>
      <protection hidden="1"/>
    </xf>
    <xf numFmtId="1" fontId="11" fillId="2" borderId="75" xfId="0" applyNumberFormat="1" applyFont="1" applyFill="1" applyBorder="1" applyAlignment="1" applyProtection="1">
      <alignment vertical="top" wrapText="1"/>
      <protection hidden="1"/>
    </xf>
    <xf numFmtId="1" fontId="12" fillId="2" borderId="5" xfId="0" applyNumberFormat="1" applyFont="1" applyFill="1" applyBorder="1" applyAlignment="1" applyProtection="1">
      <alignment horizontal="center" vertical="top" wrapText="1"/>
      <protection hidden="1"/>
    </xf>
    <xf numFmtId="1" fontId="12" fillId="2" borderId="25" xfId="0" applyNumberFormat="1" applyFont="1" applyFill="1" applyBorder="1" applyAlignment="1" applyProtection="1">
      <alignment vertical="top" wrapText="1"/>
      <protection hidden="1"/>
    </xf>
    <xf numFmtId="1" fontId="12" fillId="2" borderId="26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4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5" xfId="0" applyNumberFormat="1" applyFont="1" applyFill="1" applyBorder="1" applyAlignment="1" applyProtection="1">
      <alignment vertical="top" wrapText="1"/>
      <protection hidden="1"/>
    </xf>
    <xf numFmtId="1" fontId="0" fillId="2" borderId="26" xfId="0" applyNumberFormat="1" applyFill="1" applyBorder="1" applyAlignment="1" applyProtection="1">
      <alignment vertical="top" wrapText="1"/>
      <protection hidden="1"/>
    </xf>
    <xf numFmtId="1" fontId="11" fillId="2" borderId="25" xfId="0" applyNumberFormat="1" applyFont="1" applyFill="1" applyBorder="1" applyAlignment="1" applyProtection="1">
      <alignment horizontal="center" vertical="top" wrapText="1"/>
      <protection hidden="1"/>
    </xf>
    <xf numFmtId="9" fontId="12" fillId="2" borderId="25" xfId="3" applyFont="1" applyFill="1" applyBorder="1" applyAlignment="1" applyProtection="1">
      <alignment horizontal="right" vertical="top" wrapText="1"/>
      <protection hidden="1"/>
    </xf>
    <xf numFmtId="9" fontId="12" fillId="2" borderId="26" xfId="3" applyFont="1" applyFill="1" applyBorder="1" applyAlignment="1" applyProtection="1">
      <alignment horizontal="right" vertical="top" wrapText="1"/>
      <protection hidden="1"/>
    </xf>
    <xf numFmtId="9" fontId="12" fillId="2" borderId="27" xfId="3" applyFont="1" applyFill="1" applyBorder="1" applyAlignment="1" applyProtection="1">
      <alignment horizontal="right" vertical="top" wrapText="1"/>
      <protection hidden="1"/>
    </xf>
    <xf numFmtId="9" fontId="13" fillId="2" borderId="74" xfId="3" applyFont="1" applyFill="1" applyBorder="1" applyAlignment="1" applyProtection="1">
      <alignment horizontal="right" vertical="top" wrapText="1"/>
      <protection hidden="1"/>
    </xf>
    <xf numFmtId="1" fontId="11" fillId="0" borderId="0" xfId="0" applyNumberFormat="1" applyFont="1" applyAlignment="1" applyProtection="1">
      <alignment horizontal="center"/>
      <protection hidden="1"/>
    </xf>
    <xf numFmtId="1" fontId="12" fillId="3" borderId="28" xfId="0" applyNumberFormat="1" applyFont="1" applyFill="1" applyBorder="1" applyProtection="1">
      <protection hidden="1"/>
    </xf>
    <xf numFmtId="1" fontId="17" fillId="2" borderId="28" xfId="0" applyNumberFormat="1" applyFont="1" applyFill="1" applyBorder="1" applyAlignment="1" applyProtection="1">
      <alignment vertical="top"/>
      <protection hidden="1"/>
    </xf>
    <xf numFmtId="1" fontId="17" fillId="2" borderId="30" xfId="0" applyNumberFormat="1" applyFont="1" applyFill="1" applyBorder="1" applyAlignment="1" applyProtection="1">
      <alignment vertical="top" wrapText="1"/>
      <protection hidden="1"/>
    </xf>
    <xf numFmtId="1" fontId="0" fillId="3" borderId="26" xfId="0" applyNumberFormat="1" applyFill="1" applyBorder="1" applyProtection="1">
      <protection hidden="1"/>
    </xf>
    <xf numFmtId="1" fontId="12" fillId="0" borderId="26" xfId="0" applyNumberFormat="1" applyFont="1" applyBorder="1" applyProtection="1">
      <protection hidden="1"/>
    </xf>
    <xf numFmtId="1" fontId="12" fillId="3" borderId="26" xfId="0" applyNumberFormat="1" applyFont="1" applyFill="1" applyBorder="1" applyProtection="1">
      <protection hidden="1"/>
    </xf>
    <xf numFmtId="1" fontId="26" fillId="0" borderId="0" xfId="0" applyNumberFormat="1" applyFont="1" applyProtection="1">
      <protection hidden="1"/>
    </xf>
    <xf numFmtId="1" fontId="0" fillId="0" borderId="0" xfId="0" applyNumberFormat="1" applyAlignment="1" applyProtection="1">
      <alignment wrapText="1"/>
      <protection hidden="1"/>
    </xf>
    <xf numFmtId="1" fontId="12" fillId="3" borderId="30" xfId="0" applyNumberFormat="1" applyFont="1" applyFill="1" applyBorder="1" applyProtection="1">
      <protection hidden="1"/>
    </xf>
    <xf numFmtId="1" fontId="17" fillId="2" borderId="30" xfId="0" applyNumberFormat="1" applyFont="1" applyFill="1" applyBorder="1" applyAlignment="1" applyProtection="1">
      <alignment vertical="top"/>
      <protection hidden="1"/>
    </xf>
    <xf numFmtId="1" fontId="14" fillId="0" borderId="15" xfId="0" applyNumberFormat="1" applyFont="1" applyBorder="1" applyAlignment="1" applyProtection="1">
      <alignment vertical="top" wrapText="1"/>
      <protection hidden="1"/>
    </xf>
    <xf numFmtId="1" fontId="11" fillId="2" borderId="76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2" xfId="0" applyNumberFormat="1" applyFont="1" applyFill="1" applyBorder="1" applyAlignment="1" applyProtection="1">
      <alignment horizontal="center" vertical="top" wrapText="1"/>
      <protection hidden="1"/>
    </xf>
    <xf numFmtId="1" fontId="11" fillId="2" borderId="77" xfId="0" applyNumberFormat="1" applyFont="1" applyFill="1" applyBorder="1" applyAlignment="1" applyProtection="1">
      <alignment horizontal="center" vertical="top" wrapText="1"/>
      <protection hidden="1"/>
    </xf>
    <xf numFmtId="1" fontId="11" fillId="2" borderId="40" xfId="0" applyNumberFormat="1" applyFont="1" applyFill="1" applyBorder="1" applyAlignment="1" applyProtection="1">
      <alignment horizontal="center" vertical="top" wrapText="1"/>
      <protection hidden="1"/>
    </xf>
    <xf numFmtId="1" fontId="2" fillId="2" borderId="78" xfId="0" applyNumberFormat="1" applyFont="1" applyFill="1" applyBorder="1" applyAlignment="1" applyProtection="1">
      <alignment horizontal="center" vertical="top" wrapText="1"/>
      <protection hidden="1"/>
    </xf>
    <xf numFmtId="1" fontId="0" fillId="2" borderId="16" xfId="0" applyNumberFormat="1" applyFill="1" applyBorder="1" applyAlignment="1" applyProtection="1">
      <alignment vertical="top" wrapText="1"/>
      <protection hidden="1"/>
    </xf>
    <xf numFmtId="1" fontId="0" fillId="2" borderId="9" xfId="0" applyNumberFormat="1" applyFill="1" applyBorder="1" applyAlignment="1" applyProtection="1">
      <alignment vertical="top" wrapText="1"/>
      <protection hidden="1"/>
    </xf>
    <xf numFmtId="1" fontId="12" fillId="2" borderId="77" xfId="0" applyNumberFormat="1" applyFont="1" applyFill="1" applyBorder="1" applyAlignment="1" applyProtection="1">
      <alignment vertical="top" wrapText="1"/>
      <protection hidden="1"/>
    </xf>
    <xf numFmtId="1" fontId="12" fillId="2" borderId="40" xfId="0" applyNumberFormat="1" applyFont="1" applyFill="1" applyBorder="1" applyAlignment="1" applyProtection="1">
      <alignment vertical="top" wrapText="1"/>
      <protection hidden="1"/>
    </xf>
    <xf numFmtId="1" fontId="12" fillId="2" borderId="77" xfId="0" applyNumberFormat="1" applyFont="1" applyFill="1" applyBorder="1" applyAlignment="1" applyProtection="1">
      <alignment horizontal="center" vertical="top" wrapText="1"/>
      <protection hidden="1"/>
    </xf>
    <xf numFmtId="1" fontId="12" fillId="2" borderId="40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8" xfId="0" applyNumberFormat="1" applyFont="1" applyFill="1" applyBorder="1" applyAlignment="1" applyProtection="1">
      <alignment vertical="top" wrapText="1"/>
      <protection hidden="1"/>
    </xf>
    <xf numFmtId="1" fontId="2" fillId="2" borderId="40" xfId="0" applyNumberFormat="1" applyFont="1" applyFill="1" applyBorder="1" applyAlignment="1" applyProtection="1">
      <alignment vertical="top" wrapText="1"/>
      <protection hidden="1"/>
    </xf>
    <xf numFmtId="1" fontId="12" fillId="2" borderId="76" xfId="0" applyNumberFormat="1" applyFont="1" applyFill="1" applyBorder="1" applyAlignment="1" applyProtection="1">
      <alignment horizontal="center" vertical="top" wrapText="1"/>
      <protection hidden="1"/>
    </xf>
    <xf numFmtId="1" fontId="12" fillId="2" borderId="32" xfId="0" applyNumberFormat="1" applyFont="1" applyFill="1" applyBorder="1" applyAlignment="1" applyProtection="1">
      <alignment vertical="top" wrapText="1"/>
      <protection hidden="1"/>
    </xf>
    <xf numFmtId="1" fontId="18" fillId="0" borderId="0" xfId="0" applyNumberFormat="1" applyFont="1" applyAlignment="1" applyProtection="1">
      <alignment horizontal="center"/>
      <protection hidden="1"/>
    </xf>
    <xf numFmtId="1" fontId="19" fillId="0" borderId="0" xfId="0" applyNumberFormat="1" applyFont="1" applyProtection="1">
      <protection hidden="1"/>
    </xf>
    <xf numFmtId="1" fontId="11" fillId="3" borderId="47" xfId="0" applyNumberFormat="1" applyFont="1" applyFill="1" applyBorder="1" applyProtection="1">
      <protection hidden="1"/>
    </xf>
    <xf numFmtId="1" fontId="11" fillId="2" borderId="61" xfId="0" applyNumberFormat="1" applyFont="1" applyFill="1" applyBorder="1" applyAlignment="1" applyProtection="1">
      <alignment horizontal="center"/>
      <protection hidden="1"/>
    </xf>
    <xf numFmtId="1" fontId="12" fillId="3" borderId="63" xfId="0" applyNumberFormat="1" applyFont="1" applyFill="1" applyBorder="1" applyProtection="1">
      <protection hidden="1"/>
    </xf>
    <xf numFmtId="1" fontId="11" fillId="2" borderId="21" xfId="0" applyNumberFormat="1" applyFont="1" applyFill="1" applyBorder="1" applyProtection="1">
      <protection hidden="1"/>
    </xf>
    <xf numFmtId="1" fontId="12" fillId="2" borderId="21" xfId="0" applyNumberFormat="1" applyFont="1" applyFill="1" applyBorder="1" applyProtection="1">
      <protection hidden="1"/>
    </xf>
    <xf numFmtId="1" fontId="0" fillId="3" borderId="63" xfId="0" applyNumberFormat="1" applyFill="1" applyBorder="1" applyProtection="1">
      <protection hidden="1"/>
    </xf>
    <xf numFmtId="1" fontId="12" fillId="2" borderId="21" xfId="0" applyNumberFormat="1" applyFont="1" applyFill="1" applyBorder="1" applyAlignment="1" applyProtection="1">
      <alignment vertical="center" wrapText="1"/>
      <protection hidden="1"/>
    </xf>
    <xf numFmtId="1" fontId="12" fillId="3" borderId="65" xfId="0" applyNumberFormat="1" applyFont="1" applyFill="1" applyBorder="1" applyProtection="1">
      <protection hidden="1"/>
    </xf>
    <xf numFmtId="1" fontId="12" fillId="2" borderId="23" xfId="0" applyNumberFormat="1" applyFont="1" applyFill="1" applyBorder="1" applyProtection="1">
      <protection hidden="1"/>
    </xf>
    <xf numFmtId="1" fontId="8" fillId="0" borderId="38" xfId="0" applyNumberFormat="1" applyFont="1" applyBorder="1" applyAlignment="1" applyProtection="1">
      <alignment vertical="top" wrapText="1"/>
      <protection locked="0" hidden="1"/>
    </xf>
    <xf numFmtId="0" fontId="4" fillId="0" borderId="0" xfId="0" applyFont="1" applyProtection="1">
      <protection hidden="1"/>
    </xf>
    <xf numFmtId="0" fontId="8" fillId="0" borderId="0" xfId="0" applyFont="1" applyProtection="1">
      <protection hidden="1"/>
    </xf>
    <xf numFmtId="1" fontId="7" fillId="6" borderId="82" xfId="0" applyNumberFormat="1" applyFont="1" applyFill="1" applyBorder="1" applyAlignment="1" applyProtection="1">
      <alignment horizontal="left" vertical="top" wrapText="1"/>
      <protection hidden="1"/>
    </xf>
    <xf numFmtId="0" fontId="4" fillId="0" borderId="0" xfId="0" applyFont="1" applyAlignment="1" applyProtection="1">
      <alignment horizontal="center"/>
      <protection hidden="1"/>
    </xf>
    <xf numFmtId="1" fontId="4" fillId="6" borderId="83" xfId="0" applyNumberFormat="1" applyFont="1" applyFill="1" applyBorder="1" applyAlignment="1" applyProtection="1">
      <alignment horizontal="left" vertical="top" wrapText="1"/>
      <protection hidden="1"/>
    </xf>
    <xf numFmtId="0" fontId="4" fillId="0" borderId="0" xfId="0" applyFont="1" applyAlignment="1" applyProtection="1">
      <alignment horizontal="left"/>
      <protection hidden="1"/>
    </xf>
    <xf numFmtId="1" fontId="4" fillId="5" borderId="83" xfId="0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 applyAlignment="1" applyProtection="1">
      <alignment horizontal="left"/>
      <protection hidden="1"/>
    </xf>
    <xf numFmtId="1" fontId="4" fillId="6" borderId="84" xfId="0" applyNumberFormat="1" applyFont="1" applyFill="1" applyBorder="1" applyAlignment="1" applyProtection="1">
      <alignment horizontal="left" vertical="top" wrapText="1"/>
      <protection hidden="1"/>
    </xf>
    <xf numFmtId="1" fontId="8" fillId="0" borderId="0" xfId="0" applyNumberFormat="1" applyFont="1" applyProtection="1">
      <protection hidden="1"/>
    </xf>
    <xf numFmtId="165" fontId="5" fillId="0" borderId="0" xfId="0" applyNumberFormat="1" applyFont="1" applyAlignment="1" applyProtection="1">
      <alignment horizontal="left"/>
      <protection hidden="1"/>
    </xf>
    <xf numFmtId="0" fontId="28" fillId="0" borderId="0" xfId="2" applyFont="1" applyAlignment="1">
      <alignment horizontal="left" vertical="center"/>
    </xf>
    <xf numFmtId="0" fontId="8" fillId="0" borderId="0" xfId="0" applyFont="1" applyAlignment="1" applyProtection="1">
      <alignment horizontal="center"/>
      <protection hidden="1"/>
    </xf>
    <xf numFmtId="0" fontId="28" fillId="5" borderId="67" xfId="2" applyFont="1" applyFill="1" applyBorder="1" applyAlignment="1">
      <alignment horizontal="center" vertical="center"/>
    </xf>
    <xf numFmtId="0" fontId="28" fillId="5" borderId="69" xfId="2" applyFont="1" applyFill="1" applyBorder="1" applyAlignment="1">
      <alignment horizontal="center" vertical="center"/>
    </xf>
    <xf numFmtId="0" fontId="29" fillId="5" borderId="70" xfId="2" applyFont="1" applyFill="1" applyBorder="1"/>
    <xf numFmtId="0" fontId="8" fillId="0" borderId="3" xfId="0" applyFont="1" applyBorder="1" applyProtection="1">
      <protection hidden="1"/>
    </xf>
    <xf numFmtId="0" fontId="30" fillId="5" borderId="70" xfId="2" applyFont="1" applyFill="1" applyBorder="1"/>
    <xf numFmtId="0" fontId="8" fillId="5" borderId="3" xfId="0" applyFont="1" applyFill="1" applyBorder="1" applyProtection="1">
      <protection hidden="1"/>
    </xf>
    <xf numFmtId="0" fontId="29" fillId="5" borderId="71" xfId="2" applyFont="1" applyFill="1" applyBorder="1"/>
    <xf numFmtId="0" fontId="8" fillId="0" borderId="85" xfId="0" applyFont="1" applyBorder="1" applyProtection="1">
      <protection hidden="1"/>
    </xf>
    <xf numFmtId="0" fontId="30" fillId="0" borderId="0" xfId="2" applyFont="1"/>
    <xf numFmtId="0" fontId="28" fillId="5" borderId="68" xfId="2" applyFont="1" applyFill="1" applyBorder="1" applyAlignment="1">
      <alignment horizontal="center" vertical="center"/>
    </xf>
    <xf numFmtId="0" fontId="29" fillId="5" borderId="21" xfId="2" applyFont="1" applyFill="1" applyBorder="1"/>
    <xf numFmtId="0" fontId="8" fillId="0" borderId="21" xfId="0" applyFont="1" applyBorder="1" applyProtection="1">
      <protection hidden="1"/>
    </xf>
    <xf numFmtId="0" fontId="8" fillId="0" borderId="4" xfId="0" applyFont="1" applyBorder="1" applyProtection="1">
      <protection hidden="1"/>
    </xf>
    <xf numFmtId="0" fontId="29" fillId="0" borderId="0" xfId="2" applyFont="1"/>
    <xf numFmtId="0" fontId="28" fillId="0" borderId="13" xfId="2" applyFont="1" applyBorder="1" applyAlignment="1">
      <alignment horizontal="left" vertical="center"/>
    </xf>
    <xf numFmtId="0" fontId="8" fillId="0" borderId="13" xfId="0" applyFont="1" applyBorder="1" applyProtection="1">
      <protection hidden="1"/>
    </xf>
    <xf numFmtId="0" fontId="29" fillId="5" borderId="21" xfId="2" applyFont="1" applyFill="1" applyBorder="1" applyAlignment="1">
      <alignment horizontal="center" vertical="center" wrapText="1"/>
    </xf>
    <xf numFmtId="0" fontId="29" fillId="5" borderId="21" xfId="2" applyFont="1" applyFill="1" applyBorder="1" applyAlignment="1">
      <alignment horizontal="center" vertical="center"/>
    </xf>
    <xf numFmtId="0" fontId="30" fillId="0" borderId="0" xfId="2" applyFont="1" applyAlignment="1">
      <alignment horizontal="justify" vertical="center"/>
    </xf>
    <xf numFmtId="0" fontId="28" fillId="0" borderId="13" xfId="2" applyFont="1" applyBorder="1" applyAlignment="1">
      <alignment vertical="center"/>
    </xf>
    <xf numFmtId="0" fontId="8" fillId="0" borderId="0" xfId="0" applyFont="1"/>
    <xf numFmtId="0" fontId="29" fillId="5" borderId="21" xfId="2" applyFont="1" applyFill="1" applyBorder="1" applyAlignment="1">
      <alignment wrapText="1"/>
    </xf>
    <xf numFmtId="0" fontId="8" fillId="5" borderId="21" xfId="0" applyFont="1" applyFill="1" applyBorder="1" applyAlignment="1" applyProtection="1">
      <alignment horizontal="center"/>
      <protection hidden="1"/>
    </xf>
    <xf numFmtId="0" fontId="8" fillId="5" borderId="21" xfId="0" applyFont="1" applyFill="1" applyBorder="1" applyProtection="1">
      <protection hidden="1"/>
    </xf>
    <xf numFmtId="0" fontId="28" fillId="5" borderId="21" xfId="2" applyFont="1" applyFill="1" applyBorder="1" applyAlignment="1">
      <alignment horizontal="left" vertical="center"/>
    </xf>
    <xf numFmtId="0" fontId="8" fillId="5" borderId="21" xfId="0" applyFont="1" applyFill="1" applyBorder="1"/>
    <xf numFmtId="0" fontId="8" fillId="0" borderId="21" xfId="0" applyFont="1" applyBorder="1"/>
    <xf numFmtId="49" fontId="8" fillId="0" borderId="21" xfId="3" applyNumberFormat="1" applyFont="1" applyFill="1" applyBorder="1" applyProtection="1">
      <protection hidden="1"/>
    </xf>
    <xf numFmtId="9" fontId="8" fillId="0" borderId="21" xfId="3" applyFont="1" applyFill="1" applyBorder="1" applyProtection="1">
      <protection hidden="1"/>
    </xf>
    <xf numFmtId="49" fontId="8" fillId="5" borderId="21" xfId="3" applyNumberFormat="1" applyFont="1" applyFill="1" applyBorder="1" applyAlignment="1" applyProtection="1">
      <alignment horizontal="center"/>
      <protection hidden="1"/>
    </xf>
    <xf numFmtId="1" fontId="8" fillId="0" borderId="21" xfId="0" applyNumberFormat="1" applyFont="1" applyBorder="1" applyProtection="1">
      <protection hidden="1"/>
    </xf>
    <xf numFmtId="0" fontId="29" fillId="5" borderId="21" xfId="2" applyFont="1" applyFill="1" applyBorder="1" applyAlignment="1">
      <alignment horizontal="center"/>
    </xf>
    <xf numFmtId="0" fontId="8" fillId="0" borderId="21" xfId="3" applyNumberFormat="1" applyFont="1" applyFill="1" applyBorder="1" applyProtection="1">
      <protection hidden="1"/>
    </xf>
    <xf numFmtId="1" fontId="31" fillId="0" borderId="21" xfId="0" applyNumberFormat="1" applyFont="1" applyBorder="1" applyProtection="1">
      <protection hidden="1"/>
    </xf>
    <xf numFmtId="0" fontId="0" fillId="7" borderId="0" xfId="0" applyFill="1" applyProtection="1">
      <protection hidden="1"/>
    </xf>
    <xf numFmtId="0" fontId="32" fillId="7" borderId="0" xfId="0" applyFont="1" applyFill="1" applyProtection="1">
      <protection hidden="1"/>
    </xf>
    <xf numFmtId="0" fontId="4" fillId="8" borderId="69" xfId="0" applyFont="1" applyFill="1" applyBorder="1" applyAlignment="1" applyProtection="1">
      <alignment horizontal="center" wrapText="1"/>
      <protection hidden="1"/>
    </xf>
    <xf numFmtId="1" fontId="4" fillId="0" borderId="0" xfId="0" applyNumberFormat="1" applyFont="1" applyAlignment="1" applyProtection="1">
      <alignment vertical="center"/>
      <protection hidden="1"/>
    </xf>
    <xf numFmtId="1" fontId="10" fillId="0" borderId="0" xfId="0" applyNumberFormat="1" applyFont="1" applyAlignment="1" applyProtection="1">
      <alignment vertical="center"/>
      <protection hidden="1"/>
    </xf>
    <xf numFmtId="1" fontId="10" fillId="0" borderId="0" xfId="0" applyNumberFormat="1" applyFont="1" applyAlignment="1" applyProtection="1">
      <alignment vertical="center" wrapText="1"/>
      <protection hidden="1"/>
    </xf>
    <xf numFmtId="1" fontId="0" fillId="0" borderId="0" xfId="0" applyNumberFormat="1" applyAlignment="1" applyProtection="1">
      <alignment vertical="center"/>
      <protection hidden="1"/>
    </xf>
    <xf numFmtId="0" fontId="4" fillId="0" borderId="3" xfId="0" applyFont="1" applyBorder="1" applyAlignment="1" applyProtection="1">
      <alignment horizontal="left" wrapText="1"/>
      <protection hidden="1"/>
    </xf>
    <xf numFmtId="0" fontId="8" fillId="0" borderId="3" xfId="0" applyFont="1" applyBorder="1" applyAlignment="1" applyProtection="1">
      <alignment horizontal="left" wrapText="1"/>
      <protection hidden="1"/>
    </xf>
    <xf numFmtId="1" fontId="8" fillId="0" borderId="85" xfId="0" applyNumberFormat="1" applyFont="1" applyBorder="1" applyAlignment="1" applyProtection="1">
      <alignment horizontal="left" wrapText="1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horizontal="left"/>
      <protection hidden="1"/>
    </xf>
    <xf numFmtId="14" fontId="8" fillId="0" borderId="3" xfId="0" applyNumberFormat="1" applyFont="1" applyBorder="1" applyAlignment="1" applyProtection="1">
      <alignment horizontal="left"/>
      <protection hidden="1"/>
    </xf>
    <xf numFmtId="14" fontId="8" fillId="0" borderId="21" xfId="0" applyNumberFormat="1" applyFont="1" applyBorder="1" applyProtection="1">
      <protection hidden="1"/>
    </xf>
    <xf numFmtId="0" fontId="8" fillId="0" borderId="21" xfId="0" applyFont="1" applyBorder="1" applyAlignment="1" applyProtection="1">
      <alignment horizontal="right"/>
      <protection hidden="1"/>
    </xf>
    <xf numFmtId="49" fontId="4" fillId="0" borderId="21" xfId="3" applyNumberFormat="1" applyFont="1" applyFill="1" applyBorder="1" applyProtection="1">
      <protection hidden="1"/>
    </xf>
    <xf numFmtId="9" fontId="4" fillId="0" borderId="21" xfId="3" applyFont="1" applyFill="1" applyBorder="1" applyProtection="1">
      <protection hidden="1"/>
    </xf>
    <xf numFmtId="49" fontId="8" fillId="0" borderId="21" xfId="0" applyNumberFormat="1" applyFont="1" applyBorder="1" applyProtection="1">
      <protection hidden="1"/>
    </xf>
    <xf numFmtId="0" fontId="33" fillId="5" borderId="80" xfId="0" applyFont="1" applyFill="1" applyBorder="1" applyAlignment="1" applyProtection="1">
      <alignment horizontal="center"/>
      <protection hidden="1"/>
    </xf>
    <xf numFmtId="0" fontId="33" fillId="5" borderId="81" xfId="0" applyFont="1" applyFill="1" applyBorder="1" applyAlignment="1" applyProtection="1">
      <alignment horizontal="center"/>
      <protection hidden="1"/>
    </xf>
    <xf numFmtId="1" fontId="6" fillId="2" borderId="32" xfId="0" applyNumberFormat="1" applyFont="1" applyFill="1" applyBorder="1" applyAlignment="1" applyProtection="1">
      <alignment horizontal="center" vertical="top" wrapText="1"/>
      <protection hidden="1"/>
    </xf>
    <xf numFmtId="1" fontId="6" fillId="2" borderId="16" xfId="0" applyNumberFormat="1" applyFont="1" applyFill="1" applyBorder="1" applyAlignment="1" applyProtection="1">
      <alignment horizontal="center" vertical="top" wrapText="1"/>
      <protection hidden="1"/>
    </xf>
    <xf numFmtId="1" fontId="6" fillId="2" borderId="32" xfId="0" applyNumberFormat="1" applyFont="1" applyFill="1" applyBorder="1" applyAlignment="1" applyProtection="1">
      <alignment vertical="top" wrapText="1"/>
      <protection hidden="1"/>
    </xf>
    <xf numFmtId="1" fontId="6" fillId="2" borderId="16" xfId="0" applyNumberFormat="1" applyFont="1" applyFill="1" applyBorder="1" applyAlignment="1" applyProtection="1">
      <alignment vertical="top" wrapText="1"/>
      <protection hidden="1"/>
    </xf>
    <xf numFmtId="1" fontId="6" fillId="2" borderId="32" xfId="0" applyNumberFormat="1" applyFont="1" applyFill="1" applyBorder="1" applyAlignment="1" applyProtection="1">
      <alignment horizontal="left" vertical="top" wrapText="1" indent="1"/>
      <protection hidden="1"/>
    </xf>
    <xf numFmtId="1" fontId="6" fillId="2" borderId="16" xfId="0" applyNumberFormat="1" applyFont="1" applyFill="1" applyBorder="1" applyAlignment="1" applyProtection="1">
      <alignment horizontal="left" vertical="top" wrapText="1" indent="1"/>
      <protection hidden="1"/>
    </xf>
    <xf numFmtId="1" fontId="12" fillId="2" borderId="50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2" xfId="0" applyNumberFormat="1" applyFont="1" applyFill="1" applyBorder="1" applyAlignment="1" applyProtection="1">
      <alignment horizontal="center" vertical="top" wrapText="1"/>
      <protection hidden="1"/>
    </xf>
    <xf numFmtId="1" fontId="16" fillId="2" borderId="79" xfId="0" applyNumberFormat="1" applyFont="1" applyFill="1" applyBorder="1" applyAlignment="1" applyProtection="1">
      <alignment horizontal="left" vertical="top" wrapText="1"/>
      <protection hidden="1"/>
    </xf>
    <xf numFmtId="1" fontId="16" fillId="2" borderId="57" xfId="0" applyNumberFormat="1" applyFont="1" applyFill="1" applyBorder="1" applyAlignment="1" applyProtection="1">
      <alignment horizontal="left" vertical="top" wrapText="1"/>
      <protection hidden="1"/>
    </xf>
    <xf numFmtId="1" fontId="11" fillId="2" borderId="76" xfId="0" applyNumberFormat="1" applyFont="1" applyFill="1" applyBorder="1" applyAlignment="1" applyProtection="1">
      <alignment horizontal="left" wrapText="1"/>
      <protection hidden="1"/>
    </xf>
    <xf numFmtId="1" fontId="11" fillId="2" borderId="77" xfId="0" applyNumberFormat="1" applyFont="1" applyFill="1" applyBorder="1" applyAlignment="1" applyProtection="1">
      <alignment horizontal="left" wrapText="1"/>
      <protection hidden="1"/>
    </xf>
    <xf numFmtId="1" fontId="11" fillId="2" borderId="78" xfId="0" applyNumberFormat="1" applyFont="1" applyFill="1" applyBorder="1" applyAlignment="1" applyProtection="1">
      <alignment horizontal="left" wrapText="1"/>
      <protection hidden="1"/>
    </xf>
    <xf numFmtId="1" fontId="14" fillId="2" borderId="31" xfId="0" applyNumberFormat="1" applyFont="1" applyFill="1" applyBorder="1" applyAlignment="1" applyProtection="1">
      <alignment horizontal="left" wrapText="1"/>
      <protection hidden="1"/>
    </xf>
    <xf numFmtId="1" fontId="14" fillId="2" borderId="7" xfId="0" applyNumberFormat="1" applyFont="1" applyFill="1" applyBorder="1" applyAlignment="1" applyProtection="1">
      <alignment horizontal="left" wrapText="1"/>
      <protection hidden="1"/>
    </xf>
    <xf numFmtId="1" fontId="14" fillId="2" borderId="9" xfId="0" applyNumberFormat="1" applyFont="1" applyFill="1" applyBorder="1" applyAlignment="1" applyProtection="1">
      <alignment horizontal="left" wrapText="1"/>
      <protection hidden="1"/>
    </xf>
    <xf numFmtId="1" fontId="3" fillId="2" borderId="56" xfId="0" applyNumberFormat="1" applyFont="1" applyFill="1" applyBorder="1" applyAlignment="1" applyProtection="1">
      <alignment horizontal="left" wrapText="1"/>
      <protection hidden="1"/>
    </xf>
    <xf numFmtId="1" fontId="2" fillId="2" borderId="11" xfId="0" applyNumberFormat="1" applyFont="1" applyFill="1" applyBorder="1" applyAlignment="1" applyProtection="1">
      <alignment horizontal="left" wrapText="1"/>
      <protection hidden="1"/>
    </xf>
    <xf numFmtId="1" fontId="2" fillId="2" borderId="57" xfId="0" applyNumberFormat="1" applyFont="1" applyFill="1" applyBorder="1" applyAlignment="1" applyProtection="1">
      <alignment horizontal="left" wrapText="1"/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9" fontId="14" fillId="2" borderId="26" xfId="3" applyFont="1" applyFill="1" applyBorder="1" applyAlignment="1" applyProtection="1">
      <alignment horizontal="right" vertical="top" wrapText="1"/>
      <protection hidden="1"/>
    </xf>
    <xf numFmtId="9" fontId="14" fillId="2" borderId="5" xfId="3" applyFont="1" applyFill="1" applyBorder="1" applyAlignment="1" applyProtection="1">
      <alignment horizontal="right" vertical="top" wrapText="1"/>
      <protection hidden="1"/>
    </xf>
    <xf numFmtId="0" fontId="11" fillId="0" borderId="0" xfId="0" applyFont="1" applyAlignment="1">
      <alignment horizontal="center"/>
    </xf>
  </cellXfs>
  <cellStyles count="4">
    <cellStyle name="Milliers" xfId="1" builtinId="3"/>
    <cellStyle name="Normal" xfId="0" builtinId="0"/>
    <cellStyle name="Normal 2" xfId="2" xr:uid="{00000000-0005-0000-0000-000002000000}"/>
    <cellStyle name="Pourcentag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CCM%20DOC\CCM%20S.A\TRAVAUX%202023\ETATS%20FINANCIERS%202023\DSF%20EMF%202e%20Cat%20CCM%20au%2031-12-2023%20au%2010-02-2024.xlsm" TargetMode="External"/><Relationship Id="rId1" Type="http://schemas.openxmlformats.org/officeDocument/2006/relationships/externalLinkPath" Target="file:///H:\CCM%20DOC\CCM%20S.A\TRAVAUX%202023\ETATS%20FINANCIERS%202023\DSF%20EMF%202e%20Cat%20CCM%20au%2031-12-2023%20au%2010-02-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ueil"/>
      <sheetName val="INFORMATIONS GENERALES"/>
      <sheetName val="EFFECTIFS ET SALAIRES"/>
      <sheetName val="REPARTITION DU CAPITAL"/>
      <sheetName val="Prorata"/>
      <sheetName val="Formulaire acompte"/>
      <sheetName val="Contrôle cohérence"/>
      <sheetName val="Plan comptable"/>
      <sheetName val="Bal_EMF"/>
      <sheetName val="Tab 01"/>
      <sheetName val="Tab 02"/>
      <sheetName val="Tab 03"/>
      <sheetName val="Tab 04"/>
      <sheetName val="Tab 05"/>
      <sheetName val="Tab 06A "/>
      <sheetName val="Tab 06B"/>
      <sheetName val="Tab 07"/>
      <sheetName val="Tab 08"/>
      <sheetName val="Tab 09 A"/>
      <sheetName val="Tab 09 B"/>
      <sheetName val="Tab 10"/>
      <sheetName val="Tab 11"/>
      <sheetName val="Tab 12"/>
      <sheetName val="Tab 13"/>
      <sheetName val="Tab 14"/>
      <sheetName val="Tab 15"/>
      <sheetName val="Tab 16"/>
      <sheetName val="Tab 17"/>
      <sheetName val="Tab 18"/>
      <sheetName val="Tab 19"/>
      <sheetName val="Tab 20"/>
      <sheetName val="Tab 21 A"/>
      <sheetName val="Tab 21 B"/>
      <sheetName val="Tab 22"/>
      <sheetName val="Tab 23"/>
      <sheetName val="Tab 24"/>
      <sheetName val="Tab 25"/>
      <sheetName val="Tab 26"/>
      <sheetName val="Tab 27"/>
      <sheetName val="Tab 28"/>
      <sheetName val="Tab 29"/>
      <sheetName val="Tab 30"/>
      <sheetName val="Tab 31"/>
      <sheetName val="Tab 32"/>
      <sheetName val="Tab 33"/>
      <sheetName val="Tab 34 "/>
      <sheetName val="Tab 35"/>
      <sheetName val="Tab 36"/>
      <sheetName val="Tab 37"/>
      <sheetName val="Tab 38"/>
      <sheetName val="Tab 39 "/>
      <sheetName val="Fonds propres nets 2e et 3e cat"/>
      <sheetName val="Couverture de risque"/>
      <sheetName val="Division de risque bis"/>
      <sheetName val="Division du risque 2e cat"/>
      <sheetName val="Couverture immobilisations"/>
      <sheetName val="Engagement des apparentés"/>
      <sheetName val="Coef de couverture de crédit"/>
      <sheetName val="Coef de couverture crédit bis"/>
      <sheetName val="Ligne de financement"/>
      <sheetName val="Coef de liquidité"/>
      <sheetName val="Norme participations"/>
      <sheetName val="Statistiques"/>
      <sheetName val="RECAP_NORMES"/>
      <sheetName val="Chiffres clefs"/>
      <sheetName val="Repart Capital au 30-09-2022"/>
      <sheetName val="Repart Cap COBAC"/>
      <sheetName val="Capital au 31-12-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H7">
            <v>329300000</v>
          </cell>
          <cell r="J7" t="str">
            <v>10</v>
          </cell>
          <cell r="K7" t="str">
            <v>101</v>
          </cell>
          <cell r="L7" t="str">
            <v>1013</v>
          </cell>
          <cell r="M7" t="str">
            <v>10130</v>
          </cell>
        </row>
        <row r="8">
          <cell r="H8">
            <v>7664288</v>
          </cell>
          <cell r="J8" t="str">
            <v>11</v>
          </cell>
          <cell r="K8" t="str">
            <v>111</v>
          </cell>
          <cell r="L8" t="str">
            <v>1110</v>
          </cell>
          <cell r="M8" t="str">
            <v>11100</v>
          </cell>
        </row>
        <row r="9">
          <cell r="H9">
            <v>10672236</v>
          </cell>
          <cell r="J9" t="str">
            <v>11</v>
          </cell>
          <cell r="K9" t="str">
            <v>112</v>
          </cell>
          <cell r="L9" t="str">
            <v>1120</v>
          </cell>
          <cell r="M9" t="str">
            <v>11200</v>
          </cell>
        </row>
        <row r="10">
          <cell r="H10">
            <v>6018895</v>
          </cell>
          <cell r="J10" t="str">
            <v>11</v>
          </cell>
          <cell r="K10" t="str">
            <v>113</v>
          </cell>
          <cell r="L10" t="str">
            <v>1130</v>
          </cell>
          <cell r="M10" t="str">
            <v>11300</v>
          </cell>
        </row>
        <row r="11">
          <cell r="H11">
            <v>12580395</v>
          </cell>
          <cell r="J11" t="str">
            <v>11</v>
          </cell>
          <cell r="K11" t="str">
            <v>114</v>
          </cell>
          <cell r="L11" t="str">
            <v>1141</v>
          </cell>
          <cell r="M11" t="str">
            <v>11410</v>
          </cell>
        </row>
        <row r="12">
          <cell r="H12">
            <v>9616410</v>
          </cell>
          <cell r="J12" t="str">
            <v>11</v>
          </cell>
          <cell r="K12" t="str">
            <v>114</v>
          </cell>
          <cell r="L12" t="str">
            <v>1142</v>
          </cell>
          <cell r="M12" t="str">
            <v>11420</v>
          </cell>
        </row>
        <row r="13">
          <cell r="H13">
            <v>6652428</v>
          </cell>
          <cell r="J13" t="str">
            <v>11</v>
          </cell>
          <cell r="K13" t="str">
            <v>114</v>
          </cell>
          <cell r="L13" t="str">
            <v>1143</v>
          </cell>
          <cell r="M13" t="str">
            <v>11430</v>
          </cell>
        </row>
        <row r="14">
          <cell r="H14">
            <v>32797437</v>
          </cell>
          <cell r="J14" t="str">
            <v>12</v>
          </cell>
          <cell r="K14" t="str">
            <v>121</v>
          </cell>
          <cell r="L14" t="str">
            <v>1210</v>
          </cell>
          <cell r="M14" t="str">
            <v>12100</v>
          </cell>
        </row>
        <row r="15">
          <cell r="J15" t="str">
            <v>12</v>
          </cell>
          <cell r="K15" t="str">
            <v>122</v>
          </cell>
          <cell r="L15" t="str">
            <v>1220</v>
          </cell>
          <cell r="M15" t="str">
            <v>12200</v>
          </cell>
        </row>
        <row r="16">
          <cell r="J16" t="str">
            <v>13</v>
          </cell>
          <cell r="K16" t="str">
            <v>131</v>
          </cell>
          <cell r="L16" t="str">
            <v>1310</v>
          </cell>
          <cell r="M16" t="str">
            <v>13100</v>
          </cell>
        </row>
        <row r="17">
          <cell r="J17" t="str">
            <v>13</v>
          </cell>
          <cell r="K17" t="str">
            <v>132</v>
          </cell>
          <cell r="L17" t="str">
            <v>1320</v>
          </cell>
          <cell r="M17" t="str">
            <v>13200</v>
          </cell>
        </row>
        <row r="18">
          <cell r="H18">
            <v>30176000</v>
          </cell>
          <cell r="J18" t="str">
            <v>15</v>
          </cell>
          <cell r="K18" t="str">
            <v>151</v>
          </cell>
          <cell r="L18" t="str">
            <v>1511</v>
          </cell>
          <cell r="M18" t="str">
            <v>15110</v>
          </cell>
        </row>
        <row r="19">
          <cell r="H19">
            <v>16200000</v>
          </cell>
          <cell r="J19" t="str">
            <v>15</v>
          </cell>
          <cell r="K19" t="str">
            <v>152</v>
          </cell>
          <cell r="L19" t="str">
            <v>1521</v>
          </cell>
          <cell r="M19" t="str">
            <v>15210</v>
          </cell>
        </row>
        <row r="20">
          <cell r="H20">
            <v>714000</v>
          </cell>
          <cell r="J20" t="str">
            <v>16</v>
          </cell>
          <cell r="K20" t="str">
            <v>163</v>
          </cell>
          <cell r="L20" t="str">
            <v>1630</v>
          </cell>
          <cell r="M20" t="str">
            <v>16300</v>
          </cell>
        </row>
        <row r="21">
          <cell r="J21" t="str">
            <v>19</v>
          </cell>
          <cell r="K21" t="str">
            <v>190</v>
          </cell>
          <cell r="L21" t="str">
            <v>1901</v>
          </cell>
          <cell r="M21" t="str">
            <v>19010</v>
          </cell>
        </row>
        <row r="22">
          <cell r="J22" t="str">
            <v>19</v>
          </cell>
          <cell r="K22" t="str">
            <v>190</v>
          </cell>
          <cell r="L22" t="str">
            <v>1902</v>
          </cell>
          <cell r="M22" t="str">
            <v>19020</v>
          </cell>
        </row>
        <row r="23">
          <cell r="J23" t="str">
            <v>20</v>
          </cell>
          <cell r="K23" t="str">
            <v>201</v>
          </cell>
          <cell r="L23" t="str">
            <v>2011</v>
          </cell>
          <cell r="M23" t="str">
            <v>20110</v>
          </cell>
        </row>
        <row r="24">
          <cell r="J24" t="str">
            <v>20</v>
          </cell>
          <cell r="K24" t="str">
            <v>201</v>
          </cell>
          <cell r="L24" t="str">
            <v>2013</v>
          </cell>
          <cell r="M24" t="str">
            <v>20130</v>
          </cell>
        </row>
        <row r="25">
          <cell r="J25" t="str">
            <v>20</v>
          </cell>
          <cell r="K25" t="str">
            <v>201</v>
          </cell>
          <cell r="L25" t="str">
            <v>2014</v>
          </cell>
          <cell r="M25" t="str">
            <v>20140</v>
          </cell>
        </row>
        <row r="26">
          <cell r="J26" t="str">
            <v>20</v>
          </cell>
          <cell r="K26" t="str">
            <v>202</v>
          </cell>
          <cell r="L26" t="str">
            <v>2021</v>
          </cell>
          <cell r="M26" t="str">
            <v>20210</v>
          </cell>
        </row>
        <row r="27">
          <cell r="J27" t="str">
            <v>20</v>
          </cell>
          <cell r="K27" t="str">
            <v>202</v>
          </cell>
          <cell r="L27" t="str">
            <v>2024</v>
          </cell>
          <cell r="M27" t="str">
            <v>20240</v>
          </cell>
        </row>
        <row r="28">
          <cell r="J28" t="str">
            <v>20</v>
          </cell>
          <cell r="K28" t="str">
            <v>202</v>
          </cell>
          <cell r="L28" t="str">
            <v>2026</v>
          </cell>
          <cell r="M28" t="str">
            <v>20260</v>
          </cell>
        </row>
        <row r="29">
          <cell r="J29" t="str">
            <v>21</v>
          </cell>
          <cell r="K29" t="str">
            <v>211</v>
          </cell>
          <cell r="L29" t="str">
            <v>2110</v>
          </cell>
          <cell r="M29" t="str">
            <v>21100</v>
          </cell>
        </row>
        <row r="30">
          <cell r="J30" t="str">
            <v>22</v>
          </cell>
          <cell r="K30" t="str">
            <v>225</v>
          </cell>
          <cell r="L30" t="str">
            <v>2251</v>
          </cell>
          <cell r="M30" t="str">
            <v>22510</v>
          </cell>
        </row>
        <row r="31">
          <cell r="J31" t="str">
            <v>22</v>
          </cell>
          <cell r="K31" t="str">
            <v>225</v>
          </cell>
          <cell r="L31" t="str">
            <v>2252</v>
          </cell>
          <cell r="M31" t="str">
            <v>22520</v>
          </cell>
        </row>
        <row r="32">
          <cell r="J32" t="str">
            <v>22</v>
          </cell>
          <cell r="K32" t="str">
            <v>225</v>
          </cell>
          <cell r="L32" t="str">
            <v>2253</v>
          </cell>
          <cell r="M32" t="str">
            <v>22530</v>
          </cell>
        </row>
        <row r="33">
          <cell r="J33" t="str">
            <v>22</v>
          </cell>
          <cell r="K33" t="str">
            <v>225</v>
          </cell>
          <cell r="L33" t="str">
            <v>2255</v>
          </cell>
          <cell r="M33" t="str">
            <v>22550</v>
          </cell>
        </row>
        <row r="34">
          <cell r="J34" t="str">
            <v>22</v>
          </cell>
          <cell r="K34" t="str">
            <v>229</v>
          </cell>
          <cell r="L34" t="str">
            <v>2290</v>
          </cell>
          <cell r="M34" t="str">
            <v>22900</v>
          </cell>
        </row>
        <row r="35">
          <cell r="J35" t="str">
            <v>23</v>
          </cell>
          <cell r="K35" t="str">
            <v>231</v>
          </cell>
          <cell r="L35" t="str">
            <v>2310</v>
          </cell>
          <cell r="M35" t="str">
            <v>23100</v>
          </cell>
        </row>
        <row r="36">
          <cell r="J36" t="str">
            <v>23</v>
          </cell>
          <cell r="K36" t="str">
            <v>235</v>
          </cell>
          <cell r="L36" t="str">
            <v>2351</v>
          </cell>
          <cell r="M36" t="str">
            <v>23510</v>
          </cell>
        </row>
        <row r="37">
          <cell r="J37" t="str">
            <v>23</v>
          </cell>
          <cell r="K37" t="str">
            <v>235</v>
          </cell>
          <cell r="L37" t="str">
            <v>2353</v>
          </cell>
          <cell r="M37" t="str">
            <v>23530</v>
          </cell>
        </row>
        <row r="38">
          <cell r="J38" t="str">
            <v>23</v>
          </cell>
          <cell r="K38" t="str">
            <v>236</v>
          </cell>
          <cell r="L38" t="str">
            <v>2363</v>
          </cell>
          <cell r="M38" t="str">
            <v>23630</v>
          </cell>
        </row>
        <row r="39">
          <cell r="J39" t="str">
            <v>23</v>
          </cell>
          <cell r="K39" t="str">
            <v>239</v>
          </cell>
          <cell r="L39" t="str">
            <v>2390</v>
          </cell>
          <cell r="M39" t="str">
            <v>23900</v>
          </cell>
        </row>
        <row r="40">
          <cell r="J40" t="str">
            <v>24</v>
          </cell>
          <cell r="K40" t="str">
            <v>249</v>
          </cell>
          <cell r="L40" t="str">
            <v>2490</v>
          </cell>
          <cell r="M40" t="str">
            <v>24900</v>
          </cell>
        </row>
        <row r="41">
          <cell r="J41" t="str">
            <v>25</v>
          </cell>
          <cell r="K41" t="str">
            <v>251</v>
          </cell>
          <cell r="L41" t="str">
            <v>2511</v>
          </cell>
          <cell r="M41" t="str">
            <v>25110</v>
          </cell>
        </row>
        <row r="42">
          <cell r="J42" t="str">
            <v>28</v>
          </cell>
          <cell r="K42" t="str">
            <v>280</v>
          </cell>
          <cell r="L42" t="str">
            <v>2801</v>
          </cell>
          <cell r="M42" t="str">
            <v>28011</v>
          </cell>
        </row>
        <row r="43">
          <cell r="J43" t="str">
            <v>28</v>
          </cell>
          <cell r="K43" t="str">
            <v>280</v>
          </cell>
          <cell r="L43" t="str">
            <v>2801</v>
          </cell>
          <cell r="M43" t="str">
            <v>28012</v>
          </cell>
        </row>
        <row r="44">
          <cell r="J44" t="str">
            <v>28</v>
          </cell>
          <cell r="K44" t="str">
            <v>280</v>
          </cell>
          <cell r="L44" t="str">
            <v>2801</v>
          </cell>
          <cell r="M44" t="str">
            <v>28014</v>
          </cell>
        </row>
        <row r="45">
          <cell r="H45">
            <v>8424169</v>
          </cell>
          <cell r="J45" t="str">
            <v>28</v>
          </cell>
          <cell r="K45" t="str">
            <v>282</v>
          </cell>
          <cell r="L45" t="str">
            <v>2825</v>
          </cell>
          <cell r="M45" t="str">
            <v>28251</v>
          </cell>
        </row>
        <row r="46">
          <cell r="H46">
            <v>2186790</v>
          </cell>
          <cell r="J46" t="str">
            <v>28</v>
          </cell>
          <cell r="K46" t="str">
            <v>282</v>
          </cell>
          <cell r="L46" t="str">
            <v>2825</v>
          </cell>
          <cell r="M46" t="str">
            <v>28251</v>
          </cell>
        </row>
        <row r="47">
          <cell r="H47">
            <v>24016257</v>
          </cell>
          <cell r="J47" t="str">
            <v>28</v>
          </cell>
          <cell r="K47" t="str">
            <v>282</v>
          </cell>
          <cell r="L47" t="str">
            <v>2825</v>
          </cell>
          <cell r="M47" t="str">
            <v>28251</v>
          </cell>
        </row>
        <row r="48">
          <cell r="H48">
            <v>5190317</v>
          </cell>
          <cell r="J48" t="str">
            <v>28</v>
          </cell>
          <cell r="K48" t="str">
            <v>282</v>
          </cell>
          <cell r="L48" t="str">
            <v>2825</v>
          </cell>
          <cell r="M48" t="str">
            <v>28251</v>
          </cell>
        </row>
        <row r="49">
          <cell r="H49">
            <v>42995292</v>
          </cell>
          <cell r="J49" t="str">
            <v>28</v>
          </cell>
          <cell r="K49" t="str">
            <v>282</v>
          </cell>
          <cell r="L49" t="str">
            <v>2829</v>
          </cell>
          <cell r="M49" t="str">
            <v>28290</v>
          </cell>
        </row>
        <row r="50">
          <cell r="J50" t="str">
            <v>30</v>
          </cell>
          <cell r="K50" t="str">
            <v>301</v>
          </cell>
          <cell r="L50" t="str">
            <v>3011</v>
          </cell>
          <cell r="M50" t="str">
            <v>30110</v>
          </cell>
        </row>
        <row r="51">
          <cell r="J51" t="str">
            <v>30</v>
          </cell>
          <cell r="K51" t="str">
            <v>301</v>
          </cell>
          <cell r="L51" t="str">
            <v>3012</v>
          </cell>
          <cell r="M51" t="str">
            <v>30120</v>
          </cell>
        </row>
        <row r="52">
          <cell r="J52" t="str">
            <v>31</v>
          </cell>
          <cell r="K52" t="str">
            <v>311</v>
          </cell>
          <cell r="L52" t="str">
            <v>3110</v>
          </cell>
          <cell r="M52" t="str">
            <v>31100</v>
          </cell>
        </row>
        <row r="53">
          <cell r="J53" t="str">
            <v>31</v>
          </cell>
          <cell r="K53" t="str">
            <v>313</v>
          </cell>
          <cell r="L53" t="str">
            <v>3130</v>
          </cell>
          <cell r="M53" t="str">
            <v>31300</v>
          </cell>
        </row>
        <row r="54">
          <cell r="J54" t="str">
            <v>31</v>
          </cell>
          <cell r="K54" t="str">
            <v>315</v>
          </cell>
          <cell r="L54" t="str">
            <v>3151</v>
          </cell>
          <cell r="M54" t="str">
            <v>31511</v>
          </cell>
        </row>
        <row r="55">
          <cell r="J55" t="str">
            <v>31</v>
          </cell>
          <cell r="K55" t="str">
            <v>319</v>
          </cell>
          <cell r="L55" t="str">
            <v>3190</v>
          </cell>
          <cell r="M55" t="str">
            <v>31900</v>
          </cell>
        </row>
        <row r="56">
          <cell r="J56" t="str">
            <v>32</v>
          </cell>
          <cell r="K56" t="str">
            <v>320</v>
          </cell>
          <cell r="L56" t="str">
            <v>3201</v>
          </cell>
          <cell r="M56" t="str">
            <v>32011</v>
          </cell>
        </row>
        <row r="57">
          <cell r="J57" t="str">
            <v>32</v>
          </cell>
          <cell r="K57" t="str">
            <v>320</v>
          </cell>
          <cell r="L57" t="str">
            <v>3201</v>
          </cell>
          <cell r="M57" t="str">
            <v>32012</v>
          </cell>
        </row>
        <row r="58">
          <cell r="J58" t="str">
            <v>32</v>
          </cell>
          <cell r="K58" t="str">
            <v>320</v>
          </cell>
          <cell r="L58" t="str">
            <v>3204</v>
          </cell>
          <cell r="M58" t="str">
            <v>32041</v>
          </cell>
        </row>
        <row r="59">
          <cell r="J59" t="str">
            <v>32</v>
          </cell>
          <cell r="K59" t="str">
            <v>322</v>
          </cell>
          <cell r="L59" t="str">
            <v>3222</v>
          </cell>
          <cell r="M59" t="str">
            <v>32220</v>
          </cell>
        </row>
        <row r="60">
          <cell r="J60" t="str">
            <v>32</v>
          </cell>
          <cell r="K60" t="str">
            <v>323</v>
          </cell>
          <cell r="L60" t="str">
            <v>3232</v>
          </cell>
          <cell r="M60" t="str">
            <v>32320</v>
          </cell>
        </row>
        <row r="61">
          <cell r="J61" t="str">
            <v>32</v>
          </cell>
          <cell r="K61" t="str">
            <v>325</v>
          </cell>
          <cell r="L61" t="str">
            <v>3250</v>
          </cell>
          <cell r="M61" t="str">
            <v>32500</v>
          </cell>
        </row>
        <row r="62">
          <cell r="J62" t="str">
            <v>32</v>
          </cell>
          <cell r="K62" t="str">
            <v>326</v>
          </cell>
          <cell r="L62" t="str">
            <v>3260</v>
          </cell>
          <cell r="M62" t="str">
            <v>32600</v>
          </cell>
        </row>
        <row r="63">
          <cell r="J63" t="str">
            <v>32</v>
          </cell>
          <cell r="K63" t="str">
            <v>329</v>
          </cell>
          <cell r="L63" t="str">
            <v>3291</v>
          </cell>
          <cell r="M63" t="str">
            <v>32910</v>
          </cell>
        </row>
        <row r="64">
          <cell r="J64" t="str">
            <v>33</v>
          </cell>
          <cell r="K64" t="str">
            <v>331</v>
          </cell>
          <cell r="L64" t="str">
            <v>3311</v>
          </cell>
          <cell r="M64" t="str">
            <v>33110</v>
          </cell>
        </row>
        <row r="65">
          <cell r="J65" t="str">
            <v>33</v>
          </cell>
          <cell r="K65" t="str">
            <v>334</v>
          </cell>
          <cell r="L65" t="str">
            <v>3341</v>
          </cell>
          <cell r="M65" t="str">
            <v>33410</v>
          </cell>
        </row>
        <row r="66">
          <cell r="J66" t="str">
            <v>33</v>
          </cell>
          <cell r="K66" t="str">
            <v>335</v>
          </cell>
          <cell r="L66" t="str">
            <v>3351</v>
          </cell>
          <cell r="M66" t="str">
            <v>33510</v>
          </cell>
        </row>
        <row r="67">
          <cell r="J67" t="str">
            <v>34</v>
          </cell>
          <cell r="K67" t="str">
            <v>340</v>
          </cell>
          <cell r="L67" t="str">
            <v>3400</v>
          </cell>
          <cell r="M67" t="str">
            <v>34000</v>
          </cell>
        </row>
        <row r="68">
          <cell r="J68" t="str">
            <v>34</v>
          </cell>
          <cell r="K68" t="str">
            <v>340</v>
          </cell>
          <cell r="L68" t="str">
            <v>3401</v>
          </cell>
          <cell r="M68" t="str">
            <v>34010</v>
          </cell>
        </row>
        <row r="69">
          <cell r="J69" t="str">
            <v>34</v>
          </cell>
          <cell r="K69" t="str">
            <v>340</v>
          </cell>
          <cell r="L69" t="str">
            <v>3402</v>
          </cell>
          <cell r="M69" t="str">
            <v>34020</v>
          </cell>
        </row>
        <row r="70">
          <cell r="H70">
            <v>894475000</v>
          </cell>
          <cell r="J70" t="str">
            <v>35</v>
          </cell>
          <cell r="K70" t="str">
            <v>351</v>
          </cell>
          <cell r="L70" t="str">
            <v>3510</v>
          </cell>
          <cell r="M70" t="str">
            <v>35100</v>
          </cell>
        </row>
        <row r="71">
          <cell r="J71" t="str">
            <v>36</v>
          </cell>
          <cell r="K71" t="str">
            <v>361</v>
          </cell>
          <cell r="L71" t="str">
            <v>3610</v>
          </cell>
          <cell r="M71" t="str">
            <v>36100</v>
          </cell>
        </row>
        <row r="72">
          <cell r="H72">
            <v>203297640</v>
          </cell>
          <cell r="J72" t="str">
            <v>37</v>
          </cell>
          <cell r="K72" t="str">
            <v>371</v>
          </cell>
          <cell r="L72" t="str">
            <v>3711</v>
          </cell>
          <cell r="M72" t="str">
            <v>37110</v>
          </cell>
        </row>
        <row r="73">
          <cell r="H73">
            <v>6411783</v>
          </cell>
          <cell r="J73" t="str">
            <v>37</v>
          </cell>
          <cell r="K73" t="str">
            <v>371</v>
          </cell>
          <cell r="L73" t="str">
            <v>3712</v>
          </cell>
          <cell r="M73" t="str">
            <v>37120</v>
          </cell>
        </row>
        <row r="74">
          <cell r="J74" t="str">
            <v>37</v>
          </cell>
          <cell r="K74" t="str">
            <v>371</v>
          </cell>
          <cell r="L74" t="str">
            <v>3712</v>
          </cell>
          <cell r="M74" t="str">
            <v>37121</v>
          </cell>
        </row>
        <row r="75">
          <cell r="J75" t="str">
            <v>37</v>
          </cell>
          <cell r="K75" t="str">
            <v>371</v>
          </cell>
          <cell r="L75" t="str">
            <v>3712</v>
          </cell>
          <cell r="M75" t="str">
            <v>37122</v>
          </cell>
        </row>
        <row r="76">
          <cell r="J76" t="str">
            <v>37</v>
          </cell>
          <cell r="K76" t="str">
            <v>372</v>
          </cell>
          <cell r="L76" t="str">
            <v>3722</v>
          </cell>
          <cell r="M76" t="str">
            <v>37220</v>
          </cell>
        </row>
        <row r="77">
          <cell r="H77">
            <v>17266668.5</v>
          </cell>
          <cell r="J77" t="str">
            <v>37</v>
          </cell>
          <cell r="K77" t="str">
            <v>372</v>
          </cell>
          <cell r="L77" t="str">
            <v>3722</v>
          </cell>
          <cell r="M77" t="str">
            <v>37220</v>
          </cell>
        </row>
        <row r="78">
          <cell r="H78">
            <v>48394</v>
          </cell>
          <cell r="J78" t="str">
            <v>37</v>
          </cell>
          <cell r="K78" t="str">
            <v>372</v>
          </cell>
          <cell r="L78" t="str">
            <v>3722</v>
          </cell>
          <cell r="M78" t="str">
            <v>37220</v>
          </cell>
        </row>
        <row r="79">
          <cell r="J79" t="str">
            <v>37</v>
          </cell>
          <cell r="K79" t="str">
            <v>372</v>
          </cell>
          <cell r="L79" t="str">
            <v>3723</v>
          </cell>
          <cell r="M79" t="str">
            <v>37230</v>
          </cell>
        </row>
        <row r="80">
          <cell r="H80">
            <v>1724803779.5</v>
          </cell>
          <cell r="J80" t="str">
            <v>37</v>
          </cell>
          <cell r="K80" t="str">
            <v>373</v>
          </cell>
          <cell r="L80" t="str">
            <v>3731</v>
          </cell>
          <cell r="M80" t="str">
            <v>37310</v>
          </cell>
        </row>
        <row r="81">
          <cell r="J81" t="str">
            <v>37</v>
          </cell>
          <cell r="K81" t="str">
            <v>373</v>
          </cell>
          <cell r="L81" t="str">
            <v>3733</v>
          </cell>
          <cell r="M81" t="str">
            <v>37330</v>
          </cell>
        </row>
        <row r="82">
          <cell r="J82" t="str">
            <v>37</v>
          </cell>
          <cell r="K82" t="str">
            <v>374</v>
          </cell>
          <cell r="L82" t="str">
            <v>3741</v>
          </cell>
          <cell r="M82" t="str">
            <v>37410</v>
          </cell>
        </row>
        <row r="83">
          <cell r="J83" t="str">
            <v>38</v>
          </cell>
          <cell r="K83" t="str">
            <v>381</v>
          </cell>
          <cell r="L83" t="str">
            <v>3810</v>
          </cell>
          <cell r="M83" t="str">
            <v>38100</v>
          </cell>
        </row>
        <row r="84">
          <cell r="J84" t="str">
            <v>38</v>
          </cell>
          <cell r="K84" t="str">
            <v>381</v>
          </cell>
          <cell r="L84" t="str">
            <v>3810</v>
          </cell>
          <cell r="M84" t="str">
            <v>38100</v>
          </cell>
        </row>
        <row r="85">
          <cell r="J85" t="str">
            <v>38</v>
          </cell>
          <cell r="K85" t="str">
            <v>381</v>
          </cell>
          <cell r="L85" t="str">
            <v>3810</v>
          </cell>
          <cell r="M85" t="str">
            <v>38100</v>
          </cell>
        </row>
        <row r="86">
          <cell r="J86" t="str">
            <v>38</v>
          </cell>
          <cell r="K86" t="str">
            <v>381</v>
          </cell>
          <cell r="L86" t="str">
            <v>3810</v>
          </cell>
          <cell r="M86" t="str">
            <v>38100</v>
          </cell>
        </row>
        <row r="87">
          <cell r="J87" t="str">
            <v>38</v>
          </cell>
          <cell r="K87" t="str">
            <v>381</v>
          </cell>
          <cell r="L87" t="str">
            <v>3811</v>
          </cell>
          <cell r="M87" t="str">
            <v>38110</v>
          </cell>
        </row>
        <row r="88">
          <cell r="J88" t="str">
            <v>38</v>
          </cell>
          <cell r="K88" t="str">
            <v>381</v>
          </cell>
          <cell r="L88" t="str">
            <v>3811</v>
          </cell>
          <cell r="M88" t="str">
            <v>38110</v>
          </cell>
        </row>
        <row r="89">
          <cell r="J89" t="str">
            <v>38</v>
          </cell>
          <cell r="K89" t="str">
            <v>381</v>
          </cell>
          <cell r="L89" t="str">
            <v>3811</v>
          </cell>
          <cell r="M89" t="str">
            <v>38110</v>
          </cell>
        </row>
        <row r="90">
          <cell r="J90" t="str">
            <v>38</v>
          </cell>
          <cell r="K90" t="str">
            <v>381</v>
          </cell>
          <cell r="L90" t="str">
            <v>3811</v>
          </cell>
          <cell r="M90" t="str">
            <v>38110</v>
          </cell>
        </row>
        <row r="91">
          <cell r="J91" t="str">
            <v>38</v>
          </cell>
          <cell r="K91" t="str">
            <v>381</v>
          </cell>
          <cell r="L91" t="str">
            <v>3811</v>
          </cell>
          <cell r="M91" t="str">
            <v>38110</v>
          </cell>
        </row>
        <row r="92">
          <cell r="J92" t="str">
            <v>38</v>
          </cell>
          <cell r="K92" t="str">
            <v>384</v>
          </cell>
          <cell r="L92" t="str">
            <v>3840</v>
          </cell>
          <cell r="M92" t="str">
            <v>38400</v>
          </cell>
        </row>
        <row r="93">
          <cell r="H93">
            <v>15424414</v>
          </cell>
          <cell r="J93" t="str">
            <v>38</v>
          </cell>
          <cell r="K93" t="str">
            <v>384</v>
          </cell>
          <cell r="L93" t="str">
            <v>3841</v>
          </cell>
          <cell r="M93" t="str">
            <v>38410</v>
          </cell>
        </row>
        <row r="94">
          <cell r="J94" t="str">
            <v>38</v>
          </cell>
          <cell r="K94" t="str">
            <v>386</v>
          </cell>
          <cell r="L94" t="str">
            <v>3860</v>
          </cell>
          <cell r="M94" t="str">
            <v>38600</v>
          </cell>
        </row>
        <row r="95">
          <cell r="J95" t="str">
            <v>38</v>
          </cell>
          <cell r="K95" t="str">
            <v>386</v>
          </cell>
          <cell r="L95" t="str">
            <v>3861</v>
          </cell>
          <cell r="M95" t="str">
            <v>38610</v>
          </cell>
        </row>
        <row r="96">
          <cell r="J96" t="str">
            <v>38</v>
          </cell>
          <cell r="K96" t="str">
            <v>387</v>
          </cell>
          <cell r="L96" t="str">
            <v>3870</v>
          </cell>
          <cell r="M96" t="str">
            <v>38700</v>
          </cell>
        </row>
        <row r="97">
          <cell r="H97">
            <v>85513888</v>
          </cell>
          <cell r="J97" t="str">
            <v>39</v>
          </cell>
          <cell r="K97" t="str">
            <v>392</v>
          </cell>
          <cell r="L97" t="str">
            <v>3922</v>
          </cell>
          <cell r="M97" t="str">
            <v>39220</v>
          </cell>
        </row>
        <row r="98">
          <cell r="J98" t="str">
            <v>40</v>
          </cell>
          <cell r="K98" t="str">
            <v>409</v>
          </cell>
          <cell r="L98" t="str">
            <v>4091</v>
          </cell>
          <cell r="M98" t="str">
            <v>40910</v>
          </cell>
        </row>
        <row r="99">
          <cell r="J99" t="str">
            <v>41</v>
          </cell>
          <cell r="K99" t="str">
            <v>411</v>
          </cell>
          <cell r="L99" t="str">
            <v>4111</v>
          </cell>
          <cell r="M99" t="str">
            <v>41111</v>
          </cell>
        </row>
        <row r="100">
          <cell r="J100" t="str">
            <v>41</v>
          </cell>
          <cell r="K100" t="str">
            <v>411</v>
          </cell>
          <cell r="L100" t="str">
            <v>4111</v>
          </cell>
          <cell r="M100" t="str">
            <v>41112</v>
          </cell>
        </row>
        <row r="101">
          <cell r="J101" t="str">
            <v>41</v>
          </cell>
          <cell r="K101" t="str">
            <v>411</v>
          </cell>
          <cell r="L101" t="str">
            <v>4113</v>
          </cell>
          <cell r="M101" t="str">
            <v>41132</v>
          </cell>
        </row>
        <row r="102">
          <cell r="H102">
            <v>1772350</v>
          </cell>
          <cell r="J102" t="str">
            <v>41</v>
          </cell>
          <cell r="K102" t="str">
            <v>412</v>
          </cell>
          <cell r="L102" t="str">
            <v>4121</v>
          </cell>
          <cell r="M102" t="str">
            <v>41210</v>
          </cell>
        </row>
        <row r="103">
          <cell r="J103" t="str">
            <v>41</v>
          </cell>
          <cell r="K103" t="str">
            <v>419</v>
          </cell>
          <cell r="L103" t="str">
            <v>4191</v>
          </cell>
          <cell r="M103" t="str">
            <v>41910</v>
          </cell>
        </row>
        <row r="104">
          <cell r="J104" t="str">
            <v>42</v>
          </cell>
          <cell r="K104" t="str">
            <v>421</v>
          </cell>
          <cell r="L104" t="str">
            <v>4211</v>
          </cell>
          <cell r="M104" t="str">
            <v>42110</v>
          </cell>
        </row>
        <row r="105">
          <cell r="J105" t="str">
            <v>42</v>
          </cell>
          <cell r="K105" t="str">
            <v>421</v>
          </cell>
          <cell r="L105" t="str">
            <v>4212</v>
          </cell>
          <cell r="M105" t="str">
            <v>42120</v>
          </cell>
        </row>
        <row r="106">
          <cell r="J106" t="str">
            <v>42</v>
          </cell>
          <cell r="K106" t="str">
            <v>422</v>
          </cell>
          <cell r="L106" t="str">
            <v>4220</v>
          </cell>
          <cell r="M106" t="str">
            <v>42200</v>
          </cell>
        </row>
        <row r="107">
          <cell r="H107">
            <v>53000</v>
          </cell>
          <cell r="J107" t="str">
            <v>42</v>
          </cell>
          <cell r="K107" t="str">
            <v>423</v>
          </cell>
          <cell r="L107" t="str">
            <v>4232</v>
          </cell>
          <cell r="M107" t="str">
            <v>42320</v>
          </cell>
        </row>
        <row r="108">
          <cell r="J108" t="str">
            <v>43</v>
          </cell>
          <cell r="K108" t="str">
            <v>430</v>
          </cell>
          <cell r="L108" t="str">
            <v>4301</v>
          </cell>
          <cell r="M108" t="str">
            <v>43010</v>
          </cell>
        </row>
        <row r="109">
          <cell r="J109" t="str">
            <v>43</v>
          </cell>
          <cell r="K109" t="str">
            <v>430</v>
          </cell>
          <cell r="L109" t="str">
            <v>4302</v>
          </cell>
          <cell r="M109" t="str">
            <v>43020</v>
          </cell>
        </row>
        <row r="110">
          <cell r="H110">
            <v>10995683</v>
          </cell>
          <cell r="J110" t="str">
            <v>43</v>
          </cell>
          <cell r="K110" t="str">
            <v>430</v>
          </cell>
          <cell r="L110" t="str">
            <v>4303</v>
          </cell>
          <cell r="M110" t="str">
            <v>43030</v>
          </cell>
        </row>
        <row r="111">
          <cell r="H111">
            <v>2014671</v>
          </cell>
          <cell r="J111" t="str">
            <v>43</v>
          </cell>
          <cell r="K111" t="str">
            <v>430</v>
          </cell>
          <cell r="L111" t="str">
            <v>4303</v>
          </cell>
          <cell r="M111" t="str">
            <v>43031</v>
          </cell>
        </row>
        <row r="112">
          <cell r="J112" t="str">
            <v>43</v>
          </cell>
          <cell r="K112" t="str">
            <v>430</v>
          </cell>
          <cell r="L112" t="str">
            <v>4304</v>
          </cell>
          <cell r="M112" t="str">
            <v>43040</v>
          </cell>
        </row>
        <row r="113">
          <cell r="J113" t="str">
            <v>43</v>
          </cell>
          <cell r="K113" t="str">
            <v>430</v>
          </cell>
          <cell r="L113" t="str">
            <v>4305</v>
          </cell>
          <cell r="M113" t="str">
            <v>43050</v>
          </cell>
        </row>
        <row r="114">
          <cell r="J114" t="str">
            <v>43</v>
          </cell>
          <cell r="K114" t="str">
            <v>430</v>
          </cell>
          <cell r="L114" t="str">
            <v>4306</v>
          </cell>
          <cell r="M114" t="str">
            <v>43060</v>
          </cell>
        </row>
        <row r="115">
          <cell r="H115">
            <v>185625</v>
          </cell>
          <cell r="J115" t="str">
            <v>43</v>
          </cell>
          <cell r="K115" t="str">
            <v>430</v>
          </cell>
          <cell r="L115" t="str">
            <v>4307</v>
          </cell>
          <cell r="M115" t="str">
            <v>43070</v>
          </cell>
        </row>
        <row r="116">
          <cell r="H116">
            <v>210877</v>
          </cell>
          <cell r="J116" t="str">
            <v>43</v>
          </cell>
          <cell r="K116" t="str">
            <v>430</v>
          </cell>
          <cell r="L116" t="str">
            <v>4307</v>
          </cell>
          <cell r="M116" t="str">
            <v>43070</v>
          </cell>
        </row>
        <row r="117">
          <cell r="H117">
            <v>14726</v>
          </cell>
          <cell r="J117" t="str">
            <v>43</v>
          </cell>
          <cell r="K117" t="str">
            <v>430</v>
          </cell>
          <cell r="L117" t="str">
            <v>4307</v>
          </cell>
          <cell r="M117" t="str">
            <v>43070</v>
          </cell>
        </row>
        <row r="118">
          <cell r="H118">
            <v>77740</v>
          </cell>
          <cell r="J118" t="str">
            <v>43</v>
          </cell>
          <cell r="K118" t="str">
            <v>430</v>
          </cell>
          <cell r="L118" t="str">
            <v>4307</v>
          </cell>
          <cell r="M118" t="str">
            <v>43071</v>
          </cell>
        </row>
        <row r="119">
          <cell r="H119">
            <v>31096</v>
          </cell>
          <cell r="J119" t="str">
            <v>43</v>
          </cell>
          <cell r="K119" t="str">
            <v>430</v>
          </cell>
          <cell r="L119" t="str">
            <v>4307</v>
          </cell>
          <cell r="M119" t="str">
            <v>43072</v>
          </cell>
        </row>
        <row r="120">
          <cell r="H120">
            <v>42850</v>
          </cell>
          <cell r="J120" t="str">
            <v>43</v>
          </cell>
          <cell r="K120" t="str">
            <v>430</v>
          </cell>
          <cell r="L120" t="str">
            <v>4307</v>
          </cell>
          <cell r="M120" t="str">
            <v>43073</v>
          </cell>
        </row>
        <row r="121">
          <cell r="H121">
            <v>110491</v>
          </cell>
          <cell r="J121" t="str">
            <v>43</v>
          </cell>
          <cell r="K121" t="str">
            <v>430</v>
          </cell>
          <cell r="L121" t="str">
            <v>4307</v>
          </cell>
          <cell r="M121" t="str">
            <v>43074</v>
          </cell>
        </row>
        <row r="122">
          <cell r="H122">
            <v>14500</v>
          </cell>
          <cell r="J122" t="str">
            <v>43</v>
          </cell>
          <cell r="K122" t="str">
            <v>430</v>
          </cell>
          <cell r="L122" t="str">
            <v>4307</v>
          </cell>
          <cell r="M122" t="str">
            <v>43075</v>
          </cell>
        </row>
        <row r="123">
          <cell r="J123" t="str">
            <v>43</v>
          </cell>
          <cell r="K123" t="str">
            <v>431</v>
          </cell>
          <cell r="L123" t="str">
            <v>4312</v>
          </cell>
          <cell r="M123" t="str">
            <v>43120</v>
          </cell>
        </row>
        <row r="124">
          <cell r="J124" t="str">
            <v>43</v>
          </cell>
          <cell r="K124" t="str">
            <v>433</v>
          </cell>
          <cell r="L124" t="str">
            <v>4331</v>
          </cell>
          <cell r="M124" t="str">
            <v>43310</v>
          </cell>
        </row>
        <row r="125">
          <cell r="J125" t="str">
            <v>44</v>
          </cell>
          <cell r="K125" t="str">
            <v>441</v>
          </cell>
          <cell r="L125" t="str">
            <v>4416</v>
          </cell>
          <cell r="M125" t="str">
            <v>44160</v>
          </cell>
        </row>
        <row r="126">
          <cell r="H126">
            <v>9000</v>
          </cell>
          <cell r="J126" t="str">
            <v>44</v>
          </cell>
          <cell r="K126" t="str">
            <v>443</v>
          </cell>
          <cell r="L126" t="str">
            <v>4430</v>
          </cell>
          <cell r="M126" t="str">
            <v>44300</v>
          </cell>
        </row>
        <row r="127">
          <cell r="J127" t="str">
            <v>44</v>
          </cell>
          <cell r="K127" t="str">
            <v>443</v>
          </cell>
          <cell r="L127" t="str">
            <v>4431</v>
          </cell>
          <cell r="M127" t="str">
            <v>44310</v>
          </cell>
        </row>
        <row r="128">
          <cell r="J128" t="str">
            <v>45</v>
          </cell>
          <cell r="K128" t="str">
            <v>451</v>
          </cell>
          <cell r="L128" t="str">
            <v>4510</v>
          </cell>
          <cell r="M128" t="str">
            <v>45100</v>
          </cell>
        </row>
        <row r="129">
          <cell r="H129">
            <v>30500</v>
          </cell>
          <cell r="J129" t="str">
            <v>45</v>
          </cell>
          <cell r="K129" t="str">
            <v>451</v>
          </cell>
          <cell r="L129" t="str">
            <v>4510</v>
          </cell>
          <cell r="M129" t="str">
            <v>45100</v>
          </cell>
        </row>
        <row r="130">
          <cell r="J130" t="str">
            <v>45</v>
          </cell>
          <cell r="K130" t="str">
            <v>451</v>
          </cell>
          <cell r="L130" t="str">
            <v>4510</v>
          </cell>
          <cell r="M130" t="str">
            <v>45100</v>
          </cell>
        </row>
        <row r="131">
          <cell r="J131" t="str">
            <v>45</v>
          </cell>
          <cell r="K131" t="str">
            <v>451</v>
          </cell>
          <cell r="L131" t="str">
            <v>4510</v>
          </cell>
          <cell r="M131" t="str">
            <v>45100</v>
          </cell>
        </row>
        <row r="132">
          <cell r="J132" t="str">
            <v>45</v>
          </cell>
          <cell r="K132" t="str">
            <v>451</v>
          </cell>
          <cell r="L132" t="str">
            <v>4510</v>
          </cell>
          <cell r="M132" t="str">
            <v>45100</v>
          </cell>
        </row>
        <row r="133">
          <cell r="H133">
            <v>2750000</v>
          </cell>
          <cell r="J133" t="str">
            <v>45</v>
          </cell>
          <cell r="K133" t="str">
            <v>451</v>
          </cell>
          <cell r="L133" t="str">
            <v>4510</v>
          </cell>
          <cell r="M133" t="str">
            <v>45100</v>
          </cell>
        </row>
        <row r="134">
          <cell r="J134" t="str">
            <v>45</v>
          </cell>
          <cell r="K134" t="str">
            <v>452</v>
          </cell>
          <cell r="L134" t="str">
            <v>4526</v>
          </cell>
          <cell r="M134" t="str">
            <v>45263</v>
          </cell>
        </row>
        <row r="135">
          <cell r="H135">
            <v>100000</v>
          </cell>
          <cell r="J135" t="str">
            <v>45</v>
          </cell>
          <cell r="K135" t="str">
            <v>452</v>
          </cell>
          <cell r="L135" t="str">
            <v>4526</v>
          </cell>
          <cell r="M135" t="str">
            <v>45263</v>
          </cell>
        </row>
        <row r="136">
          <cell r="J136" t="str">
            <v>45</v>
          </cell>
          <cell r="K136" t="str">
            <v>452</v>
          </cell>
          <cell r="L136" t="str">
            <v>4526</v>
          </cell>
          <cell r="M136" t="str">
            <v>45263</v>
          </cell>
        </row>
        <row r="137">
          <cell r="J137" t="str">
            <v>45</v>
          </cell>
          <cell r="K137" t="str">
            <v>452</v>
          </cell>
          <cell r="L137" t="str">
            <v>4526</v>
          </cell>
          <cell r="M137" t="str">
            <v>45263</v>
          </cell>
        </row>
        <row r="138">
          <cell r="J138" t="str">
            <v>45</v>
          </cell>
          <cell r="K138" t="str">
            <v>452</v>
          </cell>
          <cell r="L138" t="str">
            <v>4526</v>
          </cell>
          <cell r="M138" t="str">
            <v>45263</v>
          </cell>
        </row>
        <row r="139">
          <cell r="J139" t="str">
            <v>45</v>
          </cell>
          <cell r="K139" t="str">
            <v>452</v>
          </cell>
          <cell r="L139" t="str">
            <v>4526</v>
          </cell>
          <cell r="M139" t="str">
            <v>45264</v>
          </cell>
        </row>
        <row r="140">
          <cell r="H140">
            <v>177000</v>
          </cell>
          <cell r="J140" t="str">
            <v>45</v>
          </cell>
          <cell r="K140" t="str">
            <v>452</v>
          </cell>
          <cell r="L140" t="str">
            <v>4526</v>
          </cell>
          <cell r="M140" t="str">
            <v>45264</v>
          </cell>
        </row>
        <row r="141">
          <cell r="J141" t="str">
            <v>45</v>
          </cell>
          <cell r="K141" t="str">
            <v>452</v>
          </cell>
          <cell r="L141" t="str">
            <v>4526</v>
          </cell>
          <cell r="M141" t="str">
            <v>45264</v>
          </cell>
        </row>
        <row r="142">
          <cell r="J142" t="str">
            <v>45</v>
          </cell>
          <cell r="K142" t="str">
            <v>452</v>
          </cell>
          <cell r="L142" t="str">
            <v>4526</v>
          </cell>
          <cell r="M142" t="str">
            <v>45264</v>
          </cell>
        </row>
        <row r="143">
          <cell r="J143" t="str">
            <v>45</v>
          </cell>
          <cell r="K143" t="str">
            <v>452</v>
          </cell>
          <cell r="L143" t="str">
            <v>4526</v>
          </cell>
          <cell r="M143" t="str">
            <v>45264</v>
          </cell>
        </row>
        <row r="144">
          <cell r="J144" t="str">
            <v>45</v>
          </cell>
          <cell r="K144" t="str">
            <v>452</v>
          </cell>
          <cell r="L144" t="str">
            <v>4526</v>
          </cell>
          <cell r="M144" t="str">
            <v>45265</v>
          </cell>
        </row>
        <row r="145">
          <cell r="H145">
            <v>1265500</v>
          </cell>
          <cell r="J145" t="str">
            <v>45</v>
          </cell>
          <cell r="K145" t="str">
            <v>452</v>
          </cell>
          <cell r="L145" t="str">
            <v>4526</v>
          </cell>
          <cell r="M145" t="str">
            <v>45265</v>
          </cell>
        </row>
        <row r="146">
          <cell r="J146" t="str">
            <v>45</v>
          </cell>
          <cell r="K146" t="str">
            <v>452</v>
          </cell>
          <cell r="L146" t="str">
            <v>4526</v>
          </cell>
          <cell r="M146" t="str">
            <v>45265</v>
          </cell>
        </row>
        <row r="147">
          <cell r="J147" t="str">
            <v>45</v>
          </cell>
          <cell r="K147" t="str">
            <v>452</v>
          </cell>
          <cell r="L147" t="str">
            <v>4526</v>
          </cell>
          <cell r="M147" t="str">
            <v>45265</v>
          </cell>
        </row>
        <row r="148">
          <cell r="J148" t="str">
            <v>45</v>
          </cell>
          <cell r="K148" t="str">
            <v>452</v>
          </cell>
          <cell r="L148" t="str">
            <v>4526</v>
          </cell>
          <cell r="M148" t="str">
            <v>45265</v>
          </cell>
        </row>
        <row r="149">
          <cell r="J149" t="str">
            <v>45</v>
          </cell>
          <cell r="K149" t="str">
            <v>459</v>
          </cell>
          <cell r="L149" t="str">
            <v>4591</v>
          </cell>
          <cell r="M149" t="str">
            <v>45910</v>
          </cell>
        </row>
        <row r="150">
          <cell r="J150" t="str">
            <v>45</v>
          </cell>
          <cell r="K150" t="str">
            <v>459</v>
          </cell>
          <cell r="L150" t="str">
            <v>4592</v>
          </cell>
          <cell r="M150" t="str">
            <v>45920</v>
          </cell>
        </row>
        <row r="151">
          <cell r="J151" t="str">
            <v>45</v>
          </cell>
          <cell r="K151" t="str">
            <v>459</v>
          </cell>
          <cell r="L151" t="str">
            <v>4593</v>
          </cell>
          <cell r="M151" t="str">
            <v>45930</v>
          </cell>
        </row>
        <row r="152">
          <cell r="H152">
            <v>201153</v>
          </cell>
          <cell r="J152" t="str">
            <v>46</v>
          </cell>
          <cell r="K152" t="str">
            <v>462</v>
          </cell>
          <cell r="L152" t="str">
            <v>4621</v>
          </cell>
          <cell r="M152" t="str">
            <v>46210</v>
          </cell>
        </row>
        <row r="153">
          <cell r="H153">
            <v>241384</v>
          </cell>
          <cell r="J153" t="str">
            <v>46</v>
          </cell>
          <cell r="K153" t="str">
            <v>462</v>
          </cell>
          <cell r="L153" t="str">
            <v>4622</v>
          </cell>
          <cell r="M153" t="str">
            <v>46220</v>
          </cell>
        </row>
        <row r="154">
          <cell r="H154">
            <v>50288</v>
          </cell>
          <cell r="J154" t="str">
            <v>46</v>
          </cell>
          <cell r="K154" t="str">
            <v>462</v>
          </cell>
          <cell r="L154" t="str">
            <v>4623</v>
          </cell>
          <cell r="M154" t="str">
            <v>46230</v>
          </cell>
        </row>
        <row r="155">
          <cell r="J155" t="str">
            <v>46</v>
          </cell>
          <cell r="K155" t="str">
            <v>463</v>
          </cell>
          <cell r="L155" t="str">
            <v>4631</v>
          </cell>
          <cell r="M155" t="str">
            <v>46310</v>
          </cell>
        </row>
        <row r="156">
          <cell r="J156" t="str">
            <v>46</v>
          </cell>
          <cell r="K156" t="str">
            <v>463</v>
          </cell>
          <cell r="L156" t="str">
            <v>4632</v>
          </cell>
          <cell r="M156" t="str">
            <v>46320</v>
          </cell>
        </row>
        <row r="157">
          <cell r="J157" t="str">
            <v>46</v>
          </cell>
          <cell r="K157" t="str">
            <v>463</v>
          </cell>
          <cell r="L157" t="str">
            <v>4633</v>
          </cell>
          <cell r="M157" t="str">
            <v>46330</v>
          </cell>
        </row>
        <row r="158">
          <cell r="J158" t="str">
            <v>46</v>
          </cell>
          <cell r="K158" t="str">
            <v>463</v>
          </cell>
          <cell r="L158" t="str">
            <v>4634</v>
          </cell>
          <cell r="M158" t="str">
            <v>46340</v>
          </cell>
        </row>
        <row r="159">
          <cell r="J159" t="str">
            <v>46</v>
          </cell>
          <cell r="K159" t="str">
            <v>466</v>
          </cell>
          <cell r="L159" t="str">
            <v>4660</v>
          </cell>
          <cell r="M159" t="str">
            <v>46600</v>
          </cell>
        </row>
        <row r="160">
          <cell r="H160">
            <v>4956193</v>
          </cell>
          <cell r="J160" t="str">
            <v>46</v>
          </cell>
          <cell r="K160" t="str">
            <v>468</v>
          </cell>
          <cell r="L160" t="str">
            <v>4680</v>
          </cell>
          <cell r="M160" t="str">
            <v>46800</v>
          </cell>
        </row>
        <row r="161">
          <cell r="J161" t="str">
            <v>46</v>
          </cell>
          <cell r="K161" t="str">
            <v>468</v>
          </cell>
          <cell r="L161" t="str">
            <v>4681</v>
          </cell>
          <cell r="M161" t="str">
            <v>46810</v>
          </cell>
        </row>
        <row r="162">
          <cell r="J162" t="str">
            <v>46</v>
          </cell>
          <cell r="K162" t="str">
            <v>468</v>
          </cell>
          <cell r="L162" t="str">
            <v>4682</v>
          </cell>
          <cell r="M162" t="str">
            <v>46820</v>
          </cell>
        </row>
        <row r="163">
          <cell r="J163" t="str">
            <v>46</v>
          </cell>
          <cell r="K163" t="str">
            <v>468</v>
          </cell>
          <cell r="L163" t="str">
            <v>4683</v>
          </cell>
          <cell r="M163" t="str">
            <v>46830</v>
          </cell>
        </row>
        <row r="164">
          <cell r="J164" t="str">
            <v>46</v>
          </cell>
          <cell r="K164" t="str">
            <v>468</v>
          </cell>
          <cell r="L164" t="str">
            <v>4683</v>
          </cell>
          <cell r="M164" t="str">
            <v>46831</v>
          </cell>
        </row>
        <row r="165">
          <cell r="J165" t="str">
            <v>47</v>
          </cell>
          <cell r="K165" t="str">
            <v>471</v>
          </cell>
          <cell r="L165" t="str">
            <v>4711</v>
          </cell>
          <cell r="M165" t="str">
            <v>47110</v>
          </cell>
        </row>
        <row r="166">
          <cell r="J166" t="str">
            <v>47</v>
          </cell>
          <cell r="K166" t="str">
            <v>471</v>
          </cell>
          <cell r="L166" t="str">
            <v>4711</v>
          </cell>
          <cell r="M166" t="str">
            <v>47110</v>
          </cell>
        </row>
        <row r="167">
          <cell r="J167" t="str">
            <v>47</v>
          </cell>
          <cell r="K167" t="str">
            <v>471</v>
          </cell>
          <cell r="L167" t="str">
            <v>4711</v>
          </cell>
          <cell r="M167" t="str">
            <v>47110</v>
          </cell>
        </row>
        <row r="168">
          <cell r="J168" t="str">
            <v>47</v>
          </cell>
          <cell r="K168" t="str">
            <v>471</v>
          </cell>
          <cell r="L168" t="str">
            <v>4712</v>
          </cell>
          <cell r="M168" t="str">
            <v>47120</v>
          </cell>
        </row>
        <row r="169">
          <cell r="H169">
            <v>3291647</v>
          </cell>
          <cell r="J169" t="str">
            <v>47</v>
          </cell>
          <cell r="K169" t="str">
            <v>472</v>
          </cell>
          <cell r="L169" t="str">
            <v>4721</v>
          </cell>
          <cell r="M169" t="str">
            <v>47210</v>
          </cell>
        </row>
        <row r="170">
          <cell r="J170" t="str">
            <v>47</v>
          </cell>
          <cell r="K170" t="str">
            <v>472</v>
          </cell>
          <cell r="L170" t="str">
            <v>4722</v>
          </cell>
          <cell r="M170" t="str">
            <v>47220</v>
          </cell>
        </row>
        <row r="171">
          <cell r="J171" t="str">
            <v>56</v>
          </cell>
          <cell r="K171" t="str">
            <v>560</v>
          </cell>
          <cell r="L171" t="str">
            <v>5602</v>
          </cell>
          <cell r="M171" t="str">
            <v>56020</v>
          </cell>
        </row>
        <row r="172">
          <cell r="J172" t="str">
            <v>56</v>
          </cell>
          <cell r="K172" t="str">
            <v>560</v>
          </cell>
          <cell r="L172" t="str">
            <v>5602</v>
          </cell>
          <cell r="M172" t="str">
            <v>56020</v>
          </cell>
        </row>
        <row r="173">
          <cell r="J173" t="str">
            <v>56</v>
          </cell>
          <cell r="K173" t="str">
            <v>560</v>
          </cell>
          <cell r="L173" t="str">
            <v>5602</v>
          </cell>
          <cell r="M173" t="str">
            <v>56020</v>
          </cell>
        </row>
        <row r="174">
          <cell r="J174" t="str">
            <v>56</v>
          </cell>
          <cell r="K174" t="str">
            <v>560</v>
          </cell>
          <cell r="L174" t="str">
            <v>5602</v>
          </cell>
          <cell r="M174" t="str">
            <v>56020</v>
          </cell>
        </row>
        <row r="175">
          <cell r="J175" t="str">
            <v>56</v>
          </cell>
          <cell r="K175" t="str">
            <v>560</v>
          </cell>
          <cell r="L175" t="str">
            <v>5602</v>
          </cell>
          <cell r="M175" t="str">
            <v>56020</v>
          </cell>
        </row>
        <row r="176">
          <cell r="J176" t="str">
            <v>56</v>
          </cell>
          <cell r="K176" t="str">
            <v>560</v>
          </cell>
          <cell r="L176" t="str">
            <v>5602</v>
          </cell>
          <cell r="M176" t="str">
            <v>56020</v>
          </cell>
        </row>
        <row r="177">
          <cell r="J177" t="str">
            <v>56</v>
          </cell>
          <cell r="K177" t="str">
            <v>560</v>
          </cell>
          <cell r="L177" t="str">
            <v>5602</v>
          </cell>
          <cell r="M177" t="str">
            <v>56021</v>
          </cell>
        </row>
        <row r="178">
          <cell r="J178" t="str">
            <v>56</v>
          </cell>
          <cell r="K178" t="str">
            <v>560</v>
          </cell>
          <cell r="L178" t="str">
            <v>5602</v>
          </cell>
          <cell r="M178" t="str">
            <v>56022</v>
          </cell>
        </row>
        <row r="179">
          <cell r="J179" t="str">
            <v>56</v>
          </cell>
          <cell r="K179" t="str">
            <v>560</v>
          </cell>
          <cell r="L179" t="str">
            <v>5604</v>
          </cell>
          <cell r="M179" t="str">
            <v>56040</v>
          </cell>
        </row>
        <row r="180">
          <cell r="J180" t="str">
            <v>56</v>
          </cell>
          <cell r="K180" t="str">
            <v>560</v>
          </cell>
          <cell r="L180" t="str">
            <v>5608</v>
          </cell>
          <cell r="M180" t="str">
            <v>56080</v>
          </cell>
        </row>
        <row r="181">
          <cell r="J181" t="str">
            <v>56</v>
          </cell>
          <cell r="K181" t="str">
            <v>560</v>
          </cell>
          <cell r="L181" t="str">
            <v>5608</v>
          </cell>
          <cell r="M181" t="str">
            <v>56080</v>
          </cell>
        </row>
        <row r="182">
          <cell r="J182" t="str">
            <v>56</v>
          </cell>
          <cell r="K182" t="str">
            <v>560</v>
          </cell>
          <cell r="L182" t="str">
            <v>5608</v>
          </cell>
          <cell r="M182" t="str">
            <v>56080</v>
          </cell>
        </row>
        <row r="183">
          <cell r="J183" t="str">
            <v>56</v>
          </cell>
          <cell r="K183" t="str">
            <v>560</v>
          </cell>
          <cell r="L183" t="str">
            <v>5608</v>
          </cell>
          <cell r="M183" t="str">
            <v>56080</v>
          </cell>
        </row>
        <row r="184">
          <cell r="J184" t="str">
            <v>56</v>
          </cell>
          <cell r="K184" t="str">
            <v>560</v>
          </cell>
          <cell r="L184" t="str">
            <v>5608</v>
          </cell>
          <cell r="M184" t="str">
            <v>56081</v>
          </cell>
        </row>
        <row r="185">
          <cell r="J185" t="str">
            <v>56</v>
          </cell>
          <cell r="K185" t="str">
            <v>560</v>
          </cell>
          <cell r="L185" t="str">
            <v>5608</v>
          </cell>
          <cell r="M185" t="str">
            <v>56082</v>
          </cell>
        </row>
        <row r="186">
          <cell r="J186" t="str">
            <v>56</v>
          </cell>
          <cell r="K186" t="str">
            <v>560</v>
          </cell>
          <cell r="L186" t="str">
            <v>5608</v>
          </cell>
          <cell r="M186" t="str">
            <v>56083</v>
          </cell>
        </row>
        <row r="187">
          <cell r="J187" t="str">
            <v>56</v>
          </cell>
          <cell r="K187" t="str">
            <v>560</v>
          </cell>
          <cell r="L187" t="str">
            <v>5608</v>
          </cell>
          <cell r="M187" t="str">
            <v>56084</v>
          </cell>
        </row>
        <row r="188">
          <cell r="J188" t="str">
            <v>56</v>
          </cell>
          <cell r="K188" t="str">
            <v>560</v>
          </cell>
          <cell r="L188" t="str">
            <v>5609</v>
          </cell>
          <cell r="M188" t="str">
            <v>56090</v>
          </cell>
        </row>
        <row r="189">
          <cell r="J189" t="str">
            <v>57</v>
          </cell>
          <cell r="K189" t="str">
            <v>571</v>
          </cell>
          <cell r="L189" t="str">
            <v>5710</v>
          </cell>
          <cell r="M189" t="str">
            <v>57100</v>
          </cell>
        </row>
        <row r="190">
          <cell r="J190" t="str">
            <v>57</v>
          </cell>
          <cell r="K190" t="str">
            <v>571</v>
          </cell>
          <cell r="L190" t="str">
            <v>5710</v>
          </cell>
          <cell r="M190" t="str">
            <v>57101</v>
          </cell>
        </row>
        <row r="191">
          <cell r="J191" t="str">
            <v>57</v>
          </cell>
          <cell r="K191" t="str">
            <v>571</v>
          </cell>
          <cell r="L191" t="str">
            <v>5710</v>
          </cell>
          <cell r="M191" t="str">
            <v>57102</v>
          </cell>
        </row>
        <row r="192">
          <cell r="J192" t="str">
            <v>57</v>
          </cell>
          <cell r="K192" t="str">
            <v>571</v>
          </cell>
          <cell r="L192" t="str">
            <v>5710</v>
          </cell>
          <cell r="M192" t="str">
            <v>57103</v>
          </cell>
        </row>
        <row r="193">
          <cell r="J193" t="str">
            <v>57</v>
          </cell>
          <cell r="K193" t="str">
            <v>574</v>
          </cell>
          <cell r="L193" t="str">
            <v>5740</v>
          </cell>
          <cell r="M193" t="str">
            <v>57400</v>
          </cell>
        </row>
        <row r="194">
          <cell r="J194" t="str">
            <v>60</v>
          </cell>
          <cell r="K194" t="str">
            <v>601</v>
          </cell>
          <cell r="L194" t="str">
            <v>6011</v>
          </cell>
          <cell r="M194" t="str">
            <v>60110</v>
          </cell>
        </row>
        <row r="195">
          <cell r="J195" t="str">
            <v>60</v>
          </cell>
          <cell r="K195" t="str">
            <v>606</v>
          </cell>
          <cell r="L195" t="str">
            <v>6063</v>
          </cell>
          <cell r="M195" t="str">
            <v>60630</v>
          </cell>
        </row>
        <row r="196">
          <cell r="J196" t="str">
            <v>61</v>
          </cell>
          <cell r="K196" t="str">
            <v>611</v>
          </cell>
          <cell r="L196" t="str">
            <v>6111</v>
          </cell>
          <cell r="M196" t="str">
            <v>61110</v>
          </cell>
        </row>
        <row r="197">
          <cell r="J197" t="str">
            <v>61</v>
          </cell>
          <cell r="K197" t="str">
            <v>611</v>
          </cell>
          <cell r="L197" t="str">
            <v>6115</v>
          </cell>
          <cell r="M197" t="str">
            <v>61150</v>
          </cell>
        </row>
        <row r="198">
          <cell r="J198" t="str">
            <v>61</v>
          </cell>
          <cell r="K198" t="str">
            <v>613</v>
          </cell>
          <cell r="L198" t="str">
            <v>6130</v>
          </cell>
          <cell r="M198" t="str">
            <v>61300</v>
          </cell>
        </row>
        <row r="199">
          <cell r="J199" t="str">
            <v>62</v>
          </cell>
          <cell r="K199" t="str">
            <v>625</v>
          </cell>
          <cell r="L199" t="str">
            <v>6251</v>
          </cell>
          <cell r="M199" t="str">
            <v>62510</v>
          </cell>
        </row>
        <row r="200">
          <cell r="J200" t="str">
            <v>62</v>
          </cell>
          <cell r="K200" t="str">
            <v>625</v>
          </cell>
          <cell r="L200" t="str">
            <v>6252</v>
          </cell>
          <cell r="M200" t="str">
            <v>62520</v>
          </cell>
        </row>
        <row r="201">
          <cell r="J201" t="str">
            <v>62</v>
          </cell>
          <cell r="K201" t="str">
            <v>625</v>
          </cell>
          <cell r="L201" t="str">
            <v>6253</v>
          </cell>
          <cell r="M201" t="str">
            <v>62530</v>
          </cell>
        </row>
        <row r="202">
          <cell r="J202" t="str">
            <v>62</v>
          </cell>
          <cell r="K202" t="str">
            <v>625</v>
          </cell>
          <cell r="L202" t="str">
            <v>6253</v>
          </cell>
          <cell r="M202" t="str">
            <v>62531</v>
          </cell>
        </row>
        <row r="203">
          <cell r="J203" t="str">
            <v>62</v>
          </cell>
          <cell r="K203" t="str">
            <v>625</v>
          </cell>
          <cell r="L203" t="str">
            <v>6254</v>
          </cell>
          <cell r="M203" t="str">
            <v>62540</v>
          </cell>
        </row>
        <row r="204">
          <cell r="J204" t="str">
            <v>62</v>
          </cell>
          <cell r="K204" t="str">
            <v>625</v>
          </cell>
          <cell r="L204" t="str">
            <v>6255</v>
          </cell>
          <cell r="M204" t="str">
            <v>62550</v>
          </cell>
        </row>
        <row r="205">
          <cell r="J205" t="str">
            <v>62</v>
          </cell>
          <cell r="K205" t="str">
            <v>625</v>
          </cell>
          <cell r="L205" t="str">
            <v>6256</v>
          </cell>
          <cell r="M205" t="str">
            <v>62560</v>
          </cell>
        </row>
        <row r="206">
          <cell r="J206" t="str">
            <v>62</v>
          </cell>
          <cell r="K206" t="str">
            <v>625</v>
          </cell>
          <cell r="L206" t="str">
            <v>6257</v>
          </cell>
          <cell r="M206" t="str">
            <v>62570</v>
          </cell>
        </row>
        <row r="207">
          <cell r="J207" t="str">
            <v>62</v>
          </cell>
          <cell r="K207" t="str">
            <v>625</v>
          </cell>
          <cell r="L207" t="str">
            <v>6258</v>
          </cell>
          <cell r="M207" t="str">
            <v>62580</v>
          </cell>
        </row>
        <row r="208">
          <cell r="J208" t="str">
            <v>62</v>
          </cell>
          <cell r="K208" t="str">
            <v>626</v>
          </cell>
          <cell r="L208" t="str">
            <v>6260</v>
          </cell>
          <cell r="M208" t="str">
            <v>62600</v>
          </cell>
        </row>
        <row r="209">
          <cell r="J209" t="str">
            <v>64</v>
          </cell>
          <cell r="K209" t="str">
            <v>640</v>
          </cell>
          <cell r="L209" t="str">
            <v>6401</v>
          </cell>
          <cell r="M209" t="str">
            <v>64010</v>
          </cell>
        </row>
        <row r="210">
          <cell r="J210" t="str">
            <v>64</v>
          </cell>
          <cell r="K210" t="str">
            <v>640</v>
          </cell>
          <cell r="L210" t="str">
            <v>6401</v>
          </cell>
          <cell r="M210" t="str">
            <v>64011</v>
          </cell>
        </row>
        <row r="211">
          <cell r="J211" t="str">
            <v>64</v>
          </cell>
          <cell r="K211" t="str">
            <v>640</v>
          </cell>
          <cell r="L211" t="str">
            <v>6401</v>
          </cell>
          <cell r="M211" t="str">
            <v>64012</v>
          </cell>
        </row>
        <row r="212">
          <cell r="J212" t="str">
            <v>64</v>
          </cell>
          <cell r="K212" t="str">
            <v>641</v>
          </cell>
          <cell r="L212" t="str">
            <v>6413</v>
          </cell>
          <cell r="M212" t="str">
            <v>64130</v>
          </cell>
        </row>
        <row r="213">
          <cell r="J213" t="str">
            <v>65</v>
          </cell>
          <cell r="K213" t="str">
            <v>651</v>
          </cell>
          <cell r="L213" t="str">
            <v>6510</v>
          </cell>
          <cell r="M213" t="str">
            <v>65100</v>
          </cell>
        </row>
        <row r="214">
          <cell r="J214" t="str">
            <v>65</v>
          </cell>
          <cell r="K214" t="str">
            <v>651</v>
          </cell>
          <cell r="L214" t="str">
            <v>6511</v>
          </cell>
          <cell r="M214" t="str">
            <v>65110</v>
          </cell>
        </row>
        <row r="215">
          <cell r="J215" t="str">
            <v>65</v>
          </cell>
          <cell r="K215" t="str">
            <v>651</v>
          </cell>
          <cell r="L215" t="str">
            <v>6511</v>
          </cell>
          <cell r="M215" t="str">
            <v>65111</v>
          </cell>
        </row>
        <row r="216">
          <cell r="J216" t="str">
            <v>65</v>
          </cell>
          <cell r="K216" t="str">
            <v>651</v>
          </cell>
          <cell r="L216" t="str">
            <v>6511</v>
          </cell>
          <cell r="M216" t="str">
            <v>65113</v>
          </cell>
        </row>
        <row r="217">
          <cell r="J217" t="str">
            <v>65</v>
          </cell>
          <cell r="K217" t="str">
            <v>651</v>
          </cell>
          <cell r="L217" t="str">
            <v>6511</v>
          </cell>
          <cell r="M217" t="str">
            <v>65114</v>
          </cell>
        </row>
        <row r="218">
          <cell r="J218" t="str">
            <v>65</v>
          </cell>
          <cell r="K218" t="str">
            <v>651</v>
          </cell>
          <cell r="L218" t="str">
            <v>6511</v>
          </cell>
          <cell r="M218" t="str">
            <v>65117</v>
          </cell>
        </row>
        <row r="219">
          <cell r="J219" t="str">
            <v>65</v>
          </cell>
          <cell r="K219" t="str">
            <v>651</v>
          </cell>
          <cell r="L219" t="str">
            <v>6511</v>
          </cell>
          <cell r="M219" t="str">
            <v>65119</v>
          </cell>
        </row>
        <row r="220">
          <cell r="J220" t="str">
            <v>65</v>
          </cell>
          <cell r="K220" t="str">
            <v>651</v>
          </cell>
          <cell r="L220" t="str">
            <v>6511</v>
          </cell>
          <cell r="M220" t="str">
            <v>65119</v>
          </cell>
        </row>
        <row r="221">
          <cell r="J221" t="str">
            <v>65</v>
          </cell>
          <cell r="K221" t="str">
            <v>651</v>
          </cell>
          <cell r="L221" t="str">
            <v>6513</v>
          </cell>
          <cell r="M221" t="str">
            <v>65130</v>
          </cell>
        </row>
        <row r="222">
          <cell r="J222" t="str">
            <v>65</v>
          </cell>
          <cell r="K222" t="str">
            <v>651</v>
          </cell>
          <cell r="L222" t="str">
            <v>6514</v>
          </cell>
          <cell r="M222" t="str">
            <v>65140</v>
          </cell>
        </row>
        <row r="223">
          <cell r="J223" t="str">
            <v>65</v>
          </cell>
          <cell r="K223" t="str">
            <v>651</v>
          </cell>
          <cell r="L223" t="str">
            <v>6515</v>
          </cell>
          <cell r="M223" t="str">
            <v>65150</v>
          </cell>
        </row>
        <row r="224">
          <cell r="J224" t="str">
            <v>65</v>
          </cell>
          <cell r="K224" t="str">
            <v>651</v>
          </cell>
          <cell r="L224" t="str">
            <v>6515</v>
          </cell>
          <cell r="M224" t="str">
            <v>65151</v>
          </cell>
        </row>
        <row r="225">
          <cell r="J225" t="str">
            <v>65</v>
          </cell>
          <cell r="K225" t="str">
            <v>651</v>
          </cell>
          <cell r="L225" t="str">
            <v>6515</v>
          </cell>
          <cell r="M225" t="str">
            <v>65153</v>
          </cell>
        </row>
        <row r="226">
          <cell r="J226" t="str">
            <v>65</v>
          </cell>
          <cell r="K226" t="str">
            <v>651</v>
          </cell>
          <cell r="L226" t="str">
            <v>6516</v>
          </cell>
          <cell r="M226" t="str">
            <v>65161</v>
          </cell>
        </row>
        <row r="227">
          <cell r="J227" t="str">
            <v>65</v>
          </cell>
          <cell r="K227" t="str">
            <v>651</v>
          </cell>
          <cell r="L227" t="str">
            <v>6516</v>
          </cell>
          <cell r="M227" t="str">
            <v>65162</v>
          </cell>
        </row>
        <row r="228">
          <cell r="J228" t="str">
            <v>65</v>
          </cell>
          <cell r="K228" t="str">
            <v>651</v>
          </cell>
          <cell r="L228" t="str">
            <v>6517</v>
          </cell>
          <cell r="M228" t="str">
            <v>65176</v>
          </cell>
        </row>
        <row r="229">
          <cell r="J229" t="str">
            <v>65</v>
          </cell>
          <cell r="K229" t="str">
            <v>651</v>
          </cell>
          <cell r="L229" t="str">
            <v>6517</v>
          </cell>
          <cell r="M229" t="str">
            <v>65177</v>
          </cell>
        </row>
        <row r="230">
          <cell r="J230" t="str">
            <v>65</v>
          </cell>
          <cell r="K230" t="str">
            <v>651</v>
          </cell>
          <cell r="L230" t="str">
            <v>6518</v>
          </cell>
          <cell r="M230" t="str">
            <v>65180</v>
          </cell>
        </row>
        <row r="231">
          <cell r="J231" t="str">
            <v>65</v>
          </cell>
          <cell r="K231" t="str">
            <v>651</v>
          </cell>
          <cell r="L231" t="str">
            <v>6519</v>
          </cell>
          <cell r="M231" t="str">
            <v>65190</v>
          </cell>
        </row>
        <row r="232">
          <cell r="J232" t="str">
            <v>65</v>
          </cell>
          <cell r="K232" t="str">
            <v>652</v>
          </cell>
          <cell r="L232" t="str">
            <v>6521</v>
          </cell>
          <cell r="M232" t="str">
            <v>65211</v>
          </cell>
        </row>
        <row r="233">
          <cell r="J233" t="str">
            <v>65</v>
          </cell>
          <cell r="K233" t="str">
            <v>652</v>
          </cell>
          <cell r="L233" t="str">
            <v>6521</v>
          </cell>
          <cell r="M233" t="str">
            <v>65211</v>
          </cell>
        </row>
        <row r="234">
          <cell r="J234" t="str">
            <v>65</v>
          </cell>
          <cell r="K234" t="str">
            <v>652</v>
          </cell>
          <cell r="L234" t="str">
            <v>6521</v>
          </cell>
          <cell r="M234" t="str">
            <v>65211</v>
          </cell>
        </row>
        <row r="235">
          <cell r="J235" t="str">
            <v>65</v>
          </cell>
          <cell r="K235" t="str">
            <v>652</v>
          </cell>
          <cell r="L235" t="str">
            <v>6521</v>
          </cell>
          <cell r="M235" t="str">
            <v>65211</v>
          </cell>
        </row>
        <row r="236">
          <cell r="J236" t="str">
            <v>65</v>
          </cell>
          <cell r="K236" t="str">
            <v>652</v>
          </cell>
          <cell r="L236" t="str">
            <v>6521</v>
          </cell>
          <cell r="M236" t="str">
            <v>65211</v>
          </cell>
        </row>
        <row r="237">
          <cell r="J237" t="str">
            <v>65</v>
          </cell>
          <cell r="K237" t="str">
            <v>652</v>
          </cell>
          <cell r="L237" t="str">
            <v>6521</v>
          </cell>
          <cell r="M237" t="str">
            <v>65212</v>
          </cell>
        </row>
        <row r="238">
          <cell r="J238" t="str">
            <v>65</v>
          </cell>
          <cell r="K238" t="str">
            <v>652</v>
          </cell>
          <cell r="L238" t="str">
            <v>6521</v>
          </cell>
          <cell r="M238" t="str">
            <v>65213</v>
          </cell>
        </row>
        <row r="239">
          <cell r="J239" t="str">
            <v>65</v>
          </cell>
          <cell r="K239" t="str">
            <v>652</v>
          </cell>
          <cell r="L239" t="str">
            <v>6521</v>
          </cell>
          <cell r="M239" t="str">
            <v>65213</v>
          </cell>
        </row>
        <row r="240">
          <cell r="J240" t="str">
            <v>65</v>
          </cell>
          <cell r="K240" t="str">
            <v>652</v>
          </cell>
          <cell r="L240" t="str">
            <v>6521</v>
          </cell>
          <cell r="M240" t="str">
            <v>65213</v>
          </cell>
        </row>
        <row r="241">
          <cell r="J241" t="str">
            <v>65</v>
          </cell>
          <cell r="K241" t="str">
            <v>652</v>
          </cell>
          <cell r="L241" t="str">
            <v>6521</v>
          </cell>
          <cell r="M241" t="str">
            <v>65213</v>
          </cell>
        </row>
        <row r="242">
          <cell r="J242" t="str">
            <v>65</v>
          </cell>
          <cell r="K242" t="str">
            <v>652</v>
          </cell>
          <cell r="L242" t="str">
            <v>6521</v>
          </cell>
          <cell r="M242" t="str">
            <v>65214</v>
          </cell>
        </row>
        <row r="243">
          <cell r="J243" t="str">
            <v>65</v>
          </cell>
          <cell r="K243" t="str">
            <v>652</v>
          </cell>
          <cell r="L243" t="str">
            <v>6522</v>
          </cell>
          <cell r="M243" t="str">
            <v>65221</v>
          </cell>
        </row>
        <row r="244">
          <cell r="J244" t="str">
            <v>65</v>
          </cell>
          <cell r="K244" t="str">
            <v>652</v>
          </cell>
          <cell r="L244" t="str">
            <v>6522</v>
          </cell>
          <cell r="M244" t="str">
            <v>65222</v>
          </cell>
        </row>
        <row r="245">
          <cell r="J245" t="str">
            <v>65</v>
          </cell>
          <cell r="K245" t="str">
            <v>652</v>
          </cell>
          <cell r="L245" t="str">
            <v>6522</v>
          </cell>
          <cell r="M245" t="str">
            <v>65224</v>
          </cell>
        </row>
        <row r="246">
          <cell r="J246" t="str">
            <v>65</v>
          </cell>
          <cell r="K246" t="str">
            <v>652</v>
          </cell>
          <cell r="L246" t="str">
            <v>6522</v>
          </cell>
          <cell r="M246" t="str">
            <v>65225</v>
          </cell>
        </row>
        <row r="247">
          <cell r="J247" t="str">
            <v>65</v>
          </cell>
          <cell r="K247" t="str">
            <v>652</v>
          </cell>
          <cell r="L247" t="str">
            <v>6523</v>
          </cell>
          <cell r="M247" t="str">
            <v>65231</v>
          </cell>
        </row>
        <row r="248">
          <cell r="J248" t="str">
            <v>65</v>
          </cell>
          <cell r="K248" t="str">
            <v>652</v>
          </cell>
          <cell r="L248" t="str">
            <v>6523</v>
          </cell>
          <cell r="M248" t="str">
            <v>65231</v>
          </cell>
        </row>
        <row r="249">
          <cell r="J249" t="str">
            <v>65</v>
          </cell>
          <cell r="K249" t="str">
            <v>652</v>
          </cell>
          <cell r="L249" t="str">
            <v>6523</v>
          </cell>
          <cell r="M249" t="str">
            <v>65231</v>
          </cell>
        </row>
        <row r="250">
          <cell r="J250" t="str">
            <v>65</v>
          </cell>
          <cell r="K250" t="str">
            <v>652</v>
          </cell>
          <cell r="L250" t="str">
            <v>6523</v>
          </cell>
          <cell r="M250" t="str">
            <v>65231</v>
          </cell>
        </row>
        <row r="251">
          <cell r="J251" t="str">
            <v>65</v>
          </cell>
          <cell r="K251" t="str">
            <v>652</v>
          </cell>
          <cell r="L251" t="str">
            <v>6523</v>
          </cell>
          <cell r="M251" t="str">
            <v>65231</v>
          </cell>
        </row>
        <row r="252">
          <cell r="J252" t="str">
            <v>65</v>
          </cell>
          <cell r="K252" t="str">
            <v>652</v>
          </cell>
          <cell r="L252" t="str">
            <v>6523</v>
          </cell>
          <cell r="M252" t="str">
            <v>65231</v>
          </cell>
        </row>
        <row r="253">
          <cell r="J253" t="str">
            <v>65</v>
          </cell>
          <cell r="K253" t="str">
            <v>652</v>
          </cell>
          <cell r="L253" t="str">
            <v>6523</v>
          </cell>
          <cell r="M253" t="str">
            <v>65232</v>
          </cell>
        </row>
        <row r="254">
          <cell r="J254" t="str">
            <v>65</v>
          </cell>
          <cell r="K254" t="str">
            <v>652</v>
          </cell>
          <cell r="L254" t="str">
            <v>6523</v>
          </cell>
          <cell r="M254" t="str">
            <v>65233</v>
          </cell>
        </row>
        <row r="255">
          <cell r="J255" t="str">
            <v>65</v>
          </cell>
          <cell r="K255" t="str">
            <v>652</v>
          </cell>
          <cell r="L255" t="str">
            <v>6523</v>
          </cell>
          <cell r="M255" t="str">
            <v>65233</v>
          </cell>
        </row>
        <row r="256">
          <cell r="J256" t="str">
            <v>65</v>
          </cell>
          <cell r="K256" t="str">
            <v>652</v>
          </cell>
          <cell r="L256" t="str">
            <v>6523</v>
          </cell>
          <cell r="M256" t="str">
            <v>65233</v>
          </cell>
        </row>
        <row r="257">
          <cell r="J257" t="str">
            <v>65</v>
          </cell>
          <cell r="K257" t="str">
            <v>652</v>
          </cell>
          <cell r="L257" t="str">
            <v>6523</v>
          </cell>
          <cell r="M257" t="str">
            <v>65233</v>
          </cell>
        </row>
        <row r="258">
          <cell r="J258" t="str">
            <v>65</v>
          </cell>
          <cell r="K258" t="str">
            <v>652</v>
          </cell>
          <cell r="L258" t="str">
            <v>6523</v>
          </cell>
          <cell r="M258" t="str">
            <v>65233</v>
          </cell>
        </row>
        <row r="259">
          <cell r="J259" t="str">
            <v>65</v>
          </cell>
          <cell r="K259" t="str">
            <v>652</v>
          </cell>
          <cell r="L259" t="str">
            <v>6523</v>
          </cell>
          <cell r="M259" t="str">
            <v>65233</v>
          </cell>
        </row>
        <row r="260">
          <cell r="J260" t="str">
            <v>65</v>
          </cell>
          <cell r="K260" t="str">
            <v>652</v>
          </cell>
          <cell r="L260" t="str">
            <v>6523</v>
          </cell>
          <cell r="M260" t="str">
            <v>65233</v>
          </cell>
        </row>
        <row r="261">
          <cell r="J261" t="str">
            <v>65</v>
          </cell>
          <cell r="K261" t="str">
            <v>652</v>
          </cell>
          <cell r="L261" t="str">
            <v>6523</v>
          </cell>
          <cell r="M261" t="str">
            <v>65233</v>
          </cell>
        </row>
        <row r="262">
          <cell r="J262" t="str">
            <v>65</v>
          </cell>
          <cell r="K262" t="str">
            <v>652</v>
          </cell>
          <cell r="L262" t="str">
            <v>6523</v>
          </cell>
          <cell r="M262" t="str">
            <v>65233</v>
          </cell>
        </row>
        <row r="263">
          <cell r="J263" t="str">
            <v>65</v>
          </cell>
          <cell r="K263" t="str">
            <v>652</v>
          </cell>
          <cell r="L263" t="str">
            <v>6523</v>
          </cell>
          <cell r="M263" t="str">
            <v>65234</v>
          </cell>
        </row>
        <row r="264">
          <cell r="J264" t="str">
            <v>65</v>
          </cell>
          <cell r="K264" t="str">
            <v>652</v>
          </cell>
          <cell r="L264" t="str">
            <v>6523</v>
          </cell>
          <cell r="M264" t="str">
            <v>65234</v>
          </cell>
        </row>
        <row r="265">
          <cell r="J265" t="str">
            <v>65</v>
          </cell>
          <cell r="K265" t="str">
            <v>652</v>
          </cell>
          <cell r="L265" t="str">
            <v>6523</v>
          </cell>
          <cell r="M265" t="str">
            <v>65234</v>
          </cell>
        </row>
        <row r="266">
          <cell r="J266" t="str">
            <v>65</v>
          </cell>
          <cell r="K266" t="str">
            <v>652</v>
          </cell>
          <cell r="L266" t="str">
            <v>6523</v>
          </cell>
          <cell r="M266" t="str">
            <v>65235</v>
          </cell>
        </row>
        <row r="267">
          <cell r="J267" t="str">
            <v>65</v>
          </cell>
          <cell r="K267" t="str">
            <v>652</v>
          </cell>
          <cell r="L267" t="str">
            <v>6523</v>
          </cell>
          <cell r="M267" t="str">
            <v>65235</v>
          </cell>
        </row>
        <row r="268">
          <cell r="J268" t="str">
            <v>65</v>
          </cell>
          <cell r="K268" t="str">
            <v>652</v>
          </cell>
          <cell r="L268" t="str">
            <v>6523</v>
          </cell>
          <cell r="M268" t="str">
            <v>65235</v>
          </cell>
        </row>
        <row r="269">
          <cell r="J269" t="str">
            <v>65</v>
          </cell>
          <cell r="K269" t="str">
            <v>652</v>
          </cell>
          <cell r="L269" t="str">
            <v>6523</v>
          </cell>
          <cell r="M269" t="str">
            <v>65236</v>
          </cell>
        </row>
        <row r="270">
          <cell r="J270" t="str">
            <v>65</v>
          </cell>
          <cell r="K270" t="str">
            <v>652</v>
          </cell>
          <cell r="L270" t="str">
            <v>6523</v>
          </cell>
          <cell r="M270" t="str">
            <v>65236</v>
          </cell>
        </row>
        <row r="271">
          <cell r="J271" t="str">
            <v>65</v>
          </cell>
          <cell r="K271" t="str">
            <v>652</v>
          </cell>
          <cell r="L271" t="str">
            <v>6523</v>
          </cell>
          <cell r="M271" t="str">
            <v>65236</v>
          </cell>
        </row>
        <row r="272">
          <cell r="J272" t="str">
            <v>65</v>
          </cell>
          <cell r="K272" t="str">
            <v>652</v>
          </cell>
          <cell r="L272" t="str">
            <v>6523</v>
          </cell>
          <cell r="M272" t="str">
            <v>65236</v>
          </cell>
        </row>
        <row r="273">
          <cell r="J273" t="str">
            <v>65</v>
          </cell>
          <cell r="K273" t="str">
            <v>652</v>
          </cell>
          <cell r="L273" t="str">
            <v>6523</v>
          </cell>
          <cell r="M273" t="str">
            <v>65236</v>
          </cell>
        </row>
        <row r="274">
          <cell r="J274" t="str">
            <v>65</v>
          </cell>
          <cell r="K274" t="str">
            <v>652</v>
          </cell>
          <cell r="L274" t="str">
            <v>6523</v>
          </cell>
          <cell r="M274" t="str">
            <v>65236</v>
          </cell>
        </row>
        <row r="275">
          <cell r="J275" t="str">
            <v>65</v>
          </cell>
          <cell r="K275" t="str">
            <v>652</v>
          </cell>
          <cell r="L275" t="str">
            <v>6523</v>
          </cell>
          <cell r="M275" t="str">
            <v>65236</v>
          </cell>
        </row>
        <row r="276">
          <cell r="J276" t="str">
            <v>65</v>
          </cell>
          <cell r="K276" t="str">
            <v>652</v>
          </cell>
          <cell r="L276" t="str">
            <v>6523</v>
          </cell>
          <cell r="M276" t="str">
            <v>65236</v>
          </cell>
        </row>
        <row r="277">
          <cell r="J277" t="str">
            <v>65</v>
          </cell>
          <cell r="K277" t="str">
            <v>652</v>
          </cell>
          <cell r="L277" t="str">
            <v>6523</v>
          </cell>
          <cell r="M277" t="str">
            <v>65237</v>
          </cell>
        </row>
        <row r="278">
          <cell r="J278" t="str">
            <v>65</v>
          </cell>
          <cell r="K278" t="str">
            <v>652</v>
          </cell>
          <cell r="L278" t="str">
            <v>6523</v>
          </cell>
          <cell r="M278" t="str">
            <v>65237</v>
          </cell>
        </row>
        <row r="279">
          <cell r="J279" t="str">
            <v>65</v>
          </cell>
          <cell r="K279" t="str">
            <v>652</v>
          </cell>
          <cell r="L279" t="str">
            <v>6523</v>
          </cell>
          <cell r="M279" t="str">
            <v>65237</v>
          </cell>
        </row>
        <row r="280">
          <cell r="J280" t="str">
            <v>65</v>
          </cell>
          <cell r="K280" t="str">
            <v>652</v>
          </cell>
          <cell r="L280" t="str">
            <v>6523</v>
          </cell>
          <cell r="M280" t="str">
            <v>65237</v>
          </cell>
        </row>
        <row r="281">
          <cell r="J281" t="str">
            <v>65</v>
          </cell>
          <cell r="K281" t="str">
            <v>652</v>
          </cell>
          <cell r="L281" t="str">
            <v>6523</v>
          </cell>
          <cell r="M281" t="str">
            <v>65237</v>
          </cell>
        </row>
        <row r="282">
          <cell r="J282" t="str">
            <v>65</v>
          </cell>
          <cell r="K282" t="str">
            <v>652</v>
          </cell>
          <cell r="L282" t="str">
            <v>6523</v>
          </cell>
          <cell r="M282" t="str">
            <v>65237</v>
          </cell>
        </row>
        <row r="283">
          <cell r="J283" t="str">
            <v>65</v>
          </cell>
          <cell r="K283" t="str">
            <v>652</v>
          </cell>
          <cell r="L283" t="str">
            <v>6523</v>
          </cell>
          <cell r="M283" t="str">
            <v>65238</v>
          </cell>
        </row>
        <row r="284">
          <cell r="J284" t="str">
            <v>65</v>
          </cell>
          <cell r="K284" t="str">
            <v>652</v>
          </cell>
          <cell r="L284" t="str">
            <v>6523</v>
          </cell>
          <cell r="M284" t="str">
            <v>65238</v>
          </cell>
        </row>
        <row r="285">
          <cell r="J285" t="str">
            <v>65</v>
          </cell>
          <cell r="K285" t="str">
            <v>652</v>
          </cell>
          <cell r="L285" t="str">
            <v>6523</v>
          </cell>
          <cell r="M285" t="str">
            <v>65238</v>
          </cell>
        </row>
        <row r="286">
          <cell r="J286" t="str">
            <v>65</v>
          </cell>
          <cell r="K286" t="str">
            <v>652</v>
          </cell>
          <cell r="L286" t="str">
            <v>6523</v>
          </cell>
          <cell r="M286" t="str">
            <v>65238</v>
          </cell>
        </row>
        <row r="287">
          <cell r="J287" t="str">
            <v>65</v>
          </cell>
          <cell r="K287" t="str">
            <v>652</v>
          </cell>
          <cell r="L287" t="str">
            <v>6523</v>
          </cell>
          <cell r="M287" t="str">
            <v>65238</v>
          </cell>
        </row>
        <row r="288">
          <cell r="J288" t="str">
            <v>65</v>
          </cell>
          <cell r="K288" t="str">
            <v>652</v>
          </cell>
          <cell r="L288" t="str">
            <v>6524</v>
          </cell>
          <cell r="M288" t="str">
            <v>65241</v>
          </cell>
        </row>
        <row r="289">
          <cell r="J289" t="str">
            <v>65</v>
          </cell>
          <cell r="K289" t="str">
            <v>652</v>
          </cell>
          <cell r="L289" t="str">
            <v>6524</v>
          </cell>
          <cell r="M289" t="str">
            <v>65242</v>
          </cell>
        </row>
        <row r="290">
          <cell r="J290" t="str">
            <v>65</v>
          </cell>
          <cell r="K290" t="str">
            <v>652</v>
          </cell>
          <cell r="L290" t="str">
            <v>6525</v>
          </cell>
          <cell r="M290" t="str">
            <v>65251</v>
          </cell>
        </row>
        <row r="291">
          <cell r="J291" t="str">
            <v>65</v>
          </cell>
          <cell r="K291" t="str">
            <v>652</v>
          </cell>
          <cell r="L291" t="str">
            <v>6525</v>
          </cell>
          <cell r="M291" t="str">
            <v>65251</v>
          </cell>
        </row>
        <row r="292">
          <cell r="J292" t="str">
            <v>65</v>
          </cell>
          <cell r="K292" t="str">
            <v>652</v>
          </cell>
          <cell r="L292" t="str">
            <v>6525</v>
          </cell>
          <cell r="M292" t="str">
            <v>65251</v>
          </cell>
        </row>
        <row r="293">
          <cell r="J293" t="str">
            <v>65</v>
          </cell>
          <cell r="K293" t="str">
            <v>652</v>
          </cell>
          <cell r="L293" t="str">
            <v>6525</v>
          </cell>
          <cell r="M293" t="str">
            <v>65251</v>
          </cell>
        </row>
        <row r="294">
          <cell r="J294" t="str">
            <v>65</v>
          </cell>
          <cell r="K294" t="str">
            <v>652</v>
          </cell>
          <cell r="L294" t="str">
            <v>6525</v>
          </cell>
          <cell r="M294" t="str">
            <v>65252</v>
          </cell>
        </row>
        <row r="295">
          <cell r="J295" t="str">
            <v>65</v>
          </cell>
          <cell r="K295" t="str">
            <v>652</v>
          </cell>
          <cell r="L295" t="str">
            <v>6525</v>
          </cell>
          <cell r="M295" t="str">
            <v>65254</v>
          </cell>
        </row>
        <row r="296">
          <cell r="J296" t="str">
            <v>65</v>
          </cell>
          <cell r="K296" t="str">
            <v>652</v>
          </cell>
          <cell r="L296" t="str">
            <v>6525</v>
          </cell>
          <cell r="M296" t="str">
            <v>65254</v>
          </cell>
        </row>
        <row r="297">
          <cell r="J297" t="str">
            <v>65</v>
          </cell>
          <cell r="K297" t="str">
            <v>652</v>
          </cell>
          <cell r="L297" t="str">
            <v>6525</v>
          </cell>
          <cell r="M297" t="str">
            <v>65255</v>
          </cell>
        </row>
        <row r="298">
          <cell r="J298" t="str">
            <v>65</v>
          </cell>
          <cell r="K298" t="str">
            <v>652</v>
          </cell>
          <cell r="L298" t="str">
            <v>6525</v>
          </cell>
          <cell r="M298" t="str">
            <v>65256</v>
          </cell>
        </row>
        <row r="299">
          <cell r="J299" t="str">
            <v>66</v>
          </cell>
          <cell r="K299" t="str">
            <v>661</v>
          </cell>
          <cell r="L299" t="str">
            <v>6611</v>
          </cell>
          <cell r="M299" t="str">
            <v>66111</v>
          </cell>
        </row>
        <row r="300">
          <cell r="J300" t="str">
            <v>66</v>
          </cell>
          <cell r="K300" t="str">
            <v>661</v>
          </cell>
          <cell r="L300" t="str">
            <v>6612</v>
          </cell>
          <cell r="M300" t="str">
            <v>66121</v>
          </cell>
        </row>
        <row r="301">
          <cell r="J301" t="str">
            <v>66</v>
          </cell>
          <cell r="K301" t="str">
            <v>661</v>
          </cell>
          <cell r="L301" t="str">
            <v>6612</v>
          </cell>
          <cell r="M301" t="str">
            <v>66122</v>
          </cell>
        </row>
        <row r="302">
          <cell r="J302" t="str">
            <v>66</v>
          </cell>
          <cell r="K302" t="str">
            <v>663</v>
          </cell>
          <cell r="L302" t="str">
            <v>6631</v>
          </cell>
          <cell r="M302" t="str">
            <v>66310</v>
          </cell>
        </row>
        <row r="303">
          <cell r="J303" t="str">
            <v>66</v>
          </cell>
          <cell r="K303" t="str">
            <v>663</v>
          </cell>
          <cell r="L303" t="str">
            <v>6632</v>
          </cell>
          <cell r="M303" t="str">
            <v>66320</v>
          </cell>
        </row>
        <row r="304">
          <cell r="J304" t="str">
            <v>66</v>
          </cell>
          <cell r="K304" t="str">
            <v>663</v>
          </cell>
          <cell r="L304" t="str">
            <v>6632</v>
          </cell>
          <cell r="M304" t="str">
            <v>66320</v>
          </cell>
        </row>
        <row r="305">
          <cell r="J305" t="str">
            <v>66</v>
          </cell>
          <cell r="K305" t="str">
            <v>663</v>
          </cell>
          <cell r="L305" t="str">
            <v>6632</v>
          </cell>
          <cell r="M305" t="str">
            <v>66320</v>
          </cell>
        </row>
        <row r="306">
          <cell r="J306" t="str">
            <v>66</v>
          </cell>
          <cell r="K306" t="str">
            <v>663</v>
          </cell>
          <cell r="L306" t="str">
            <v>6632</v>
          </cell>
          <cell r="M306" t="str">
            <v>66320</v>
          </cell>
        </row>
        <row r="307">
          <cell r="J307" t="str">
            <v>66</v>
          </cell>
          <cell r="K307" t="str">
            <v>663</v>
          </cell>
          <cell r="L307" t="str">
            <v>6632</v>
          </cell>
          <cell r="M307" t="str">
            <v>66320</v>
          </cell>
        </row>
        <row r="308">
          <cell r="J308" t="str">
            <v>66</v>
          </cell>
          <cell r="K308" t="str">
            <v>665</v>
          </cell>
          <cell r="L308" t="str">
            <v>6651</v>
          </cell>
          <cell r="M308" t="str">
            <v>66510</v>
          </cell>
        </row>
        <row r="309">
          <cell r="J309" t="str">
            <v>66</v>
          </cell>
          <cell r="K309" t="str">
            <v>665</v>
          </cell>
          <cell r="L309" t="str">
            <v>6652</v>
          </cell>
          <cell r="M309" t="str">
            <v>66520</v>
          </cell>
        </row>
        <row r="310">
          <cell r="J310" t="str">
            <v>66</v>
          </cell>
          <cell r="K310" t="str">
            <v>665</v>
          </cell>
          <cell r="L310" t="str">
            <v>6654</v>
          </cell>
          <cell r="M310" t="str">
            <v>66540</v>
          </cell>
        </row>
        <row r="311">
          <cell r="J311" t="str">
            <v>67</v>
          </cell>
          <cell r="K311" t="str">
            <v>676</v>
          </cell>
          <cell r="L311" t="str">
            <v>6762</v>
          </cell>
          <cell r="M311" t="str">
            <v>67620</v>
          </cell>
        </row>
        <row r="312">
          <cell r="J312" t="str">
            <v>67</v>
          </cell>
          <cell r="K312" t="str">
            <v>676</v>
          </cell>
          <cell r="L312" t="str">
            <v>6763</v>
          </cell>
          <cell r="M312" t="str">
            <v>67630</v>
          </cell>
        </row>
        <row r="313">
          <cell r="J313" t="str">
            <v>67</v>
          </cell>
          <cell r="K313" t="str">
            <v>678</v>
          </cell>
          <cell r="L313" t="str">
            <v>6780</v>
          </cell>
          <cell r="M313" t="str">
            <v>67800</v>
          </cell>
        </row>
        <row r="314">
          <cell r="J314" t="str">
            <v>67</v>
          </cell>
          <cell r="K314" t="str">
            <v>679</v>
          </cell>
          <cell r="L314" t="str">
            <v>6790</v>
          </cell>
          <cell r="M314" t="str">
            <v>67900</v>
          </cell>
        </row>
        <row r="315">
          <cell r="J315" t="str">
            <v>67</v>
          </cell>
          <cell r="K315" t="str">
            <v>679</v>
          </cell>
          <cell r="L315" t="str">
            <v>6791</v>
          </cell>
          <cell r="M315" t="str">
            <v>67910</v>
          </cell>
        </row>
        <row r="316">
          <cell r="J316" t="str">
            <v>67</v>
          </cell>
          <cell r="K316" t="str">
            <v>679</v>
          </cell>
          <cell r="L316" t="str">
            <v>6792</v>
          </cell>
          <cell r="M316" t="str">
            <v>67920</v>
          </cell>
        </row>
        <row r="317">
          <cell r="J317" t="str">
            <v>67</v>
          </cell>
          <cell r="K317" t="str">
            <v>679</v>
          </cell>
          <cell r="L317" t="str">
            <v>6794</v>
          </cell>
          <cell r="M317" t="str">
            <v>67940</v>
          </cell>
        </row>
        <row r="318">
          <cell r="J318" t="str">
            <v>67</v>
          </cell>
          <cell r="K318" t="str">
            <v>679</v>
          </cell>
          <cell r="L318" t="str">
            <v>6795</v>
          </cell>
          <cell r="M318" t="str">
            <v>67950</v>
          </cell>
        </row>
        <row r="319">
          <cell r="J319" t="str">
            <v>68</v>
          </cell>
          <cell r="K319" t="str">
            <v>680</v>
          </cell>
          <cell r="L319" t="str">
            <v>6801</v>
          </cell>
          <cell r="M319" t="str">
            <v>68010</v>
          </cell>
        </row>
        <row r="320">
          <cell r="J320" t="str">
            <v>68</v>
          </cell>
          <cell r="K320" t="str">
            <v>680</v>
          </cell>
          <cell r="L320" t="str">
            <v>6802</v>
          </cell>
          <cell r="M320" t="str">
            <v>68022</v>
          </cell>
        </row>
        <row r="321">
          <cell r="J321" t="str">
            <v>68</v>
          </cell>
          <cell r="K321" t="str">
            <v>682</v>
          </cell>
          <cell r="L321" t="str">
            <v>6824</v>
          </cell>
          <cell r="M321" t="str">
            <v>68241</v>
          </cell>
        </row>
        <row r="322">
          <cell r="J322" t="str">
            <v>68</v>
          </cell>
          <cell r="K322" t="str">
            <v>682</v>
          </cell>
          <cell r="L322" t="str">
            <v>6824</v>
          </cell>
          <cell r="M322" t="str">
            <v>68242</v>
          </cell>
        </row>
        <row r="323">
          <cell r="J323" t="str">
            <v>68</v>
          </cell>
          <cell r="K323" t="str">
            <v>682</v>
          </cell>
          <cell r="L323" t="str">
            <v>6824</v>
          </cell>
          <cell r="M323" t="str">
            <v>68243</v>
          </cell>
        </row>
        <row r="324">
          <cell r="J324" t="str">
            <v>68</v>
          </cell>
          <cell r="K324" t="str">
            <v>682</v>
          </cell>
          <cell r="L324" t="str">
            <v>6824</v>
          </cell>
          <cell r="M324" t="str">
            <v>68244</v>
          </cell>
        </row>
        <row r="325">
          <cell r="J325" t="str">
            <v>68</v>
          </cell>
          <cell r="K325" t="str">
            <v>682</v>
          </cell>
          <cell r="L325" t="str">
            <v>6827</v>
          </cell>
          <cell r="M325" t="str">
            <v>68270</v>
          </cell>
        </row>
        <row r="326">
          <cell r="J326" t="str">
            <v>69</v>
          </cell>
          <cell r="K326" t="str">
            <v>691</v>
          </cell>
          <cell r="L326" t="str">
            <v>6913</v>
          </cell>
          <cell r="M326" t="str">
            <v>69130</v>
          </cell>
        </row>
        <row r="327">
          <cell r="J327" t="str">
            <v>69</v>
          </cell>
          <cell r="K327" t="str">
            <v>692</v>
          </cell>
          <cell r="L327" t="str">
            <v>6921</v>
          </cell>
          <cell r="M327" t="str">
            <v>69210</v>
          </cell>
        </row>
        <row r="328">
          <cell r="H328">
            <v>81751798</v>
          </cell>
          <cell r="J328" t="str">
            <v>71</v>
          </cell>
          <cell r="K328" t="str">
            <v>711</v>
          </cell>
          <cell r="L328" t="str">
            <v>7110</v>
          </cell>
          <cell r="M328" t="str">
            <v>71100</v>
          </cell>
        </row>
        <row r="329">
          <cell r="H329">
            <v>84997613</v>
          </cell>
          <cell r="J329" t="str">
            <v>71</v>
          </cell>
          <cell r="K329" t="str">
            <v>712</v>
          </cell>
          <cell r="L329" t="str">
            <v>7120</v>
          </cell>
          <cell r="M329" t="str">
            <v>71200</v>
          </cell>
        </row>
        <row r="330">
          <cell r="H330">
            <v>85390286</v>
          </cell>
          <cell r="J330" t="str">
            <v>71</v>
          </cell>
          <cell r="K330" t="str">
            <v>713</v>
          </cell>
          <cell r="L330" t="str">
            <v>7130</v>
          </cell>
          <cell r="M330" t="str">
            <v>71300</v>
          </cell>
        </row>
        <row r="331">
          <cell r="H331">
            <v>39842108</v>
          </cell>
          <cell r="J331" t="str">
            <v>71</v>
          </cell>
          <cell r="K331" t="str">
            <v>714</v>
          </cell>
          <cell r="L331" t="str">
            <v>7140</v>
          </cell>
          <cell r="M331" t="str">
            <v>71400</v>
          </cell>
        </row>
        <row r="332">
          <cell r="H332">
            <v>1359250</v>
          </cell>
          <cell r="J332" t="str">
            <v>71</v>
          </cell>
          <cell r="K332" t="str">
            <v>715</v>
          </cell>
          <cell r="L332" t="str">
            <v>7151</v>
          </cell>
          <cell r="M332" t="str">
            <v>71510</v>
          </cell>
        </row>
        <row r="333">
          <cell r="H333">
            <v>3058750</v>
          </cell>
          <cell r="J333" t="str">
            <v>71</v>
          </cell>
          <cell r="K333" t="str">
            <v>715</v>
          </cell>
          <cell r="L333" t="str">
            <v>7152</v>
          </cell>
          <cell r="M333" t="str">
            <v>71520</v>
          </cell>
        </row>
        <row r="334">
          <cell r="H334">
            <v>7318751</v>
          </cell>
          <cell r="J334" t="str">
            <v>71</v>
          </cell>
          <cell r="K334" t="str">
            <v>715</v>
          </cell>
          <cell r="L334" t="str">
            <v>7153</v>
          </cell>
          <cell r="M334" t="str">
            <v>71530</v>
          </cell>
        </row>
        <row r="335">
          <cell r="H335">
            <v>8473131</v>
          </cell>
          <cell r="J335" t="str">
            <v>71</v>
          </cell>
          <cell r="K335" t="str">
            <v>715</v>
          </cell>
          <cell r="L335" t="str">
            <v>7154</v>
          </cell>
          <cell r="M335" t="str">
            <v>71540</v>
          </cell>
        </row>
        <row r="336">
          <cell r="H336">
            <v>48500</v>
          </cell>
          <cell r="J336" t="str">
            <v>71</v>
          </cell>
          <cell r="K336" t="str">
            <v>719</v>
          </cell>
          <cell r="L336" t="str">
            <v>7191</v>
          </cell>
          <cell r="M336" t="str">
            <v>71910</v>
          </cell>
        </row>
        <row r="337">
          <cell r="H337">
            <v>121500</v>
          </cell>
          <cell r="J337" t="str">
            <v>71</v>
          </cell>
          <cell r="K337" t="str">
            <v>719</v>
          </cell>
          <cell r="L337" t="str">
            <v>7191</v>
          </cell>
          <cell r="M337" t="str">
            <v>71910</v>
          </cell>
        </row>
        <row r="338">
          <cell r="J338" t="str">
            <v>71</v>
          </cell>
          <cell r="K338" t="str">
            <v>719</v>
          </cell>
          <cell r="L338" t="str">
            <v>7191</v>
          </cell>
          <cell r="M338" t="str">
            <v>71910</v>
          </cell>
        </row>
        <row r="339">
          <cell r="J339" t="str">
            <v>71</v>
          </cell>
          <cell r="K339" t="str">
            <v>719</v>
          </cell>
          <cell r="L339" t="str">
            <v>7191</v>
          </cell>
          <cell r="M339" t="str">
            <v>71910</v>
          </cell>
        </row>
        <row r="340">
          <cell r="J340" t="str">
            <v>71</v>
          </cell>
          <cell r="K340" t="str">
            <v>719</v>
          </cell>
          <cell r="L340" t="str">
            <v>7191</v>
          </cell>
          <cell r="M340" t="str">
            <v>71910</v>
          </cell>
        </row>
        <row r="341">
          <cell r="J341" t="str">
            <v>71</v>
          </cell>
          <cell r="K341" t="str">
            <v>719</v>
          </cell>
          <cell r="L341" t="str">
            <v>7191</v>
          </cell>
          <cell r="M341" t="str">
            <v>71910</v>
          </cell>
        </row>
        <row r="342">
          <cell r="H342">
            <v>1000</v>
          </cell>
          <cell r="J342" t="str">
            <v>71</v>
          </cell>
          <cell r="K342" t="str">
            <v>719</v>
          </cell>
          <cell r="L342" t="str">
            <v>7191</v>
          </cell>
          <cell r="M342" t="str">
            <v>71910</v>
          </cell>
        </row>
        <row r="343">
          <cell r="H343">
            <v>240577</v>
          </cell>
          <cell r="J343" t="str">
            <v>71</v>
          </cell>
          <cell r="K343" t="str">
            <v>719</v>
          </cell>
          <cell r="L343" t="str">
            <v>7191</v>
          </cell>
          <cell r="M343" t="str">
            <v>71911</v>
          </cell>
        </row>
        <row r="344">
          <cell r="J344" t="str">
            <v>71</v>
          </cell>
          <cell r="K344" t="str">
            <v>719</v>
          </cell>
          <cell r="L344" t="str">
            <v>7191</v>
          </cell>
          <cell r="M344" t="str">
            <v>71911</v>
          </cell>
        </row>
        <row r="345">
          <cell r="H345">
            <v>637396</v>
          </cell>
          <cell r="J345" t="str">
            <v>71</v>
          </cell>
          <cell r="K345" t="str">
            <v>719</v>
          </cell>
          <cell r="L345" t="str">
            <v>7191</v>
          </cell>
          <cell r="M345" t="str">
            <v>71911</v>
          </cell>
        </row>
        <row r="346">
          <cell r="H346">
            <v>68800</v>
          </cell>
          <cell r="J346" t="str">
            <v>71</v>
          </cell>
          <cell r="K346" t="str">
            <v>719</v>
          </cell>
          <cell r="L346" t="str">
            <v>7191</v>
          </cell>
          <cell r="M346" t="str">
            <v>71911</v>
          </cell>
        </row>
        <row r="347">
          <cell r="H347">
            <v>10759850</v>
          </cell>
          <cell r="J347" t="str">
            <v>72</v>
          </cell>
          <cell r="K347" t="str">
            <v>720</v>
          </cell>
          <cell r="L347" t="str">
            <v>7201</v>
          </cell>
          <cell r="M347" t="str">
            <v>72011</v>
          </cell>
        </row>
        <row r="348">
          <cell r="J348" t="str">
            <v>72</v>
          </cell>
          <cell r="K348" t="str">
            <v>720</v>
          </cell>
          <cell r="L348" t="str">
            <v>7201</v>
          </cell>
          <cell r="M348" t="str">
            <v>72012</v>
          </cell>
        </row>
        <row r="349">
          <cell r="H349">
            <v>390000</v>
          </cell>
          <cell r="J349" t="str">
            <v>72</v>
          </cell>
          <cell r="K349" t="str">
            <v>720</v>
          </cell>
          <cell r="L349" t="str">
            <v>7201</v>
          </cell>
          <cell r="M349" t="str">
            <v>72013</v>
          </cell>
        </row>
        <row r="350">
          <cell r="H350">
            <v>32998</v>
          </cell>
          <cell r="J350" t="str">
            <v>72</v>
          </cell>
          <cell r="K350" t="str">
            <v>720</v>
          </cell>
          <cell r="L350" t="str">
            <v>7201</v>
          </cell>
          <cell r="M350" t="str">
            <v>72014</v>
          </cell>
        </row>
        <row r="351">
          <cell r="H351">
            <v>519500</v>
          </cell>
          <cell r="J351" t="str">
            <v>72</v>
          </cell>
          <cell r="K351" t="str">
            <v>721</v>
          </cell>
          <cell r="L351" t="str">
            <v>7211</v>
          </cell>
          <cell r="M351" t="str">
            <v>72110</v>
          </cell>
        </row>
        <row r="352">
          <cell r="J352" t="str">
            <v>72</v>
          </cell>
          <cell r="K352" t="str">
            <v>721</v>
          </cell>
          <cell r="L352" t="str">
            <v>7212</v>
          </cell>
          <cell r="M352" t="str">
            <v>72120</v>
          </cell>
        </row>
        <row r="353">
          <cell r="J353" t="str">
            <v>72</v>
          </cell>
          <cell r="K353" t="str">
            <v>721</v>
          </cell>
          <cell r="L353" t="str">
            <v>7213</v>
          </cell>
          <cell r="M353" t="str">
            <v>72130</v>
          </cell>
        </row>
        <row r="354">
          <cell r="H354">
            <v>4000</v>
          </cell>
          <cell r="J354" t="str">
            <v>72</v>
          </cell>
          <cell r="K354" t="str">
            <v>724</v>
          </cell>
          <cell r="L354" t="str">
            <v>7241</v>
          </cell>
          <cell r="M354" t="str">
            <v>72410</v>
          </cell>
        </row>
        <row r="355">
          <cell r="H355">
            <v>6611108</v>
          </cell>
          <cell r="J355" t="str">
            <v>72</v>
          </cell>
          <cell r="K355" t="str">
            <v>724</v>
          </cell>
          <cell r="L355" t="str">
            <v>7241</v>
          </cell>
          <cell r="M355" t="str">
            <v>72410</v>
          </cell>
        </row>
        <row r="356">
          <cell r="H356">
            <v>1198786</v>
          </cell>
          <cell r="J356" t="str">
            <v>72</v>
          </cell>
          <cell r="K356" t="str">
            <v>724</v>
          </cell>
          <cell r="L356" t="str">
            <v>7241</v>
          </cell>
          <cell r="M356" t="str">
            <v>72410</v>
          </cell>
        </row>
        <row r="357">
          <cell r="J357" t="str">
            <v>72</v>
          </cell>
          <cell r="K357" t="str">
            <v>724</v>
          </cell>
          <cell r="L357" t="str">
            <v>7241</v>
          </cell>
          <cell r="M357" t="str">
            <v>72410</v>
          </cell>
        </row>
        <row r="358">
          <cell r="H358">
            <v>595500</v>
          </cell>
          <cell r="J358" t="str">
            <v>72</v>
          </cell>
          <cell r="K358" t="str">
            <v>724</v>
          </cell>
          <cell r="L358" t="str">
            <v>7241</v>
          </cell>
          <cell r="M358" t="str">
            <v>72410</v>
          </cell>
        </row>
        <row r="359">
          <cell r="H359">
            <v>72250</v>
          </cell>
          <cell r="J359" t="str">
            <v>72</v>
          </cell>
          <cell r="K359" t="str">
            <v>724</v>
          </cell>
          <cell r="L359" t="str">
            <v>7242</v>
          </cell>
          <cell r="M359" t="str">
            <v>72420</v>
          </cell>
        </row>
        <row r="360">
          <cell r="J360" t="str">
            <v>72</v>
          </cell>
          <cell r="K360" t="str">
            <v>724</v>
          </cell>
          <cell r="L360" t="str">
            <v>7243</v>
          </cell>
          <cell r="M360" t="str">
            <v>72430</v>
          </cell>
        </row>
        <row r="361">
          <cell r="J361" t="str">
            <v>72</v>
          </cell>
          <cell r="K361" t="str">
            <v>724</v>
          </cell>
          <cell r="L361" t="str">
            <v>7245</v>
          </cell>
          <cell r="M361" t="str">
            <v>72450</v>
          </cell>
        </row>
        <row r="362">
          <cell r="H362">
            <v>332656</v>
          </cell>
          <cell r="J362" t="str">
            <v>72</v>
          </cell>
          <cell r="K362" t="str">
            <v>724</v>
          </cell>
          <cell r="L362" t="str">
            <v>7246</v>
          </cell>
          <cell r="M362" t="str">
            <v>72460</v>
          </cell>
        </row>
        <row r="363">
          <cell r="H363">
            <v>572334</v>
          </cell>
          <cell r="J363" t="str">
            <v>72</v>
          </cell>
          <cell r="K363" t="str">
            <v>724</v>
          </cell>
          <cell r="L363" t="str">
            <v>7246</v>
          </cell>
          <cell r="M363" t="str">
            <v>72460</v>
          </cell>
        </row>
        <row r="364">
          <cell r="H364">
            <v>821731</v>
          </cell>
          <cell r="J364" t="str">
            <v>72</v>
          </cell>
          <cell r="K364" t="str">
            <v>724</v>
          </cell>
          <cell r="L364" t="str">
            <v>7246</v>
          </cell>
          <cell r="M364" t="str">
            <v>72460</v>
          </cell>
        </row>
        <row r="365">
          <cell r="J365" t="str">
            <v>72</v>
          </cell>
          <cell r="K365" t="str">
            <v>724</v>
          </cell>
          <cell r="L365" t="str">
            <v>7246</v>
          </cell>
          <cell r="M365" t="str">
            <v>72460</v>
          </cell>
        </row>
        <row r="366">
          <cell r="H366">
            <v>176533</v>
          </cell>
          <cell r="J366" t="str">
            <v>72</v>
          </cell>
          <cell r="K366" t="str">
            <v>724</v>
          </cell>
          <cell r="L366" t="str">
            <v>7246</v>
          </cell>
          <cell r="M366" t="str">
            <v>72460</v>
          </cell>
        </row>
        <row r="367">
          <cell r="J367" t="str">
            <v>72</v>
          </cell>
          <cell r="K367" t="str">
            <v>724</v>
          </cell>
          <cell r="L367" t="str">
            <v>7246</v>
          </cell>
          <cell r="M367" t="str">
            <v>72460</v>
          </cell>
        </row>
        <row r="368">
          <cell r="H368">
            <v>9876</v>
          </cell>
          <cell r="J368" t="str">
            <v>72</v>
          </cell>
          <cell r="K368" t="str">
            <v>724</v>
          </cell>
          <cell r="L368" t="str">
            <v>7246</v>
          </cell>
          <cell r="M368" t="str">
            <v>72460</v>
          </cell>
        </row>
        <row r="369">
          <cell r="H369">
            <v>15351</v>
          </cell>
          <cell r="J369" t="str">
            <v>72</v>
          </cell>
          <cell r="K369" t="str">
            <v>724</v>
          </cell>
          <cell r="L369" t="str">
            <v>7246</v>
          </cell>
          <cell r="M369" t="str">
            <v>72460</v>
          </cell>
        </row>
        <row r="370">
          <cell r="H370">
            <v>2777</v>
          </cell>
          <cell r="J370" t="str">
            <v>72</v>
          </cell>
          <cell r="K370" t="str">
            <v>724</v>
          </cell>
          <cell r="L370" t="str">
            <v>7246</v>
          </cell>
          <cell r="M370" t="str">
            <v>72460</v>
          </cell>
        </row>
        <row r="371">
          <cell r="J371" t="str">
            <v>72</v>
          </cell>
          <cell r="K371" t="str">
            <v>724</v>
          </cell>
          <cell r="L371" t="str">
            <v>7246</v>
          </cell>
          <cell r="M371" t="str">
            <v>72461</v>
          </cell>
        </row>
        <row r="372">
          <cell r="J372" t="str">
            <v>72</v>
          </cell>
          <cell r="K372" t="str">
            <v>724</v>
          </cell>
          <cell r="L372" t="str">
            <v>7246</v>
          </cell>
          <cell r="M372" t="str">
            <v>72461</v>
          </cell>
        </row>
        <row r="373">
          <cell r="H373">
            <v>3797935</v>
          </cell>
          <cell r="J373" t="str">
            <v>72</v>
          </cell>
          <cell r="K373" t="str">
            <v>728</v>
          </cell>
          <cell r="L373" t="str">
            <v>7284</v>
          </cell>
          <cell r="M373" t="str">
            <v>72841</v>
          </cell>
        </row>
        <row r="374">
          <cell r="J374" t="str">
            <v>72</v>
          </cell>
          <cell r="K374" t="str">
            <v>728</v>
          </cell>
          <cell r="L374" t="str">
            <v>7284</v>
          </cell>
          <cell r="M374" t="str">
            <v>72842</v>
          </cell>
        </row>
        <row r="375">
          <cell r="H375">
            <v>19420</v>
          </cell>
          <cell r="J375" t="str">
            <v>72</v>
          </cell>
          <cell r="K375" t="str">
            <v>729</v>
          </cell>
          <cell r="L375" t="str">
            <v>7291</v>
          </cell>
          <cell r="M375" t="str">
            <v>72910</v>
          </cell>
        </row>
        <row r="376">
          <cell r="H376">
            <v>398885</v>
          </cell>
          <cell r="J376" t="str">
            <v>74</v>
          </cell>
          <cell r="K376" t="str">
            <v>740</v>
          </cell>
          <cell r="L376" t="str">
            <v>7401</v>
          </cell>
          <cell r="M376" t="str">
            <v>74010</v>
          </cell>
        </row>
        <row r="377">
          <cell r="H377">
            <v>178596</v>
          </cell>
          <cell r="J377" t="str">
            <v>74</v>
          </cell>
          <cell r="K377" t="str">
            <v>740</v>
          </cell>
          <cell r="L377" t="str">
            <v>7401</v>
          </cell>
          <cell r="M377" t="str">
            <v>74011</v>
          </cell>
        </row>
        <row r="378">
          <cell r="J378" t="str">
            <v>74</v>
          </cell>
          <cell r="K378" t="str">
            <v>740</v>
          </cell>
          <cell r="L378" t="str">
            <v>7401</v>
          </cell>
          <cell r="M378" t="str">
            <v>74012</v>
          </cell>
        </row>
        <row r="379">
          <cell r="J379" t="str">
            <v>74</v>
          </cell>
          <cell r="K379" t="str">
            <v>742</v>
          </cell>
          <cell r="L379" t="str">
            <v>7429</v>
          </cell>
          <cell r="M379" t="str">
            <v>74290</v>
          </cell>
        </row>
        <row r="380">
          <cell r="H380">
            <v>90794</v>
          </cell>
          <cell r="J380" t="str">
            <v>75</v>
          </cell>
          <cell r="K380" t="str">
            <v>754</v>
          </cell>
          <cell r="L380" t="str">
            <v>7540</v>
          </cell>
          <cell r="M380" t="str">
            <v>75400</v>
          </cell>
        </row>
        <row r="381">
          <cell r="H381">
            <v>2153531</v>
          </cell>
          <cell r="J381" t="str">
            <v>77</v>
          </cell>
          <cell r="K381" t="str">
            <v>772</v>
          </cell>
          <cell r="L381" t="str">
            <v>7720</v>
          </cell>
          <cell r="M381" t="str">
            <v>77200</v>
          </cell>
        </row>
        <row r="382">
          <cell r="J382" t="str">
            <v>77</v>
          </cell>
          <cell r="K382" t="str">
            <v>775</v>
          </cell>
          <cell r="L382" t="str">
            <v>7755</v>
          </cell>
          <cell r="M382" t="str">
            <v>77550</v>
          </cell>
        </row>
        <row r="383">
          <cell r="H383">
            <v>24489877</v>
          </cell>
          <cell r="J383" t="str">
            <v>77</v>
          </cell>
          <cell r="K383" t="str">
            <v>778</v>
          </cell>
          <cell r="L383" t="str">
            <v>7782</v>
          </cell>
          <cell r="M383" t="str">
            <v>77821</v>
          </cell>
        </row>
        <row r="384">
          <cell r="H384">
            <v>42000</v>
          </cell>
          <cell r="J384" t="str">
            <v>77</v>
          </cell>
          <cell r="K384" t="str">
            <v>778</v>
          </cell>
          <cell r="L384" t="str">
            <v>7782</v>
          </cell>
          <cell r="M384" t="str">
            <v>77822</v>
          </cell>
        </row>
        <row r="385">
          <cell r="H385">
            <v>500000</v>
          </cell>
          <cell r="J385" t="str">
            <v>77</v>
          </cell>
          <cell r="K385" t="str">
            <v>778</v>
          </cell>
          <cell r="L385" t="str">
            <v>7783</v>
          </cell>
          <cell r="M385" t="str">
            <v>77830</v>
          </cell>
        </row>
        <row r="386">
          <cell r="H386">
            <v>80915</v>
          </cell>
          <cell r="J386" t="str">
            <v>77</v>
          </cell>
          <cell r="K386" t="str">
            <v>778</v>
          </cell>
          <cell r="L386" t="str">
            <v>7786</v>
          </cell>
          <cell r="M386" t="str">
            <v>77860</v>
          </cell>
        </row>
        <row r="387">
          <cell r="H387">
            <v>18487842</v>
          </cell>
          <cell r="J387" t="str">
            <v>79</v>
          </cell>
          <cell r="K387" t="str">
            <v>791</v>
          </cell>
          <cell r="L387" t="str">
            <v>7913</v>
          </cell>
          <cell r="M387" t="str">
            <v>79130</v>
          </cell>
        </row>
        <row r="388">
          <cell r="J388" t="str">
            <v>80</v>
          </cell>
          <cell r="K388" t="str">
            <v>800</v>
          </cell>
          <cell r="L388" t="str">
            <v>8000</v>
          </cell>
          <cell r="M388" t="str">
            <v>80000</v>
          </cell>
        </row>
        <row r="389">
          <cell r="J389" t="str">
            <v>81</v>
          </cell>
          <cell r="K389" t="str">
            <v>810</v>
          </cell>
          <cell r="L389" t="str">
            <v>8100</v>
          </cell>
          <cell r="M389" t="str">
            <v>81000</v>
          </cell>
        </row>
        <row r="390">
          <cell r="J390" t="str">
            <v>82</v>
          </cell>
          <cell r="K390" t="str">
            <v>820</v>
          </cell>
          <cell r="L390" t="str">
            <v>8200</v>
          </cell>
          <cell r="M390" t="str">
            <v>82000</v>
          </cell>
        </row>
        <row r="391">
          <cell r="J391" t="str">
            <v>83</v>
          </cell>
          <cell r="K391" t="str">
            <v>830</v>
          </cell>
          <cell r="L391" t="str">
            <v>8300</v>
          </cell>
          <cell r="M391" t="str">
            <v>83000</v>
          </cell>
        </row>
        <row r="392">
          <cell r="J392" t="str">
            <v>84</v>
          </cell>
          <cell r="K392" t="str">
            <v>840</v>
          </cell>
          <cell r="L392" t="str">
            <v>8400</v>
          </cell>
          <cell r="M392" t="str">
            <v>84000</v>
          </cell>
        </row>
        <row r="393">
          <cell r="J393" t="str">
            <v>85</v>
          </cell>
          <cell r="K393" t="str">
            <v>850</v>
          </cell>
          <cell r="L393" t="str">
            <v>8500</v>
          </cell>
          <cell r="M393" t="str">
            <v>85000</v>
          </cell>
        </row>
        <row r="394">
          <cell r="J394" t="str">
            <v>86</v>
          </cell>
          <cell r="K394" t="str">
            <v>860</v>
          </cell>
          <cell r="L394" t="str">
            <v>8600</v>
          </cell>
          <cell r="M394" t="str">
            <v>86000</v>
          </cell>
        </row>
        <row r="395">
          <cell r="J395" t="str">
            <v>87</v>
          </cell>
          <cell r="K395" t="str">
            <v>871</v>
          </cell>
          <cell r="L395" t="str">
            <v>8710</v>
          </cell>
          <cell r="M395" t="str">
            <v>87100</v>
          </cell>
        </row>
        <row r="396">
          <cell r="J396" t="str">
            <v>87</v>
          </cell>
          <cell r="K396" t="str">
            <v>871</v>
          </cell>
          <cell r="L396" t="str">
            <v>8710</v>
          </cell>
          <cell r="M396" t="str">
            <v>87100</v>
          </cell>
        </row>
        <row r="397">
          <cell r="J397" t="str">
            <v>87</v>
          </cell>
          <cell r="K397" t="str">
            <v>871</v>
          </cell>
          <cell r="L397" t="str">
            <v>8710</v>
          </cell>
          <cell r="M397" t="str">
            <v>87101</v>
          </cell>
        </row>
        <row r="398">
          <cell r="J398" t="str">
            <v>87</v>
          </cell>
          <cell r="K398" t="str">
            <v>875</v>
          </cell>
          <cell r="L398" t="str">
            <v>8750</v>
          </cell>
          <cell r="M398" t="str">
            <v>87500</v>
          </cell>
        </row>
        <row r="399">
          <cell r="J399" t="str">
            <v>92</v>
          </cell>
          <cell r="K399" t="str">
            <v>929</v>
          </cell>
          <cell r="L399" t="str">
            <v>9290</v>
          </cell>
          <cell r="M399" t="str">
            <v>92900</v>
          </cell>
        </row>
        <row r="400">
          <cell r="J400" t="str">
            <v>98</v>
          </cell>
          <cell r="K400" t="str">
            <v>984</v>
          </cell>
          <cell r="L400" t="str">
            <v>9841</v>
          </cell>
          <cell r="M400" t="str">
            <v>98410</v>
          </cell>
        </row>
        <row r="401">
          <cell r="J401" t="str">
            <v>98</v>
          </cell>
          <cell r="K401" t="str">
            <v>984</v>
          </cell>
          <cell r="L401" t="str">
            <v>9842</v>
          </cell>
          <cell r="M401" t="str">
            <v>98420</v>
          </cell>
        </row>
        <row r="402">
          <cell r="J402" t="str">
            <v>98</v>
          </cell>
          <cell r="K402" t="str">
            <v>984</v>
          </cell>
          <cell r="L402" t="str">
            <v>9843</v>
          </cell>
          <cell r="M402" t="str">
            <v>98430</v>
          </cell>
        </row>
        <row r="403">
          <cell r="H403">
            <v>26098735</v>
          </cell>
          <cell r="J403" t="str">
            <v>99</v>
          </cell>
          <cell r="K403" t="str">
            <v>998</v>
          </cell>
          <cell r="L403" t="str">
            <v>9984</v>
          </cell>
          <cell r="M403" t="str">
            <v>99841</v>
          </cell>
        </row>
        <row r="404">
          <cell r="H404">
            <v>156991</v>
          </cell>
          <cell r="J404" t="str">
            <v>99</v>
          </cell>
          <cell r="K404" t="str">
            <v>998</v>
          </cell>
          <cell r="L404" t="str">
            <v>9984</v>
          </cell>
          <cell r="M404" t="str">
            <v>99842</v>
          </cell>
        </row>
        <row r="405">
          <cell r="H405">
            <v>5042102</v>
          </cell>
          <cell r="J405" t="str">
            <v>99</v>
          </cell>
          <cell r="K405" t="str">
            <v>998</v>
          </cell>
          <cell r="L405" t="str">
            <v>9984</v>
          </cell>
          <cell r="M405" t="str">
            <v>99843</v>
          </cell>
        </row>
        <row r="406">
          <cell r="J406" t="str">
            <v/>
          </cell>
          <cell r="K406" t="str">
            <v/>
          </cell>
          <cell r="L406" t="str">
            <v/>
          </cell>
          <cell r="M406" t="str">
            <v/>
          </cell>
        </row>
        <row r="407">
          <cell r="J407" t="str">
            <v/>
          </cell>
          <cell r="K407" t="str">
            <v/>
          </cell>
          <cell r="L407" t="str">
            <v/>
          </cell>
          <cell r="M407" t="str">
            <v/>
          </cell>
        </row>
        <row r="408">
          <cell r="J408" t="str">
            <v/>
          </cell>
          <cell r="K408" t="str">
            <v/>
          </cell>
          <cell r="L408" t="str">
            <v/>
          </cell>
          <cell r="M408" t="str">
            <v/>
          </cell>
        </row>
        <row r="409">
          <cell r="J409" t="str">
            <v/>
          </cell>
          <cell r="K409" t="str">
            <v/>
          </cell>
          <cell r="L409" t="str">
            <v/>
          </cell>
          <cell r="M409" t="str">
            <v/>
          </cell>
        </row>
        <row r="410">
          <cell r="J410" t="str">
            <v/>
          </cell>
          <cell r="K410" t="str">
            <v/>
          </cell>
          <cell r="L410" t="str">
            <v/>
          </cell>
          <cell r="M410" t="str">
            <v/>
          </cell>
        </row>
        <row r="411">
          <cell r="J411" t="str">
            <v/>
          </cell>
          <cell r="K411" t="str">
            <v/>
          </cell>
          <cell r="L411" t="str">
            <v/>
          </cell>
          <cell r="M411" t="str">
            <v/>
          </cell>
        </row>
        <row r="412">
          <cell r="J412" t="str">
            <v/>
          </cell>
          <cell r="K412" t="str">
            <v/>
          </cell>
          <cell r="L412" t="str">
            <v/>
          </cell>
          <cell r="M412" t="str">
            <v/>
          </cell>
        </row>
        <row r="413"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</row>
        <row r="414">
          <cell r="J414" t="str">
            <v/>
          </cell>
          <cell r="K414" t="str">
            <v/>
          </cell>
          <cell r="L414" t="str">
            <v/>
          </cell>
          <cell r="M414" t="str">
            <v/>
          </cell>
        </row>
        <row r="415">
          <cell r="J415" t="str">
            <v/>
          </cell>
          <cell r="K415" t="str">
            <v/>
          </cell>
          <cell r="L415" t="str">
            <v/>
          </cell>
          <cell r="M415" t="str">
            <v/>
          </cell>
        </row>
        <row r="416">
          <cell r="J416" t="str">
            <v/>
          </cell>
          <cell r="K416" t="str">
            <v/>
          </cell>
          <cell r="L416" t="str">
            <v/>
          </cell>
          <cell r="M416" t="str">
            <v/>
          </cell>
        </row>
        <row r="417">
          <cell r="J417" t="str">
            <v/>
          </cell>
          <cell r="K417" t="str">
            <v/>
          </cell>
          <cell r="L417" t="str">
            <v/>
          </cell>
          <cell r="M417" t="str">
            <v/>
          </cell>
        </row>
        <row r="418">
          <cell r="J418" t="str">
            <v/>
          </cell>
          <cell r="K418" t="str">
            <v/>
          </cell>
          <cell r="L418" t="str">
            <v/>
          </cell>
          <cell r="M418" t="str">
            <v/>
          </cell>
        </row>
        <row r="419">
          <cell r="J419" t="str">
            <v/>
          </cell>
          <cell r="K419" t="str">
            <v/>
          </cell>
          <cell r="L419" t="str">
            <v/>
          </cell>
          <cell r="M419" t="str">
            <v/>
          </cell>
        </row>
        <row r="420">
          <cell r="J420" t="str">
            <v/>
          </cell>
          <cell r="K420" t="str">
            <v/>
          </cell>
          <cell r="L420" t="str">
            <v/>
          </cell>
          <cell r="M420" t="str">
            <v/>
          </cell>
        </row>
        <row r="421">
          <cell r="J421" t="str">
            <v/>
          </cell>
          <cell r="K421" t="str">
            <v/>
          </cell>
          <cell r="L421" t="str">
            <v/>
          </cell>
          <cell r="M421" t="str">
            <v/>
          </cell>
        </row>
        <row r="422">
          <cell r="J422" t="str">
            <v/>
          </cell>
          <cell r="K422" t="str">
            <v/>
          </cell>
          <cell r="L422" t="str">
            <v/>
          </cell>
          <cell r="M422" t="str">
            <v/>
          </cell>
        </row>
        <row r="423">
          <cell r="J423" t="str">
            <v/>
          </cell>
          <cell r="K423" t="str">
            <v/>
          </cell>
          <cell r="L423" t="str">
            <v/>
          </cell>
          <cell r="M423" t="str">
            <v/>
          </cell>
        </row>
        <row r="424">
          <cell r="J424" t="str">
            <v/>
          </cell>
          <cell r="K424" t="str">
            <v/>
          </cell>
          <cell r="L424" t="str">
            <v/>
          </cell>
          <cell r="M424" t="str">
            <v/>
          </cell>
        </row>
        <row r="425">
          <cell r="J425" t="str">
            <v/>
          </cell>
          <cell r="K425" t="str">
            <v/>
          </cell>
          <cell r="L425" t="str">
            <v/>
          </cell>
          <cell r="M425" t="str">
            <v/>
          </cell>
        </row>
        <row r="426">
          <cell r="J426" t="str">
            <v/>
          </cell>
          <cell r="K426" t="str">
            <v/>
          </cell>
          <cell r="L426" t="str">
            <v/>
          </cell>
          <cell r="M426" t="str">
            <v/>
          </cell>
        </row>
        <row r="427">
          <cell r="J427" t="str">
            <v/>
          </cell>
          <cell r="K427" t="str">
            <v/>
          </cell>
          <cell r="L427" t="str">
            <v/>
          </cell>
          <cell r="M427" t="str">
            <v/>
          </cell>
        </row>
        <row r="428">
          <cell r="J428" t="str">
            <v/>
          </cell>
          <cell r="K428" t="str">
            <v/>
          </cell>
          <cell r="L428" t="str">
            <v/>
          </cell>
          <cell r="M428" t="str">
            <v/>
          </cell>
        </row>
        <row r="429">
          <cell r="J429" t="str">
            <v/>
          </cell>
          <cell r="K429" t="str">
            <v/>
          </cell>
          <cell r="L429" t="str">
            <v/>
          </cell>
          <cell r="M429" t="str">
            <v/>
          </cell>
        </row>
        <row r="430">
          <cell r="J430" t="str">
            <v/>
          </cell>
          <cell r="K430" t="str">
            <v/>
          </cell>
          <cell r="L430" t="str">
            <v/>
          </cell>
          <cell r="M430" t="str">
            <v/>
          </cell>
        </row>
        <row r="431">
          <cell r="J431" t="str">
            <v/>
          </cell>
          <cell r="K431" t="str">
            <v/>
          </cell>
          <cell r="L431" t="str">
            <v/>
          </cell>
          <cell r="M431" t="str">
            <v/>
          </cell>
        </row>
        <row r="432">
          <cell r="J432" t="str">
            <v/>
          </cell>
          <cell r="K432" t="str">
            <v/>
          </cell>
          <cell r="L432" t="str">
            <v/>
          </cell>
          <cell r="M432" t="str">
            <v/>
          </cell>
        </row>
        <row r="433">
          <cell r="J433" t="str">
            <v/>
          </cell>
          <cell r="K433" t="str">
            <v/>
          </cell>
          <cell r="L433" t="str">
            <v/>
          </cell>
          <cell r="M433" t="str">
            <v/>
          </cell>
        </row>
        <row r="434">
          <cell r="J434" t="str">
            <v/>
          </cell>
          <cell r="K434" t="str">
            <v/>
          </cell>
          <cell r="L434" t="str">
            <v/>
          </cell>
          <cell r="M434" t="str">
            <v/>
          </cell>
        </row>
        <row r="435">
          <cell r="J435" t="str">
            <v/>
          </cell>
          <cell r="K435" t="str">
            <v/>
          </cell>
          <cell r="L435" t="str">
            <v/>
          </cell>
          <cell r="M435" t="str">
            <v/>
          </cell>
        </row>
        <row r="436">
          <cell r="J436" t="str">
            <v/>
          </cell>
          <cell r="K436" t="str">
            <v/>
          </cell>
          <cell r="L436" t="str">
            <v/>
          </cell>
          <cell r="M436" t="str">
            <v/>
          </cell>
        </row>
        <row r="437">
          <cell r="J437" t="str">
            <v/>
          </cell>
          <cell r="K437" t="str">
            <v/>
          </cell>
          <cell r="L437" t="str">
            <v/>
          </cell>
          <cell r="M437" t="str">
            <v/>
          </cell>
        </row>
        <row r="438"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</row>
        <row r="439">
          <cell r="J439" t="str">
            <v/>
          </cell>
          <cell r="K439" t="str">
            <v/>
          </cell>
          <cell r="L439" t="str">
            <v/>
          </cell>
          <cell r="M439" t="str">
            <v/>
          </cell>
        </row>
        <row r="440">
          <cell r="J440" t="str">
            <v/>
          </cell>
          <cell r="K440" t="str">
            <v/>
          </cell>
          <cell r="L440" t="str">
            <v/>
          </cell>
          <cell r="M440" t="str">
            <v/>
          </cell>
        </row>
        <row r="441">
          <cell r="J441" t="str">
            <v/>
          </cell>
          <cell r="K441" t="str">
            <v/>
          </cell>
          <cell r="L441" t="str">
            <v/>
          </cell>
          <cell r="M441" t="str">
            <v/>
          </cell>
        </row>
        <row r="442">
          <cell r="J442" t="str">
            <v/>
          </cell>
          <cell r="K442" t="str">
            <v/>
          </cell>
          <cell r="L442" t="str">
            <v/>
          </cell>
          <cell r="M442" t="str">
            <v/>
          </cell>
        </row>
        <row r="443">
          <cell r="J443" t="str">
            <v/>
          </cell>
          <cell r="K443" t="str">
            <v/>
          </cell>
          <cell r="L443" t="str">
            <v/>
          </cell>
          <cell r="M443" t="str">
            <v/>
          </cell>
        </row>
        <row r="444">
          <cell r="J444" t="str">
            <v/>
          </cell>
          <cell r="K444" t="str">
            <v/>
          </cell>
          <cell r="L444" t="str">
            <v/>
          </cell>
          <cell r="M444" t="str">
            <v/>
          </cell>
        </row>
        <row r="445">
          <cell r="J445" t="str">
            <v/>
          </cell>
          <cell r="K445" t="str">
            <v/>
          </cell>
          <cell r="L445" t="str">
            <v/>
          </cell>
          <cell r="M445" t="str">
            <v/>
          </cell>
        </row>
        <row r="446">
          <cell r="J446" t="str">
            <v/>
          </cell>
          <cell r="K446" t="str">
            <v/>
          </cell>
          <cell r="L446" t="str">
            <v/>
          </cell>
          <cell r="M446" t="str">
            <v/>
          </cell>
        </row>
        <row r="447"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</row>
        <row r="448"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</row>
        <row r="449"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</row>
        <row r="450"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</row>
        <row r="451">
          <cell r="J451" t="str">
            <v/>
          </cell>
          <cell r="K451" t="str">
            <v/>
          </cell>
          <cell r="L451" t="str">
            <v/>
          </cell>
          <cell r="M451" t="str">
            <v/>
          </cell>
        </row>
        <row r="452"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</row>
        <row r="453"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</row>
        <row r="454">
          <cell r="J454" t="str">
            <v/>
          </cell>
          <cell r="K454" t="str">
            <v/>
          </cell>
          <cell r="L454" t="str">
            <v/>
          </cell>
          <cell r="M454" t="str">
            <v/>
          </cell>
        </row>
        <row r="455">
          <cell r="J455" t="str">
            <v/>
          </cell>
          <cell r="K455" t="str">
            <v/>
          </cell>
          <cell r="L455" t="str">
            <v/>
          </cell>
          <cell r="M455" t="str">
            <v/>
          </cell>
        </row>
        <row r="456">
          <cell r="J456" t="str">
            <v/>
          </cell>
          <cell r="K456" t="str">
            <v/>
          </cell>
          <cell r="L456" t="str">
            <v/>
          </cell>
          <cell r="M456" t="str">
            <v/>
          </cell>
        </row>
        <row r="457">
          <cell r="J457" t="str">
            <v/>
          </cell>
          <cell r="K457" t="str">
            <v/>
          </cell>
          <cell r="L457" t="str">
            <v/>
          </cell>
          <cell r="M457" t="str">
            <v/>
          </cell>
        </row>
        <row r="458">
          <cell r="J458" t="str">
            <v/>
          </cell>
          <cell r="K458" t="str">
            <v/>
          </cell>
          <cell r="L458" t="str">
            <v/>
          </cell>
          <cell r="M458" t="str">
            <v/>
          </cell>
        </row>
        <row r="459">
          <cell r="J459" t="str">
            <v/>
          </cell>
          <cell r="K459" t="str">
            <v/>
          </cell>
          <cell r="L459" t="str">
            <v/>
          </cell>
          <cell r="M459" t="str">
            <v/>
          </cell>
        </row>
        <row r="460">
          <cell r="J460" t="str">
            <v/>
          </cell>
          <cell r="K460" t="str">
            <v/>
          </cell>
          <cell r="L460" t="str">
            <v/>
          </cell>
          <cell r="M460" t="str">
            <v/>
          </cell>
        </row>
        <row r="461">
          <cell r="J461" t="str">
            <v/>
          </cell>
          <cell r="K461" t="str">
            <v/>
          </cell>
          <cell r="L461" t="str">
            <v/>
          </cell>
          <cell r="M461" t="str">
            <v/>
          </cell>
        </row>
        <row r="462">
          <cell r="J462" t="str">
            <v/>
          </cell>
          <cell r="K462" t="str">
            <v/>
          </cell>
          <cell r="L462" t="str">
            <v/>
          </cell>
          <cell r="M462" t="str">
            <v/>
          </cell>
        </row>
        <row r="463">
          <cell r="J463" t="str">
            <v/>
          </cell>
          <cell r="K463" t="str">
            <v/>
          </cell>
          <cell r="L463" t="str">
            <v/>
          </cell>
          <cell r="M463" t="str">
            <v/>
          </cell>
        </row>
        <row r="464">
          <cell r="J464" t="str">
            <v/>
          </cell>
          <cell r="K464" t="str">
            <v/>
          </cell>
          <cell r="L464" t="str">
            <v/>
          </cell>
          <cell r="M464" t="str">
            <v/>
          </cell>
        </row>
        <row r="465">
          <cell r="J465" t="str">
            <v/>
          </cell>
          <cell r="K465" t="str">
            <v/>
          </cell>
          <cell r="L465" t="str">
            <v/>
          </cell>
          <cell r="M465" t="str">
            <v/>
          </cell>
        </row>
        <row r="466">
          <cell r="J466" t="str">
            <v/>
          </cell>
          <cell r="K466" t="str">
            <v/>
          </cell>
          <cell r="L466" t="str">
            <v/>
          </cell>
          <cell r="M466" t="str">
            <v/>
          </cell>
        </row>
        <row r="467">
          <cell r="J467" t="str">
            <v/>
          </cell>
          <cell r="K467" t="str">
            <v/>
          </cell>
          <cell r="L467" t="str">
            <v/>
          </cell>
          <cell r="M467" t="str">
            <v/>
          </cell>
        </row>
        <row r="468">
          <cell r="J468" t="str">
            <v/>
          </cell>
          <cell r="K468" t="str">
            <v/>
          </cell>
          <cell r="L468" t="str">
            <v/>
          </cell>
          <cell r="M468" t="str">
            <v/>
          </cell>
        </row>
        <row r="469">
          <cell r="J469" t="str">
            <v/>
          </cell>
          <cell r="K469" t="str">
            <v/>
          </cell>
          <cell r="L469" t="str">
            <v/>
          </cell>
          <cell r="M469" t="str">
            <v/>
          </cell>
        </row>
        <row r="470">
          <cell r="J470" t="str">
            <v/>
          </cell>
          <cell r="K470" t="str">
            <v/>
          </cell>
          <cell r="L470" t="str">
            <v/>
          </cell>
          <cell r="M470" t="str">
            <v/>
          </cell>
        </row>
        <row r="471">
          <cell r="J471" t="str">
            <v/>
          </cell>
          <cell r="K471" t="str">
            <v/>
          </cell>
          <cell r="L471" t="str">
            <v/>
          </cell>
          <cell r="M471" t="str">
            <v/>
          </cell>
        </row>
        <row r="472">
          <cell r="J472" t="str">
            <v/>
          </cell>
          <cell r="K472" t="str">
            <v/>
          </cell>
          <cell r="L472" t="str">
            <v/>
          </cell>
          <cell r="M472" t="str">
            <v/>
          </cell>
        </row>
        <row r="473">
          <cell r="J473" t="str">
            <v/>
          </cell>
          <cell r="K473" t="str">
            <v/>
          </cell>
          <cell r="L473" t="str">
            <v/>
          </cell>
          <cell r="M473" t="str">
            <v/>
          </cell>
        </row>
        <row r="474">
          <cell r="J474" t="str">
            <v/>
          </cell>
          <cell r="K474" t="str">
            <v/>
          </cell>
          <cell r="L474" t="str">
            <v/>
          </cell>
          <cell r="M474" t="str">
            <v/>
          </cell>
        </row>
        <row r="475">
          <cell r="J475" t="str">
            <v/>
          </cell>
          <cell r="K475" t="str">
            <v/>
          </cell>
          <cell r="L475" t="str">
            <v/>
          </cell>
          <cell r="M475" t="str">
            <v/>
          </cell>
        </row>
        <row r="476">
          <cell r="J476" t="str">
            <v/>
          </cell>
          <cell r="K476" t="str">
            <v/>
          </cell>
          <cell r="L476" t="str">
            <v/>
          </cell>
          <cell r="M476" t="str">
            <v/>
          </cell>
        </row>
        <row r="477">
          <cell r="J477" t="str">
            <v/>
          </cell>
          <cell r="K477" t="str">
            <v/>
          </cell>
          <cell r="L477" t="str">
            <v/>
          </cell>
          <cell r="M477" t="str">
            <v/>
          </cell>
        </row>
        <row r="478">
          <cell r="J478" t="str">
            <v/>
          </cell>
          <cell r="K478" t="str">
            <v/>
          </cell>
          <cell r="L478" t="str">
            <v/>
          </cell>
          <cell r="M478" t="str">
            <v/>
          </cell>
        </row>
        <row r="479">
          <cell r="J479" t="str">
            <v/>
          </cell>
          <cell r="K479" t="str">
            <v/>
          </cell>
          <cell r="L479" t="str">
            <v/>
          </cell>
          <cell r="M479" t="str">
            <v/>
          </cell>
        </row>
        <row r="480">
          <cell r="J480" t="str">
            <v/>
          </cell>
          <cell r="K480" t="str">
            <v/>
          </cell>
          <cell r="L480" t="str">
            <v/>
          </cell>
          <cell r="M480" t="str">
            <v/>
          </cell>
        </row>
        <row r="481">
          <cell r="J481" t="str">
            <v/>
          </cell>
          <cell r="K481" t="str">
            <v/>
          </cell>
          <cell r="L481" t="str">
            <v/>
          </cell>
          <cell r="M481" t="str">
            <v/>
          </cell>
        </row>
        <row r="482">
          <cell r="J482" t="str">
            <v/>
          </cell>
          <cell r="K482" t="str">
            <v/>
          </cell>
          <cell r="L482" t="str">
            <v/>
          </cell>
          <cell r="M482" t="str">
            <v/>
          </cell>
        </row>
        <row r="483">
          <cell r="J483" t="str">
            <v/>
          </cell>
          <cell r="K483" t="str">
            <v/>
          </cell>
          <cell r="L483" t="str">
            <v/>
          </cell>
          <cell r="M483" t="str">
            <v/>
          </cell>
        </row>
        <row r="484">
          <cell r="J484" t="str">
            <v/>
          </cell>
          <cell r="K484" t="str">
            <v/>
          </cell>
          <cell r="L484" t="str">
            <v/>
          </cell>
          <cell r="M484" t="str">
            <v/>
          </cell>
        </row>
        <row r="485">
          <cell r="J485" t="str">
            <v/>
          </cell>
          <cell r="K485" t="str">
            <v/>
          </cell>
          <cell r="L485" t="str">
            <v/>
          </cell>
          <cell r="M485" t="str">
            <v/>
          </cell>
        </row>
        <row r="486">
          <cell r="J486" t="str">
            <v/>
          </cell>
          <cell r="K486" t="str">
            <v/>
          </cell>
          <cell r="L486" t="str">
            <v/>
          </cell>
          <cell r="M486" t="str">
            <v/>
          </cell>
        </row>
        <row r="487">
          <cell r="J487" t="str">
            <v/>
          </cell>
          <cell r="K487" t="str">
            <v/>
          </cell>
          <cell r="L487" t="str">
            <v/>
          </cell>
          <cell r="M487" t="str">
            <v/>
          </cell>
        </row>
        <row r="488">
          <cell r="J488" t="str">
            <v/>
          </cell>
          <cell r="K488" t="str">
            <v/>
          </cell>
          <cell r="L488" t="str">
            <v/>
          </cell>
          <cell r="M488" t="str">
            <v/>
          </cell>
        </row>
        <row r="489">
          <cell r="J489" t="str">
            <v/>
          </cell>
          <cell r="K489" t="str">
            <v/>
          </cell>
          <cell r="L489" t="str">
            <v/>
          </cell>
          <cell r="M489" t="str">
            <v/>
          </cell>
        </row>
        <row r="490">
          <cell r="J490" t="str">
            <v/>
          </cell>
          <cell r="K490" t="str">
            <v/>
          </cell>
          <cell r="L490" t="str">
            <v/>
          </cell>
          <cell r="M490" t="str">
            <v/>
          </cell>
        </row>
        <row r="491">
          <cell r="J491" t="str">
            <v/>
          </cell>
          <cell r="K491" t="str">
            <v/>
          </cell>
          <cell r="L491" t="str">
            <v/>
          </cell>
          <cell r="M491" t="str">
            <v/>
          </cell>
        </row>
        <row r="492">
          <cell r="J492" t="str">
            <v/>
          </cell>
          <cell r="K492" t="str">
            <v/>
          </cell>
          <cell r="L492" t="str">
            <v/>
          </cell>
          <cell r="M492" t="str">
            <v/>
          </cell>
        </row>
        <row r="493">
          <cell r="J493" t="str">
            <v/>
          </cell>
          <cell r="K493" t="str">
            <v/>
          </cell>
          <cell r="L493" t="str">
            <v/>
          </cell>
          <cell r="M493" t="str">
            <v/>
          </cell>
        </row>
        <row r="494"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</row>
        <row r="495">
          <cell r="J495" t="str">
            <v/>
          </cell>
          <cell r="K495" t="str">
            <v/>
          </cell>
          <cell r="L495" t="str">
            <v/>
          </cell>
          <cell r="M495" t="str">
            <v/>
          </cell>
        </row>
        <row r="496">
          <cell r="J496" t="str">
            <v/>
          </cell>
          <cell r="K496" t="str">
            <v/>
          </cell>
          <cell r="L496" t="str">
            <v/>
          </cell>
          <cell r="M496" t="str">
            <v/>
          </cell>
        </row>
        <row r="497">
          <cell r="J497" t="str">
            <v/>
          </cell>
          <cell r="K497" t="str">
            <v/>
          </cell>
          <cell r="L497" t="str">
            <v/>
          </cell>
          <cell r="M497" t="str">
            <v/>
          </cell>
        </row>
        <row r="498">
          <cell r="J498" t="str">
            <v/>
          </cell>
          <cell r="K498" t="str">
            <v/>
          </cell>
          <cell r="L498" t="str">
            <v/>
          </cell>
          <cell r="M498" t="str">
            <v/>
          </cell>
        </row>
        <row r="499">
          <cell r="J499" t="str">
            <v/>
          </cell>
          <cell r="K499" t="str">
            <v/>
          </cell>
          <cell r="L499" t="str">
            <v/>
          </cell>
          <cell r="M499" t="str">
            <v/>
          </cell>
        </row>
        <row r="500">
          <cell r="J500" t="str">
            <v/>
          </cell>
          <cell r="K500" t="str">
            <v/>
          </cell>
          <cell r="L500" t="str">
            <v/>
          </cell>
          <cell r="M500" t="str">
            <v/>
          </cell>
        </row>
        <row r="501">
          <cell r="J501" t="str">
            <v/>
          </cell>
          <cell r="K501" t="str">
            <v/>
          </cell>
          <cell r="L501" t="str">
            <v/>
          </cell>
          <cell r="M501" t="str">
            <v/>
          </cell>
        </row>
        <row r="502">
          <cell r="J502" t="str">
            <v/>
          </cell>
          <cell r="K502" t="str">
            <v/>
          </cell>
          <cell r="L502" t="str">
            <v/>
          </cell>
          <cell r="M502" t="str">
            <v/>
          </cell>
        </row>
        <row r="503">
          <cell r="J503" t="str">
            <v/>
          </cell>
          <cell r="K503" t="str">
            <v/>
          </cell>
          <cell r="L503" t="str">
            <v/>
          </cell>
          <cell r="M503" t="str">
            <v/>
          </cell>
        </row>
        <row r="504"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</row>
        <row r="505">
          <cell r="J505" t="str">
            <v/>
          </cell>
          <cell r="K505" t="str">
            <v/>
          </cell>
          <cell r="L505" t="str">
            <v/>
          </cell>
          <cell r="M505" t="str">
            <v/>
          </cell>
        </row>
        <row r="506">
          <cell r="J506" t="str">
            <v/>
          </cell>
          <cell r="K506" t="str">
            <v/>
          </cell>
          <cell r="L506" t="str">
            <v/>
          </cell>
          <cell r="M506" t="str">
            <v/>
          </cell>
        </row>
        <row r="507">
          <cell r="J507" t="str">
            <v/>
          </cell>
          <cell r="K507" t="str">
            <v/>
          </cell>
          <cell r="L507" t="str">
            <v/>
          </cell>
          <cell r="M507" t="str">
            <v/>
          </cell>
        </row>
        <row r="508">
          <cell r="J508" t="str">
            <v/>
          </cell>
          <cell r="K508" t="str">
            <v/>
          </cell>
          <cell r="L508" t="str">
            <v/>
          </cell>
          <cell r="M508" t="str">
            <v/>
          </cell>
        </row>
        <row r="509">
          <cell r="J509" t="str">
            <v/>
          </cell>
          <cell r="K509" t="str">
            <v/>
          </cell>
          <cell r="L509" t="str">
            <v/>
          </cell>
          <cell r="M509" t="str">
            <v/>
          </cell>
        </row>
        <row r="510">
          <cell r="J510" t="str">
            <v/>
          </cell>
          <cell r="K510" t="str">
            <v/>
          </cell>
          <cell r="L510" t="str">
            <v/>
          </cell>
          <cell r="M510" t="str">
            <v/>
          </cell>
        </row>
        <row r="511">
          <cell r="J511" t="str">
            <v/>
          </cell>
          <cell r="K511" t="str">
            <v/>
          </cell>
          <cell r="L511" t="str">
            <v/>
          </cell>
          <cell r="M511" t="str">
            <v/>
          </cell>
        </row>
        <row r="512">
          <cell r="J512" t="str">
            <v/>
          </cell>
          <cell r="K512" t="str">
            <v/>
          </cell>
          <cell r="L512" t="str">
            <v/>
          </cell>
          <cell r="M512" t="str">
            <v/>
          </cell>
        </row>
        <row r="513">
          <cell r="J513" t="str">
            <v/>
          </cell>
          <cell r="K513" t="str">
            <v/>
          </cell>
          <cell r="L513" t="str">
            <v/>
          </cell>
          <cell r="M513" t="str">
            <v/>
          </cell>
        </row>
        <row r="514">
          <cell r="J514" t="str">
            <v/>
          </cell>
          <cell r="K514" t="str">
            <v/>
          </cell>
          <cell r="L514" t="str">
            <v/>
          </cell>
          <cell r="M514" t="str">
            <v/>
          </cell>
        </row>
        <row r="515">
          <cell r="J515" t="str">
            <v/>
          </cell>
          <cell r="K515" t="str">
            <v/>
          </cell>
          <cell r="L515" t="str">
            <v/>
          </cell>
          <cell r="M515" t="str">
            <v/>
          </cell>
        </row>
        <row r="516">
          <cell r="J516" t="str">
            <v/>
          </cell>
          <cell r="K516" t="str">
            <v/>
          </cell>
          <cell r="L516" t="str">
            <v/>
          </cell>
          <cell r="M516" t="str">
            <v/>
          </cell>
        </row>
        <row r="517">
          <cell r="J517" t="str">
            <v/>
          </cell>
          <cell r="K517" t="str">
            <v/>
          </cell>
          <cell r="L517" t="str">
            <v/>
          </cell>
          <cell r="M517" t="str">
            <v/>
          </cell>
        </row>
        <row r="518">
          <cell r="J518" t="str">
            <v/>
          </cell>
          <cell r="K518" t="str">
            <v/>
          </cell>
          <cell r="L518" t="str">
            <v/>
          </cell>
          <cell r="M518" t="str">
            <v/>
          </cell>
        </row>
        <row r="519">
          <cell r="J519" t="str">
            <v/>
          </cell>
          <cell r="K519" t="str">
            <v/>
          </cell>
          <cell r="L519" t="str">
            <v/>
          </cell>
          <cell r="M519" t="str">
            <v/>
          </cell>
        </row>
        <row r="520">
          <cell r="J520" t="str">
            <v/>
          </cell>
          <cell r="K520" t="str">
            <v/>
          </cell>
          <cell r="L520" t="str">
            <v/>
          </cell>
          <cell r="M520" t="str">
            <v/>
          </cell>
        </row>
        <row r="521">
          <cell r="J521" t="str">
            <v/>
          </cell>
          <cell r="K521" t="str">
            <v/>
          </cell>
          <cell r="L521" t="str">
            <v/>
          </cell>
          <cell r="M521" t="str">
            <v/>
          </cell>
        </row>
        <row r="522">
          <cell r="J522" t="str">
            <v/>
          </cell>
          <cell r="K522" t="str">
            <v/>
          </cell>
          <cell r="L522" t="str">
            <v/>
          </cell>
          <cell r="M522" t="str">
            <v/>
          </cell>
        </row>
        <row r="523">
          <cell r="J523" t="str">
            <v/>
          </cell>
          <cell r="K523" t="str">
            <v/>
          </cell>
          <cell r="L523" t="str">
            <v/>
          </cell>
          <cell r="M523" t="str">
            <v/>
          </cell>
        </row>
        <row r="524">
          <cell r="J524" t="str">
            <v/>
          </cell>
          <cell r="K524" t="str">
            <v/>
          </cell>
          <cell r="L524" t="str">
            <v/>
          </cell>
          <cell r="M524" t="str">
            <v/>
          </cell>
        </row>
        <row r="525">
          <cell r="J525" t="str">
            <v/>
          </cell>
          <cell r="K525" t="str">
            <v/>
          </cell>
          <cell r="L525" t="str">
            <v/>
          </cell>
          <cell r="M525" t="str">
            <v/>
          </cell>
        </row>
        <row r="526">
          <cell r="J526" t="str">
            <v/>
          </cell>
          <cell r="K526" t="str">
            <v/>
          </cell>
          <cell r="L526" t="str">
            <v/>
          </cell>
          <cell r="M526" t="str">
            <v/>
          </cell>
        </row>
        <row r="527">
          <cell r="J527" t="str">
            <v/>
          </cell>
          <cell r="K527" t="str">
            <v/>
          </cell>
          <cell r="L527" t="str">
            <v/>
          </cell>
          <cell r="M527" t="str">
            <v/>
          </cell>
        </row>
        <row r="528"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</row>
        <row r="529">
          <cell r="J529" t="str">
            <v/>
          </cell>
          <cell r="K529" t="str">
            <v/>
          </cell>
          <cell r="L529" t="str">
            <v/>
          </cell>
          <cell r="M529" t="str">
            <v/>
          </cell>
        </row>
        <row r="530">
          <cell r="J530" t="str">
            <v/>
          </cell>
          <cell r="K530" t="str">
            <v/>
          </cell>
          <cell r="L530" t="str">
            <v/>
          </cell>
          <cell r="M530" t="str">
            <v/>
          </cell>
        </row>
        <row r="531"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</row>
        <row r="532">
          <cell r="J532" t="str">
            <v/>
          </cell>
          <cell r="K532" t="str">
            <v/>
          </cell>
          <cell r="L532" t="str">
            <v/>
          </cell>
          <cell r="M532" t="str">
            <v/>
          </cell>
        </row>
        <row r="533">
          <cell r="J533" t="str">
            <v/>
          </cell>
          <cell r="K533" t="str">
            <v/>
          </cell>
          <cell r="L533" t="str">
            <v/>
          </cell>
          <cell r="M533" t="str">
            <v/>
          </cell>
        </row>
        <row r="534">
          <cell r="J534" t="str">
            <v/>
          </cell>
          <cell r="K534" t="str">
            <v/>
          </cell>
          <cell r="L534" t="str">
            <v/>
          </cell>
          <cell r="M534" t="str">
            <v/>
          </cell>
        </row>
        <row r="535">
          <cell r="J535" t="str">
            <v/>
          </cell>
          <cell r="K535" t="str">
            <v/>
          </cell>
          <cell r="L535" t="str">
            <v/>
          </cell>
          <cell r="M535" t="str">
            <v/>
          </cell>
        </row>
        <row r="536">
          <cell r="J536" t="str">
            <v/>
          </cell>
          <cell r="K536" t="str">
            <v/>
          </cell>
          <cell r="L536" t="str">
            <v/>
          </cell>
          <cell r="M536" t="str">
            <v/>
          </cell>
        </row>
        <row r="537">
          <cell r="J537" t="str">
            <v/>
          </cell>
          <cell r="K537" t="str">
            <v/>
          </cell>
          <cell r="L537" t="str">
            <v/>
          </cell>
          <cell r="M537" t="str">
            <v/>
          </cell>
        </row>
        <row r="538">
          <cell r="J538" t="str">
            <v/>
          </cell>
          <cell r="K538" t="str">
            <v/>
          </cell>
          <cell r="L538" t="str">
            <v/>
          </cell>
          <cell r="M538" t="str">
            <v/>
          </cell>
        </row>
        <row r="539">
          <cell r="J539" t="str">
            <v/>
          </cell>
          <cell r="K539" t="str">
            <v/>
          </cell>
          <cell r="L539" t="str">
            <v/>
          </cell>
          <cell r="M539" t="str">
            <v/>
          </cell>
        </row>
        <row r="540">
          <cell r="J540" t="str">
            <v/>
          </cell>
          <cell r="K540" t="str">
            <v/>
          </cell>
          <cell r="L540" t="str">
            <v/>
          </cell>
          <cell r="M540" t="str">
            <v/>
          </cell>
        </row>
        <row r="541">
          <cell r="J541" t="str">
            <v/>
          </cell>
          <cell r="K541" t="str">
            <v/>
          </cell>
          <cell r="L541" t="str">
            <v/>
          </cell>
          <cell r="M541" t="str">
            <v/>
          </cell>
        </row>
        <row r="542">
          <cell r="J542" t="str">
            <v/>
          </cell>
          <cell r="K542" t="str">
            <v/>
          </cell>
          <cell r="L542" t="str">
            <v/>
          </cell>
          <cell r="M542" t="str">
            <v/>
          </cell>
        </row>
        <row r="543"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</row>
        <row r="544">
          <cell r="J544" t="str">
            <v/>
          </cell>
          <cell r="K544" t="str">
            <v/>
          </cell>
          <cell r="L544" t="str">
            <v/>
          </cell>
          <cell r="M544" t="str">
            <v/>
          </cell>
        </row>
        <row r="545">
          <cell r="J545" t="str">
            <v/>
          </cell>
          <cell r="K545" t="str">
            <v/>
          </cell>
          <cell r="L545" t="str">
            <v/>
          </cell>
          <cell r="M545" t="str">
            <v/>
          </cell>
        </row>
        <row r="546"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</row>
        <row r="547">
          <cell r="J547" t="str">
            <v/>
          </cell>
          <cell r="K547" t="str">
            <v/>
          </cell>
          <cell r="L547" t="str">
            <v/>
          </cell>
          <cell r="M547" t="str">
            <v/>
          </cell>
        </row>
        <row r="548">
          <cell r="J548" t="str">
            <v/>
          </cell>
          <cell r="K548" t="str">
            <v/>
          </cell>
          <cell r="L548" t="str">
            <v/>
          </cell>
          <cell r="M548" t="str">
            <v/>
          </cell>
        </row>
        <row r="549">
          <cell r="J549" t="str">
            <v/>
          </cell>
          <cell r="K549" t="str">
            <v/>
          </cell>
          <cell r="L549" t="str">
            <v/>
          </cell>
          <cell r="M549" t="str">
            <v/>
          </cell>
        </row>
        <row r="550">
          <cell r="J550" t="str">
            <v/>
          </cell>
          <cell r="K550" t="str">
            <v/>
          </cell>
          <cell r="L550" t="str">
            <v/>
          </cell>
          <cell r="M550" t="str">
            <v/>
          </cell>
        </row>
        <row r="551">
          <cell r="J551" t="str">
            <v/>
          </cell>
          <cell r="K551" t="str">
            <v/>
          </cell>
          <cell r="L551" t="str">
            <v/>
          </cell>
          <cell r="M551" t="str">
            <v/>
          </cell>
        </row>
        <row r="552">
          <cell r="J552" t="str">
            <v/>
          </cell>
          <cell r="K552" t="str">
            <v/>
          </cell>
          <cell r="L552" t="str">
            <v/>
          </cell>
          <cell r="M552" t="str">
            <v/>
          </cell>
        </row>
        <row r="553">
          <cell r="J553" t="str">
            <v/>
          </cell>
          <cell r="K553" t="str">
            <v/>
          </cell>
          <cell r="L553" t="str">
            <v/>
          </cell>
          <cell r="M553" t="str">
            <v/>
          </cell>
        </row>
        <row r="554">
          <cell r="J554" t="str">
            <v/>
          </cell>
          <cell r="K554" t="str">
            <v/>
          </cell>
          <cell r="L554" t="str">
            <v/>
          </cell>
          <cell r="M554" t="str">
            <v/>
          </cell>
        </row>
        <row r="555">
          <cell r="J555" t="str">
            <v/>
          </cell>
          <cell r="K555" t="str">
            <v/>
          </cell>
          <cell r="L555" t="str">
            <v/>
          </cell>
          <cell r="M555" t="str">
            <v/>
          </cell>
        </row>
        <row r="556">
          <cell r="J556" t="str">
            <v/>
          </cell>
          <cell r="K556" t="str">
            <v/>
          </cell>
          <cell r="L556" t="str">
            <v/>
          </cell>
          <cell r="M556" t="str">
            <v/>
          </cell>
        </row>
        <row r="557"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</row>
        <row r="558">
          <cell r="J558" t="str">
            <v/>
          </cell>
          <cell r="K558" t="str">
            <v/>
          </cell>
          <cell r="L558" t="str">
            <v/>
          </cell>
          <cell r="M558" t="str">
            <v/>
          </cell>
        </row>
        <row r="559"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</row>
        <row r="560">
          <cell r="J560" t="str">
            <v/>
          </cell>
          <cell r="K560" t="str">
            <v/>
          </cell>
          <cell r="L560" t="str">
            <v/>
          </cell>
          <cell r="M560" t="str">
            <v/>
          </cell>
        </row>
        <row r="561">
          <cell r="J561" t="str">
            <v/>
          </cell>
          <cell r="K561" t="str">
            <v/>
          </cell>
          <cell r="L561" t="str">
            <v/>
          </cell>
          <cell r="M561" t="str">
            <v/>
          </cell>
        </row>
        <row r="562">
          <cell r="J562" t="str">
            <v/>
          </cell>
          <cell r="K562" t="str">
            <v/>
          </cell>
          <cell r="L562" t="str">
            <v/>
          </cell>
          <cell r="M562" t="str">
            <v/>
          </cell>
        </row>
        <row r="563"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</row>
        <row r="564">
          <cell r="J564" t="str">
            <v/>
          </cell>
          <cell r="K564" t="str">
            <v/>
          </cell>
          <cell r="L564" t="str">
            <v/>
          </cell>
          <cell r="M564" t="str">
            <v/>
          </cell>
        </row>
        <row r="565">
          <cell r="J565" t="str">
            <v/>
          </cell>
          <cell r="K565" t="str">
            <v/>
          </cell>
          <cell r="L565" t="str">
            <v/>
          </cell>
          <cell r="M565" t="str">
            <v/>
          </cell>
        </row>
        <row r="566"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</row>
        <row r="567">
          <cell r="J567" t="str">
            <v/>
          </cell>
          <cell r="K567" t="str">
            <v/>
          </cell>
          <cell r="L567" t="str">
            <v/>
          </cell>
          <cell r="M567" t="str">
            <v/>
          </cell>
        </row>
        <row r="568">
          <cell r="J568" t="str">
            <v/>
          </cell>
          <cell r="K568" t="str">
            <v/>
          </cell>
          <cell r="L568" t="str">
            <v/>
          </cell>
          <cell r="M568" t="str">
            <v/>
          </cell>
        </row>
        <row r="569">
          <cell r="J569" t="str">
            <v/>
          </cell>
          <cell r="K569" t="str">
            <v/>
          </cell>
          <cell r="L569" t="str">
            <v/>
          </cell>
          <cell r="M569" t="str">
            <v/>
          </cell>
        </row>
        <row r="570">
          <cell r="J570" t="str">
            <v/>
          </cell>
          <cell r="K570" t="str">
            <v/>
          </cell>
          <cell r="L570" t="str">
            <v/>
          </cell>
          <cell r="M570" t="str">
            <v/>
          </cell>
        </row>
        <row r="571">
          <cell r="J571" t="str">
            <v/>
          </cell>
          <cell r="K571" t="str">
            <v/>
          </cell>
          <cell r="L571" t="str">
            <v/>
          </cell>
          <cell r="M571" t="str">
            <v/>
          </cell>
        </row>
        <row r="572">
          <cell r="J572" t="str">
            <v/>
          </cell>
          <cell r="K572" t="str">
            <v/>
          </cell>
          <cell r="L572" t="str">
            <v/>
          </cell>
          <cell r="M572" t="str">
            <v/>
          </cell>
        </row>
        <row r="573">
          <cell r="J573" t="str">
            <v/>
          </cell>
          <cell r="K573" t="str">
            <v/>
          </cell>
          <cell r="L573" t="str">
            <v/>
          </cell>
          <cell r="M573" t="str">
            <v/>
          </cell>
        </row>
        <row r="574"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</row>
        <row r="575">
          <cell r="J575" t="str">
            <v/>
          </cell>
          <cell r="K575" t="str">
            <v/>
          </cell>
          <cell r="L575" t="str">
            <v/>
          </cell>
          <cell r="M575" t="str">
            <v/>
          </cell>
        </row>
        <row r="576"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</row>
        <row r="577">
          <cell r="J577" t="str">
            <v/>
          </cell>
          <cell r="K577" t="str">
            <v/>
          </cell>
          <cell r="L577" t="str">
            <v/>
          </cell>
          <cell r="M577" t="str">
            <v/>
          </cell>
        </row>
        <row r="578">
          <cell r="J578" t="str">
            <v/>
          </cell>
          <cell r="K578" t="str">
            <v/>
          </cell>
          <cell r="L578" t="str">
            <v/>
          </cell>
          <cell r="M578" t="str">
            <v/>
          </cell>
        </row>
        <row r="579">
          <cell r="J579" t="str">
            <v/>
          </cell>
          <cell r="K579" t="str">
            <v/>
          </cell>
          <cell r="L579" t="str">
            <v/>
          </cell>
          <cell r="M579" t="str">
            <v/>
          </cell>
        </row>
        <row r="580">
          <cell r="J580" t="str">
            <v/>
          </cell>
          <cell r="K580" t="str">
            <v/>
          </cell>
          <cell r="L580" t="str">
            <v/>
          </cell>
          <cell r="M580" t="str">
            <v/>
          </cell>
        </row>
        <row r="581">
          <cell r="J581" t="str">
            <v/>
          </cell>
          <cell r="K581" t="str">
            <v/>
          </cell>
          <cell r="L581" t="str">
            <v/>
          </cell>
          <cell r="M581" t="str">
            <v/>
          </cell>
        </row>
        <row r="582"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</row>
        <row r="583">
          <cell r="J583" t="str">
            <v/>
          </cell>
          <cell r="K583" t="str">
            <v/>
          </cell>
          <cell r="L583" t="str">
            <v/>
          </cell>
          <cell r="M583" t="str">
            <v/>
          </cell>
        </row>
        <row r="584">
          <cell r="J584" t="str">
            <v/>
          </cell>
          <cell r="K584" t="str">
            <v/>
          </cell>
          <cell r="L584" t="str">
            <v/>
          </cell>
          <cell r="M584" t="str">
            <v/>
          </cell>
        </row>
        <row r="585">
          <cell r="J585" t="str">
            <v/>
          </cell>
          <cell r="K585" t="str">
            <v/>
          </cell>
          <cell r="L585" t="str">
            <v/>
          </cell>
          <cell r="M585" t="str">
            <v/>
          </cell>
        </row>
        <row r="586">
          <cell r="J586" t="str">
            <v/>
          </cell>
          <cell r="K586" t="str">
            <v/>
          </cell>
          <cell r="L586" t="str">
            <v/>
          </cell>
          <cell r="M586" t="str">
            <v/>
          </cell>
        </row>
        <row r="587">
          <cell r="J587" t="str">
            <v/>
          </cell>
          <cell r="K587" t="str">
            <v/>
          </cell>
          <cell r="L587" t="str">
            <v/>
          </cell>
          <cell r="M587" t="str">
            <v/>
          </cell>
        </row>
        <row r="588">
          <cell r="J588" t="str">
            <v/>
          </cell>
          <cell r="K588" t="str">
            <v/>
          </cell>
          <cell r="L588" t="str">
            <v/>
          </cell>
          <cell r="M588" t="str">
            <v/>
          </cell>
        </row>
        <row r="589">
          <cell r="J589" t="str">
            <v/>
          </cell>
          <cell r="K589" t="str">
            <v/>
          </cell>
          <cell r="L589" t="str">
            <v/>
          </cell>
          <cell r="M589" t="str">
            <v/>
          </cell>
        </row>
        <row r="590">
          <cell r="J590" t="str">
            <v/>
          </cell>
          <cell r="K590" t="str">
            <v/>
          </cell>
          <cell r="L590" t="str">
            <v/>
          </cell>
          <cell r="M590" t="str">
            <v/>
          </cell>
        </row>
        <row r="591">
          <cell r="J591" t="str">
            <v/>
          </cell>
          <cell r="K591" t="str">
            <v/>
          </cell>
          <cell r="L591" t="str">
            <v/>
          </cell>
          <cell r="M591" t="str">
            <v/>
          </cell>
        </row>
        <row r="592">
          <cell r="J592" t="str">
            <v/>
          </cell>
          <cell r="K592" t="str">
            <v/>
          </cell>
          <cell r="L592" t="str">
            <v/>
          </cell>
          <cell r="M592" t="str">
            <v/>
          </cell>
        </row>
        <row r="593">
          <cell r="J593" t="str">
            <v/>
          </cell>
          <cell r="K593" t="str">
            <v/>
          </cell>
          <cell r="L593" t="str">
            <v/>
          </cell>
          <cell r="M593" t="str">
            <v/>
          </cell>
        </row>
        <row r="594">
          <cell r="J594" t="str">
            <v/>
          </cell>
          <cell r="K594" t="str">
            <v/>
          </cell>
          <cell r="L594" t="str">
            <v/>
          </cell>
          <cell r="M594" t="str">
            <v/>
          </cell>
        </row>
        <row r="595"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</row>
        <row r="596">
          <cell r="J596" t="str">
            <v/>
          </cell>
          <cell r="K596" t="str">
            <v/>
          </cell>
          <cell r="L596" t="str">
            <v/>
          </cell>
          <cell r="M596" t="str">
            <v/>
          </cell>
        </row>
        <row r="597">
          <cell r="J597" t="str">
            <v/>
          </cell>
          <cell r="K597" t="str">
            <v/>
          </cell>
          <cell r="L597" t="str">
            <v/>
          </cell>
          <cell r="M597" t="str">
            <v/>
          </cell>
        </row>
        <row r="598">
          <cell r="J598" t="str">
            <v/>
          </cell>
          <cell r="K598" t="str">
            <v/>
          </cell>
          <cell r="L598" t="str">
            <v/>
          </cell>
          <cell r="M598" t="str">
            <v/>
          </cell>
        </row>
        <row r="599">
          <cell r="J599" t="str">
            <v/>
          </cell>
          <cell r="K599" t="str">
            <v/>
          </cell>
          <cell r="L599" t="str">
            <v/>
          </cell>
          <cell r="M599" t="str">
            <v/>
          </cell>
        </row>
        <row r="600">
          <cell r="J600" t="str">
            <v/>
          </cell>
          <cell r="K600" t="str">
            <v/>
          </cell>
          <cell r="L600" t="str">
            <v/>
          </cell>
          <cell r="M600" t="str">
            <v/>
          </cell>
        </row>
        <row r="601">
          <cell r="J601" t="str">
            <v/>
          </cell>
          <cell r="K601" t="str">
            <v/>
          </cell>
          <cell r="L601" t="str">
            <v/>
          </cell>
          <cell r="M601" t="str">
            <v/>
          </cell>
        </row>
        <row r="602">
          <cell r="J602" t="str">
            <v/>
          </cell>
          <cell r="K602" t="str">
            <v/>
          </cell>
          <cell r="L602" t="str">
            <v/>
          </cell>
          <cell r="M602" t="str">
            <v/>
          </cell>
        </row>
        <row r="603">
          <cell r="J603" t="str">
            <v/>
          </cell>
          <cell r="K603" t="str">
            <v/>
          </cell>
          <cell r="L603" t="str">
            <v/>
          </cell>
          <cell r="M603" t="str">
            <v/>
          </cell>
        </row>
        <row r="604">
          <cell r="J604" t="str">
            <v/>
          </cell>
          <cell r="K604" t="str">
            <v/>
          </cell>
          <cell r="L604" t="str">
            <v/>
          </cell>
          <cell r="M604" t="str">
            <v/>
          </cell>
        </row>
        <row r="605">
          <cell r="J605" t="str">
            <v/>
          </cell>
          <cell r="K605" t="str">
            <v/>
          </cell>
          <cell r="L605" t="str">
            <v/>
          </cell>
          <cell r="M605" t="str">
            <v/>
          </cell>
        </row>
        <row r="606">
          <cell r="J606" t="str">
            <v/>
          </cell>
          <cell r="K606" t="str">
            <v/>
          </cell>
          <cell r="L606" t="str">
            <v/>
          </cell>
          <cell r="M606" t="str">
            <v/>
          </cell>
        </row>
        <row r="607">
          <cell r="J607" t="str">
            <v/>
          </cell>
          <cell r="K607" t="str">
            <v/>
          </cell>
          <cell r="L607" t="str">
            <v/>
          </cell>
          <cell r="M607" t="str">
            <v/>
          </cell>
        </row>
        <row r="608">
          <cell r="J608" t="str">
            <v/>
          </cell>
          <cell r="K608" t="str">
            <v/>
          </cell>
          <cell r="L608" t="str">
            <v/>
          </cell>
          <cell r="M608" t="str">
            <v/>
          </cell>
        </row>
        <row r="609">
          <cell r="J609" t="str">
            <v/>
          </cell>
          <cell r="K609" t="str">
            <v/>
          </cell>
          <cell r="L609" t="str">
            <v/>
          </cell>
          <cell r="M609" t="str">
            <v/>
          </cell>
        </row>
        <row r="610">
          <cell r="J610" t="str">
            <v/>
          </cell>
          <cell r="K610" t="str">
            <v/>
          </cell>
          <cell r="L610" t="str">
            <v/>
          </cell>
          <cell r="M610" t="str">
            <v/>
          </cell>
        </row>
        <row r="611">
          <cell r="J611" t="str">
            <v/>
          </cell>
          <cell r="K611" t="str">
            <v/>
          </cell>
          <cell r="L611" t="str">
            <v/>
          </cell>
          <cell r="M611" t="str">
            <v/>
          </cell>
        </row>
        <row r="612">
          <cell r="J612" t="str">
            <v/>
          </cell>
          <cell r="K612" t="str">
            <v/>
          </cell>
          <cell r="L612" t="str">
            <v/>
          </cell>
          <cell r="M612" t="str">
            <v/>
          </cell>
        </row>
        <row r="613">
          <cell r="J613" t="str">
            <v/>
          </cell>
          <cell r="K613" t="str">
            <v/>
          </cell>
          <cell r="L613" t="str">
            <v/>
          </cell>
          <cell r="M613" t="str">
            <v/>
          </cell>
        </row>
        <row r="614">
          <cell r="J614" t="str">
            <v/>
          </cell>
          <cell r="K614" t="str">
            <v/>
          </cell>
          <cell r="L614" t="str">
            <v/>
          </cell>
          <cell r="M614" t="str">
            <v/>
          </cell>
        </row>
        <row r="615">
          <cell r="J615" t="str">
            <v/>
          </cell>
          <cell r="K615" t="str">
            <v/>
          </cell>
          <cell r="L615" t="str">
            <v/>
          </cell>
          <cell r="M615" t="str">
            <v/>
          </cell>
        </row>
        <row r="616">
          <cell r="J616" t="str">
            <v/>
          </cell>
          <cell r="K616" t="str">
            <v/>
          </cell>
          <cell r="L616" t="str">
            <v/>
          </cell>
          <cell r="M616" t="str">
            <v/>
          </cell>
        </row>
        <row r="617">
          <cell r="J617" t="str">
            <v/>
          </cell>
          <cell r="K617" t="str">
            <v/>
          </cell>
          <cell r="L617" t="str">
            <v/>
          </cell>
          <cell r="M617" t="str">
            <v/>
          </cell>
        </row>
        <row r="618">
          <cell r="J618" t="str">
            <v/>
          </cell>
          <cell r="K618" t="str">
            <v/>
          </cell>
          <cell r="L618" t="str">
            <v/>
          </cell>
          <cell r="M618" t="str">
            <v/>
          </cell>
        </row>
        <row r="619">
          <cell r="J619" t="str">
            <v/>
          </cell>
          <cell r="K619" t="str">
            <v/>
          </cell>
          <cell r="L619" t="str">
            <v/>
          </cell>
          <cell r="M619" t="str">
            <v/>
          </cell>
        </row>
        <row r="620">
          <cell r="J620" t="str">
            <v/>
          </cell>
          <cell r="K620" t="str">
            <v/>
          </cell>
          <cell r="L620" t="str">
            <v/>
          </cell>
          <cell r="M620" t="str">
            <v/>
          </cell>
        </row>
        <row r="621">
          <cell r="J621" t="str">
            <v/>
          </cell>
          <cell r="K621" t="str">
            <v/>
          </cell>
          <cell r="L621" t="str">
            <v/>
          </cell>
          <cell r="M621" t="str">
            <v/>
          </cell>
        </row>
        <row r="622">
          <cell r="J622" t="str">
            <v/>
          </cell>
          <cell r="K622" t="str">
            <v/>
          </cell>
          <cell r="L622" t="str">
            <v/>
          </cell>
          <cell r="M622" t="str">
            <v/>
          </cell>
        </row>
        <row r="623">
          <cell r="J623" t="str">
            <v/>
          </cell>
          <cell r="K623" t="str">
            <v/>
          </cell>
          <cell r="L623" t="str">
            <v/>
          </cell>
          <cell r="M623" t="str">
            <v/>
          </cell>
        </row>
        <row r="624">
          <cell r="J624" t="str">
            <v/>
          </cell>
          <cell r="K624" t="str">
            <v/>
          </cell>
          <cell r="L624" t="str">
            <v/>
          </cell>
          <cell r="M624" t="str">
            <v/>
          </cell>
        </row>
        <row r="625">
          <cell r="J625" t="str">
            <v/>
          </cell>
          <cell r="K625" t="str">
            <v/>
          </cell>
          <cell r="L625" t="str">
            <v/>
          </cell>
          <cell r="M625" t="str">
            <v/>
          </cell>
        </row>
        <row r="626">
          <cell r="J626" t="str">
            <v/>
          </cell>
          <cell r="K626" t="str">
            <v/>
          </cell>
          <cell r="L626" t="str">
            <v/>
          </cell>
          <cell r="M626" t="str">
            <v/>
          </cell>
        </row>
        <row r="627">
          <cell r="J627" t="str">
            <v/>
          </cell>
          <cell r="K627" t="str">
            <v/>
          </cell>
          <cell r="L627" t="str">
            <v/>
          </cell>
          <cell r="M627" t="str">
            <v/>
          </cell>
        </row>
        <row r="628">
          <cell r="J628" t="str">
            <v/>
          </cell>
          <cell r="K628" t="str">
            <v/>
          </cell>
          <cell r="L628" t="str">
            <v/>
          </cell>
          <cell r="M628" t="str">
            <v/>
          </cell>
        </row>
        <row r="629">
          <cell r="J629" t="str">
            <v/>
          </cell>
          <cell r="K629" t="str">
            <v/>
          </cell>
          <cell r="L629" t="str">
            <v/>
          </cell>
          <cell r="M629" t="str">
            <v/>
          </cell>
        </row>
        <row r="630">
          <cell r="J630" t="str">
            <v/>
          </cell>
          <cell r="K630" t="str">
            <v/>
          </cell>
          <cell r="L630" t="str">
            <v/>
          </cell>
          <cell r="M630" t="str">
            <v/>
          </cell>
        </row>
        <row r="631">
          <cell r="J631" t="str">
            <v/>
          </cell>
          <cell r="K631" t="str">
            <v/>
          </cell>
          <cell r="L631" t="str">
            <v/>
          </cell>
          <cell r="M631" t="str">
            <v/>
          </cell>
        </row>
        <row r="632">
          <cell r="J632" t="str">
            <v/>
          </cell>
          <cell r="K632" t="str">
            <v/>
          </cell>
          <cell r="L632" t="str">
            <v/>
          </cell>
          <cell r="M632" t="str">
            <v/>
          </cell>
        </row>
        <row r="633">
          <cell r="J633" t="str">
            <v/>
          </cell>
          <cell r="K633" t="str">
            <v/>
          </cell>
          <cell r="L633" t="str">
            <v/>
          </cell>
          <cell r="M633" t="str">
            <v/>
          </cell>
        </row>
        <row r="634">
          <cell r="J634" t="str">
            <v/>
          </cell>
          <cell r="K634" t="str">
            <v/>
          </cell>
          <cell r="L634" t="str">
            <v/>
          </cell>
          <cell r="M634" t="str">
            <v/>
          </cell>
        </row>
        <row r="635">
          <cell r="J635" t="str">
            <v/>
          </cell>
          <cell r="K635" t="str">
            <v/>
          </cell>
          <cell r="L635" t="str">
            <v/>
          </cell>
          <cell r="M635" t="str">
            <v/>
          </cell>
        </row>
        <row r="636">
          <cell r="J636" t="str">
            <v/>
          </cell>
          <cell r="K636" t="str">
            <v/>
          </cell>
          <cell r="L636" t="str">
            <v/>
          </cell>
          <cell r="M636" t="str">
            <v/>
          </cell>
        </row>
        <row r="637">
          <cell r="J637" t="str">
            <v/>
          </cell>
          <cell r="K637" t="str">
            <v/>
          </cell>
          <cell r="L637" t="str">
            <v/>
          </cell>
          <cell r="M637" t="str">
            <v/>
          </cell>
        </row>
        <row r="638">
          <cell r="J638" t="str">
            <v/>
          </cell>
          <cell r="K638" t="str">
            <v/>
          </cell>
          <cell r="L638" t="str">
            <v/>
          </cell>
          <cell r="M638" t="str">
            <v/>
          </cell>
        </row>
        <row r="639">
          <cell r="J639" t="str">
            <v/>
          </cell>
          <cell r="K639" t="str">
            <v/>
          </cell>
          <cell r="L639" t="str">
            <v/>
          </cell>
          <cell r="M639" t="str">
            <v/>
          </cell>
        </row>
        <row r="640">
          <cell r="J640" t="str">
            <v/>
          </cell>
          <cell r="K640" t="str">
            <v/>
          </cell>
          <cell r="L640" t="str">
            <v/>
          </cell>
          <cell r="M640" t="str">
            <v/>
          </cell>
        </row>
        <row r="641">
          <cell r="J641" t="str">
            <v/>
          </cell>
          <cell r="K641" t="str">
            <v/>
          </cell>
          <cell r="L641" t="str">
            <v/>
          </cell>
          <cell r="M641" t="str">
            <v/>
          </cell>
        </row>
        <row r="642">
          <cell r="J642" t="str">
            <v/>
          </cell>
          <cell r="K642" t="str">
            <v/>
          </cell>
          <cell r="L642" t="str">
            <v/>
          </cell>
          <cell r="M642" t="str">
            <v/>
          </cell>
        </row>
        <row r="643">
          <cell r="J643" t="str">
            <v/>
          </cell>
          <cell r="K643" t="str">
            <v/>
          </cell>
          <cell r="L643" t="str">
            <v/>
          </cell>
          <cell r="M643" t="str">
            <v/>
          </cell>
        </row>
        <row r="644">
          <cell r="J644" t="str">
            <v/>
          </cell>
          <cell r="K644" t="str">
            <v/>
          </cell>
          <cell r="L644" t="str">
            <v/>
          </cell>
          <cell r="M644" t="str">
            <v/>
          </cell>
        </row>
        <row r="645">
          <cell r="J645" t="str">
            <v/>
          </cell>
          <cell r="K645" t="str">
            <v/>
          </cell>
          <cell r="L645" t="str">
            <v/>
          </cell>
          <cell r="M645" t="str">
            <v/>
          </cell>
        </row>
        <row r="646">
          <cell r="J646" t="str">
            <v/>
          </cell>
          <cell r="K646" t="str">
            <v/>
          </cell>
          <cell r="L646" t="str">
            <v/>
          </cell>
          <cell r="M646" t="str">
            <v/>
          </cell>
        </row>
        <row r="647">
          <cell r="J647" t="str">
            <v/>
          </cell>
          <cell r="K647" t="str">
            <v/>
          </cell>
          <cell r="L647" t="str">
            <v/>
          </cell>
          <cell r="M647" t="str">
            <v/>
          </cell>
        </row>
        <row r="648">
          <cell r="J648" t="str">
            <v/>
          </cell>
          <cell r="K648" t="str">
            <v/>
          </cell>
          <cell r="L648" t="str">
            <v/>
          </cell>
          <cell r="M648" t="str">
            <v/>
          </cell>
        </row>
        <row r="649">
          <cell r="J649" t="str">
            <v/>
          </cell>
          <cell r="K649" t="str">
            <v/>
          </cell>
          <cell r="L649" t="str">
            <v/>
          </cell>
          <cell r="M649" t="str">
            <v/>
          </cell>
        </row>
        <row r="650">
          <cell r="J650" t="str">
            <v/>
          </cell>
          <cell r="K650" t="str">
            <v/>
          </cell>
          <cell r="L650" t="str">
            <v/>
          </cell>
          <cell r="M650" t="str">
            <v/>
          </cell>
        </row>
        <row r="651">
          <cell r="J651" t="str">
            <v/>
          </cell>
          <cell r="K651" t="str">
            <v/>
          </cell>
          <cell r="L651" t="str">
            <v/>
          </cell>
          <cell r="M651" t="str">
            <v/>
          </cell>
        </row>
        <row r="652">
          <cell r="J652" t="str">
            <v/>
          </cell>
          <cell r="K652" t="str">
            <v/>
          </cell>
          <cell r="L652" t="str">
            <v/>
          </cell>
          <cell r="M652" t="str">
            <v/>
          </cell>
        </row>
        <row r="653">
          <cell r="J653" t="str">
            <v/>
          </cell>
          <cell r="K653" t="str">
            <v/>
          </cell>
          <cell r="L653" t="str">
            <v/>
          </cell>
          <cell r="M653" t="str">
            <v/>
          </cell>
        </row>
        <row r="654">
          <cell r="J654" t="str">
            <v/>
          </cell>
          <cell r="K654" t="str">
            <v/>
          </cell>
          <cell r="L654" t="str">
            <v/>
          </cell>
          <cell r="M654" t="str">
            <v/>
          </cell>
        </row>
        <row r="655">
          <cell r="J655" t="str">
            <v/>
          </cell>
          <cell r="K655" t="str">
            <v/>
          </cell>
          <cell r="L655" t="str">
            <v/>
          </cell>
          <cell r="M655" t="str">
            <v/>
          </cell>
        </row>
        <row r="656">
          <cell r="J656" t="str">
            <v/>
          </cell>
          <cell r="K656" t="str">
            <v/>
          </cell>
          <cell r="L656" t="str">
            <v/>
          </cell>
          <cell r="M656" t="str">
            <v/>
          </cell>
        </row>
        <row r="657">
          <cell r="J657" t="str">
            <v/>
          </cell>
          <cell r="K657" t="str">
            <v/>
          </cell>
          <cell r="L657" t="str">
            <v/>
          </cell>
          <cell r="M657" t="str">
            <v/>
          </cell>
        </row>
        <row r="658">
          <cell r="J658" t="str">
            <v/>
          </cell>
          <cell r="K658" t="str">
            <v/>
          </cell>
          <cell r="L658" t="str">
            <v/>
          </cell>
          <cell r="M658" t="str">
            <v/>
          </cell>
        </row>
        <row r="659">
          <cell r="J659" t="str">
            <v/>
          </cell>
          <cell r="K659" t="str">
            <v/>
          </cell>
          <cell r="L659" t="str">
            <v/>
          </cell>
          <cell r="M659" t="str">
            <v/>
          </cell>
        </row>
        <row r="660">
          <cell r="J660" t="str">
            <v/>
          </cell>
          <cell r="K660" t="str">
            <v/>
          </cell>
          <cell r="L660" t="str">
            <v/>
          </cell>
          <cell r="M660" t="str">
            <v/>
          </cell>
        </row>
        <row r="661">
          <cell r="J661" t="str">
            <v/>
          </cell>
          <cell r="K661" t="str">
            <v/>
          </cell>
          <cell r="L661" t="str">
            <v/>
          </cell>
          <cell r="M661" t="str">
            <v/>
          </cell>
        </row>
        <row r="662">
          <cell r="J662" t="str">
            <v/>
          </cell>
          <cell r="K662" t="str">
            <v/>
          </cell>
          <cell r="L662" t="str">
            <v/>
          </cell>
          <cell r="M662" t="str">
            <v/>
          </cell>
        </row>
        <row r="663">
          <cell r="J663" t="str">
            <v/>
          </cell>
          <cell r="K663" t="str">
            <v/>
          </cell>
          <cell r="L663" t="str">
            <v/>
          </cell>
          <cell r="M663" t="str">
            <v/>
          </cell>
        </row>
        <row r="664">
          <cell r="J664" t="str">
            <v/>
          </cell>
          <cell r="K664" t="str">
            <v/>
          </cell>
          <cell r="L664" t="str">
            <v/>
          </cell>
          <cell r="M664" t="str">
            <v/>
          </cell>
        </row>
        <row r="665">
          <cell r="J665" t="str">
            <v/>
          </cell>
          <cell r="K665" t="str">
            <v/>
          </cell>
          <cell r="L665" t="str">
            <v/>
          </cell>
          <cell r="M665" t="str">
            <v/>
          </cell>
        </row>
        <row r="666">
          <cell r="J666" t="str">
            <v/>
          </cell>
          <cell r="K666" t="str">
            <v/>
          </cell>
          <cell r="L666" t="str">
            <v/>
          </cell>
          <cell r="M666" t="str">
            <v/>
          </cell>
        </row>
        <row r="667">
          <cell r="J667" t="str">
            <v/>
          </cell>
          <cell r="K667" t="str">
            <v/>
          </cell>
          <cell r="L667" t="str">
            <v/>
          </cell>
          <cell r="M667" t="str">
            <v/>
          </cell>
        </row>
        <row r="668">
          <cell r="J668" t="str">
            <v/>
          </cell>
          <cell r="K668" t="str">
            <v/>
          </cell>
          <cell r="L668" t="str">
            <v/>
          </cell>
          <cell r="M668" t="str">
            <v/>
          </cell>
        </row>
        <row r="669">
          <cell r="J669" t="str">
            <v/>
          </cell>
          <cell r="K669" t="str">
            <v/>
          </cell>
          <cell r="L669" t="str">
            <v/>
          </cell>
          <cell r="M669" t="str">
            <v/>
          </cell>
        </row>
        <row r="670">
          <cell r="J670" t="str">
            <v/>
          </cell>
          <cell r="K670" t="str">
            <v/>
          </cell>
          <cell r="L670" t="str">
            <v/>
          </cell>
          <cell r="M670" t="str">
            <v/>
          </cell>
        </row>
        <row r="671">
          <cell r="J671" t="str">
            <v/>
          </cell>
          <cell r="K671" t="str">
            <v/>
          </cell>
          <cell r="L671" t="str">
            <v/>
          </cell>
          <cell r="M671" t="str">
            <v/>
          </cell>
        </row>
        <row r="672">
          <cell r="J672" t="str">
            <v/>
          </cell>
          <cell r="K672" t="str">
            <v/>
          </cell>
          <cell r="L672" t="str">
            <v/>
          </cell>
          <cell r="M672" t="str">
            <v/>
          </cell>
        </row>
        <row r="673">
          <cell r="J673" t="str">
            <v/>
          </cell>
          <cell r="K673" t="str">
            <v/>
          </cell>
          <cell r="L673" t="str">
            <v/>
          </cell>
          <cell r="M673" t="str">
            <v/>
          </cell>
        </row>
        <row r="674">
          <cell r="J674" t="str">
            <v/>
          </cell>
          <cell r="K674" t="str">
            <v/>
          </cell>
          <cell r="L674" t="str">
            <v/>
          </cell>
          <cell r="M674" t="str">
            <v/>
          </cell>
        </row>
        <row r="675">
          <cell r="J675" t="str">
            <v/>
          </cell>
          <cell r="K675" t="str">
            <v/>
          </cell>
          <cell r="L675" t="str">
            <v/>
          </cell>
          <cell r="M675" t="str">
            <v/>
          </cell>
        </row>
        <row r="676">
          <cell r="J676" t="str">
            <v/>
          </cell>
          <cell r="K676" t="str">
            <v/>
          </cell>
          <cell r="L676" t="str">
            <v/>
          </cell>
          <cell r="M676" t="str">
            <v/>
          </cell>
        </row>
        <row r="677">
          <cell r="J677" t="str">
            <v/>
          </cell>
          <cell r="K677" t="str">
            <v/>
          </cell>
          <cell r="L677" t="str">
            <v/>
          </cell>
          <cell r="M677" t="str">
            <v/>
          </cell>
        </row>
        <row r="678">
          <cell r="J678" t="str">
            <v/>
          </cell>
          <cell r="K678" t="str">
            <v/>
          </cell>
          <cell r="L678" t="str">
            <v/>
          </cell>
          <cell r="M678" t="str">
            <v/>
          </cell>
        </row>
        <row r="679">
          <cell r="J679" t="str">
            <v/>
          </cell>
          <cell r="K679" t="str">
            <v/>
          </cell>
          <cell r="L679" t="str">
            <v/>
          </cell>
          <cell r="M679" t="str">
            <v/>
          </cell>
        </row>
        <row r="680">
          <cell r="J680" t="str">
            <v/>
          </cell>
          <cell r="K680" t="str">
            <v/>
          </cell>
          <cell r="L680" t="str">
            <v/>
          </cell>
          <cell r="M680" t="str">
            <v/>
          </cell>
        </row>
        <row r="681">
          <cell r="J681" t="str">
            <v/>
          </cell>
          <cell r="K681" t="str">
            <v/>
          </cell>
          <cell r="L681" t="str">
            <v/>
          </cell>
          <cell r="M681" t="str">
            <v/>
          </cell>
        </row>
        <row r="682">
          <cell r="J682" t="str">
            <v/>
          </cell>
          <cell r="K682" t="str">
            <v/>
          </cell>
          <cell r="L682" t="str">
            <v/>
          </cell>
          <cell r="M682" t="str">
            <v/>
          </cell>
        </row>
        <row r="683">
          <cell r="J683" t="str">
            <v/>
          </cell>
          <cell r="K683" t="str">
            <v/>
          </cell>
          <cell r="L683" t="str">
            <v/>
          </cell>
          <cell r="M683" t="str">
            <v/>
          </cell>
        </row>
        <row r="684">
          <cell r="J684" t="str">
            <v/>
          </cell>
          <cell r="K684" t="str">
            <v/>
          </cell>
          <cell r="L684" t="str">
            <v/>
          </cell>
          <cell r="M684" t="str">
            <v/>
          </cell>
        </row>
        <row r="685">
          <cell r="J685" t="str">
            <v/>
          </cell>
          <cell r="K685" t="str">
            <v/>
          </cell>
          <cell r="L685" t="str">
            <v/>
          </cell>
          <cell r="M685" t="str">
            <v/>
          </cell>
        </row>
        <row r="686">
          <cell r="J686" t="str">
            <v/>
          </cell>
          <cell r="K686" t="str">
            <v/>
          </cell>
          <cell r="L686" t="str">
            <v/>
          </cell>
          <cell r="M686" t="str">
            <v/>
          </cell>
        </row>
        <row r="687">
          <cell r="J687" t="str">
            <v/>
          </cell>
          <cell r="K687" t="str">
            <v/>
          </cell>
          <cell r="L687" t="str">
            <v/>
          </cell>
          <cell r="M687" t="str">
            <v/>
          </cell>
        </row>
        <row r="688">
          <cell r="J688" t="str">
            <v/>
          </cell>
          <cell r="K688" t="str">
            <v/>
          </cell>
          <cell r="L688" t="str">
            <v/>
          </cell>
          <cell r="M688" t="str">
            <v/>
          </cell>
        </row>
        <row r="689">
          <cell r="J689" t="str">
            <v/>
          </cell>
          <cell r="K689" t="str">
            <v/>
          </cell>
          <cell r="L689" t="str">
            <v/>
          </cell>
          <cell r="M689" t="str">
            <v/>
          </cell>
        </row>
        <row r="690">
          <cell r="J690" t="str">
            <v/>
          </cell>
          <cell r="K690" t="str">
            <v/>
          </cell>
          <cell r="L690" t="str">
            <v/>
          </cell>
          <cell r="M690" t="str">
            <v/>
          </cell>
        </row>
        <row r="691">
          <cell r="J691" t="str">
            <v/>
          </cell>
          <cell r="K691" t="str">
            <v/>
          </cell>
          <cell r="L691" t="str">
            <v/>
          </cell>
          <cell r="M691" t="str">
            <v/>
          </cell>
        </row>
        <row r="692">
          <cell r="J692" t="str">
            <v/>
          </cell>
          <cell r="K692" t="str">
            <v/>
          </cell>
          <cell r="L692" t="str">
            <v/>
          </cell>
          <cell r="M692" t="str">
            <v/>
          </cell>
        </row>
        <row r="693">
          <cell r="J693" t="str">
            <v/>
          </cell>
          <cell r="K693" t="str">
            <v/>
          </cell>
          <cell r="L693" t="str">
            <v/>
          </cell>
          <cell r="M693" t="str">
            <v/>
          </cell>
        </row>
        <row r="694">
          <cell r="J694" t="str">
            <v/>
          </cell>
          <cell r="K694" t="str">
            <v/>
          </cell>
          <cell r="L694" t="str">
            <v/>
          </cell>
          <cell r="M694" t="str">
            <v/>
          </cell>
        </row>
        <row r="695">
          <cell r="J695" t="str">
            <v/>
          </cell>
          <cell r="K695" t="str">
            <v/>
          </cell>
          <cell r="L695" t="str">
            <v/>
          </cell>
          <cell r="M695" t="str">
            <v/>
          </cell>
        </row>
        <row r="696">
          <cell r="J696" t="str">
            <v/>
          </cell>
          <cell r="K696" t="str">
            <v/>
          </cell>
          <cell r="L696" t="str">
            <v/>
          </cell>
          <cell r="M696" t="str">
            <v/>
          </cell>
        </row>
        <row r="697">
          <cell r="J697" t="str">
            <v/>
          </cell>
          <cell r="K697" t="str">
            <v/>
          </cell>
          <cell r="L697" t="str">
            <v/>
          </cell>
          <cell r="M697" t="str">
            <v/>
          </cell>
        </row>
        <row r="698">
          <cell r="J698" t="str">
            <v/>
          </cell>
          <cell r="K698" t="str">
            <v/>
          </cell>
          <cell r="L698" t="str">
            <v/>
          </cell>
          <cell r="M698" t="str">
            <v/>
          </cell>
        </row>
        <row r="699">
          <cell r="J699" t="str">
            <v/>
          </cell>
          <cell r="K699" t="str">
            <v/>
          </cell>
          <cell r="L699" t="str">
            <v/>
          </cell>
          <cell r="M699" t="str">
            <v/>
          </cell>
        </row>
        <row r="700">
          <cell r="J700" t="str">
            <v/>
          </cell>
          <cell r="K700" t="str">
            <v/>
          </cell>
          <cell r="L700" t="str">
            <v/>
          </cell>
          <cell r="M700" t="str">
            <v/>
          </cell>
        </row>
        <row r="701">
          <cell r="J701" t="str">
            <v/>
          </cell>
          <cell r="K701" t="str">
            <v/>
          </cell>
          <cell r="L701" t="str">
            <v/>
          </cell>
          <cell r="M701" t="str">
            <v/>
          </cell>
        </row>
        <row r="702">
          <cell r="J702" t="str">
            <v/>
          </cell>
          <cell r="K702" t="str">
            <v/>
          </cell>
          <cell r="L702" t="str">
            <v/>
          </cell>
          <cell r="M702" t="str">
            <v/>
          </cell>
        </row>
        <row r="703">
          <cell r="J703" t="str">
            <v/>
          </cell>
          <cell r="K703" t="str">
            <v/>
          </cell>
          <cell r="L703" t="str">
            <v/>
          </cell>
          <cell r="M703" t="str">
            <v/>
          </cell>
        </row>
        <row r="704">
          <cell r="J704" t="str">
            <v/>
          </cell>
          <cell r="K704" t="str">
            <v/>
          </cell>
          <cell r="L704" t="str">
            <v/>
          </cell>
          <cell r="M704" t="str">
            <v/>
          </cell>
        </row>
        <row r="705">
          <cell r="J705" t="str">
            <v/>
          </cell>
          <cell r="K705" t="str">
            <v/>
          </cell>
          <cell r="L705" t="str">
            <v/>
          </cell>
          <cell r="M705" t="str">
            <v/>
          </cell>
        </row>
        <row r="706">
          <cell r="J706" t="str">
            <v/>
          </cell>
          <cell r="K706" t="str">
            <v/>
          </cell>
          <cell r="L706" t="str">
            <v/>
          </cell>
          <cell r="M706" t="str">
            <v/>
          </cell>
        </row>
        <row r="707">
          <cell r="J707" t="str">
            <v/>
          </cell>
          <cell r="K707" t="str">
            <v/>
          </cell>
          <cell r="L707" t="str">
            <v/>
          </cell>
          <cell r="M707" t="str">
            <v/>
          </cell>
        </row>
        <row r="708">
          <cell r="J708" t="str">
            <v/>
          </cell>
          <cell r="K708" t="str">
            <v/>
          </cell>
          <cell r="L708" t="str">
            <v/>
          </cell>
          <cell r="M708" t="str">
            <v/>
          </cell>
        </row>
        <row r="709">
          <cell r="J709" t="str">
            <v/>
          </cell>
          <cell r="K709" t="str">
            <v/>
          </cell>
          <cell r="L709" t="str">
            <v/>
          </cell>
          <cell r="M709" t="str">
            <v/>
          </cell>
        </row>
        <row r="710">
          <cell r="J710" t="str">
            <v/>
          </cell>
          <cell r="K710" t="str">
            <v/>
          </cell>
          <cell r="L710" t="str">
            <v/>
          </cell>
          <cell r="M710" t="str">
            <v/>
          </cell>
        </row>
        <row r="711">
          <cell r="J711" t="str">
            <v/>
          </cell>
          <cell r="K711" t="str">
            <v/>
          </cell>
          <cell r="L711" t="str">
            <v/>
          </cell>
          <cell r="M711" t="str">
            <v/>
          </cell>
        </row>
        <row r="712">
          <cell r="J712" t="str">
            <v/>
          </cell>
          <cell r="K712" t="str">
            <v/>
          </cell>
          <cell r="L712" t="str">
            <v/>
          </cell>
          <cell r="M712" t="str">
            <v/>
          </cell>
        </row>
        <row r="713">
          <cell r="J713" t="str">
            <v/>
          </cell>
          <cell r="K713" t="str">
            <v/>
          </cell>
          <cell r="L713" t="str">
            <v/>
          </cell>
          <cell r="M713" t="str">
            <v/>
          </cell>
        </row>
        <row r="714">
          <cell r="J714" t="str">
            <v/>
          </cell>
          <cell r="K714" t="str">
            <v/>
          </cell>
          <cell r="L714" t="str">
            <v/>
          </cell>
          <cell r="M714" t="str">
            <v/>
          </cell>
        </row>
        <row r="715">
          <cell r="J715" t="str">
            <v/>
          </cell>
          <cell r="K715" t="str">
            <v/>
          </cell>
          <cell r="L715" t="str">
            <v/>
          </cell>
          <cell r="M715" t="str">
            <v/>
          </cell>
        </row>
        <row r="716">
          <cell r="J716" t="str">
            <v/>
          </cell>
          <cell r="K716" t="str">
            <v/>
          </cell>
          <cell r="L716" t="str">
            <v/>
          </cell>
          <cell r="M716" t="str">
            <v/>
          </cell>
        </row>
        <row r="717">
          <cell r="J717" t="str">
            <v/>
          </cell>
          <cell r="K717" t="str">
            <v/>
          </cell>
          <cell r="L717" t="str">
            <v/>
          </cell>
          <cell r="M717" t="str">
            <v/>
          </cell>
        </row>
        <row r="718">
          <cell r="J718" t="str">
            <v/>
          </cell>
          <cell r="K718" t="str">
            <v/>
          </cell>
          <cell r="L718" t="str">
            <v/>
          </cell>
          <cell r="M718" t="str">
            <v/>
          </cell>
        </row>
        <row r="719">
          <cell r="J719" t="str">
            <v/>
          </cell>
          <cell r="K719" t="str">
            <v/>
          </cell>
          <cell r="L719" t="str">
            <v/>
          </cell>
          <cell r="M719" t="str">
            <v/>
          </cell>
        </row>
        <row r="720">
          <cell r="J720" t="str">
            <v/>
          </cell>
          <cell r="K720" t="str">
            <v/>
          </cell>
          <cell r="L720" t="str">
            <v/>
          </cell>
          <cell r="M720" t="str">
            <v/>
          </cell>
        </row>
        <row r="721">
          <cell r="J721" t="str">
            <v/>
          </cell>
          <cell r="K721" t="str">
            <v/>
          </cell>
          <cell r="L721" t="str">
            <v/>
          </cell>
          <cell r="M721" t="str">
            <v/>
          </cell>
        </row>
        <row r="722">
          <cell r="J722" t="str">
            <v/>
          </cell>
          <cell r="K722" t="str">
            <v/>
          </cell>
          <cell r="L722" t="str">
            <v/>
          </cell>
          <cell r="M722" t="str">
            <v/>
          </cell>
        </row>
        <row r="723">
          <cell r="J723" t="str">
            <v/>
          </cell>
          <cell r="K723" t="str">
            <v/>
          </cell>
          <cell r="L723" t="str">
            <v/>
          </cell>
          <cell r="M723" t="str">
            <v/>
          </cell>
        </row>
        <row r="724">
          <cell r="J724" t="str">
            <v/>
          </cell>
          <cell r="K724" t="str">
            <v/>
          </cell>
          <cell r="L724" t="str">
            <v/>
          </cell>
          <cell r="M724" t="str">
            <v/>
          </cell>
        </row>
        <row r="725">
          <cell r="J725" t="str">
            <v/>
          </cell>
          <cell r="K725" t="str">
            <v/>
          </cell>
          <cell r="L725" t="str">
            <v/>
          </cell>
          <cell r="M725" t="str">
            <v/>
          </cell>
        </row>
        <row r="726">
          <cell r="J726" t="str">
            <v/>
          </cell>
          <cell r="K726" t="str">
            <v/>
          </cell>
          <cell r="L726" t="str">
            <v/>
          </cell>
          <cell r="M726" t="str">
            <v/>
          </cell>
        </row>
        <row r="727">
          <cell r="J727" t="str">
            <v/>
          </cell>
          <cell r="K727" t="str">
            <v/>
          </cell>
          <cell r="L727" t="str">
            <v/>
          </cell>
          <cell r="M727" t="str">
            <v/>
          </cell>
        </row>
        <row r="728">
          <cell r="J728" t="str">
            <v/>
          </cell>
          <cell r="K728" t="str">
            <v/>
          </cell>
          <cell r="L728" t="str">
            <v/>
          </cell>
          <cell r="M728" t="str">
            <v/>
          </cell>
        </row>
        <row r="729">
          <cell r="J729" t="str">
            <v/>
          </cell>
          <cell r="K729" t="str">
            <v/>
          </cell>
          <cell r="L729" t="str">
            <v/>
          </cell>
          <cell r="M729" t="str">
            <v/>
          </cell>
        </row>
        <row r="730">
          <cell r="J730" t="str">
            <v/>
          </cell>
          <cell r="K730" t="str">
            <v/>
          </cell>
          <cell r="L730" t="str">
            <v/>
          </cell>
          <cell r="M730" t="str">
            <v/>
          </cell>
        </row>
        <row r="731">
          <cell r="J731" t="str">
            <v/>
          </cell>
          <cell r="K731" t="str">
            <v/>
          </cell>
          <cell r="L731" t="str">
            <v/>
          </cell>
          <cell r="M731" t="str">
            <v/>
          </cell>
        </row>
        <row r="732">
          <cell r="J732" t="str">
            <v/>
          </cell>
          <cell r="K732" t="str">
            <v/>
          </cell>
          <cell r="L732" t="str">
            <v/>
          </cell>
          <cell r="M732" t="str">
            <v/>
          </cell>
        </row>
        <row r="733">
          <cell r="J733" t="str">
            <v/>
          </cell>
          <cell r="K733" t="str">
            <v/>
          </cell>
          <cell r="L733" t="str">
            <v/>
          </cell>
          <cell r="M733" t="str">
            <v/>
          </cell>
        </row>
        <row r="734">
          <cell r="J734" t="str">
            <v/>
          </cell>
          <cell r="K734" t="str">
            <v/>
          </cell>
          <cell r="L734" t="str">
            <v/>
          </cell>
          <cell r="M734" t="str">
            <v/>
          </cell>
        </row>
        <row r="735">
          <cell r="J735" t="str">
            <v/>
          </cell>
          <cell r="K735" t="str">
            <v/>
          </cell>
          <cell r="L735" t="str">
            <v/>
          </cell>
          <cell r="M735" t="str">
            <v/>
          </cell>
        </row>
        <row r="736">
          <cell r="J736" t="str">
            <v/>
          </cell>
          <cell r="K736" t="str">
            <v/>
          </cell>
          <cell r="L736" t="str">
            <v/>
          </cell>
          <cell r="M736" t="str">
            <v/>
          </cell>
        </row>
        <row r="737">
          <cell r="J737" t="str">
            <v/>
          </cell>
          <cell r="K737" t="str">
            <v/>
          </cell>
          <cell r="L737" t="str">
            <v/>
          </cell>
          <cell r="M737" t="str">
            <v/>
          </cell>
        </row>
        <row r="738">
          <cell r="J738" t="str">
            <v/>
          </cell>
          <cell r="K738" t="str">
            <v/>
          </cell>
          <cell r="L738" t="str">
            <v/>
          </cell>
          <cell r="M738" t="str">
            <v/>
          </cell>
        </row>
        <row r="739">
          <cell r="J739" t="str">
            <v/>
          </cell>
          <cell r="K739" t="str">
            <v/>
          </cell>
          <cell r="L739" t="str">
            <v/>
          </cell>
          <cell r="M739" t="str">
            <v/>
          </cell>
        </row>
        <row r="740">
          <cell r="J740" t="str">
            <v/>
          </cell>
          <cell r="K740" t="str">
            <v/>
          </cell>
          <cell r="L740" t="str">
            <v/>
          </cell>
          <cell r="M740" t="str">
            <v/>
          </cell>
        </row>
        <row r="741">
          <cell r="J741" t="str">
            <v/>
          </cell>
          <cell r="K741" t="str">
            <v/>
          </cell>
          <cell r="L741" t="str">
            <v/>
          </cell>
          <cell r="M741" t="str">
            <v/>
          </cell>
        </row>
        <row r="742">
          <cell r="J742" t="str">
            <v/>
          </cell>
          <cell r="K742" t="str">
            <v/>
          </cell>
          <cell r="L742" t="str">
            <v/>
          </cell>
          <cell r="M742" t="str">
            <v/>
          </cell>
        </row>
        <row r="743">
          <cell r="J743" t="str">
            <v/>
          </cell>
          <cell r="K743" t="str">
            <v/>
          </cell>
          <cell r="L743" t="str">
            <v/>
          </cell>
          <cell r="M743" t="str">
            <v/>
          </cell>
        </row>
        <row r="744">
          <cell r="J744" t="str">
            <v/>
          </cell>
          <cell r="K744" t="str">
            <v/>
          </cell>
          <cell r="L744" t="str">
            <v/>
          </cell>
          <cell r="M744" t="str">
            <v/>
          </cell>
        </row>
        <row r="745">
          <cell r="J745" t="str">
            <v/>
          </cell>
          <cell r="K745" t="str">
            <v/>
          </cell>
          <cell r="L745" t="str">
            <v/>
          </cell>
          <cell r="M745" t="str">
            <v/>
          </cell>
        </row>
        <row r="746">
          <cell r="J746" t="str">
            <v/>
          </cell>
          <cell r="K746" t="str">
            <v/>
          </cell>
          <cell r="L746" t="str">
            <v/>
          </cell>
          <cell r="M746" t="str">
            <v/>
          </cell>
        </row>
        <row r="747">
          <cell r="J747" t="str">
            <v/>
          </cell>
          <cell r="K747" t="str">
            <v/>
          </cell>
          <cell r="L747" t="str">
            <v/>
          </cell>
          <cell r="M747" t="str">
            <v/>
          </cell>
        </row>
        <row r="748">
          <cell r="J748" t="str">
            <v/>
          </cell>
          <cell r="K748" t="str">
            <v/>
          </cell>
          <cell r="L748" t="str">
            <v/>
          </cell>
          <cell r="M748" t="str">
            <v/>
          </cell>
        </row>
        <row r="749">
          <cell r="J749" t="str">
            <v/>
          </cell>
          <cell r="K749" t="str">
            <v/>
          </cell>
          <cell r="L749" t="str">
            <v/>
          </cell>
          <cell r="M749" t="str">
            <v/>
          </cell>
        </row>
        <row r="750">
          <cell r="J750" t="str">
            <v/>
          </cell>
          <cell r="K750" t="str">
            <v/>
          </cell>
          <cell r="L750" t="str">
            <v/>
          </cell>
          <cell r="M750" t="str">
            <v/>
          </cell>
        </row>
        <row r="751">
          <cell r="J751" t="str">
            <v/>
          </cell>
          <cell r="K751" t="str">
            <v/>
          </cell>
          <cell r="L751" t="str">
            <v/>
          </cell>
          <cell r="M751" t="str">
            <v/>
          </cell>
        </row>
        <row r="752">
          <cell r="J752" t="str">
            <v/>
          </cell>
          <cell r="K752" t="str">
            <v/>
          </cell>
          <cell r="L752" t="str">
            <v/>
          </cell>
          <cell r="M752" t="str">
            <v/>
          </cell>
        </row>
        <row r="753">
          <cell r="J753" t="str">
            <v/>
          </cell>
          <cell r="K753" t="str">
            <v/>
          </cell>
          <cell r="L753" t="str">
            <v/>
          </cell>
          <cell r="M753" t="str">
            <v/>
          </cell>
        </row>
        <row r="754">
          <cell r="J754" t="str">
            <v/>
          </cell>
          <cell r="K754" t="str">
            <v/>
          </cell>
          <cell r="L754" t="str">
            <v/>
          </cell>
          <cell r="M754" t="str">
            <v/>
          </cell>
        </row>
        <row r="755">
          <cell r="J755" t="str">
            <v/>
          </cell>
          <cell r="K755" t="str">
            <v/>
          </cell>
          <cell r="L755" t="str">
            <v/>
          </cell>
          <cell r="M755" t="str">
            <v/>
          </cell>
        </row>
        <row r="756">
          <cell r="J756" t="str">
            <v/>
          </cell>
          <cell r="K756" t="str">
            <v/>
          </cell>
          <cell r="L756" t="str">
            <v/>
          </cell>
          <cell r="M756" t="str">
            <v/>
          </cell>
        </row>
        <row r="757">
          <cell r="J757" t="str">
            <v/>
          </cell>
          <cell r="K757" t="str">
            <v/>
          </cell>
          <cell r="L757" t="str">
            <v/>
          </cell>
          <cell r="M757" t="str">
            <v/>
          </cell>
        </row>
        <row r="758">
          <cell r="J758" t="str">
            <v/>
          </cell>
          <cell r="K758" t="str">
            <v/>
          </cell>
          <cell r="L758" t="str">
            <v/>
          </cell>
          <cell r="M758" t="str">
            <v/>
          </cell>
        </row>
        <row r="759">
          <cell r="J759" t="str">
            <v/>
          </cell>
          <cell r="K759" t="str">
            <v/>
          </cell>
          <cell r="L759" t="str">
            <v/>
          </cell>
          <cell r="M759" t="str">
            <v/>
          </cell>
        </row>
        <row r="760">
          <cell r="J760" t="str">
            <v/>
          </cell>
          <cell r="K760" t="str">
            <v/>
          </cell>
          <cell r="L760" t="str">
            <v/>
          </cell>
          <cell r="M760" t="str">
            <v/>
          </cell>
        </row>
        <row r="761">
          <cell r="J761" t="str">
            <v/>
          </cell>
          <cell r="K761" t="str">
            <v/>
          </cell>
          <cell r="L761" t="str">
            <v/>
          </cell>
          <cell r="M761" t="str">
            <v/>
          </cell>
        </row>
        <row r="762">
          <cell r="J762" t="str">
            <v/>
          </cell>
          <cell r="K762" t="str">
            <v/>
          </cell>
          <cell r="L762" t="str">
            <v/>
          </cell>
          <cell r="M762" t="str">
            <v/>
          </cell>
        </row>
        <row r="763">
          <cell r="J763" t="str">
            <v/>
          </cell>
          <cell r="K763" t="str">
            <v/>
          </cell>
          <cell r="L763" t="str">
            <v/>
          </cell>
          <cell r="M763" t="str">
            <v/>
          </cell>
        </row>
        <row r="764">
          <cell r="J764" t="str">
            <v/>
          </cell>
          <cell r="K764" t="str">
            <v/>
          </cell>
          <cell r="L764" t="str">
            <v/>
          </cell>
          <cell r="M764" t="str">
            <v/>
          </cell>
        </row>
        <row r="765">
          <cell r="J765" t="str">
            <v/>
          </cell>
          <cell r="K765" t="str">
            <v/>
          </cell>
          <cell r="L765" t="str">
            <v/>
          </cell>
          <cell r="M765" t="str">
            <v/>
          </cell>
        </row>
        <row r="766">
          <cell r="J766" t="str">
            <v/>
          </cell>
          <cell r="K766" t="str">
            <v/>
          </cell>
          <cell r="L766" t="str">
            <v/>
          </cell>
          <cell r="M766" t="str">
            <v/>
          </cell>
        </row>
        <row r="767">
          <cell r="J767" t="str">
            <v/>
          </cell>
          <cell r="K767" t="str">
            <v/>
          </cell>
          <cell r="L767" t="str">
            <v/>
          </cell>
          <cell r="M767" t="str">
            <v/>
          </cell>
        </row>
        <row r="768">
          <cell r="J768" t="str">
            <v/>
          </cell>
          <cell r="K768" t="str">
            <v/>
          </cell>
          <cell r="L768" t="str">
            <v/>
          </cell>
          <cell r="M768" t="str">
            <v/>
          </cell>
        </row>
        <row r="769">
          <cell r="J769" t="str">
            <v/>
          </cell>
          <cell r="K769" t="str">
            <v/>
          </cell>
          <cell r="L769" t="str">
            <v/>
          </cell>
          <cell r="M769" t="str">
            <v/>
          </cell>
        </row>
        <row r="770">
          <cell r="J770" t="str">
            <v/>
          </cell>
          <cell r="K770" t="str">
            <v/>
          </cell>
          <cell r="L770" t="str">
            <v/>
          </cell>
          <cell r="M770" t="str">
            <v/>
          </cell>
        </row>
        <row r="771">
          <cell r="J771" t="str">
            <v/>
          </cell>
          <cell r="K771" t="str">
            <v/>
          </cell>
          <cell r="L771" t="str">
            <v/>
          </cell>
          <cell r="M771" t="str">
            <v/>
          </cell>
        </row>
        <row r="772">
          <cell r="J772" t="str">
            <v/>
          </cell>
          <cell r="K772" t="str">
            <v/>
          </cell>
          <cell r="L772" t="str">
            <v/>
          </cell>
          <cell r="M772" t="str">
            <v/>
          </cell>
        </row>
        <row r="773">
          <cell r="J773" t="str">
            <v/>
          </cell>
          <cell r="K773" t="str">
            <v/>
          </cell>
          <cell r="L773" t="str">
            <v/>
          </cell>
          <cell r="M773" t="str">
            <v/>
          </cell>
        </row>
        <row r="774">
          <cell r="J774" t="str">
            <v/>
          </cell>
          <cell r="K774" t="str">
            <v/>
          </cell>
          <cell r="L774" t="str">
            <v/>
          </cell>
          <cell r="M774" t="str">
            <v/>
          </cell>
        </row>
        <row r="775">
          <cell r="J775" t="str">
            <v/>
          </cell>
          <cell r="K775" t="str">
            <v/>
          </cell>
          <cell r="L775" t="str">
            <v/>
          </cell>
          <cell r="M775" t="str">
            <v/>
          </cell>
        </row>
        <row r="776">
          <cell r="J776" t="str">
            <v/>
          </cell>
          <cell r="K776" t="str">
            <v/>
          </cell>
          <cell r="L776" t="str">
            <v/>
          </cell>
          <cell r="M776" t="str">
            <v/>
          </cell>
        </row>
        <row r="777">
          <cell r="J777" t="str">
            <v/>
          </cell>
          <cell r="K777" t="str">
            <v/>
          </cell>
          <cell r="L777" t="str">
            <v/>
          </cell>
          <cell r="M777" t="str">
            <v/>
          </cell>
        </row>
        <row r="778">
          <cell r="J778" t="str">
            <v/>
          </cell>
          <cell r="K778" t="str">
            <v/>
          </cell>
          <cell r="L778" t="str">
            <v/>
          </cell>
          <cell r="M778" t="str">
            <v/>
          </cell>
        </row>
        <row r="779">
          <cell r="J779" t="str">
            <v/>
          </cell>
          <cell r="K779" t="str">
            <v/>
          </cell>
          <cell r="L779" t="str">
            <v/>
          </cell>
          <cell r="M779" t="str">
            <v/>
          </cell>
        </row>
        <row r="780">
          <cell r="J780" t="str">
            <v/>
          </cell>
          <cell r="K780" t="str">
            <v/>
          </cell>
          <cell r="L780" t="str">
            <v/>
          </cell>
          <cell r="M780" t="str">
            <v/>
          </cell>
        </row>
        <row r="781">
          <cell r="J781" t="str">
            <v/>
          </cell>
          <cell r="K781" t="str">
            <v/>
          </cell>
          <cell r="L781" t="str">
            <v/>
          </cell>
          <cell r="M781" t="str">
            <v/>
          </cell>
        </row>
        <row r="782">
          <cell r="J782" t="str">
            <v/>
          </cell>
          <cell r="K782" t="str">
            <v/>
          </cell>
          <cell r="L782" t="str">
            <v/>
          </cell>
          <cell r="M782" t="str">
            <v/>
          </cell>
        </row>
        <row r="783">
          <cell r="J783" t="str">
            <v/>
          </cell>
          <cell r="K783" t="str">
            <v/>
          </cell>
          <cell r="L783" t="str">
            <v/>
          </cell>
          <cell r="M783" t="str">
            <v/>
          </cell>
        </row>
        <row r="784">
          <cell r="J784" t="str">
            <v/>
          </cell>
          <cell r="K784" t="str">
            <v/>
          </cell>
          <cell r="L784" t="str">
            <v/>
          </cell>
          <cell r="M784" t="str">
            <v/>
          </cell>
        </row>
        <row r="785">
          <cell r="J785" t="str">
            <v/>
          </cell>
          <cell r="K785" t="str">
            <v/>
          </cell>
          <cell r="L785" t="str">
            <v/>
          </cell>
          <cell r="M785" t="str">
            <v/>
          </cell>
        </row>
        <row r="786">
          <cell r="J786" t="str">
            <v/>
          </cell>
          <cell r="K786" t="str">
            <v/>
          </cell>
          <cell r="L786" t="str">
            <v/>
          </cell>
          <cell r="M786" t="str">
            <v/>
          </cell>
        </row>
        <row r="787">
          <cell r="J787" t="str">
            <v/>
          </cell>
          <cell r="K787" t="str">
            <v/>
          </cell>
          <cell r="L787" t="str">
            <v/>
          </cell>
          <cell r="M787" t="str">
            <v/>
          </cell>
        </row>
        <row r="788">
          <cell r="J788" t="str">
            <v/>
          </cell>
          <cell r="K788" t="str">
            <v/>
          </cell>
          <cell r="L788" t="str">
            <v/>
          </cell>
          <cell r="M788" t="str">
            <v/>
          </cell>
        </row>
        <row r="789">
          <cell r="J789" t="str">
            <v/>
          </cell>
          <cell r="K789" t="str">
            <v/>
          </cell>
          <cell r="L789" t="str">
            <v/>
          </cell>
          <cell r="M789" t="str">
            <v/>
          </cell>
        </row>
        <row r="790">
          <cell r="J790" t="str">
            <v/>
          </cell>
          <cell r="K790" t="str">
            <v/>
          </cell>
          <cell r="L790" t="str">
            <v/>
          </cell>
          <cell r="M790" t="str">
            <v/>
          </cell>
        </row>
        <row r="791">
          <cell r="J791" t="str">
            <v/>
          </cell>
          <cell r="K791" t="str">
            <v/>
          </cell>
          <cell r="L791" t="str">
            <v/>
          </cell>
          <cell r="M791" t="str">
            <v/>
          </cell>
        </row>
        <row r="792">
          <cell r="J792" t="str">
            <v/>
          </cell>
          <cell r="K792" t="str">
            <v/>
          </cell>
          <cell r="L792" t="str">
            <v/>
          </cell>
          <cell r="M792" t="str">
            <v/>
          </cell>
        </row>
        <row r="793">
          <cell r="J793" t="str">
            <v/>
          </cell>
          <cell r="K793" t="str">
            <v/>
          </cell>
          <cell r="L793" t="str">
            <v/>
          </cell>
          <cell r="M793" t="str">
            <v/>
          </cell>
        </row>
        <row r="794">
          <cell r="J794" t="str">
            <v/>
          </cell>
          <cell r="K794" t="str">
            <v/>
          </cell>
          <cell r="L794" t="str">
            <v/>
          </cell>
          <cell r="M794" t="str">
            <v/>
          </cell>
        </row>
        <row r="795">
          <cell r="J795" t="str">
            <v/>
          </cell>
          <cell r="K795" t="str">
            <v/>
          </cell>
          <cell r="L795" t="str">
            <v/>
          </cell>
          <cell r="M795" t="str">
            <v/>
          </cell>
        </row>
        <row r="796">
          <cell r="J796" t="str">
            <v/>
          </cell>
          <cell r="K796" t="str">
            <v/>
          </cell>
          <cell r="L796" t="str">
            <v/>
          </cell>
          <cell r="M796" t="str">
            <v/>
          </cell>
        </row>
        <row r="797">
          <cell r="J797" t="str">
            <v/>
          </cell>
          <cell r="K797" t="str">
            <v/>
          </cell>
          <cell r="L797" t="str">
            <v/>
          </cell>
          <cell r="M797" t="str">
            <v/>
          </cell>
        </row>
        <row r="798">
          <cell r="J798" t="str">
            <v/>
          </cell>
          <cell r="K798" t="str">
            <v/>
          </cell>
          <cell r="L798" t="str">
            <v/>
          </cell>
          <cell r="M798" t="str">
            <v/>
          </cell>
        </row>
        <row r="799">
          <cell r="J799" t="str">
            <v/>
          </cell>
          <cell r="K799" t="str">
            <v/>
          </cell>
          <cell r="L799" t="str">
            <v/>
          </cell>
          <cell r="M799" t="str">
            <v/>
          </cell>
        </row>
        <row r="800">
          <cell r="J800" t="str">
            <v/>
          </cell>
          <cell r="K800" t="str">
            <v/>
          </cell>
          <cell r="L800" t="str">
            <v/>
          </cell>
          <cell r="M800" t="str">
            <v/>
          </cell>
        </row>
        <row r="801">
          <cell r="J801" t="str">
            <v/>
          </cell>
          <cell r="K801" t="str">
            <v/>
          </cell>
          <cell r="L801" t="str">
            <v/>
          </cell>
          <cell r="M801" t="str">
            <v/>
          </cell>
        </row>
        <row r="802">
          <cell r="J802" t="str">
            <v/>
          </cell>
          <cell r="K802" t="str">
            <v/>
          </cell>
          <cell r="L802" t="str">
            <v/>
          </cell>
          <cell r="M802" t="str">
            <v/>
          </cell>
        </row>
        <row r="803">
          <cell r="J803" t="str">
            <v/>
          </cell>
          <cell r="K803" t="str">
            <v/>
          </cell>
          <cell r="L803" t="str">
            <v/>
          </cell>
          <cell r="M803" t="str">
            <v/>
          </cell>
        </row>
        <row r="804">
          <cell r="J804" t="str">
            <v/>
          </cell>
          <cell r="K804" t="str">
            <v/>
          </cell>
          <cell r="L804" t="str">
            <v/>
          </cell>
          <cell r="M804" t="str">
            <v/>
          </cell>
        </row>
        <row r="805">
          <cell r="J805" t="str">
            <v/>
          </cell>
          <cell r="K805" t="str">
            <v/>
          </cell>
          <cell r="L805" t="str">
            <v/>
          </cell>
          <cell r="M805" t="str">
            <v/>
          </cell>
        </row>
        <row r="806">
          <cell r="J806" t="str">
            <v/>
          </cell>
          <cell r="K806" t="str">
            <v/>
          </cell>
          <cell r="L806" t="str">
            <v/>
          </cell>
          <cell r="M806" t="str">
            <v/>
          </cell>
        </row>
        <row r="807">
          <cell r="J807" t="str">
            <v/>
          </cell>
          <cell r="K807" t="str">
            <v/>
          </cell>
          <cell r="L807" t="str">
            <v/>
          </cell>
          <cell r="M807" t="str">
            <v/>
          </cell>
        </row>
        <row r="808">
          <cell r="J808" t="str">
            <v/>
          </cell>
          <cell r="K808" t="str">
            <v/>
          </cell>
          <cell r="L808" t="str">
            <v/>
          </cell>
          <cell r="M808" t="str">
            <v/>
          </cell>
        </row>
        <row r="809">
          <cell r="J809" t="str">
            <v/>
          </cell>
          <cell r="K809" t="str">
            <v/>
          </cell>
          <cell r="L809" t="str">
            <v/>
          </cell>
          <cell r="M809" t="str">
            <v/>
          </cell>
        </row>
        <row r="810">
          <cell r="J810" t="str">
            <v/>
          </cell>
          <cell r="K810" t="str">
            <v/>
          </cell>
          <cell r="L810" t="str">
            <v/>
          </cell>
          <cell r="M810" t="str">
            <v/>
          </cell>
        </row>
        <row r="811">
          <cell r="J811" t="str">
            <v/>
          </cell>
          <cell r="K811" t="str">
            <v/>
          </cell>
          <cell r="L811" t="str">
            <v/>
          </cell>
          <cell r="M811" t="str">
            <v/>
          </cell>
        </row>
        <row r="812">
          <cell r="J812" t="str">
            <v/>
          </cell>
          <cell r="K812" t="str">
            <v/>
          </cell>
          <cell r="L812" t="str">
            <v/>
          </cell>
          <cell r="M812" t="str">
            <v/>
          </cell>
        </row>
        <row r="813">
          <cell r="J813" t="str">
            <v/>
          </cell>
          <cell r="K813" t="str">
            <v/>
          </cell>
          <cell r="L813" t="str">
            <v/>
          </cell>
          <cell r="M813" t="str">
            <v/>
          </cell>
        </row>
        <row r="814">
          <cell r="J814" t="str">
            <v/>
          </cell>
          <cell r="K814" t="str">
            <v/>
          </cell>
          <cell r="L814" t="str">
            <v/>
          </cell>
          <cell r="M814" t="str">
            <v/>
          </cell>
        </row>
        <row r="815">
          <cell r="J815" t="str">
            <v/>
          </cell>
          <cell r="K815" t="str">
            <v/>
          </cell>
          <cell r="L815" t="str">
            <v/>
          </cell>
          <cell r="M815" t="str">
            <v/>
          </cell>
        </row>
        <row r="816">
          <cell r="J816" t="str">
            <v/>
          </cell>
          <cell r="K816" t="str">
            <v/>
          </cell>
          <cell r="L816" t="str">
            <v/>
          </cell>
          <cell r="M816" t="str">
            <v/>
          </cell>
        </row>
        <row r="817">
          <cell r="J817" t="str">
            <v/>
          </cell>
          <cell r="K817" t="str">
            <v/>
          </cell>
          <cell r="L817" t="str">
            <v/>
          </cell>
          <cell r="M817" t="str">
            <v/>
          </cell>
        </row>
        <row r="818">
          <cell r="J818" t="str">
            <v/>
          </cell>
          <cell r="K818" t="str">
            <v/>
          </cell>
          <cell r="L818" t="str">
            <v/>
          </cell>
          <cell r="M818" t="str">
            <v/>
          </cell>
        </row>
        <row r="819">
          <cell r="J819" t="str">
            <v/>
          </cell>
          <cell r="K819" t="str">
            <v/>
          </cell>
          <cell r="L819" t="str">
            <v/>
          </cell>
          <cell r="M819" t="str">
            <v/>
          </cell>
        </row>
        <row r="820">
          <cell r="J820" t="str">
            <v/>
          </cell>
          <cell r="K820" t="str">
            <v/>
          </cell>
          <cell r="L820" t="str">
            <v/>
          </cell>
          <cell r="M820" t="str">
            <v/>
          </cell>
        </row>
        <row r="821">
          <cell r="J821" t="str">
            <v/>
          </cell>
          <cell r="K821" t="str">
            <v/>
          </cell>
          <cell r="L821" t="str">
            <v/>
          </cell>
          <cell r="M821" t="str">
            <v/>
          </cell>
        </row>
        <row r="822">
          <cell r="J822" t="str">
            <v/>
          </cell>
          <cell r="K822" t="str">
            <v/>
          </cell>
          <cell r="L822" t="str">
            <v/>
          </cell>
          <cell r="M822" t="str">
            <v/>
          </cell>
        </row>
        <row r="823">
          <cell r="J823" t="str">
            <v/>
          </cell>
          <cell r="K823" t="str">
            <v/>
          </cell>
          <cell r="L823" t="str">
            <v/>
          </cell>
          <cell r="M823" t="str">
            <v/>
          </cell>
        </row>
        <row r="824">
          <cell r="J824" t="str">
            <v/>
          </cell>
          <cell r="K824" t="str">
            <v/>
          </cell>
          <cell r="L824" t="str">
            <v/>
          </cell>
          <cell r="M824" t="str">
            <v/>
          </cell>
        </row>
        <row r="825">
          <cell r="J825" t="str">
            <v/>
          </cell>
          <cell r="K825" t="str">
            <v/>
          </cell>
          <cell r="L825" t="str">
            <v/>
          </cell>
          <cell r="M825" t="str">
            <v/>
          </cell>
        </row>
        <row r="826">
          <cell r="J826" t="str">
            <v/>
          </cell>
          <cell r="K826" t="str">
            <v/>
          </cell>
          <cell r="L826" t="str">
            <v/>
          </cell>
          <cell r="M826" t="str">
            <v/>
          </cell>
        </row>
        <row r="827">
          <cell r="J827" t="str">
            <v/>
          </cell>
          <cell r="K827" t="str">
            <v/>
          </cell>
          <cell r="L827" t="str">
            <v/>
          </cell>
          <cell r="M827" t="str">
            <v/>
          </cell>
        </row>
        <row r="828">
          <cell r="J828" t="str">
            <v/>
          </cell>
          <cell r="K828" t="str">
            <v/>
          </cell>
          <cell r="L828" t="str">
            <v/>
          </cell>
          <cell r="M828" t="str">
            <v/>
          </cell>
        </row>
        <row r="829">
          <cell r="J829" t="str">
            <v/>
          </cell>
          <cell r="K829" t="str">
            <v/>
          </cell>
          <cell r="L829" t="str">
            <v/>
          </cell>
          <cell r="M829" t="str">
            <v/>
          </cell>
        </row>
        <row r="830">
          <cell r="J830" t="str">
            <v/>
          </cell>
          <cell r="K830" t="str">
            <v/>
          </cell>
          <cell r="L830" t="str">
            <v/>
          </cell>
          <cell r="M830" t="str">
            <v/>
          </cell>
        </row>
        <row r="831">
          <cell r="J831" t="str">
            <v/>
          </cell>
          <cell r="K831" t="str">
            <v/>
          </cell>
          <cell r="L831" t="str">
            <v/>
          </cell>
          <cell r="M831" t="str">
            <v/>
          </cell>
        </row>
        <row r="832">
          <cell r="J832" t="str">
            <v/>
          </cell>
          <cell r="K832" t="str">
            <v/>
          </cell>
          <cell r="L832" t="str">
            <v/>
          </cell>
          <cell r="M832" t="str">
            <v/>
          </cell>
        </row>
        <row r="833">
          <cell r="J833" t="str">
            <v/>
          </cell>
          <cell r="K833" t="str">
            <v/>
          </cell>
          <cell r="L833" t="str">
            <v/>
          </cell>
          <cell r="M833" t="str">
            <v/>
          </cell>
        </row>
        <row r="834">
          <cell r="J834" t="str">
            <v/>
          </cell>
          <cell r="K834" t="str">
            <v/>
          </cell>
          <cell r="L834" t="str">
            <v/>
          </cell>
          <cell r="M834" t="str">
            <v/>
          </cell>
        </row>
        <row r="835">
          <cell r="J835" t="str">
            <v/>
          </cell>
          <cell r="K835" t="str">
            <v/>
          </cell>
          <cell r="L835" t="str">
            <v/>
          </cell>
          <cell r="M835" t="str">
            <v/>
          </cell>
        </row>
        <row r="836">
          <cell r="J836" t="str">
            <v/>
          </cell>
          <cell r="K836" t="str">
            <v/>
          </cell>
          <cell r="L836" t="str">
            <v/>
          </cell>
          <cell r="M836" t="str">
            <v/>
          </cell>
        </row>
        <row r="837">
          <cell r="J837" t="str">
            <v/>
          </cell>
          <cell r="K837" t="str">
            <v/>
          </cell>
          <cell r="L837" t="str">
            <v/>
          </cell>
          <cell r="M837" t="str">
            <v/>
          </cell>
        </row>
        <row r="838">
          <cell r="J838" t="str">
            <v/>
          </cell>
          <cell r="K838" t="str">
            <v/>
          </cell>
          <cell r="L838" t="str">
            <v/>
          </cell>
          <cell r="M838" t="str">
            <v/>
          </cell>
        </row>
        <row r="839">
          <cell r="J839" t="str">
            <v/>
          </cell>
          <cell r="K839" t="str">
            <v/>
          </cell>
          <cell r="L839" t="str">
            <v/>
          </cell>
          <cell r="M839" t="str">
            <v/>
          </cell>
        </row>
        <row r="840">
          <cell r="J840" t="str">
            <v/>
          </cell>
          <cell r="K840" t="str">
            <v/>
          </cell>
          <cell r="L840" t="str">
            <v/>
          </cell>
          <cell r="M840" t="str">
            <v/>
          </cell>
        </row>
        <row r="841">
          <cell r="J841" t="str">
            <v/>
          </cell>
          <cell r="K841" t="str">
            <v/>
          </cell>
          <cell r="L841" t="str">
            <v/>
          </cell>
          <cell r="M841" t="str">
            <v/>
          </cell>
        </row>
        <row r="842">
          <cell r="J842" t="str">
            <v/>
          </cell>
          <cell r="K842" t="str">
            <v/>
          </cell>
          <cell r="L842" t="str">
            <v/>
          </cell>
          <cell r="M842" t="str">
            <v/>
          </cell>
        </row>
        <row r="843">
          <cell r="J843" t="str">
            <v/>
          </cell>
          <cell r="K843" t="str">
            <v/>
          </cell>
          <cell r="L843" t="str">
            <v/>
          </cell>
          <cell r="M843" t="str">
            <v/>
          </cell>
        </row>
        <row r="844">
          <cell r="J844" t="str">
            <v/>
          </cell>
          <cell r="K844" t="str">
            <v/>
          </cell>
          <cell r="L844" t="str">
            <v/>
          </cell>
          <cell r="M844" t="str">
            <v/>
          </cell>
        </row>
        <row r="845">
          <cell r="J845" t="str">
            <v/>
          </cell>
          <cell r="K845" t="str">
            <v/>
          </cell>
          <cell r="L845" t="str">
            <v/>
          </cell>
          <cell r="M845" t="str">
            <v/>
          </cell>
        </row>
        <row r="846">
          <cell r="J846" t="str">
            <v/>
          </cell>
          <cell r="K846" t="str">
            <v/>
          </cell>
          <cell r="L846" t="str">
            <v/>
          </cell>
          <cell r="M846" t="str">
            <v/>
          </cell>
        </row>
        <row r="847">
          <cell r="J847" t="str">
            <v/>
          </cell>
          <cell r="K847" t="str">
            <v/>
          </cell>
          <cell r="L847" t="str">
            <v/>
          </cell>
          <cell r="M847" t="str">
            <v/>
          </cell>
        </row>
        <row r="848">
          <cell r="J848" t="str">
            <v/>
          </cell>
          <cell r="K848" t="str">
            <v/>
          </cell>
          <cell r="L848" t="str">
            <v/>
          </cell>
          <cell r="M848" t="str">
            <v/>
          </cell>
        </row>
        <row r="849">
          <cell r="J849" t="str">
            <v/>
          </cell>
          <cell r="K849" t="str">
            <v/>
          </cell>
          <cell r="L849" t="str">
            <v/>
          </cell>
          <cell r="M849" t="str">
            <v/>
          </cell>
        </row>
        <row r="850">
          <cell r="J850" t="str">
            <v/>
          </cell>
          <cell r="K850" t="str">
            <v/>
          </cell>
          <cell r="L850" t="str">
            <v/>
          </cell>
          <cell r="M850" t="str">
            <v/>
          </cell>
        </row>
        <row r="851">
          <cell r="J851" t="str">
            <v/>
          </cell>
          <cell r="K851" t="str">
            <v/>
          </cell>
          <cell r="L851" t="str">
            <v/>
          </cell>
          <cell r="M851" t="str">
            <v/>
          </cell>
        </row>
        <row r="852">
          <cell r="J852" t="str">
            <v/>
          </cell>
          <cell r="K852" t="str">
            <v/>
          </cell>
          <cell r="L852" t="str">
            <v/>
          </cell>
          <cell r="M852" t="str">
            <v/>
          </cell>
        </row>
        <row r="853">
          <cell r="J853" t="str">
            <v/>
          </cell>
          <cell r="K853" t="str">
            <v/>
          </cell>
          <cell r="L853" t="str">
            <v/>
          </cell>
          <cell r="M853" t="str">
            <v/>
          </cell>
        </row>
        <row r="854">
          <cell r="J854" t="str">
            <v/>
          </cell>
          <cell r="K854" t="str">
            <v/>
          </cell>
          <cell r="L854" t="str">
            <v/>
          </cell>
          <cell r="M854" t="str">
            <v/>
          </cell>
        </row>
        <row r="855">
          <cell r="J855" t="str">
            <v/>
          </cell>
          <cell r="K855" t="str">
            <v/>
          </cell>
          <cell r="L855" t="str">
            <v/>
          </cell>
          <cell r="M855" t="str">
            <v/>
          </cell>
        </row>
        <row r="856">
          <cell r="J856" t="str">
            <v/>
          </cell>
          <cell r="K856" t="str">
            <v/>
          </cell>
          <cell r="L856" t="str">
            <v/>
          </cell>
          <cell r="M856" t="str">
            <v/>
          </cell>
        </row>
        <row r="857">
          <cell r="J857" t="str">
            <v/>
          </cell>
          <cell r="K857" t="str">
            <v/>
          </cell>
          <cell r="L857" t="str">
            <v/>
          </cell>
          <cell r="M857" t="str">
            <v/>
          </cell>
        </row>
        <row r="858">
          <cell r="J858" t="str">
            <v/>
          </cell>
          <cell r="K858" t="str">
            <v/>
          </cell>
          <cell r="L858" t="str">
            <v/>
          </cell>
          <cell r="M858" t="str">
            <v/>
          </cell>
        </row>
        <row r="859">
          <cell r="J859" t="str">
            <v/>
          </cell>
          <cell r="K859" t="str">
            <v/>
          </cell>
          <cell r="L859" t="str">
            <v/>
          </cell>
          <cell r="M859" t="str">
            <v/>
          </cell>
        </row>
        <row r="860">
          <cell r="J860" t="str">
            <v/>
          </cell>
          <cell r="K860" t="str">
            <v/>
          </cell>
          <cell r="L860" t="str">
            <v/>
          </cell>
          <cell r="M860" t="str">
            <v/>
          </cell>
        </row>
        <row r="861">
          <cell r="J861" t="str">
            <v/>
          </cell>
          <cell r="K861" t="str">
            <v/>
          </cell>
          <cell r="L861" t="str">
            <v/>
          </cell>
          <cell r="M861" t="str">
            <v/>
          </cell>
        </row>
        <row r="862">
          <cell r="J862" t="str">
            <v/>
          </cell>
          <cell r="K862" t="str">
            <v/>
          </cell>
          <cell r="L862" t="str">
            <v/>
          </cell>
          <cell r="M862" t="str">
            <v/>
          </cell>
        </row>
        <row r="863">
          <cell r="J863" t="str">
            <v/>
          </cell>
          <cell r="K863" t="str">
            <v/>
          </cell>
          <cell r="L863" t="str">
            <v/>
          </cell>
          <cell r="M863" t="str">
            <v/>
          </cell>
        </row>
        <row r="864">
          <cell r="J864" t="str">
            <v/>
          </cell>
          <cell r="K864" t="str">
            <v/>
          </cell>
          <cell r="L864" t="str">
            <v/>
          </cell>
          <cell r="M864" t="str">
            <v/>
          </cell>
        </row>
        <row r="865">
          <cell r="J865" t="str">
            <v/>
          </cell>
          <cell r="K865" t="str">
            <v/>
          </cell>
          <cell r="L865" t="str">
            <v/>
          </cell>
          <cell r="M865" t="str">
            <v/>
          </cell>
        </row>
        <row r="866">
          <cell r="J866" t="str">
            <v/>
          </cell>
          <cell r="K866" t="str">
            <v/>
          </cell>
          <cell r="L866" t="str">
            <v/>
          </cell>
          <cell r="M866" t="str">
            <v/>
          </cell>
        </row>
        <row r="867">
          <cell r="J867" t="str">
            <v/>
          </cell>
          <cell r="K867" t="str">
            <v/>
          </cell>
          <cell r="L867" t="str">
            <v/>
          </cell>
          <cell r="M867" t="str">
            <v/>
          </cell>
        </row>
        <row r="868">
          <cell r="J868" t="str">
            <v/>
          </cell>
          <cell r="K868" t="str">
            <v/>
          </cell>
          <cell r="L868" t="str">
            <v/>
          </cell>
          <cell r="M868" t="str">
            <v/>
          </cell>
        </row>
        <row r="869">
          <cell r="J869" t="str">
            <v/>
          </cell>
          <cell r="K869" t="str">
            <v/>
          </cell>
          <cell r="L869" t="str">
            <v/>
          </cell>
          <cell r="M869" t="str">
            <v/>
          </cell>
        </row>
        <row r="870">
          <cell r="J870" t="str">
            <v/>
          </cell>
          <cell r="K870" t="str">
            <v/>
          </cell>
          <cell r="L870" t="str">
            <v/>
          </cell>
          <cell r="M870" t="str">
            <v/>
          </cell>
        </row>
        <row r="871">
          <cell r="J871" t="str">
            <v/>
          </cell>
          <cell r="K871" t="str">
            <v/>
          </cell>
          <cell r="L871" t="str">
            <v/>
          </cell>
          <cell r="M871" t="str">
            <v/>
          </cell>
        </row>
        <row r="872">
          <cell r="J872" t="str">
            <v/>
          </cell>
          <cell r="K872" t="str">
            <v/>
          </cell>
          <cell r="L872" t="str">
            <v/>
          </cell>
          <cell r="M872" t="str">
            <v/>
          </cell>
        </row>
        <row r="873">
          <cell r="J873" t="str">
            <v/>
          </cell>
          <cell r="K873" t="str">
            <v/>
          </cell>
          <cell r="L873" t="str">
            <v/>
          </cell>
          <cell r="M873" t="str">
            <v/>
          </cell>
        </row>
        <row r="874">
          <cell r="J874" t="str">
            <v/>
          </cell>
          <cell r="K874" t="str">
            <v/>
          </cell>
          <cell r="L874" t="str">
            <v/>
          </cell>
          <cell r="M874" t="str">
            <v/>
          </cell>
        </row>
        <row r="875">
          <cell r="J875" t="str">
            <v/>
          </cell>
          <cell r="K875" t="str">
            <v/>
          </cell>
          <cell r="L875" t="str">
            <v/>
          </cell>
          <cell r="M875" t="str">
            <v/>
          </cell>
        </row>
        <row r="876">
          <cell r="J876" t="str">
            <v/>
          </cell>
          <cell r="K876" t="str">
            <v/>
          </cell>
          <cell r="L876" t="str">
            <v/>
          </cell>
          <cell r="M876" t="str">
            <v/>
          </cell>
        </row>
        <row r="877">
          <cell r="J877" t="str">
            <v/>
          </cell>
          <cell r="K877" t="str">
            <v/>
          </cell>
          <cell r="L877" t="str">
            <v/>
          </cell>
          <cell r="M877" t="str">
            <v/>
          </cell>
        </row>
        <row r="878">
          <cell r="J878" t="str">
            <v/>
          </cell>
          <cell r="K878" t="str">
            <v/>
          </cell>
          <cell r="L878" t="str">
            <v/>
          </cell>
          <cell r="M878" t="str">
            <v/>
          </cell>
        </row>
        <row r="879">
          <cell r="J879" t="str">
            <v/>
          </cell>
          <cell r="K879" t="str">
            <v/>
          </cell>
          <cell r="L879" t="str">
            <v/>
          </cell>
          <cell r="M879" t="str">
            <v/>
          </cell>
        </row>
        <row r="880">
          <cell r="J880" t="str">
            <v/>
          </cell>
          <cell r="K880" t="str">
            <v/>
          </cell>
          <cell r="L880" t="str">
            <v/>
          </cell>
          <cell r="M880" t="str">
            <v/>
          </cell>
        </row>
        <row r="881">
          <cell r="J881" t="str">
            <v/>
          </cell>
          <cell r="K881" t="str">
            <v/>
          </cell>
          <cell r="L881" t="str">
            <v/>
          </cell>
          <cell r="M881" t="str">
            <v/>
          </cell>
        </row>
        <row r="882">
          <cell r="J882" t="str">
            <v/>
          </cell>
          <cell r="K882" t="str">
            <v/>
          </cell>
          <cell r="L882" t="str">
            <v/>
          </cell>
          <cell r="M882" t="str">
            <v/>
          </cell>
        </row>
        <row r="883">
          <cell r="J883" t="str">
            <v/>
          </cell>
          <cell r="K883" t="str">
            <v/>
          </cell>
          <cell r="L883" t="str">
            <v/>
          </cell>
          <cell r="M883" t="str">
            <v/>
          </cell>
        </row>
        <row r="884">
          <cell r="J884" t="str">
            <v/>
          </cell>
          <cell r="K884" t="str">
            <v/>
          </cell>
          <cell r="L884" t="str">
            <v/>
          </cell>
          <cell r="M884" t="str">
            <v/>
          </cell>
        </row>
        <row r="885">
          <cell r="J885" t="str">
            <v/>
          </cell>
          <cell r="K885" t="str">
            <v/>
          </cell>
          <cell r="L885" t="str">
            <v/>
          </cell>
          <cell r="M885" t="str">
            <v/>
          </cell>
        </row>
        <row r="886">
          <cell r="J886" t="str">
            <v/>
          </cell>
          <cell r="K886" t="str">
            <v/>
          </cell>
          <cell r="L886" t="str">
            <v/>
          </cell>
          <cell r="M886" t="str">
            <v/>
          </cell>
        </row>
        <row r="887">
          <cell r="J887" t="str">
            <v/>
          </cell>
          <cell r="K887" t="str">
            <v/>
          </cell>
          <cell r="L887" t="str">
            <v/>
          </cell>
          <cell r="M887" t="str">
            <v/>
          </cell>
        </row>
        <row r="888">
          <cell r="J888" t="str">
            <v/>
          </cell>
          <cell r="K888" t="str">
            <v/>
          </cell>
          <cell r="L888" t="str">
            <v/>
          </cell>
          <cell r="M888" t="str">
            <v/>
          </cell>
        </row>
        <row r="889">
          <cell r="J889" t="str">
            <v/>
          </cell>
          <cell r="K889" t="str">
            <v/>
          </cell>
          <cell r="L889" t="str">
            <v/>
          </cell>
          <cell r="M889" t="str">
            <v/>
          </cell>
        </row>
        <row r="890">
          <cell r="J890" t="str">
            <v/>
          </cell>
          <cell r="K890" t="str">
            <v/>
          </cell>
          <cell r="L890" t="str">
            <v/>
          </cell>
          <cell r="M890" t="str">
            <v/>
          </cell>
        </row>
        <row r="891">
          <cell r="J891" t="str">
            <v/>
          </cell>
          <cell r="K891" t="str">
            <v/>
          </cell>
          <cell r="L891" t="str">
            <v/>
          </cell>
          <cell r="M891" t="str">
            <v/>
          </cell>
        </row>
        <row r="892">
          <cell r="J892" t="str">
            <v/>
          </cell>
          <cell r="K892" t="str">
            <v/>
          </cell>
          <cell r="L892" t="str">
            <v/>
          </cell>
          <cell r="M892" t="str">
            <v/>
          </cell>
        </row>
        <row r="893">
          <cell r="J893" t="str">
            <v/>
          </cell>
          <cell r="K893" t="str">
            <v/>
          </cell>
          <cell r="L893" t="str">
            <v/>
          </cell>
          <cell r="M893" t="str">
            <v/>
          </cell>
        </row>
        <row r="894">
          <cell r="J894" t="str">
            <v/>
          </cell>
          <cell r="K894" t="str">
            <v/>
          </cell>
          <cell r="L894" t="str">
            <v/>
          </cell>
          <cell r="M894" t="str">
            <v/>
          </cell>
        </row>
        <row r="895">
          <cell r="J895" t="str">
            <v/>
          </cell>
          <cell r="K895" t="str">
            <v/>
          </cell>
          <cell r="L895" t="str">
            <v/>
          </cell>
          <cell r="M895" t="str">
            <v/>
          </cell>
        </row>
        <row r="896">
          <cell r="J896" t="str">
            <v/>
          </cell>
          <cell r="K896" t="str">
            <v/>
          </cell>
          <cell r="L896" t="str">
            <v/>
          </cell>
          <cell r="M896" t="str">
            <v/>
          </cell>
        </row>
        <row r="897">
          <cell r="J897" t="str">
            <v/>
          </cell>
          <cell r="K897" t="str">
            <v/>
          </cell>
          <cell r="L897" t="str">
            <v/>
          </cell>
          <cell r="M897" t="str">
            <v/>
          </cell>
        </row>
        <row r="898">
          <cell r="J898" t="str">
            <v/>
          </cell>
          <cell r="K898" t="str">
            <v/>
          </cell>
          <cell r="L898" t="str">
            <v/>
          </cell>
          <cell r="M898" t="str">
            <v/>
          </cell>
        </row>
        <row r="899">
          <cell r="J899" t="str">
            <v/>
          </cell>
          <cell r="K899" t="str">
            <v/>
          </cell>
          <cell r="L899" t="str">
            <v/>
          </cell>
          <cell r="M899" t="str">
            <v/>
          </cell>
        </row>
        <row r="900">
          <cell r="J900" t="str">
            <v/>
          </cell>
          <cell r="K900" t="str">
            <v/>
          </cell>
          <cell r="L900" t="str">
            <v/>
          </cell>
          <cell r="M900" t="str">
            <v/>
          </cell>
        </row>
        <row r="901">
          <cell r="J901" t="str">
            <v/>
          </cell>
          <cell r="K901" t="str">
            <v/>
          </cell>
          <cell r="L901" t="str">
            <v/>
          </cell>
          <cell r="M901" t="str">
            <v/>
          </cell>
        </row>
        <row r="902">
          <cell r="J902" t="str">
            <v/>
          </cell>
          <cell r="K902" t="str">
            <v/>
          </cell>
          <cell r="L902" t="str">
            <v/>
          </cell>
          <cell r="M902" t="str">
            <v/>
          </cell>
        </row>
        <row r="903">
          <cell r="J903" t="str">
            <v/>
          </cell>
          <cell r="K903" t="str">
            <v/>
          </cell>
          <cell r="L903" t="str">
            <v/>
          </cell>
          <cell r="M903" t="str">
            <v/>
          </cell>
        </row>
        <row r="904">
          <cell r="J904" t="str">
            <v/>
          </cell>
          <cell r="K904" t="str">
            <v/>
          </cell>
          <cell r="L904" t="str">
            <v/>
          </cell>
          <cell r="M904" t="str">
            <v/>
          </cell>
        </row>
        <row r="905">
          <cell r="J905" t="str">
            <v/>
          </cell>
          <cell r="K905" t="str">
            <v/>
          </cell>
          <cell r="L905" t="str">
            <v/>
          </cell>
          <cell r="M905" t="str">
            <v/>
          </cell>
        </row>
        <row r="906">
          <cell r="J906" t="str">
            <v/>
          </cell>
          <cell r="K906" t="str">
            <v/>
          </cell>
          <cell r="L906" t="str">
            <v/>
          </cell>
          <cell r="M906" t="str">
            <v/>
          </cell>
        </row>
        <row r="907">
          <cell r="J907" t="str">
            <v/>
          </cell>
          <cell r="K907" t="str">
            <v/>
          </cell>
          <cell r="L907" t="str">
            <v/>
          </cell>
          <cell r="M907" t="str">
            <v/>
          </cell>
        </row>
        <row r="908">
          <cell r="J908" t="str">
            <v/>
          </cell>
          <cell r="K908" t="str">
            <v/>
          </cell>
          <cell r="L908" t="str">
            <v/>
          </cell>
          <cell r="M908" t="str">
            <v/>
          </cell>
        </row>
        <row r="909">
          <cell r="J909" t="str">
            <v/>
          </cell>
          <cell r="K909" t="str">
            <v/>
          </cell>
          <cell r="L909" t="str">
            <v/>
          </cell>
          <cell r="M909" t="str">
            <v/>
          </cell>
        </row>
        <row r="910">
          <cell r="J910" t="str">
            <v/>
          </cell>
          <cell r="K910" t="str">
            <v/>
          </cell>
          <cell r="L910" t="str">
            <v/>
          </cell>
          <cell r="M910" t="str">
            <v/>
          </cell>
        </row>
        <row r="911">
          <cell r="J911" t="str">
            <v/>
          </cell>
          <cell r="K911" t="str">
            <v/>
          </cell>
          <cell r="L911" t="str">
            <v/>
          </cell>
          <cell r="M911" t="str">
            <v/>
          </cell>
        </row>
        <row r="912">
          <cell r="J912" t="str">
            <v/>
          </cell>
          <cell r="K912" t="str">
            <v/>
          </cell>
          <cell r="L912" t="str">
            <v/>
          </cell>
          <cell r="M912" t="str">
            <v/>
          </cell>
        </row>
        <row r="913">
          <cell r="J913" t="str">
            <v/>
          </cell>
          <cell r="K913" t="str">
            <v/>
          </cell>
          <cell r="L913" t="str">
            <v/>
          </cell>
          <cell r="M913" t="str">
            <v/>
          </cell>
        </row>
        <row r="914">
          <cell r="J914" t="str">
            <v/>
          </cell>
          <cell r="K914" t="str">
            <v/>
          </cell>
          <cell r="L914" t="str">
            <v/>
          </cell>
          <cell r="M914" t="str">
            <v/>
          </cell>
        </row>
        <row r="915">
          <cell r="J915" t="str">
            <v/>
          </cell>
          <cell r="K915" t="str">
            <v/>
          </cell>
          <cell r="L915" t="str">
            <v/>
          </cell>
          <cell r="M915" t="str">
            <v/>
          </cell>
        </row>
        <row r="916">
          <cell r="J916" t="str">
            <v/>
          </cell>
          <cell r="K916" t="str">
            <v/>
          </cell>
          <cell r="L916" t="str">
            <v/>
          </cell>
          <cell r="M916" t="str">
            <v/>
          </cell>
        </row>
        <row r="917">
          <cell r="J917" t="str">
            <v/>
          </cell>
          <cell r="K917" t="str">
            <v/>
          </cell>
          <cell r="L917" t="str">
            <v/>
          </cell>
          <cell r="M917" t="str">
            <v/>
          </cell>
        </row>
        <row r="918">
          <cell r="J918" t="str">
            <v/>
          </cell>
          <cell r="K918" t="str">
            <v/>
          </cell>
          <cell r="L918" t="str">
            <v/>
          </cell>
          <cell r="M918" t="str">
            <v/>
          </cell>
        </row>
        <row r="919">
          <cell r="J919" t="str">
            <v/>
          </cell>
          <cell r="K919" t="str">
            <v/>
          </cell>
          <cell r="L919" t="str">
            <v/>
          </cell>
          <cell r="M919" t="str">
            <v/>
          </cell>
        </row>
        <row r="920">
          <cell r="J920" t="str">
            <v/>
          </cell>
          <cell r="K920" t="str">
            <v/>
          </cell>
          <cell r="L920" t="str">
            <v/>
          </cell>
          <cell r="M920" t="str">
            <v/>
          </cell>
        </row>
        <row r="921">
          <cell r="J921" t="str">
            <v/>
          </cell>
          <cell r="K921" t="str">
            <v/>
          </cell>
          <cell r="L921" t="str">
            <v/>
          </cell>
          <cell r="M921" t="str">
            <v/>
          </cell>
        </row>
        <row r="922">
          <cell r="J922" t="str">
            <v/>
          </cell>
          <cell r="K922" t="str">
            <v/>
          </cell>
          <cell r="L922" t="str">
            <v/>
          </cell>
          <cell r="M922" t="str">
            <v/>
          </cell>
        </row>
        <row r="923">
          <cell r="J923" t="str">
            <v/>
          </cell>
          <cell r="K923" t="str">
            <v/>
          </cell>
          <cell r="L923" t="str">
            <v/>
          </cell>
          <cell r="M923" t="str">
            <v/>
          </cell>
        </row>
        <row r="924">
          <cell r="J924" t="str">
            <v/>
          </cell>
          <cell r="K924" t="str">
            <v/>
          </cell>
          <cell r="L924" t="str">
            <v/>
          </cell>
          <cell r="M924" t="str">
            <v/>
          </cell>
        </row>
        <row r="925">
          <cell r="J925" t="str">
            <v/>
          </cell>
          <cell r="K925" t="str">
            <v/>
          </cell>
          <cell r="L925" t="str">
            <v/>
          </cell>
          <cell r="M925" t="str">
            <v/>
          </cell>
        </row>
        <row r="926">
          <cell r="J926" t="str">
            <v/>
          </cell>
          <cell r="K926" t="str">
            <v/>
          </cell>
          <cell r="L926" t="str">
            <v/>
          </cell>
          <cell r="M926" t="str">
            <v/>
          </cell>
        </row>
        <row r="927">
          <cell r="J927" t="str">
            <v/>
          </cell>
          <cell r="K927" t="str">
            <v/>
          </cell>
          <cell r="L927" t="str">
            <v/>
          </cell>
          <cell r="M927" t="str">
            <v/>
          </cell>
        </row>
        <row r="928">
          <cell r="J928" t="str">
            <v/>
          </cell>
          <cell r="K928" t="str">
            <v/>
          </cell>
          <cell r="L928" t="str">
            <v/>
          </cell>
          <cell r="M928" t="str">
            <v/>
          </cell>
        </row>
        <row r="929">
          <cell r="J929" t="str">
            <v/>
          </cell>
          <cell r="K929" t="str">
            <v/>
          </cell>
          <cell r="L929" t="str">
            <v/>
          </cell>
          <cell r="M929" t="str">
            <v/>
          </cell>
        </row>
        <row r="930">
          <cell r="J930" t="str">
            <v/>
          </cell>
          <cell r="K930" t="str">
            <v/>
          </cell>
          <cell r="L930" t="str">
            <v/>
          </cell>
          <cell r="M930" t="str">
            <v/>
          </cell>
        </row>
        <row r="931">
          <cell r="J931" t="str">
            <v/>
          </cell>
          <cell r="K931" t="str">
            <v/>
          </cell>
          <cell r="L931" t="str">
            <v/>
          </cell>
          <cell r="M931" t="str">
            <v/>
          </cell>
        </row>
        <row r="932">
          <cell r="J932" t="str">
            <v/>
          </cell>
          <cell r="K932" t="str">
            <v/>
          </cell>
          <cell r="L932" t="str">
            <v/>
          </cell>
          <cell r="M932" t="str">
            <v/>
          </cell>
        </row>
        <row r="933">
          <cell r="J933" t="str">
            <v/>
          </cell>
          <cell r="K933" t="str">
            <v/>
          </cell>
          <cell r="L933" t="str">
            <v/>
          </cell>
          <cell r="M933" t="str">
            <v/>
          </cell>
        </row>
        <row r="934">
          <cell r="J934" t="str">
            <v/>
          </cell>
          <cell r="K934" t="str">
            <v/>
          </cell>
          <cell r="L934" t="str">
            <v/>
          </cell>
          <cell r="M934" t="str">
            <v/>
          </cell>
        </row>
        <row r="935">
          <cell r="J935" t="str">
            <v/>
          </cell>
          <cell r="K935" t="str">
            <v/>
          </cell>
          <cell r="L935" t="str">
            <v/>
          </cell>
          <cell r="M935" t="str">
            <v/>
          </cell>
        </row>
        <row r="936">
          <cell r="J936" t="str">
            <v/>
          </cell>
          <cell r="K936" t="str">
            <v/>
          </cell>
          <cell r="L936" t="str">
            <v/>
          </cell>
          <cell r="M936" t="str">
            <v/>
          </cell>
        </row>
        <row r="937">
          <cell r="J937" t="str">
            <v/>
          </cell>
          <cell r="K937" t="str">
            <v/>
          </cell>
          <cell r="L937" t="str">
            <v/>
          </cell>
          <cell r="M937" t="str">
            <v/>
          </cell>
        </row>
        <row r="938">
          <cell r="J938" t="str">
            <v/>
          </cell>
          <cell r="K938" t="str">
            <v/>
          </cell>
          <cell r="L938" t="str">
            <v/>
          </cell>
          <cell r="M938" t="str">
            <v/>
          </cell>
        </row>
        <row r="939">
          <cell r="J939" t="str">
            <v/>
          </cell>
          <cell r="K939" t="str">
            <v/>
          </cell>
          <cell r="L939" t="str">
            <v/>
          </cell>
          <cell r="M939" t="str">
            <v/>
          </cell>
        </row>
        <row r="940">
          <cell r="J940" t="str">
            <v/>
          </cell>
          <cell r="K940" t="str">
            <v/>
          </cell>
          <cell r="L940" t="str">
            <v/>
          </cell>
          <cell r="M940" t="str">
            <v/>
          </cell>
        </row>
        <row r="941">
          <cell r="J941" t="str">
            <v/>
          </cell>
          <cell r="K941" t="str">
            <v/>
          </cell>
          <cell r="L941" t="str">
            <v/>
          </cell>
          <cell r="M941" t="str">
            <v/>
          </cell>
        </row>
        <row r="942">
          <cell r="J942" t="str">
            <v/>
          </cell>
          <cell r="K942" t="str">
            <v/>
          </cell>
          <cell r="L942" t="str">
            <v/>
          </cell>
          <cell r="M942" t="str">
            <v/>
          </cell>
        </row>
        <row r="943">
          <cell r="J943" t="str">
            <v/>
          </cell>
          <cell r="K943" t="str">
            <v/>
          </cell>
          <cell r="L943" t="str">
            <v/>
          </cell>
          <cell r="M943" t="str">
            <v/>
          </cell>
        </row>
        <row r="944">
          <cell r="J944" t="str">
            <v/>
          </cell>
          <cell r="K944" t="str">
            <v/>
          </cell>
          <cell r="L944" t="str">
            <v/>
          </cell>
          <cell r="M944" t="str">
            <v/>
          </cell>
        </row>
        <row r="945">
          <cell r="J945" t="str">
            <v/>
          </cell>
          <cell r="K945" t="str">
            <v/>
          </cell>
          <cell r="L945" t="str">
            <v/>
          </cell>
          <cell r="M945" t="str">
            <v/>
          </cell>
        </row>
        <row r="946">
          <cell r="J946" t="str">
            <v/>
          </cell>
          <cell r="K946" t="str">
            <v/>
          </cell>
          <cell r="L946" t="str">
            <v/>
          </cell>
          <cell r="M946" t="str">
            <v/>
          </cell>
        </row>
        <row r="947">
          <cell r="J947" t="str">
            <v/>
          </cell>
          <cell r="K947" t="str">
            <v/>
          </cell>
          <cell r="L947" t="str">
            <v/>
          </cell>
          <cell r="M947" t="str">
            <v/>
          </cell>
        </row>
        <row r="948">
          <cell r="J948" t="str">
            <v/>
          </cell>
          <cell r="K948" t="str">
            <v/>
          </cell>
          <cell r="L948" t="str">
            <v/>
          </cell>
          <cell r="M948" t="str">
            <v/>
          </cell>
        </row>
        <row r="949">
          <cell r="J949" t="str">
            <v/>
          </cell>
          <cell r="K949" t="str">
            <v/>
          </cell>
          <cell r="L949" t="str">
            <v/>
          </cell>
          <cell r="M949" t="str">
            <v/>
          </cell>
        </row>
        <row r="950">
          <cell r="J950" t="str">
            <v/>
          </cell>
          <cell r="K950" t="str">
            <v/>
          </cell>
          <cell r="L950" t="str">
            <v/>
          </cell>
          <cell r="M950" t="str">
            <v/>
          </cell>
        </row>
        <row r="951">
          <cell r="J951" t="str">
            <v/>
          </cell>
          <cell r="K951" t="str">
            <v/>
          </cell>
          <cell r="L951" t="str">
            <v/>
          </cell>
          <cell r="M951" t="str">
            <v/>
          </cell>
        </row>
        <row r="952">
          <cell r="J952" t="str">
            <v/>
          </cell>
          <cell r="K952" t="str">
            <v/>
          </cell>
          <cell r="L952" t="str">
            <v/>
          </cell>
          <cell r="M952" t="str">
            <v/>
          </cell>
        </row>
        <row r="953">
          <cell r="J953" t="str">
            <v/>
          </cell>
          <cell r="K953" t="str">
            <v/>
          </cell>
          <cell r="L953" t="str">
            <v/>
          </cell>
          <cell r="M953" t="str">
            <v/>
          </cell>
        </row>
        <row r="954">
          <cell r="J954" t="str">
            <v/>
          </cell>
          <cell r="K954" t="str">
            <v/>
          </cell>
          <cell r="L954" t="str">
            <v/>
          </cell>
          <cell r="M954" t="str">
            <v/>
          </cell>
        </row>
        <row r="955">
          <cell r="J955" t="str">
            <v/>
          </cell>
          <cell r="K955" t="str">
            <v/>
          </cell>
          <cell r="L955" t="str">
            <v/>
          </cell>
          <cell r="M955" t="str">
            <v/>
          </cell>
        </row>
        <row r="956">
          <cell r="J956" t="str">
            <v/>
          </cell>
          <cell r="K956" t="str">
            <v/>
          </cell>
          <cell r="L956" t="str">
            <v/>
          </cell>
          <cell r="M956" t="str">
            <v/>
          </cell>
        </row>
        <row r="957">
          <cell r="J957" t="str">
            <v/>
          </cell>
          <cell r="K957" t="str">
            <v/>
          </cell>
          <cell r="L957" t="str">
            <v/>
          </cell>
          <cell r="M957" t="str">
            <v/>
          </cell>
        </row>
        <row r="958">
          <cell r="J958" t="str">
            <v/>
          </cell>
          <cell r="K958" t="str">
            <v/>
          </cell>
          <cell r="L958" t="str">
            <v/>
          </cell>
          <cell r="M958" t="str">
            <v/>
          </cell>
        </row>
        <row r="959">
          <cell r="J959" t="str">
            <v/>
          </cell>
          <cell r="K959" t="str">
            <v/>
          </cell>
          <cell r="L959" t="str">
            <v/>
          </cell>
          <cell r="M959" t="str">
            <v/>
          </cell>
        </row>
        <row r="960">
          <cell r="J960" t="str">
            <v/>
          </cell>
          <cell r="K960" t="str">
            <v/>
          </cell>
          <cell r="L960" t="str">
            <v/>
          </cell>
          <cell r="M960" t="str">
            <v/>
          </cell>
        </row>
        <row r="961">
          <cell r="J961" t="str">
            <v/>
          </cell>
          <cell r="K961" t="str">
            <v/>
          </cell>
          <cell r="L961" t="str">
            <v/>
          </cell>
          <cell r="M961" t="str">
            <v/>
          </cell>
        </row>
        <row r="962">
          <cell r="J962" t="str">
            <v/>
          </cell>
          <cell r="K962" t="str">
            <v/>
          </cell>
          <cell r="L962" t="str">
            <v/>
          </cell>
          <cell r="M962" t="str">
            <v/>
          </cell>
        </row>
        <row r="963">
          <cell r="J963" t="str">
            <v/>
          </cell>
          <cell r="K963" t="str">
            <v/>
          </cell>
          <cell r="L963" t="str">
            <v/>
          </cell>
          <cell r="M963" t="str">
            <v/>
          </cell>
        </row>
        <row r="964">
          <cell r="J964" t="str">
            <v/>
          </cell>
          <cell r="K964" t="str">
            <v/>
          </cell>
          <cell r="L964" t="str">
            <v/>
          </cell>
          <cell r="M964" t="str">
            <v/>
          </cell>
        </row>
        <row r="965">
          <cell r="J965" t="str">
            <v/>
          </cell>
          <cell r="K965" t="str">
            <v/>
          </cell>
          <cell r="L965" t="str">
            <v/>
          </cell>
          <cell r="M965" t="str">
            <v/>
          </cell>
        </row>
        <row r="966">
          <cell r="J966" t="str">
            <v/>
          </cell>
          <cell r="K966" t="str">
            <v/>
          </cell>
          <cell r="L966" t="str">
            <v/>
          </cell>
          <cell r="M966" t="str">
            <v/>
          </cell>
        </row>
        <row r="967">
          <cell r="J967" t="str">
            <v/>
          </cell>
          <cell r="K967" t="str">
            <v/>
          </cell>
          <cell r="L967" t="str">
            <v/>
          </cell>
          <cell r="M967" t="str">
            <v/>
          </cell>
        </row>
        <row r="968">
          <cell r="J968" t="str">
            <v/>
          </cell>
          <cell r="K968" t="str">
            <v/>
          </cell>
          <cell r="L968" t="str">
            <v/>
          </cell>
          <cell r="M968" t="str">
            <v/>
          </cell>
        </row>
        <row r="969">
          <cell r="J969" t="str">
            <v/>
          </cell>
          <cell r="K969" t="str">
            <v/>
          </cell>
          <cell r="L969" t="str">
            <v/>
          </cell>
          <cell r="M969" t="str">
            <v/>
          </cell>
        </row>
        <row r="970">
          <cell r="J970" t="str">
            <v/>
          </cell>
          <cell r="K970" t="str">
            <v/>
          </cell>
          <cell r="L970" t="str">
            <v/>
          </cell>
          <cell r="M970" t="str">
            <v/>
          </cell>
        </row>
        <row r="971">
          <cell r="J971" t="str">
            <v/>
          </cell>
          <cell r="K971" t="str">
            <v/>
          </cell>
          <cell r="L971" t="str">
            <v/>
          </cell>
          <cell r="M971" t="str">
            <v/>
          </cell>
        </row>
        <row r="972">
          <cell r="J972" t="str">
            <v/>
          </cell>
          <cell r="K972" t="str">
            <v/>
          </cell>
          <cell r="L972" t="str">
            <v/>
          </cell>
          <cell r="M972" t="str">
            <v/>
          </cell>
        </row>
        <row r="973">
          <cell r="J973" t="str">
            <v/>
          </cell>
          <cell r="K973" t="str">
            <v/>
          </cell>
          <cell r="L973" t="str">
            <v/>
          </cell>
          <cell r="M973" t="str">
            <v/>
          </cell>
        </row>
        <row r="974">
          <cell r="J974" t="str">
            <v/>
          </cell>
          <cell r="K974" t="str">
            <v/>
          </cell>
          <cell r="L974" t="str">
            <v/>
          </cell>
          <cell r="M974" t="str">
            <v/>
          </cell>
        </row>
        <row r="975">
          <cell r="J975" t="str">
            <v/>
          </cell>
          <cell r="K975" t="str">
            <v/>
          </cell>
          <cell r="L975" t="str">
            <v/>
          </cell>
          <cell r="M975" t="str">
            <v/>
          </cell>
        </row>
        <row r="976">
          <cell r="J976" t="str">
            <v/>
          </cell>
          <cell r="K976" t="str">
            <v/>
          </cell>
          <cell r="L976" t="str">
            <v/>
          </cell>
          <cell r="M976" t="str">
            <v/>
          </cell>
        </row>
        <row r="977">
          <cell r="J977" t="str">
            <v/>
          </cell>
          <cell r="K977" t="str">
            <v/>
          </cell>
          <cell r="L977" t="str">
            <v/>
          </cell>
          <cell r="M977" t="str">
            <v/>
          </cell>
        </row>
        <row r="978">
          <cell r="J978" t="str">
            <v/>
          </cell>
          <cell r="K978" t="str">
            <v/>
          </cell>
          <cell r="L978" t="str">
            <v/>
          </cell>
          <cell r="M978" t="str">
            <v/>
          </cell>
        </row>
        <row r="979">
          <cell r="J979" t="str">
            <v/>
          </cell>
          <cell r="K979" t="str">
            <v/>
          </cell>
          <cell r="L979" t="str">
            <v/>
          </cell>
          <cell r="M979" t="str">
            <v/>
          </cell>
        </row>
        <row r="980">
          <cell r="J980" t="str">
            <v/>
          </cell>
          <cell r="K980" t="str">
            <v/>
          </cell>
          <cell r="L980" t="str">
            <v/>
          </cell>
          <cell r="M980" t="str">
            <v/>
          </cell>
        </row>
        <row r="981">
          <cell r="J981" t="str">
            <v/>
          </cell>
          <cell r="K981" t="str">
            <v/>
          </cell>
          <cell r="L981" t="str">
            <v/>
          </cell>
          <cell r="M981" t="str">
            <v/>
          </cell>
        </row>
        <row r="982">
          <cell r="J982" t="str">
            <v/>
          </cell>
          <cell r="K982" t="str">
            <v/>
          </cell>
          <cell r="L982" t="str">
            <v/>
          </cell>
          <cell r="M982" t="str">
            <v/>
          </cell>
        </row>
        <row r="983">
          <cell r="J983" t="str">
            <v/>
          </cell>
          <cell r="K983" t="str">
            <v/>
          </cell>
          <cell r="L983" t="str">
            <v/>
          </cell>
          <cell r="M983" t="str">
            <v/>
          </cell>
        </row>
        <row r="984">
          <cell r="J984" t="str">
            <v/>
          </cell>
          <cell r="K984" t="str">
            <v/>
          </cell>
          <cell r="L984" t="str">
            <v/>
          </cell>
          <cell r="M984" t="str">
            <v/>
          </cell>
        </row>
        <row r="985">
          <cell r="J985" t="str">
            <v/>
          </cell>
          <cell r="K985" t="str">
            <v/>
          </cell>
          <cell r="L985" t="str">
            <v/>
          </cell>
          <cell r="M985" t="str">
            <v/>
          </cell>
        </row>
        <row r="986">
          <cell r="J986" t="str">
            <v/>
          </cell>
          <cell r="K986" t="str">
            <v/>
          </cell>
          <cell r="L986" t="str">
            <v/>
          </cell>
          <cell r="M986" t="str">
            <v/>
          </cell>
        </row>
        <row r="987">
          <cell r="J987" t="str">
            <v/>
          </cell>
          <cell r="K987" t="str">
            <v/>
          </cell>
          <cell r="L987" t="str">
            <v/>
          </cell>
          <cell r="M987" t="str">
            <v/>
          </cell>
        </row>
        <row r="988">
          <cell r="J988" t="str">
            <v/>
          </cell>
          <cell r="K988" t="str">
            <v/>
          </cell>
          <cell r="L988" t="str">
            <v/>
          </cell>
          <cell r="M988" t="str">
            <v/>
          </cell>
        </row>
        <row r="989">
          <cell r="J989" t="str">
            <v/>
          </cell>
          <cell r="K989" t="str">
            <v/>
          </cell>
          <cell r="L989" t="str">
            <v/>
          </cell>
          <cell r="M989" t="str">
            <v/>
          </cell>
        </row>
        <row r="990">
          <cell r="J990" t="str">
            <v/>
          </cell>
          <cell r="K990" t="str">
            <v/>
          </cell>
          <cell r="L990" t="str">
            <v/>
          </cell>
          <cell r="M990" t="str">
            <v/>
          </cell>
        </row>
        <row r="991">
          <cell r="J991" t="str">
            <v/>
          </cell>
          <cell r="K991" t="str">
            <v/>
          </cell>
          <cell r="L991" t="str">
            <v/>
          </cell>
          <cell r="M991" t="str">
            <v/>
          </cell>
        </row>
        <row r="992">
          <cell r="J992" t="str">
            <v/>
          </cell>
          <cell r="K992" t="str">
            <v/>
          </cell>
          <cell r="L992" t="str">
            <v/>
          </cell>
          <cell r="M992" t="str">
            <v/>
          </cell>
        </row>
        <row r="993">
          <cell r="J993" t="str">
            <v/>
          </cell>
          <cell r="K993" t="str">
            <v/>
          </cell>
          <cell r="L993" t="str">
            <v/>
          </cell>
          <cell r="M993" t="str">
            <v/>
          </cell>
        </row>
        <row r="994">
          <cell r="J994" t="str">
            <v/>
          </cell>
          <cell r="K994" t="str">
            <v/>
          </cell>
          <cell r="L994" t="str">
            <v/>
          </cell>
          <cell r="M994" t="str">
            <v/>
          </cell>
        </row>
        <row r="995">
          <cell r="J995" t="str">
            <v/>
          </cell>
          <cell r="K995" t="str">
            <v/>
          </cell>
          <cell r="L995" t="str">
            <v/>
          </cell>
          <cell r="M995" t="str">
            <v/>
          </cell>
        </row>
        <row r="996">
          <cell r="J996" t="str">
            <v/>
          </cell>
          <cell r="K996" t="str">
            <v/>
          </cell>
          <cell r="L996" t="str">
            <v/>
          </cell>
          <cell r="M996" t="str">
            <v/>
          </cell>
        </row>
        <row r="997">
          <cell r="J997" t="str">
            <v/>
          </cell>
          <cell r="K997" t="str">
            <v/>
          </cell>
          <cell r="L997" t="str">
            <v/>
          </cell>
          <cell r="M997" t="str">
            <v/>
          </cell>
        </row>
        <row r="998">
          <cell r="J998" t="str">
            <v/>
          </cell>
          <cell r="K998" t="str">
            <v/>
          </cell>
          <cell r="L998" t="str">
            <v/>
          </cell>
          <cell r="M998" t="str">
            <v/>
          </cell>
        </row>
        <row r="999">
          <cell r="J999" t="str">
            <v/>
          </cell>
          <cell r="K999" t="str">
            <v/>
          </cell>
          <cell r="L999" t="str">
            <v/>
          </cell>
          <cell r="M999" t="str">
            <v/>
          </cell>
        </row>
        <row r="1000">
          <cell r="J1000" t="str">
            <v/>
          </cell>
          <cell r="K1000" t="str">
            <v/>
          </cell>
          <cell r="L1000" t="str">
            <v/>
          </cell>
          <cell r="M1000" t="str">
            <v/>
          </cell>
        </row>
        <row r="1001">
          <cell r="J1001" t="str">
            <v/>
          </cell>
          <cell r="K1001" t="str">
            <v/>
          </cell>
          <cell r="L1001" t="str">
            <v/>
          </cell>
          <cell r="M1001" t="str">
            <v/>
          </cell>
        </row>
        <row r="1002">
          <cell r="J1002" t="str">
            <v/>
          </cell>
          <cell r="K1002" t="str">
            <v/>
          </cell>
          <cell r="L1002" t="str">
            <v/>
          </cell>
          <cell r="M1002" t="str">
            <v/>
          </cell>
        </row>
        <row r="1003">
          <cell r="J1003" t="str">
            <v/>
          </cell>
          <cell r="K1003" t="str">
            <v/>
          </cell>
          <cell r="L1003" t="str">
            <v/>
          </cell>
          <cell r="M1003" t="str">
            <v/>
          </cell>
        </row>
        <row r="1004">
          <cell r="J1004" t="str">
            <v/>
          </cell>
          <cell r="K1004" t="str">
            <v/>
          </cell>
          <cell r="L1004" t="str">
            <v/>
          </cell>
          <cell r="M1004" t="str">
            <v/>
          </cell>
        </row>
        <row r="1005">
          <cell r="J1005" t="str">
            <v/>
          </cell>
          <cell r="K1005" t="str">
            <v/>
          </cell>
          <cell r="L1005" t="str">
            <v/>
          </cell>
          <cell r="M1005" t="str">
            <v/>
          </cell>
        </row>
        <row r="1006">
          <cell r="J1006" t="str">
            <v/>
          </cell>
          <cell r="K1006" t="str">
            <v/>
          </cell>
          <cell r="L1006" t="str">
            <v/>
          </cell>
          <cell r="M1006" t="str">
            <v/>
          </cell>
        </row>
        <row r="1007">
          <cell r="J1007" t="str">
            <v/>
          </cell>
          <cell r="K1007" t="str">
            <v/>
          </cell>
          <cell r="L1007" t="str">
            <v/>
          </cell>
          <cell r="M1007" t="str">
            <v/>
          </cell>
        </row>
        <row r="1008">
          <cell r="J1008" t="str">
            <v/>
          </cell>
          <cell r="K1008" t="str">
            <v/>
          </cell>
          <cell r="L1008" t="str">
            <v/>
          </cell>
          <cell r="M1008" t="str">
            <v/>
          </cell>
        </row>
        <row r="1009">
          <cell r="J1009" t="str">
            <v/>
          </cell>
          <cell r="K1009" t="str">
            <v/>
          </cell>
          <cell r="L1009" t="str">
            <v/>
          </cell>
          <cell r="M1009" t="str">
            <v/>
          </cell>
        </row>
        <row r="1010">
          <cell r="J1010" t="str">
            <v/>
          </cell>
          <cell r="K1010" t="str">
            <v/>
          </cell>
          <cell r="L1010" t="str">
            <v/>
          </cell>
          <cell r="M1010" t="str">
            <v/>
          </cell>
        </row>
        <row r="1011">
          <cell r="J1011" t="str">
            <v/>
          </cell>
          <cell r="K1011" t="str">
            <v/>
          </cell>
          <cell r="L1011" t="str">
            <v/>
          </cell>
          <cell r="M1011" t="str">
            <v/>
          </cell>
        </row>
        <row r="1012">
          <cell r="J1012" t="str">
            <v/>
          </cell>
          <cell r="K1012" t="str">
            <v/>
          </cell>
          <cell r="L1012" t="str">
            <v/>
          </cell>
          <cell r="M1012" t="str">
            <v/>
          </cell>
        </row>
        <row r="1013">
          <cell r="J1013" t="str">
            <v/>
          </cell>
          <cell r="K1013" t="str">
            <v/>
          </cell>
          <cell r="L1013" t="str">
            <v/>
          </cell>
          <cell r="M1013" t="str">
            <v/>
          </cell>
        </row>
        <row r="1014">
          <cell r="J1014" t="str">
            <v/>
          </cell>
          <cell r="K1014" t="str">
            <v/>
          </cell>
          <cell r="L1014" t="str">
            <v/>
          </cell>
          <cell r="M1014" t="str">
            <v/>
          </cell>
        </row>
        <row r="1015">
          <cell r="J1015" t="str">
            <v/>
          </cell>
          <cell r="K1015" t="str">
            <v/>
          </cell>
          <cell r="L1015" t="str">
            <v/>
          </cell>
          <cell r="M1015" t="str">
            <v/>
          </cell>
        </row>
        <row r="1016">
          <cell r="J1016" t="str">
            <v/>
          </cell>
          <cell r="K1016" t="str">
            <v/>
          </cell>
          <cell r="L1016" t="str">
            <v/>
          </cell>
          <cell r="M1016" t="str">
            <v/>
          </cell>
        </row>
        <row r="1017">
          <cell r="J1017" t="str">
            <v/>
          </cell>
          <cell r="K1017" t="str">
            <v/>
          </cell>
          <cell r="L1017" t="str">
            <v/>
          </cell>
          <cell r="M1017" t="str">
            <v/>
          </cell>
        </row>
        <row r="1018">
          <cell r="J1018" t="str">
            <v/>
          </cell>
          <cell r="K1018" t="str">
            <v/>
          </cell>
          <cell r="L1018" t="str">
            <v/>
          </cell>
          <cell r="M1018" t="str">
            <v/>
          </cell>
        </row>
        <row r="1019">
          <cell r="J1019" t="str">
            <v/>
          </cell>
          <cell r="K1019" t="str">
            <v/>
          </cell>
          <cell r="L1019" t="str">
            <v/>
          </cell>
          <cell r="M1019" t="str">
            <v/>
          </cell>
        </row>
        <row r="1020">
          <cell r="J1020" t="str">
            <v/>
          </cell>
          <cell r="K1020" t="str">
            <v/>
          </cell>
          <cell r="L1020" t="str">
            <v/>
          </cell>
          <cell r="M1020" t="str">
            <v/>
          </cell>
        </row>
        <row r="1021">
          <cell r="J1021" t="str">
            <v/>
          </cell>
          <cell r="K1021" t="str">
            <v/>
          </cell>
          <cell r="L1021" t="str">
            <v/>
          </cell>
          <cell r="M1021" t="str">
            <v/>
          </cell>
        </row>
        <row r="1022">
          <cell r="J1022" t="str">
            <v/>
          </cell>
          <cell r="K1022" t="str">
            <v/>
          </cell>
          <cell r="L1022" t="str">
            <v/>
          </cell>
          <cell r="M1022" t="str">
            <v/>
          </cell>
        </row>
        <row r="1023">
          <cell r="J1023" t="str">
            <v/>
          </cell>
          <cell r="K1023" t="str">
            <v/>
          </cell>
          <cell r="L1023" t="str">
            <v/>
          </cell>
          <cell r="M1023" t="str">
            <v/>
          </cell>
        </row>
        <row r="1024">
          <cell r="J1024" t="str">
            <v/>
          </cell>
          <cell r="K1024" t="str">
            <v/>
          </cell>
          <cell r="L1024" t="str">
            <v/>
          </cell>
          <cell r="M1024" t="str">
            <v/>
          </cell>
        </row>
        <row r="1025">
          <cell r="J1025" t="str">
            <v/>
          </cell>
          <cell r="K1025" t="str">
            <v/>
          </cell>
          <cell r="L1025" t="str">
            <v/>
          </cell>
          <cell r="M1025" t="str">
            <v/>
          </cell>
        </row>
        <row r="1026">
          <cell r="J1026" t="str">
            <v/>
          </cell>
          <cell r="K1026" t="str">
            <v/>
          </cell>
          <cell r="L1026" t="str">
            <v/>
          </cell>
          <cell r="M1026" t="str">
            <v/>
          </cell>
        </row>
        <row r="1027">
          <cell r="J1027" t="str">
            <v/>
          </cell>
          <cell r="K1027" t="str">
            <v/>
          </cell>
          <cell r="L1027" t="str">
            <v/>
          </cell>
          <cell r="M1027" t="str">
            <v/>
          </cell>
        </row>
        <row r="1028">
          <cell r="J1028" t="str">
            <v/>
          </cell>
          <cell r="K1028" t="str">
            <v/>
          </cell>
          <cell r="L1028" t="str">
            <v/>
          </cell>
          <cell r="M1028" t="str">
            <v/>
          </cell>
        </row>
        <row r="1029">
          <cell r="J1029" t="str">
            <v/>
          </cell>
          <cell r="K1029" t="str">
            <v/>
          </cell>
          <cell r="L1029" t="str">
            <v/>
          </cell>
          <cell r="M1029" t="str">
            <v/>
          </cell>
        </row>
        <row r="1030">
          <cell r="J1030" t="str">
            <v/>
          </cell>
          <cell r="K1030" t="str">
            <v/>
          </cell>
          <cell r="L1030" t="str">
            <v/>
          </cell>
          <cell r="M1030" t="str">
            <v/>
          </cell>
        </row>
        <row r="1031">
          <cell r="J1031" t="str">
            <v/>
          </cell>
          <cell r="K1031" t="str">
            <v/>
          </cell>
          <cell r="L1031" t="str">
            <v/>
          </cell>
          <cell r="M1031" t="str">
            <v/>
          </cell>
        </row>
        <row r="1032">
          <cell r="J1032" t="str">
            <v/>
          </cell>
          <cell r="K1032" t="str">
            <v/>
          </cell>
          <cell r="L1032" t="str">
            <v/>
          </cell>
          <cell r="M1032" t="str">
            <v/>
          </cell>
        </row>
        <row r="1033">
          <cell r="J1033" t="str">
            <v/>
          </cell>
          <cell r="K1033" t="str">
            <v/>
          </cell>
          <cell r="L1033" t="str">
            <v/>
          </cell>
          <cell r="M1033" t="str">
            <v/>
          </cell>
        </row>
        <row r="1034">
          <cell r="J1034" t="str">
            <v/>
          </cell>
          <cell r="K1034" t="str">
            <v/>
          </cell>
          <cell r="L1034" t="str">
            <v/>
          </cell>
          <cell r="M1034" t="str">
            <v/>
          </cell>
        </row>
        <row r="1035">
          <cell r="J1035" t="str">
            <v/>
          </cell>
          <cell r="K1035" t="str">
            <v/>
          </cell>
          <cell r="L1035" t="str">
            <v/>
          </cell>
          <cell r="M1035" t="str">
            <v/>
          </cell>
        </row>
        <row r="1036">
          <cell r="J1036" t="str">
            <v/>
          </cell>
          <cell r="K1036" t="str">
            <v/>
          </cell>
          <cell r="L1036" t="str">
            <v/>
          </cell>
          <cell r="M1036" t="str">
            <v/>
          </cell>
        </row>
        <row r="1037">
          <cell r="J1037" t="str">
            <v/>
          </cell>
          <cell r="K1037" t="str">
            <v/>
          </cell>
          <cell r="L1037" t="str">
            <v/>
          </cell>
          <cell r="M1037" t="str">
            <v/>
          </cell>
        </row>
        <row r="1038">
          <cell r="J1038" t="str">
            <v/>
          </cell>
          <cell r="K1038" t="str">
            <v/>
          </cell>
          <cell r="L1038" t="str">
            <v/>
          </cell>
          <cell r="M1038" t="str">
            <v/>
          </cell>
        </row>
        <row r="1039">
          <cell r="J1039" t="str">
            <v/>
          </cell>
          <cell r="K1039" t="str">
            <v/>
          </cell>
          <cell r="L1039" t="str">
            <v/>
          </cell>
          <cell r="M1039" t="str">
            <v/>
          </cell>
        </row>
        <row r="1040">
          <cell r="J1040" t="str">
            <v/>
          </cell>
          <cell r="K1040" t="str">
            <v/>
          </cell>
          <cell r="L1040" t="str">
            <v/>
          </cell>
          <cell r="M1040" t="str">
            <v/>
          </cell>
        </row>
        <row r="1041">
          <cell r="J1041" t="str">
            <v/>
          </cell>
          <cell r="K1041" t="str">
            <v/>
          </cell>
          <cell r="L1041" t="str">
            <v/>
          </cell>
          <cell r="M1041" t="str">
            <v/>
          </cell>
        </row>
        <row r="1042">
          <cell r="J1042" t="str">
            <v/>
          </cell>
          <cell r="K1042" t="str">
            <v/>
          </cell>
          <cell r="L1042" t="str">
            <v/>
          </cell>
          <cell r="M1042" t="str">
            <v/>
          </cell>
        </row>
        <row r="1043">
          <cell r="J1043" t="str">
            <v/>
          </cell>
          <cell r="K1043" t="str">
            <v/>
          </cell>
          <cell r="L1043" t="str">
            <v/>
          </cell>
          <cell r="M1043" t="str">
            <v/>
          </cell>
        </row>
        <row r="1044">
          <cell r="J1044" t="str">
            <v/>
          </cell>
          <cell r="K1044" t="str">
            <v/>
          </cell>
          <cell r="L1044" t="str">
            <v/>
          </cell>
          <cell r="M1044" t="str">
            <v/>
          </cell>
        </row>
        <row r="1045">
          <cell r="J1045" t="str">
            <v/>
          </cell>
          <cell r="K1045" t="str">
            <v/>
          </cell>
          <cell r="L1045" t="str">
            <v/>
          </cell>
          <cell r="M1045" t="str">
            <v/>
          </cell>
        </row>
        <row r="1046">
          <cell r="J1046" t="str">
            <v/>
          </cell>
          <cell r="K1046" t="str">
            <v/>
          </cell>
          <cell r="L1046" t="str">
            <v/>
          </cell>
          <cell r="M1046" t="str">
            <v/>
          </cell>
        </row>
        <row r="1047">
          <cell r="J1047" t="str">
            <v/>
          </cell>
          <cell r="K1047" t="str">
            <v/>
          </cell>
          <cell r="L1047" t="str">
            <v/>
          </cell>
          <cell r="M1047" t="str">
            <v/>
          </cell>
        </row>
        <row r="1048">
          <cell r="J1048" t="str">
            <v/>
          </cell>
          <cell r="K1048" t="str">
            <v/>
          </cell>
          <cell r="L1048" t="str">
            <v/>
          </cell>
          <cell r="M1048" t="str">
            <v/>
          </cell>
        </row>
        <row r="1049">
          <cell r="J1049" t="str">
            <v/>
          </cell>
          <cell r="K1049" t="str">
            <v/>
          </cell>
          <cell r="L1049" t="str">
            <v/>
          </cell>
          <cell r="M1049" t="str">
            <v/>
          </cell>
        </row>
        <row r="1050">
          <cell r="J1050" t="str">
            <v/>
          </cell>
          <cell r="K1050" t="str">
            <v/>
          </cell>
          <cell r="L1050" t="str">
            <v/>
          </cell>
          <cell r="M1050" t="str">
            <v/>
          </cell>
        </row>
        <row r="1051">
          <cell r="J1051" t="str">
            <v/>
          </cell>
          <cell r="K1051" t="str">
            <v/>
          </cell>
          <cell r="L1051" t="str">
            <v/>
          </cell>
          <cell r="M1051" t="str">
            <v/>
          </cell>
        </row>
        <row r="1052">
          <cell r="J1052" t="str">
            <v/>
          </cell>
          <cell r="K1052" t="str">
            <v/>
          </cell>
          <cell r="L1052" t="str">
            <v/>
          </cell>
          <cell r="M1052" t="str">
            <v/>
          </cell>
        </row>
        <row r="1053">
          <cell r="J1053" t="str">
            <v/>
          </cell>
          <cell r="K1053" t="str">
            <v/>
          </cell>
          <cell r="L1053" t="str">
            <v/>
          </cell>
          <cell r="M1053" t="str">
            <v/>
          </cell>
        </row>
        <row r="1054">
          <cell r="J1054" t="str">
            <v/>
          </cell>
          <cell r="K1054" t="str">
            <v/>
          </cell>
          <cell r="L1054" t="str">
            <v/>
          </cell>
          <cell r="M1054" t="str">
            <v/>
          </cell>
        </row>
        <row r="1055">
          <cell r="J1055" t="str">
            <v/>
          </cell>
          <cell r="K1055" t="str">
            <v/>
          </cell>
          <cell r="L1055" t="str">
            <v/>
          </cell>
          <cell r="M1055" t="str">
            <v/>
          </cell>
        </row>
        <row r="1056">
          <cell r="J1056" t="str">
            <v/>
          </cell>
          <cell r="K1056" t="str">
            <v/>
          </cell>
          <cell r="L1056" t="str">
            <v/>
          </cell>
          <cell r="M1056" t="str">
            <v/>
          </cell>
        </row>
        <row r="1057">
          <cell r="J1057" t="str">
            <v/>
          </cell>
          <cell r="K1057" t="str">
            <v/>
          </cell>
          <cell r="L1057" t="str">
            <v/>
          </cell>
          <cell r="M1057" t="str">
            <v/>
          </cell>
        </row>
        <row r="1058">
          <cell r="J1058" t="str">
            <v/>
          </cell>
          <cell r="K1058" t="str">
            <v/>
          </cell>
          <cell r="L1058" t="str">
            <v/>
          </cell>
          <cell r="M1058" t="str">
            <v/>
          </cell>
        </row>
        <row r="1059">
          <cell r="J1059" t="str">
            <v/>
          </cell>
          <cell r="K1059" t="str">
            <v/>
          </cell>
          <cell r="L1059" t="str">
            <v/>
          </cell>
          <cell r="M1059" t="str">
            <v/>
          </cell>
        </row>
        <row r="1060">
          <cell r="J1060" t="str">
            <v/>
          </cell>
          <cell r="K1060" t="str">
            <v/>
          </cell>
          <cell r="L1060" t="str">
            <v/>
          </cell>
          <cell r="M1060" t="str">
            <v/>
          </cell>
        </row>
        <row r="1061">
          <cell r="J1061" t="str">
            <v/>
          </cell>
          <cell r="K1061" t="str">
            <v/>
          </cell>
          <cell r="L1061" t="str">
            <v/>
          </cell>
          <cell r="M1061" t="str">
            <v/>
          </cell>
        </row>
        <row r="1062">
          <cell r="J1062" t="str">
            <v/>
          </cell>
          <cell r="K1062" t="str">
            <v/>
          </cell>
          <cell r="L1062" t="str">
            <v/>
          </cell>
          <cell r="M1062" t="str">
            <v/>
          </cell>
        </row>
        <row r="1063">
          <cell r="J1063" t="str">
            <v/>
          </cell>
          <cell r="K1063" t="str">
            <v/>
          </cell>
          <cell r="L1063" t="str">
            <v/>
          </cell>
          <cell r="M1063" t="str">
            <v/>
          </cell>
        </row>
        <row r="1064">
          <cell r="J1064" t="str">
            <v/>
          </cell>
          <cell r="K1064" t="str">
            <v/>
          </cell>
          <cell r="L1064" t="str">
            <v/>
          </cell>
          <cell r="M1064" t="str">
            <v/>
          </cell>
        </row>
        <row r="1065">
          <cell r="J1065" t="str">
            <v/>
          </cell>
          <cell r="K1065" t="str">
            <v/>
          </cell>
          <cell r="L1065" t="str">
            <v/>
          </cell>
          <cell r="M1065" t="str">
            <v/>
          </cell>
        </row>
        <row r="1066">
          <cell r="J1066" t="str">
            <v/>
          </cell>
          <cell r="K1066" t="str">
            <v/>
          </cell>
          <cell r="L1066" t="str">
            <v/>
          </cell>
          <cell r="M1066" t="str">
            <v/>
          </cell>
        </row>
        <row r="1067">
          <cell r="J1067" t="str">
            <v/>
          </cell>
          <cell r="K1067" t="str">
            <v/>
          </cell>
          <cell r="L1067" t="str">
            <v/>
          </cell>
          <cell r="M1067" t="str">
            <v/>
          </cell>
        </row>
        <row r="1068">
          <cell r="J1068" t="str">
            <v/>
          </cell>
          <cell r="K1068" t="str">
            <v/>
          </cell>
          <cell r="L1068" t="str">
            <v/>
          </cell>
          <cell r="M1068" t="str">
            <v/>
          </cell>
        </row>
        <row r="1069">
          <cell r="J1069" t="str">
            <v/>
          </cell>
          <cell r="K1069" t="str">
            <v/>
          </cell>
          <cell r="L1069" t="str">
            <v/>
          </cell>
          <cell r="M1069" t="str">
            <v/>
          </cell>
        </row>
        <row r="1070">
          <cell r="J1070" t="str">
            <v/>
          </cell>
          <cell r="K1070" t="str">
            <v/>
          </cell>
          <cell r="L1070" t="str">
            <v/>
          </cell>
          <cell r="M1070" t="str">
            <v/>
          </cell>
        </row>
        <row r="1071">
          <cell r="J1071" t="str">
            <v/>
          </cell>
          <cell r="K1071" t="str">
            <v/>
          </cell>
          <cell r="L1071" t="str">
            <v/>
          </cell>
          <cell r="M1071" t="str">
            <v/>
          </cell>
        </row>
        <row r="1072">
          <cell r="J1072" t="str">
            <v/>
          </cell>
          <cell r="K1072" t="str">
            <v/>
          </cell>
          <cell r="L1072" t="str">
            <v/>
          </cell>
          <cell r="M1072" t="str">
            <v/>
          </cell>
        </row>
        <row r="1073">
          <cell r="J1073" t="str">
            <v/>
          </cell>
          <cell r="K1073" t="str">
            <v/>
          </cell>
          <cell r="L1073" t="str">
            <v/>
          </cell>
          <cell r="M1073" t="str">
            <v/>
          </cell>
        </row>
        <row r="1074">
          <cell r="J1074" t="str">
            <v/>
          </cell>
          <cell r="K1074" t="str">
            <v/>
          </cell>
          <cell r="L1074" t="str">
            <v/>
          </cell>
          <cell r="M1074" t="str">
            <v/>
          </cell>
        </row>
        <row r="1075">
          <cell r="J1075" t="str">
            <v/>
          </cell>
          <cell r="K1075" t="str">
            <v/>
          </cell>
          <cell r="L1075" t="str">
            <v/>
          </cell>
          <cell r="M1075" t="str">
            <v/>
          </cell>
        </row>
        <row r="1076">
          <cell r="J1076" t="str">
            <v/>
          </cell>
          <cell r="K1076" t="str">
            <v/>
          </cell>
          <cell r="L1076" t="str">
            <v/>
          </cell>
          <cell r="M1076" t="str">
            <v/>
          </cell>
        </row>
        <row r="1077">
          <cell r="J1077" t="str">
            <v/>
          </cell>
          <cell r="K1077" t="str">
            <v/>
          </cell>
          <cell r="L1077" t="str">
            <v/>
          </cell>
          <cell r="M1077" t="str">
            <v/>
          </cell>
        </row>
        <row r="1078">
          <cell r="J1078" t="str">
            <v/>
          </cell>
          <cell r="K1078" t="str">
            <v/>
          </cell>
          <cell r="L1078" t="str">
            <v/>
          </cell>
          <cell r="M1078" t="str">
            <v/>
          </cell>
        </row>
        <row r="1079">
          <cell r="J1079" t="str">
            <v/>
          </cell>
          <cell r="K1079" t="str">
            <v/>
          </cell>
          <cell r="L1079" t="str">
            <v/>
          </cell>
          <cell r="M1079" t="str">
            <v/>
          </cell>
        </row>
        <row r="1080">
          <cell r="J1080" t="str">
            <v/>
          </cell>
          <cell r="K1080" t="str">
            <v/>
          </cell>
          <cell r="L1080" t="str">
            <v/>
          </cell>
          <cell r="M1080" t="str">
            <v/>
          </cell>
        </row>
        <row r="1081">
          <cell r="J1081" t="str">
            <v/>
          </cell>
          <cell r="K1081" t="str">
            <v/>
          </cell>
          <cell r="L1081" t="str">
            <v/>
          </cell>
          <cell r="M1081" t="str">
            <v/>
          </cell>
        </row>
        <row r="1082">
          <cell r="J1082" t="str">
            <v/>
          </cell>
          <cell r="K1082" t="str">
            <v/>
          </cell>
          <cell r="L1082" t="str">
            <v/>
          </cell>
          <cell r="M1082" t="str">
            <v/>
          </cell>
        </row>
        <row r="1083">
          <cell r="J1083" t="str">
            <v/>
          </cell>
          <cell r="K1083" t="str">
            <v/>
          </cell>
          <cell r="L1083" t="str">
            <v/>
          </cell>
          <cell r="M1083" t="str">
            <v/>
          </cell>
        </row>
        <row r="1084">
          <cell r="J1084" t="str">
            <v/>
          </cell>
          <cell r="K1084" t="str">
            <v/>
          </cell>
          <cell r="L1084" t="str">
            <v/>
          </cell>
          <cell r="M1084" t="str">
            <v/>
          </cell>
        </row>
        <row r="1085">
          <cell r="J1085" t="str">
            <v/>
          </cell>
          <cell r="K1085" t="str">
            <v/>
          </cell>
          <cell r="L1085" t="str">
            <v/>
          </cell>
          <cell r="M1085" t="str">
            <v/>
          </cell>
        </row>
        <row r="1086">
          <cell r="J1086" t="str">
            <v/>
          </cell>
          <cell r="K1086" t="str">
            <v/>
          </cell>
          <cell r="L1086" t="str">
            <v/>
          </cell>
          <cell r="M1086" t="str">
            <v/>
          </cell>
        </row>
        <row r="1087">
          <cell r="J1087" t="str">
            <v/>
          </cell>
          <cell r="K1087" t="str">
            <v/>
          </cell>
          <cell r="L1087" t="str">
            <v/>
          </cell>
          <cell r="M1087" t="str">
            <v/>
          </cell>
        </row>
        <row r="1088">
          <cell r="J1088" t="str">
            <v/>
          </cell>
          <cell r="K1088" t="str">
            <v/>
          </cell>
          <cell r="L1088" t="str">
            <v/>
          </cell>
          <cell r="M1088" t="str">
            <v/>
          </cell>
        </row>
        <row r="1089">
          <cell r="J1089" t="str">
            <v/>
          </cell>
          <cell r="K1089" t="str">
            <v/>
          </cell>
          <cell r="L1089" t="str">
            <v/>
          </cell>
          <cell r="M1089" t="str">
            <v/>
          </cell>
        </row>
        <row r="1090">
          <cell r="J1090" t="str">
            <v/>
          </cell>
          <cell r="K1090" t="str">
            <v/>
          </cell>
          <cell r="L1090" t="str">
            <v/>
          </cell>
          <cell r="M1090" t="str">
            <v/>
          </cell>
        </row>
        <row r="1091">
          <cell r="J1091" t="str">
            <v/>
          </cell>
          <cell r="K1091" t="str">
            <v/>
          </cell>
          <cell r="L1091" t="str">
            <v/>
          </cell>
          <cell r="M1091" t="str">
            <v/>
          </cell>
        </row>
        <row r="1092">
          <cell r="J1092" t="str">
            <v/>
          </cell>
          <cell r="K1092" t="str">
            <v/>
          </cell>
          <cell r="L1092" t="str">
            <v/>
          </cell>
          <cell r="M1092" t="str">
            <v/>
          </cell>
        </row>
        <row r="1093">
          <cell r="J1093" t="str">
            <v/>
          </cell>
          <cell r="K1093" t="str">
            <v/>
          </cell>
          <cell r="L1093" t="str">
            <v/>
          </cell>
          <cell r="M1093" t="str">
            <v/>
          </cell>
        </row>
        <row r="1094">
          <cell r="J1094" t="str">
            <v/>
          </cell>
          <cell r="K1094" t="str">
            <v/>
          </cell>
          <cell r="L1094" t="str">
            <v/>
          </cell>
          <cell r="M1094" t="str">
            <v/>
          </cell>
        </row>
        <row r="1095">
          <cell r="J1095" t="str">
            <v/>
          </cell>
          <cell r="K1095" t="str">
            <v/>
          </cell>
          <cell r="L1095" t="str">
            <v/>
          </cell>
          <cell r="M1095" t="str">
            <v/>
          </cell>
        </row>
        <row r="1096">
          <cell r="J1096" t="str">
            <v/>
          </cell>
          <cell r="K1096" t="str">
            <v/>
          </cell>
          <cell r="L1096" t="str">
            <v/>
          </cell>
          <cell r="M1096" t="str">
            <v/>
          </cell>
        </row>
        <row r="1097">
          <cell r="J1097" t="str">
            <v/>
          </cell>
          <cell r="K1097" t="str">
            <v/>
          </cell>
          <cell r="L1097" t="str">
            <v/>
          </cell>
          <cell r="M1097" t="str">
            <v/>
          </cell>
        </row>
        <row r="1098">
          <cell r="J1098" t="str">
            <v/>
          </cell>
          <cell r="K1098" t="str">
            <v/>
          </cell>
          <cell r="L1098" t="str">
            <v/>
          </cell>
          <cell r="M1098" t="str">
            <v/>
          </cell>
        </row>
        <row r="1099">
          <cell r="J1099" t="str">
            <v/>
          </cell>
          <cell r="K1099" t="str">
            <v/>
          </cell>
          <cell r="L1099" t="str">
            <v/>
          </cell>
          <cell r="M1099" t="str">
            <v/>
          </cell>
        </row>
        <row r="1100">
          <cell r="J1100" t="str">
            <v/>
          </cell>
          <cell r="K1100" t="str">
            <v/>
          </cell>
          <cell r="L1100" t="str">
            <v/>
          </cell>
          <cell r="M1100" t="str">
            <v/>
          </cell>
        </row>
        <row r="1101">
          <cell r="J1101" t="str">
            <v/>
          </cell>
          <cell r="K1101" t="str">
            <v/>
          </cell>
          <cell r="L1101" t="str">
            <v/>
          </cell>
          <cell r="M1101" t="str">
            <v/>
          </cell>
        </row>
        <row r="1102">
          <cell r="J1102" t="str">
            <v/>
          </cell>
          <cell r="K1102" t="str">
            <v/>
          </cell>
          <cell r="L1102" t="str">
            <v/>
          </cell>
          <cell r="M1102" t="str">
            <v/>
          </cell>
        </row>
        <row r="1103">
          <cell r="J1103" t="str">
            <v/>
          </cell>
          <cell r="K1103" t="str">
            <v/>
          </cell>
          <cell r="L1103" t="str">
            <v/>
          </cell>
          <cell r="M1103" t="str">
            <v/>
          </cell>
        </row>
        <row r="1104">
          <cell r="J1104" t="str">
            <v/>
          </cell>
          <cell r="K1104" t="str">
            <v/>
          </cell>
          <cell r="L1104" t="str">
            <v/>
          </cell>
          <cell r="M1104" t="str">
            <v/>
          </cell>
        </row>
        <row r="1105">
          <cell r="J1105" t="str">
            <v/>
          </cell>
          <cell r="K1105" t="str">
            <v/>
          </cell>
          <cell r="L1105" t="str">
            <v/>
          </cell>
          <cell r="M1105" t="str">
            <v/>
          </cell>
        </row>
        <row r="1106">
          <cell r="J1106" t="str">
            <v/>
          </cell>
          <cell r="K1106" t="str">
            <v/>
          </cell>
          <cell r="L1106" t="str">
            <v/>
          </cell>
          <cell r="M1106" t="str">
            <v/>
          </cell>
        </row>
        <row r="1107">
          <cell r="J1107" t="str">
            <v/>
          </cell>
          <cell r="K1107" t="str">
            <v/>
          </cell>
          <cell r="L1107" t="str">
            <v/>
          </cell>
          <cell r="M1107" t="str">
            <v/>
          </cell>
        </row>
        <row r="1108">
          <cell r="J1108" t="str">
            <v/>
          </cell>
          <cell r="K1108" t="str">
            <v/>
          </cell>
          <cell r="L1108" t="str">
            <v/>
          </cell>
          <cell r="M1108" t="str">
            <v/>
          </cell>
        </row>
        <row r="1109">
          <cell r="J1109" t="str">
            <v/>
          </cell>
          <cell r="K1109" t="str">
            <v/>
          </cell>
          <cell r="L1109" t="str">
            <v/>
          </cell>
          <cell r="M1109" t="str">
            <v/>
          </cell>
        </row>
        <row r="1110">
          <cell r="J1110" t="str">
            <v/>
          </cell>
          <cell r="K1110" t="str">
            <v/>
          </cell>
          <cell r="L1110" t="str">
            <v/>
          </cell>
          <cell r="M1110" t="str">
            <v/>
          </cell>
        </row>
        <row r="1111">
          <cell r="J1111" t="str">
            <v/>
          </cell>
          <cell r="K1111" t="str">
            <v/>
          </cell>
          <cell r="L1111" t="str">
            <v/>
          </cell>
          <cell r="M1111" t="str">
            <v/>
          </cell>
        </row>
        <row r="1112">
          <cell r="J1112" t="str">
            <v/>
          </cell>
          <cell r="K1112" t="str">
            <v/>
          </cell>
          <cell r="L1112" t="str">
            <v/>
          </cell>
          <cell r="M1112" t="str">
            <v/>
          </cell>
        </row>
        <row r="1113">
          <cell r="J1113" t="str">
            <v/>
          </cell>
          <cell r="K1113" t="str">
            <v/>
          </cell>
          <cell r="L1113" t="str">
            <v/>
          </cell>
          <cell r="M1113" t="str">
            <v/>
          </cell>
        </row>
        <row r="1114">
          <cell r="J1114" t="str">
            <v/>
          </cell>
          <cell r="K1114" t="str">
            <v/>
          </cell>
          <cell r="L1114" t="str">
            <v/>
          </cell>
          <cell r="M1114" t="str">
            <v/>
          </cell>
        </row>
        <row r="1115">
          <cell r="J1115" t="str">
            <v/>
          </cell>
          <cell r="K1115" t="str">
            <v/>
          </cell>
          <cell r="L1115" t="str">
            <v/>
          </cell>
          <cell r="M1115" t="str">
            <v/>
          </cell>
        </row>
        <row r="1116">
          <cell r="J1116" t="str">
            <v/>
          </cell>
          <cell r="K1116" t="str">
            <v/>
          </cell>
          <cell r="L1116" t="str">
            <v/>
          </cell>
          <cell r="M1116" t="str">
            <v/>
          </cell>
        </row>
        <row r="1117">
          <cell r="J1117" t="str">
            <v/>
          </cell>
          <cell r="K1117" t="str">
            <v/>
          </cell>
          <cell r="L1117" t="str">
            <v/>
          </cell>
          <cell r="M1117" t="str">
            <v/>
          </cell>
        </row>
        <row r="1118">
          <cell r="J1118" t="str">
            <v/>
          </cell>
          <cell r="K1118" t="str">
            <v/>
          </cell>
          <cell r="L1118" t="str">
            <v/>
          </cell>
          <cell r="M1118" t="str">
            <v/>
          </cell>
        </row>
        <row r="1119">
          <cell r="J1119" t="str">
            <v/>
          </cell>
          <cell r="K1119" t="str">
            <v/>
          </cell>
          <cell r="L1119" t="str">
            <v/>
          </cell>
          <cell r="M1119" t="str">
            <v/>
          </cell>
        </row>
        <row r="1120">
          <cell r="J1120" t="str">
            <v/>
          </cell>
          <cell r="K1120" t="str">
            <v/>
          </cell>
          <cell r="L1120" t="str">
            <v/>
          </cell>
          <cell r="M1120" t="str">
            <v/>
          </cell>
        </row>
        <row r="1121">
          <cell r="J1121" t="str">
            <v/>
          </cell>
          <cell r="K1121" t="str">
            <v/>
          </cell>
          <cell r="L1121" t="str">
            <v/>
          </cell>
          <cell r="M1121" t="str">
            <v/>
          </cell>
        </row>
        <row r="1122">
          <cell r="J1122" t="str">
            <v/>
          </cell>
          <cell r="K1122" t="str">
            <v/>
          </cell>
          <cell r="L1122" t="str">
            <v/>
          </cell>
          <cell r="M1122" t="str">
            <v/>
          </cell>
        </row>
        <row r="1123">
          <cell r="J1123" t="str">
            <v/>
          </cell>
          <cell r="K1123" t="str">
            <v/>
          </cell>
          <cell r="L1123" t="str">
            <v/>
          </cell>
          <cell r="M1123" t="str">
            <v/>
          </cell>
        </row>
        <row r="1124">
          <cell r="J1124" t="str">
            <v/>
          </cell>
          <cell r="K1124" t="str">
            <v/>
          </cell>
          <cell r="L1124" t="str">
            <v/>
          </cell>
          <cell r="M1124" t="str">
            <v/>
          </cell>
        </row>
        <row r="1125">
          <cell r="J1125" t="str">
            <v/>
          </cell>
          <cell r="K1125" t="str">
            <v/>
          </cell>
          <cell r="L1125" t="str">
            <v/>
          </cell>
          <cell r="M1125" t="str">
            <v/>
          </cell>
        </row>
        <row r="1126">
          <cell r="J1126" t="str">
            <v/>
          </cell>
          <cell r="K1126" t="str">
            <v/>
          </cell>
          <cell r="L1126" t="str">
            <v/>
          </cell>
          <cell r="M1126" t="str">
            <v/>
          </cell>
        </row>
        <row r="1127">
          <cell r="J1127" t="str">
            <v/>
          </cell>
          <cell r="K1127" t="str">
            <v/>
          </cell>
          <cell r="L1127" t="str">
            <v/>
          </cell>
          <cell r="M1127" t="str">
            <v/>
          </cell>
        </row>
        <row r="1128">
          <cell r="J1128" t="str">
            <v/>
          </cell>
          <cell r="K1128" t="str">
            <v/>
          </cell>
          <cell r="L1128" t="str">
            <v/>
          </cell>
          <cell r="M1128" t="str">
            <v/>
          </cell>
        </row>
        <row r="1129">
          <cell r="J1129" t="str">
            <v/>
          </cell>
          <cell r="K1129" t="str">
            <v/>
          </cell>
          <cell r="L1129" t="str">
            <v/>
          </cell>
          <cell r="M1129" t="str">
            <v/>
          </cell>
        </row>
        <row r="1130">
          <cell r="J1130" t="str">
            <v/>
          </cell>
          <cell r="K1130" t="str">
            <v/>
          </cell>
          <cell r="L1130" t="str">
            <v/>
          </cell>
          <cell r="M1130" t="str">
            <v/>
          </cell>
        </row>
        <row r="1131">
          <cell r="J1131" t="str">
            <v/>
          </cell>
          <cell r="K1131" t="str">
            <v/>
          </cell>
          <cell r="L1131" t="str">
            <v/>
          </cell>
          <cell r="M1131" t="str">
            <v/>
          </cell>
        </row>
        <row r="1132">
          <cell r="J1132" t="str">
            <v/>
          </cell>
          <cell r="K1132" t="str">
            <v/>
          </cell>
          <cell r="L1132" t="str">
            <v/>
          </cell>
          <cell r="M1132" t="str">
            <v/>
          </cell>
        </row>
        <row r="1133">
          <cell r="J1133" t="str">
            <v/>
          </cell>
          <cell r="K1133" t="str">
            <v/>
          </cell>
          <cell r="L1133" t="str">
            <v/>
          </cell>
          <cell r="M1133" t="str">
            <v/>
          </cell>
        </row>
        <row r="1134">
          <cell r="J1134" t="str">
            <v/>
          </cell>
          <cell r="K1134" t="str">
            <v/>
          </cell>
          <cell r="L1134" t="str">
            <v/>
          </cell>
          <cell r="M1134" t="str">
            <v/>
          </cell>
        </row>
        <row r="1135">
          <cell r="J1135" t="str">
            <v/>
          </cell>
          <cell r="K1135" t="str">
            <v/>
          </cell>
          <cell r="L1135" t="str">
            <v/>
          </cell>
          <cell r="M1135" t="str">
            <v/>
          </cell>
        </row>
        <row r="1136">
          <cell r="J1136" t="str">
            <v/>
          </cell>
          <cell r="K1136" t="str">
            <v/>
          </cell>
          <cell r="L1136" t="str">
            <v/>
          </cell>
          <cell r="M1136" t="str">
            <v/>
          </cell>
        </row>
        <row r="1137">
          <cell r="J1137" t="str">
            <v/>
          </cell>
          <cell r="K1137" t="str">
            <v/>
          </cell>
          <cell r="L1137" t="str">
            <v/>
          </cell>
          <cell r="M1137" t="str">
            <v/>
          </cell>
        </row>
        <row r="1138">
          <cell r="J1138" t="str">
            <v/>
          </cell>
          <cell r="K1138" t="str">
            <v/>
          </cell>
          <cell r="L1138" t="str">
            <v/>
          </cell>
          <cell r="M1138" t="str">
            <v/>
          </cell>
        </row>
        <row r="1139">
          <cell r="J1139" t="str">
            <v/>
          </cell>
          <cell r="K1139" t="str">
            <v/>
          </cell>
          <cell r="L1139" t="str">
            <v/>
          </cell>
          <cell r="M1139" t="str">
            <v/>
          </cell>
        </row>
        <row r="1140">
          <cell r="J1140" t="str">
            <v/>
          </cell>
          <cell r="K1140" t="str">
            <v/>
          </cell>
          <cell r="L1140" t="str">
            <v/>
          </cell>
          <cell r="M1140" t="str">
            <v/>
          </cell>
        </row>
        <row r="1141">
          <cell r="J1141" t="str">
            <v/>
          </cell>
          <cell r="K1141" t="str">
            <v/>
          </cell>
          <cell r="L1141" t="str">
            <v/>
          </cell>
          <cell r="M1141" t="str">
            <v/>
          </cell>
        </row>
        <row r="1142">
          <cell r="J1142" t="str">
            <v/>
          </cell>
          <cell r="K1142" t="str">
            <v/>
          </cell>
          <cell r="L1142" t="str">
            <v/>
          </cell>
          <cell r="M1142" t="str">
            <v/>
          </cell>
        </row>
        <row r="1143">
          <cell r="J1143" t="str">
            <v/>
          </cell>
          <cell r="K1143" t="str">
            <v/>
          </cell>
          <cell r="L1143" t="str">
            <v/>
          </cell>
          <cell r="M1143" t="str">
            <v/>
          </cell>
        </row>
        <row r="1144">
          <cell r="J1144" t="str">
            <v/>
          </cell>
          <cell r="K1144" t="str">
            <v/>
          </cell>
          <cell r="L1144" t="str">
            <v/>
          </cell>
          <cell r="M1144" t="str">
            <v/>
          </cell>
        </row>
        <row r="1145">
          <cell r="J1145" t="str">
            <v/>
          </cell>
          <cell r="K1145" t="str">
            <v/>
          </cell>
          <cell r="L1145" t="str">
            <v/>
          </cell>
          <cell r="M1145" t="str">
            <v/>
          </cell>
        </row>
        <row r="1146">
          <cell r="J1146" t="str">
            <v/>
          </cell>
          <cell r="K1146" t="str">
            <v/>
          </cell>
          <cell r="L1146" t="str">
            <v/>
          </cell>
          <cell r="M1146" t="str">
            <v/>
          </cell>
        </row>
        <row r="1147">
          <cell r="J1147" t="str">
            <v/>
          </cell>
          <cell r="K1147" t="str">
            <v/>
          </cell>
          <cell r="L1147" t="str">
            <v/>
          </cell>
          <cell r="M1147" t="str">
            <v/>
          </cell>
        </row>
        <row r="1148">
          <cell r="J1148" t="str">
            <v/>
          </cell>
          <cell r="K1148" t="str">
            <v/>
          </cell>
          <cell r="L1148" t="str">
            <v/>
          </cell>
          <cell r="M1148" t="str">
            <v/>
          </cell>
        </row>
        <row r="1149">
          <cell r="J1149" t="str">
            <v/>
          </cell>
          <cell r="K1149" t="str">
            <v/>
          </cell>
          <cell r="L1149" t="str">
            <v/>
          </cell>
          <cell r="M1149" t="str">
            <v/>
          </cell>
        </row>
        <row r="1150">
          <cell r="J1150" t="str">
            <v/>
          </cell>
          <cell r="K1150" t="str">
            <v/>
          </cell>
          <cell r="L1150" t="str">
            <v/>
          </cell>
          <cell r="M1150" t="str">
            <v/>
          </cell>
        </row>
        <row r="1151">
          <cell r="J1151" t="str">
            <v/>
          </cell>
          <cell r="K1151" t="str">
            <v/>
          </cell>
          <cell r="L1151" t="str">
            <v/>
          </cell>
          <cell r="M1151" t="str">
            <v/>
          </cell>
        </row>
        <row r="1152">
          <cell r="J1152" t="str">
            <v/>
          </cell>
          <cell r="K1152" t="str">
            <v/>
          </cell>
          <cell r="L1152" t="str">
            <v/>
          </cell>
          <cell r="M1152" t="str">
            <v/>
          </cell>
        </row>
        <row r="1153">
          <cell r="J1153" t="str">
            <v/>
          </cell>
          <cell r="K1153" t="str">
            <v/>
          </cell>
          <cell r="L1153" t="str">
            <v/>
          </cell>
          <cell r="M1153" t="str">
            <v/>
          </cell>
        </row>
        <row r="1154">
          <cell r="J1154" t="str">
            <v/>
          </cell>
          <cell r="K1154" t="str">
            <v/>
          </cell>
          <cell r="L1154" t="str">
            <v/>
          </cell>
          <cell r="M1154" t="str">
            <v/>
          </cell>
        </row>
        <row r="1155">
          <cell r="J1155" t="str">
            <v/>
          </cell>
          <cell r="K1155" t="str">
            <v/>
          </cell>
          <cell r="L1155" t="str">
            <v/>
          </cell>
          <cell r="M1155" t="str">
            <v/>
          </cell>
        </row>
        <row r="1156">
          <cell r="J1156" t="str">
            <v/>
          </cell>
          <cell r="K1156" t="str">
            <v/>
          </cell>
          <cell r="L1156" t="str">
            <v/>
          </cell>
          <cell r="M1156" t="str">
            <v/>
          </cell>
        </row>
        <row r="1157">
          <cell r="J1157" t="str">
            <v/>
          </cell>
          <cell r="K1157" t="str">
            <v/>
          </cell>
          <cell r="L1157" t="str">
            <v/>
          </cell>
          <cell r="M1157" t="str">
            <v/>
          </cell>
        </row>
        <row r="1158">
          <cell r="J1158" t="str">
            <v/>
          </cell>
          <cell r="K1158" t="str">
            <v/>
          </cell>
          <cell r="L1158" t="str">
            <v/>
          </cell>
          <cell r="M1158" t="str">
            <v/>
          </cell>
        </row>
        <row r="1159">
          <cell r="J1159" t="str">
            <v/>
          </cell>
          <cell r="K1159" t="str">
            <v/>
          </cell>
          <cell r="L1159" t="str">
            <v/>
          </cell>
          <cell r="M1159" t="str">
            <v/>
          </cell>
        </row>
        <row r="1160">
          <cell r="J1160" t="str">
            <v/>
          </cell>
          <cell r="K1160" t="str">
            <v/>
          </cell>
          <cell r="L1160" t="str">
            <v/>
          </cell>
          <cell r="M1160" t="str">
            <v/>
          </cell>
        </row>
        <row r="1161">
          <cell r="J1161" t="str">
            <v/>
          </cell>
          <cell r="K1161" t="str">
            <v/>
          </cell>
          <cell r="L1161" t="str">
            <v/>
          </cell>
          <cell r="M1161" t="str">
            <v/>
          </cell>
        </row>
        <row r="1162">
          <cell r="J1162" t="str">
            <v/>
          </cell>
          <cell r="K1162" t="str">
            <v/>
          </cell>
          <cell r="L1162" t="str">
            <v/>
          </cell>
          <cell r="M1162" t="str">
            <v/>
          </cell>
        </row>
        <row r="1163">
          <cell r="J1163" t="str">
            <v/>
          </cell>
          <cell r="K1163" t="str">
            <v/>
          </cell>
          <cell r="L1163" t="str">
            <v/>
          </cell>
          <cell r="M1163" t="str">
            <v/>
          </cell>
        </row>
        <row r="1164">
          <cell r="J1164" t="str">
            <v/>
          </cell>
          <cell r="K1164" t="str">
            <v/>
          </cell>
          <cell r="L1164" t="str">
            <v/>
          </cell>
          <cell r="M1164" t="str">
            <v/>
          </cell>
        </row>
        <row r="1165">
          <cell r="J1165" t="str">
            <v/>
          </cell>
          <cell r="K1165" t="str">
            <v/>
          </cell>
          <cell r="L1165" t="str">
            <v/>
          </cell>
          <cell r="M1165" t="str">
            <v/>
          </cell>
        </row>
        <row r="1166">
          <cell r="J1166" t="str">
            <v/>
          </cell>
          <cell r="K1166" t="str">
            <v/>
          </cell>
          <cell r="L1166" t="str">
            <v/>
          </cell>
          <cell r="M1166" t="str">
            <v/>
          </cell>
        </row>
        <row r="1167">
          <cell r="J1167" t="str">
            <v/>
          </cell>
          <cell r="K1167" t="str">
            <v/>
          </cell>
          <cell r="L1167" t="str">
            <v/>
          </cell>
          <cell r="M1167" t="str">
            <v/>
          </cell>
        </row>
        <row r="1168">
          <cell r="J1168" t="str">
            <v/>
          </cell>
          <cell r="K1168" t="str">
            <v/>
          </cell>
          <cell r="L1168" t="str">
            <v/>
          </cell>
          <cell r="M1168" t="str">
            <v/>
          </cell>
        </row>
        <row r="1169">
          <cell r="J1169" t="str">
            <v/>
          </cell>
          <cell r="K1169" t="str">
            <v/>
          </cell>
          <cell r="L1169" t="str">
            <v/>
          </cell>
          <cell r="M1169" t="str">
            <v/>
          </cell>
        </row>
        <row r="1170">
          <cell r="J1170" t="str">
            <v/>
          </cell>
          <cell r="K1170" t="str">
            <v/>
          </cell>
          <cell r="L1170" t="str">
            <v/>
          </cell>
          <cell r="M1170" t="str">
            <v/>
          </cell>
        </row>
        <row r="1171">
          <cell r="J1171" t="str">
            <v/>
          </cell>
          <cell r="K1171" t="str">
            <v/>
          </cell>
          <cell r="L1171" t="str">
            <v/>
          </cell>
          <cell r="M1171" t="str">
            <v/>
          </cell>
        </row>
        <row r="1172">
          <cell r="J1172" t="str">
            <v/>
          </cell>
          <cell r="K1172" t="str">
            <v/>
          </cell>
          <cell r="L1172" t="str">
            <v/>
          </cell>
          <cell r="M1172" t="str">
            <v/>
          </cell>
        </row>
        <row r="1173">
          <cell r="J1173" t="str">
            <v/>
          </cell>
          <cell r="K1173" t="str">
            <v/>
          </cell>
          <cell r="L1173" t="str">
            <v/>
          </cell>
          <cell r="M1173" t="str">
            <v/>
          </cell>
        </row>
        <row r="1174">
          <cell r="J1174" t="str">
            <v/>
          </cell>
          <cell r="K1174" t="str">
            <v/>
          </cell>
          <cell r="L1174" t="str">
            <v/>
          </cell>
          <cell r="M1174" t="str">
            <v/>
          </cell>
        </row>
        <row r="1175">
          <cell r="J1175" t="str">
            <v/>
          </cell>
          <cell r="K1175" t="str">
            <v/>
          </cell>
          <cell r="L1175" t="str">
            <v/>
          </cell>
          <cell r="M1175" t="str">
            <v/>
          </cell>
        </row>
        <row r="1176">
          <cell r="J1176" t="str">
            <v/>
          </cell>
          <cell r="K1176" t="str">
            <v/>
          </cell>
          <cell r="L1176" t="str">
            <v/>
          </cell>
          <cell r="M1176" t="str">
            <v/>
          </cell>
        </row>
        <row r="1177">
          <cell r="J1177" t="str">
            <v/>
          </cell>
          <cell r="K1177" t="str">
            <v/>
          </cell>
          <cell r="L1177" t="str">
            <v/>
          </cell>
          <cell r="M1177" t="str">
            <v/>
          </cell>
        </row>
        <row r="1178">
          <cell r="J1178" t="str">
            <v/>
          </cell>
          <cell r="K1178" t="str">
            <v/>
          </cell>
          <cell r="L1178" t="str">
            <v/>
          </cell>
          <cell r="M1178" t="str">
            <v/>
          </cell>
        </row>
        <row r="1179">
          <cell r="J1179" t="str">
            <v/>
          </cell>
          <cell r="K1179" t="str">
            <v/>
          </cell>
          <cell r="L1179" t="str">
            <v/>
          </cell>
          <cell r="M1179" t="str">
            <v/>
          </cell>
        </row>
        <row r="1180">
          <cell r="J1180" t="str">
            <v/>
          </cell>
          <cell r="K1180" t="str">
            <v/>
          </cell>
          <cell r="L1180" t="str">
            <v/>
          </cell>
          <cell r="M1180" t="str">
            <v/>
          </cell>
        </row>
        <row r="1181">
          <cell r="J1181" t="str">
            <v/>
          </cell>
          <cell r="K1181" t="str">
            <v/>
          </cell>
          <cell r="L1181" t="str">
            <v/>
          </cell>
          <cell r="M1181" t="str">
            <v/>
          </cell>
        </row>
        <row r="1182">
          <cell r="J1182" t="str">
            <v/>
          </cell>
          <cell r="K1182" t="str">
            <v/>
          </cell>
          <cell r="L1182" t="str">
            <v/>
          </cell>
          <cell r="M1182" t="str">
            <v/>
          </cell>
        </row>
        <row r="1183">
          <cell r="J1183" t="str">
            <v/>
          </cell>
          <cell r="K1183" t="str">
            <v/>
          </cell>
          <cell r="L1183" t="str">
            <v/>
          </cell>
          <cell r="M1183" t="str">
            <v/>
          </cell>
        </row>
        <row r="1184">
          <cell r="J1184" t="str">
            <v/>
          </cell>
          <cell r="K1184" t="str">
            <v/>
          </cell>
          <cell r="L1184" t="str">
            <v/>
          </cell>
          <cell r="M1184" t="str">
            <v/>
          </cell>
        </row>
        <row r="1185">
          <cell r="J1185" t="str">
            <v/>
          </cell>
          <cell r="K1185" t="str">
            <v/>
          </cell>
          <cell r="L1185" t="str">
            <v/>
          </cell>
          <cell r="M1185" t="str">
            <v/>
          </cell>
        </row>
        <row r="1186">
          <cell r="J1186" t="str">
            <v/>
          </cell>
          <cell r="K1186" t="str">
            <v/>
          </cell>
          <cell r="L1186" t="str">
            <v/>
          </cell>
          <cell r="M1186" t="str">
            <v/>
          </cell>
        </row>
        <row r="1187">
          <cell r="J1187" t="str">
            <v/>
          </cell>
          <cell r="K1187" t="str">
            <v/>
          </cell>
          <cell r="L1187" t="str">
            <v/>
          </cell>
          <cell r="M1187" t="str">
            <v/>
          </cell>
        </row>
        <row r="1188">
          <cell r="J1188" t="str">
            <v/>
          </cell>
          <cell r="K1188" t="str">
            <v/>
          </cell>
          <cell r="L1188" t="str">
            <v/>
          </cell>
          <cell r="M1188" t="str">
            <v/>
          </cell>
        </row>
        <row r="1189">
          <cell r="J1189" t="str">
            <v/>
          </cell>
          <cell r="K1189" t="str">
            <v/>
          </cell>
          <cell r="L1189" t="str">
            <v/>
          </cell>
          <cell r="M1189" t="str">
            <v/>
          </cell>
        </row>
        <row r="1190">
          <cell r="J1190" t="str">
            <v/>
          </cell>
          <cell r="K1190" t="str">
            <v/>
          </cell>
          <cell r="L1190" t="str">
            <v/>
          </cell>
          <cell r="M1190" t="str">
            <v/>
          </cell>
        </row>
        <row r="1191">
          <cell r="J1191" t="str">
            <v/>
          </cell>
          <cell r="K1191" t="str">
            <v/>
          </cell>
          <cell r="L1191" t="str">
            <v/>
          </cell>
          <cell r="M1191" t="str">
            <v/>
          </cell>
        </row>
        <row r="1192">
          <cell r="J1192" t="str">
            <v/>
          </cell>
          <cell r="K1192" t="str">
            <v/>
          </cell>
          <cell r="L1192" t="str">
            <v/>
          </cell>
          <cell r="M1192" t="str">
            <v/>
          </cell>
        </row>
        <row r="1193">
          <cell r="J1193" t="str">
            <v/>
          </cell>
          <cell r="K1193" t="str">
            <v/>
          </cell>
          <cell r="L1193" t="str">
            <v/>
          </cell>
          <cell r="M1193" t="str">
            <v/>
          </cell>
        </row>
        <row r="1194">
          <cell r="J1194" t="str">
            <v/>
          </cell>
          <cell r="K1194" t="str">
            <v/>
          </cell>
          <cell r="L1194" t="str">
            <v/>
          </cell>
          <cell r="M1194" t="str">
            <v/>
          </cell>
        </row>
        <row r="1195">
          <cell r="J1195" t="str">
            <v/>
          </cell>
          <cell r="K1195" t="str">
            <v/>
          </cell>
          <cell r="L1195" t="str">
            <v/>
          </cell>
          <cell r="M1195" t="str">
            <v/>
          </cell>
        </row>
        <row r="1196">
          <cell r="J1196" t="str">
            <v/>
          </cell>
          <cell r="K1196" t="str">
            <v/>
          </cell>
          <cell r="L1196" t="str">
            <v/>
          </cell>
          <cell r="M1196" t="str">
            <v/>
          </cell>
        </row>
        <row r="1197">
          <cell r="J1197" t="str">
            <v/>
          </cell>
          <cell r="K1197" t="str">
            <v/>
          </cell>
          <cell r="L1197" t="str">
            <v/>
          </cell>
          <cell r="M1197" t="str">
            <v/>
          </cell>
        </row>
        <row r="1198">
          <cell r="J1198" t="str">
            <v/>
          </cell>
          <cell r="K1198" t="str">
            <v/>
          </cell>
          <cell r="L1198" t="str">
            <v/>
          </cell>
          <cell r="M1198" t="str">
            <v/>
          </cell>
        </row>
        <row r="1199">
          <cell r="J1199" t="str">
            <v/>
          </cell>
          <cell r="K1199" t="str">
            <v/>
          </cell>
          <cell r="L1199" t="str">
            <v/>
          </cell>
          <cell r="M1199" t="str">
            <v/>
          </cell>
        </row>
        <row r="1200">
          <cell r="J1200" t="str">
            <v/>
          </cell>
          <cell r="K1200" t="str">
            <v/>
          </cell>
          <cell r="L1200" t="str">
            <v/>
          </cell>
          <cell r="M1200" t="str">
            <v/>
          </cell>
        </row>
        <row r="1201">
          <cell r="J1201" t="str">
            <v/>
          </cell>
          <cell r="K1201" t="str">
            <v/>
          </cell>
          <cell r="L1201" t="str">
            <v/>
          </cell>
          <cell r="M1201" t="str">
            <v/>
          </cell>
        </row>
        <row r="1202">
          <cell r="J1202" t="str">
            <v/>
          </cell>
          <cell r="K1202" t="str">
            <v/>
          </cell>
          <cell r="L1202" t="str">
            <v/>
          </cell>
          <cell r="M1202" t="str">
            <v/>
          </cell>
        </row>
        <row r="1203">
          <cell r="J1203" t="str">
            <v/>
          </cell>
          <cell r="K1203" t="str">
            <v/>
          </cell>
          <cell r="L1203" t="str">
            <v/>
          </cell>
          <cell r="M1203" t="str">
            <v/>
          </cell>
        </row>
        <row r="1204">
          <cell r="J1204" t="str">
            <v/>
          </cell>
          <cell r="K1204" t="str">
            <v/>
          </cell>
          <cell r="L1204" t="str">
            <v/>
          </cell>
          <cell r="M1204" t="str">
            <v/>
          </cell>
        </row>
        <row r="1205">
          <cell r="J1205" t="str">
            <v/>
          </cell>
          <cell r="K1205" t="str">
            <v/>
          </cell>
          <cell r="L1205" t="str">
            <v/>
          </cell>
          <cell r="M1205" t="str">
            <v/>
          </cell>
        </row>
        <row r="1206">
          <cell r="J1206" t="str">
            <v/>
          </cell>
          <cell r="K1206" t="str">
            <v/>
          </cell>
          <cell r="L1206" t="str">
            <v/>
          </cell>
          <cell r="M1206" t="str">
            <v/>
          </cell>
        </row>
        <row r="1207">
          <cell r="J1207" t="str">
            <v/>
          </cell>
          <cell r="K1207" t="str">
            <v/>
          </cell>
          <cell r="L1207" t="str">
            <v/>
          </cell>
          <cell r="M1207" t="str">
            <v/>
          </cell>
        </row>
        <row r="1208">
          <cell r="J1208" t="str">
            <v/>
          </cell>
          <cell r="K1208" t="str">
            <v/>
          </cell>
          <cell r="L1208" t="str">
            <v/>
          </cell>
          <cell r="M1208" t="str">
            <v/>
          </cell>
        </row>
        <row r="1209">
          <cell r="J1209" t="str">
            <v/>
          </cell>
          <cell r="K1209" t="str">
            <v/>
          </cell>
          <cell r="L1209" t="str">
            <v/>
          </cell>
          <cell r="M1209" t="str">
            <v/>
          </cell>
        </row>
        <row r="1210">
          <cell r="J1210" t="str">
            <v/>
          </cell>
          <cell r="K1210" t="str">
            <v/>
          </cell>
          <cell r="L1210" t="str">
            <v/>
          </cell>
          <cell r="M1210" t="str">
            <v/>
          </cell>
        </row>
        <row r="1211">
          <cell r="J1211" t="str">
            <v/>
          </cell>
          <cell r="K1211" t="str">
            <v/>
          </cell>
          <cell r="L1211" t="str">
            <v/>
          </cell>
          <cell r="M1211" t="str">
            <v/>
          </cell>
        </row>
        <row r="1212">
          <cell r="J1212" t="str">
            <v/>
          </cell>
          <cell r="K1212" t="str">
            <v/>
          </cell>
          <cell r="L1212" t="str">
            <v/>
          </cell>
          <cell r="M1212" t="str">
            <v/>
          </cell>
        </row>
        <row r="1213">
          <cell r="J1213" t="str">
            <v/>
          </cell>
          <cell r="K1213" t="str">
            <v/>
          </cell>
          <cell r="L1213" t="str">
            <v/>
          </cell>
          <cell r="M1213" t="str">
            <v/>
          </cell>
        </row>
        <row r="1214">
          <cell r="J1214" t="str">
            <v/>
          </cell>
          <cell r="K1214" t="str">
            <v/>
          </cell>
          <cell r="L1214" t="str">
            <v/>
          </cell>
          <cell r="M1214" t="str">
            <v/>
          </cell>
        </row>
        <row r="1215">
          <cell r="J1215" t="str">
            <v/>
          </cell>
          <cell r="K1215" t="str">
            <v/>
          </cell>
          <cell r="L1215" t="str">
            <v/>
          </cell>
          <cell r="M1215" t="str">
            <v/>
          </cell>
        </row>
        <row r="1216">
          <cell r="J1216" t="str">
            <v/>
          </cell>
          <cell r="K1216" t="str">
            <v/>
          </cell>
          <cell r="L1216" t="str">
            <v/>
          </cell>
          <cell r="M1216" t="str">
            <v/>
          </cell>
        </row>
        <row r="1217">
          <cell r="J1217" t="str">
            <v/>
          </cell>
          <cell r="K1217" t="str">
            <v/>
          </cell>
          <cell r="L1217" t="str">
            <v/>
          </cell>
          <cell r="M1217" t="str">
            <v/>
          </cell>
        </row>
        <row r="1218">
          <cell r="J1218" t="str">
            <v/>
          </cell>
          <cell r="K1218" t="str">
            <v/>
          </cell>
          <cell r="L1218" t="str">
            <v/>
          </cell>
          <cell r="M1218" t="str">
            <v/>
          </cell>
        </row>
        <row r="1219">
          <cell r="J1219" t="str">
            <v/>
          </cell>
          <cell r="K1219" t="str">
            <v/>
          </cell>
          <cell r="L1219" t="str">
            <v/>
          </cell>
          <cell r="M1219" t="str">
            <v/>
          </cell>
        </row>
        <row r="1220">
          <cell r="J1220" t="str">
            <v/>
          </cell>
          <cell r="K1220" t="str">
            <v/>
          </cell>
          <cell r="L1220" t="str">
            <v/>
          </cell>
          <cell r="M1220" t="str">
            <v/>
          </cell>
        </row>
        <row r="1221">
          <cell r="J1221" t="str">
            <v/>
          </cell>
          <cell r="K1221" t="str">
            <v/>
          </cell>
          <cell r="L1221" t="str">
            <v/>
          </cell>
          <cell r="M1221" t="str">
            <v/>
          </cell>
        </row>
        <row r="1222">
          <cell r="J1222" t="str">
            <v/>
          </cell>
          <cell r="K1222" t="str">
            <v/>
          </cell>
          <cell r="L1222" t="str">
            <v/>
          </cell>
          <cell r="M1222" t="str">
            <v/>
          </cell>
        </row>
        <row r="1223">
          <cell r="J1223" t="str">
            <v/>
          </cell>
          <cell r="K1223" t="str">
            <v/>
          </cell>
          <cell r="L1223" t="str">
            <v/>
          </cell>
          <cell r="M1223" t="str">
            <v/>
          </cell>
        </row>
        <row r="1224">
          <cell r="J1224" t="str">
            <v/>
          </cell>
          <cell r="K1224" t="str">
            <v/>
          </cell>
          <cell r="L1224" t="str">
            <v/>
          </cell>
          <cell r="M1224" t="str">
            <v/>
          </cell>
        </row>
        <row r="1225">
          <cell r="J1225" t="str">
            <v/>
          </cell>
          <cell r="K1225" t="str">
            <v/>
          </cell>
          <cell r="L1225" t="str">
            <v/>
          </cell>
          <cell r="M1225" t="str">
            <v/>
          </cell>
        </row>
        <row r="1226">
          <cell r="J1226" t="str">
            <v/>
          </cell>
          <cell r="K1226" t="str">
            <v/>
          </cell>
          <cell r="L1226" t="str">
            <v/>
          </cell>
          <cell r="M1226" t="str">
            <v/>
          </cell>
        </row>
        <row r="1227">
          <cell r="J1227" t="str">
            <v/>
          </cell>
          <cell r="K1227" t="str">
            <v/>
          </cell>
          <cell r="L1227" t="str">
            <v/>
          </cell>
          <cell r="M1227" t="str">
            <v/>
          </cell>
        </row>
        <row r="1228">
          <cell r="J1228" t="str">
            <v/>
          </cell>
          <cell r="K1228" t="str">
            <v/>
          </cell>
          <cell r="L1228" t="str">
            <v/>
          </cell>
          <cell r="M1228" t="str">
            <v/>
          </cell>
        </row>
        <row r="1229">
          <cell r="J1229" t="str">
            <v/>
          </cell>
          <cell r="K1229" t="str">
            <v/>
          </cell>
          <cell r="L1229" t="str">
            <v/>
          </cell>
          <cell r="M1229" t="str">
            <v/>
          </cell>
        </row>
        <row r="1230">
          <cell r="J1230" t="str">
            <v/>
          </cell>
          <cell r="K1230" t="str">
            <v/>
          </cell>
          <cell r="L1230" t="str">
            <v/>
          </cell>
          <cell r="M1230" t="str">
            <v/>
          </cell>
        </row>
        <row r="1231">
          <cell r="J1231" t="str">
            <v/>
          </cell>
          <cell r="K1231" t="str">
            <v/>
          </cell>
          <cell r="L1231" t="str">
            <v/>
          </cell>
          <cell r="M1231" t="str">
            <v/>
          </cell>
        </row>
        <row r="1232">
          <cell r="J1232" t="str">
            <v/>
          </cell>
          <cell r="K1232" t="str">
            <v/>
          </cell>
          <cell r="L1232" t="str">
            <v/>
          </cell>
          <cell r="M1232" t="str">
            <v/>
          </cell>
        </row>
        <row r="1233">
          <cell r="J1233" t="str">
            <v/>
          </cell>
          <cell r="K1233" t="str">
            <v/>
          </cell>
          <cell r="L1233" t="str">
            <v/>
          </cell>
          <cell r="M1233" t="str">
            <v/>
          </cell>
        </row>
        <row r="1234">
          <cell r="J1234" t="str">
            <v/>
          </cell>
          <cell r="K1234" t="str">
            <v/>
          </cell>
          <cell r="L1234" t="str">
            <v/>
          </cell>
          <cell r="M1234" t="str">
            <v/>
          </cell>
        </row>
        <row r="1235">
          <cell r="J1235" t="str">
            <v/>
          </cell>
          <cell r="K1235" t="str">
            <v/>
          </cell>
          <cell r="L1235" t="str">
            <v/>
          </cell>
          <cell r="M1235" t="str">
            <v/>
          </cell>
        </row>
        <row r="1236">
          <cell r="J1236" t="str">
            <v/>
          </cell>
          <cell r="K1236" t="str">
            <v/>
          </cell>
          <cell r="L1236" t="str">
            <v/>
          </cell>
          <cell r="M1236" t="str">
            <v/>
          </cell>
        </row>
        <row r="1237">
          <cell r="J1237" t="str">
            <v/>
          </cell>
          <cell r="K1237" t="str">
            <v/>
          </cell>
          <cell r="L1237" t="str">
            <v/>
          </cell>
          <cell r="M1237" t="str">
            <v/>
          </cell>
        </row>
        <row r="1238">
          <cell r="J1238" t="str">
            <v/>
          </cell>
          <cell r="K1238" t="str">
            <v/>
          </cell>
          <cell r="L1238" t="str">
            <v/>
          </cell>
          <cell r="M1238" t="str">
            <v/>
          </cell>
        </row>
        <row r="1239">
          <cell r="J1239" t="str">
            <v/>
          </cell>
          <cell r="K1239" t="str">
            <v/>
          </cell>
          <cell r="L1239" t="str">
            <v/>
          </cell>
          <cell r="M1239" t="str">
            <v/>
          </cell>
        </row>
        <row r="1240">
          <cell r="J1240" t="str">
            <v/>
          </cell>
          <cell r="K1240" t="str">
            <v/>
          </cell>
          <cell r="L1240" t="str">
            <v/>
          </cell>
          <cell r="M1240" t="str">
            <v/>
          </cell>
        </row>
        <row r="1241">
          <cell r="J1241" t="str">
            <v/>
          </cell>
          <cell r="K1241" t="str">
            <v/>
          </cell>
          <cell r="L1241" t="str">
            <v/>
          </cell>
          <cell r="M1241" t="str">
            <v/>
          </cell>
        </row>
        <row r="1242">
          <cell r="J1242" t="str">
            <v/>
          </cell>
          <cell r="K1242" t="str">
            <v/>
          </cell>
          <cell r="L1242" t="str">
            <v/>
          </cell>
          <cell r="M1242" t="str">
            <v/>
          </cell>
        </row>
        <row r="1243">
          <cell r="J1243" t="str">
            <v/>
          </cell>
          <cell r="K1243" t="str">
            <v/>
          </cell>
          <cell r="L1243" t="str">
            <v/>
          </cell>
          <cell r="M1243" t="str">
            <v/>
          </cell>
        </row>
        <row r="1244">
          <cell r="J1244" t="str">
            <v/>
          </cell>
          <cell r="K1244" t="str">
            <v/>
          </cell>
          <cell r="L1244" t="str">
            <v/>
          </cell>
          <cell r="M1244" t="str">
            <v/>
          </cell>
        </row>
        <row r="1245">
          <cell r="J1245" t="str">
            <v/>
          </cell>
          <cell r="K1245" t="str">
            <v/>
          </cell>
          <cell r="L1245" t="str">
            <v/>
          </cell>
          <cell r="M1245" t="str">
            <v/>
          </cell>
        </row>
        <row r="1246">
          <cell r="J1246" t="str">
            <v/>
          </cell>
          <cell r="K1246" t="str">
            <v/>
          </cell>
          <cell r="L1246" t="str">
            <v/>
          </cell>
          <cell r="M1246" t="str">
            <v/>
          </cell>
        </row>
        <row r="1247">
          <cell r="J1247" t="str">
            <v/>
          </cell>
          <cell r="K1247" t="str">
            <v/>
          </cell>
          <cell r="L1247" t="str">
            <v/>
          </cell>
          <cell r="M1247" t="str">
            <v/>
          </cell>
        </row>
        <row r="1248">
          <cell r="J1248" t="str">
            <v/>
          </cell>
          <cell r="K1248" t="str">
            <v/>
          </cell>
          <cell r="L1248" t="str">
            <v/>
          </cell>
          <cell r="M1248" t="str">
            <v/>
          </cell>
        </row>
        <row r="1249">
          <cell r="J1249" t="str">
            <v/>
          </cell>
          <cell r="K1249" t="str">
            <v/>
          </cell>
          <cell r="L1249" t="str">
            <v/>
          </cell>
          <cell r="M1249" t="str">
            <v/>
          </cell>
        </row>
        <row r="1250">
          <cell r="J1250" t="str">
            <v/>
          </cell>
          <cell r="K1250" t="str">
            <v/>
          </cell>
          <cell r="L1250" t="str">
            <v/>
          </cell>
          <cell r="M1250" t="str">
            <v/>
          </cell>
        </row>
        <row r="1251">
          <cell r="J1251" t="str">
            <v/>
          </cell>
          <cell r="K1251" t="str">
            <v/>
          </cell>
          <cell r="L1251" t="str">
            <v/>
          </cell>
          <cell r="M1251" t="str">
            <v/>
          </cell>
        </row>
        <row r="1252">
          <cell r="J1252" t="str">
            <v/>
          </cell>
          <cell r="K1252" t="str">
            <v/>
          </cell>
          <cell r="L1252" t="str">
            <v/>
          </cell>
          <cell r="M1252" t="str">
            <v/>
          </cell>
        </row>
        <row r="1253">
          <cell r="J1253" t="str">
            <v/>
          </cell>
          <cell r="K1253" t="str">
            <v/>
          </cell>
          <cell r="L1253" t="str">
            <v/>
          </cell>
          <cell r="M1253" t="str">
            <v/>
          </cell>
        </row>
        <row r="1254">
          <cell r="J1254" t="str">
            <v/>
          </cell>
          <cell r="K1254" t="str">
            <v/>
          </cell>
          <cell r="L1254" t="str">
            <v/>
          </cell>
          <cell r="M1254" t="str">
            <v/>
          </cell>
        </row>
        <row r="1255">
          <cell r="J1255" t="str">
            <v/>
          </cell>
          <cell r="K1255" t="str">
            <v/>
          </cell>
          <cell r="L1255" t="str">
            <v/>
          </cell>
          <cell r="M1255" t="str">
            <v/>
          </cell>
        </row>
        <row r="1256">
          <cell r="J1256" t="str">
            <v/>
          </cell>
          <cell r="K1256" t="str">
            <v/>
          </cell>
          <cell r="L1256" t="str">
            <v/>
          </cell>
          <cell r="M1256" t="str">
            <v/>
          </cell>
        </row>
        <row r="1257">
          <cell r="J1257" t="str">
            <v/>
          </cell>
          <cell r="K1257" t="str">
            <v/>
          </cell>
          <cell r="L1257" t="str">
            <v/>
          </cell>
          <cell r="M1257" t="str">
            <v/>
          </cell>
        </row>
        <row r="1258">
          <cell r="J1258" t="str">
            <v/>
          </cell>
          <cell r="K1258" t="str">
            <v/>
          </cell>
          <cell r="L1258" t="str">
            <v/>
          </cell>
          <cell r="M1258" t="str">
            <v/>
          </cell>
        </row>
        <row r="1259">
          <cell r="J1259" t="str">
            <v/>
          </cell>
          <cell r="K1259" t="str">
            <v/>
          </cell>
          <cell r="L1259" t="str">
            <v/>
          </cell>
          <cell r="M1259" t="str">
            <v/>
          </cell>
        </row>
        <row r="1260">
          <cell r="J1260" t="str">
            <v/>
          </cell>
          <cell r="K1260" t="str">
            <v/>
          </cell>
          <cell r="L1260" t="str">
            <v/>
          </cell>
          <cell r="M1260" t="str">
            <v/>
          </cell>
        </row>
        <row r="1261">
          <cell r="J1261" t="str">
            <v/>
          </cell>
          <cell r="K1261" t="str">
            <v/>
          </cell>
          <cell r="L1261" t="str">
            <v/>
          </cell>
          <cell r="M1261" t="str">
            <v/>
          </cell>
        </row>
        <row r="1262">
          <cell r="J1262" t="str">
            <v/>
          </cell>
          <cell r="K1262" t="str">
            <v/>
          </cell>
          <cell r="L1262" t="str">
            <v/>
          </cell>
          <cell r="M1262" t="str">
            <v/>
          </cell>
        </row>
        <row r="1263">
          <cell r="J1263" t="str">
            <v/>
          </cell>
          <cell r="K1263" t="str">
            <v/>
          </cell>
          <cell r="L1263" t="str">
            <v/>
          </cell>
          <cell r="M1263" t="str">
            <v/>
          </cell>
        </row>
        <row r="1264">
          <cell r="J1264" t="str">
            <v/>
          </cell>
          <cell r="K1264" t="str">
            <v/>
          </cell>
          <cell r="L1264" t="str">
            <v/>
          </cell>
          <cell r="M1264" t="str">
            <v/>
          </cell>
        </row>
        <row r="1265">
          <cell r="J1265" t="str">
            <v/>
          </cell>
          <cell r="K1265" t="str">
            <v/>
          </cell>
          <cell r="L1265" t="str">
            <v/>
          </cell>
          <cell r="M1265" t="str">
            <v/>
          </cell>
        </row>
        <row r="1266">
          <cell r="J1266" t="str">
            <v/>
          </cell>
          <cell r="K1266" t="str">
            <v/>
          </cell>
          <cell r="L1266" t="str">
            <v/>
          </cell>
          <cell r="M1266" t="str">
            <v/>
          </cell>
        </row>
        <row r="1267">
          <cell r="J1267" t="str">
            <v/>
          </cell>
          <cell r="K1267" t="str">
            <v/>
          </cell>
          <cell r="L1267" t="str">
            <v/>
          </cell>
          <cell r="M1267" t="str">
            <v/>
          </cell>
        </row>
        <row r="1268">
          <cell r="J1268" t="str">
            <v/>
          </cell>
          <cell r="K1268" t="str">
            <v/>
          </cell>
          <cell r="L1268" t="str">
            <v/>
          </cell>
          <cell r="M1268" t="str">
            <v/>
          </cell>
        </row>
        <row r="1269">
          <cell r="J1269" t="str">
            <v/>
          </cell>
          <cell r="K1269" t="str">
            <v/>
          </cell>
          <cell r="L1269" t="str">
            <v/>
          </cell>
          <cell r="M1269" t="str">
            <v/>
          </cell>
        </row>
        <row r="1270">
          <cell r="J1270" t="str">
            <v/>
          </cell>
          <cell r="K1270" t="str">
            <v/>
          </cell>
          <cell r="L1270" t="str">
            <v/>
          </cell>
          <cell r="M1270" t="str">
            <v/>
          </cell>
        </row>
        <row r="1271">
          <cell r="J1271" t="str">
            <v/>
          </cell>
          <cell r="K1271" t="str">
            <v/>
          </cell>
          <cell r="L1271" t="str">
            <v/>
          </cell>
          <cell r="M1271" t="str">
            <v/>
          </cell>
        </row>
        <row r="1272">
          <cell r="J1272" t="str">
            <v/>
          </cell>
          <cell r="K1272" t="str">
            <v/>
          </cell>
          <cell r="L1272" t="str">
            <v/>
          </cell>
          <cell r="M1272" t="str">
            <v/>
          </cell>
        </row>
        <row r="1273">
          <cell r="J1273" t="str">
            <v/>
          </cell>
          <cell r="K1273" t="str">
            <v/>
          </cell>
          <cell r="L1273" t="str">
            <v/>
          </cell>
          <cell r="M1273" t="str">
            <v/>
          </cell>
        </row>
        <row r="1274">
          <cell r="J1274" t="str">
            <v/>
          </cell>
          <cell r="K1274" t="str">
            <v/>
          </cell>
          <cell r="L1274" t="str">
            <v/>
          </cell>
          <cell r="M1274" t="str">
            <v/>
          </cell>
        </row>
        <row r="1275">
          <cell r="J1275" t="str">
            <v/>
          </cell>
          <cell r="K1275" t="str">
            <v/>
          </cell>
          <cell r="L1275" t="str">
            <v/>
          </cell>
          <cell r="M1275" t="str">
            <v/>
          </cell>
        </row>
        <row r="1276">
          <cell r="J1276" t="str">
            <v/>
          </cell>
          <cell r="K1276" t="str">
            <v/>
          </cell>
          <cell r="L1276" t="str">
            <v/>
          </cell>
          <cell r="M1276" t="str">
            <v/>
          </cell>
        </row>
        <row r="1277">
          <cell r="J1277" t="str">
            <v/>
          </cell>
          <cell r="K1277" t="str">
            <v/>
          </cell>
          <cell r="L1277" t="str">
            <v/>
          </cell>
          <cell r="M1277" t="str">
            <v/>
          </cell>
        </row>
        <row r="1278">
          <cell r="J1278" t="str">
            <v/>
          </cell>
          <cell r="K1278" t="str">
            <v/>
          </cell>
          <cell r="L1278" t="str">
            <v/>
          </cell>
          <cell r="M1278" t="str">
            <v/>
          </cell>
        </row>
        <row r="1279">
          <cell r="J1279" t="str">
            <v/>
          </cell>
          <cell r="K1279" t="str">
            <v/>
          </cell>
          <cell r="L1279" t="str">
            <v/>
          </cell>
          <cell r="M1279" t="str">
            <v/>
          </cell>
        </row>
        <row r="1280">
          <cell r="J1280" t="str">
            <v/>
          </cell>
          <cell r="K1280" t="str">
            <v/>
          </cell>
          <cell r="L1280" t="str">
            <v/>
          </cell>
          <cell r="M1280" t="str">
            <v/>
          </cell>
        </row>
        <row r="1281">
          <cell r="J1281" t="str">
            <v/>
          </cell>
          <cell r="K1281" t="str">
            <v/>
          </cell>
          <cell r="L1281" t="str">
            <v/>
          </cell>
          <cell r="M1281" t="str">
            <v/>
          </cell>
        </row>
        <row r="1282">
          <cell r="J1282" t="str">
            <v/>
          </cell>
          <cell r="K1282" t="str">
            <v/>
          </cell>
          <cell r="L1282" t="str">
            <v/>
          </cell>
          <cell r="M1282" t="str">
            <v/>
          </cell>
        </row>
        <row r="1283">
          <cell r="J1283" t="str">
            <v/>
          </cell>
          <cell r="K1283" t="str">
            <v/>
          </cell>
          <cell r="L1283" t="str">
            <v/>
          </cell>
          <cell r="M1283" t="str">
            <v/>
          </cell>
        </row>
        <row r="1284">
          <cell r="J1284" t="str">
            <v/>
          </cell>
          <cell r="K1284" t="str">
            <v/>
          </cell>
          <cell r="L1284" t="str">
            <v/>
          </cell>
          <cell r="M1284" t="str">
            <v/>
          </cell>
        </row>
        <row r="1285">
          <cell r="J1285" t="str">
            <v/>
          </cell>
          <cell r="K1285" t="str">
            <v/>
          </cell>
          <cell r="L1285" t="str">
            <v/>
          </cell>
          <cell r="M1285" t="str">
            <v/>
          </cell>
        </row>
        <row r="1286">
          <cell r="J1286" t="str">
            <v/>
          </cell>
          <cell r="K1286" t="str">
            <v/>
          </cell>
          <cell r="L1286" t="str">
            <v/>
          </cell>
          <cell r="M1286" t="str">
            <v/>
          </cell>
        </row>
        <row r="1287">
          <cell r="J1287" t="str">
            <v/>
          </cell>
          <cell r="K1287" t="str">
            <v/>
          </cell>
          <cell r="L1287" t="str">
            <v/>
          </cell>
          <cell r="M1287" t="str">
            <v/>
          </cell>
        </row>
        <row r="1288">
          <cell r="J1288" t="str">
            <v/>
          </cell>
          <cell r="K1288" t="str">
            <v/>
          </cell>
          <cell r="L1288" t="str">
            <v/>
          </cell>
          <cell r="M1288" t="str">
            <v/>
          </cell>
        </row>
        <row r="1289">
          <cell r="J1289" t="str">
            <v/>
          </cell>
          <cell r="K1289" t="str">
            <v/>
          </cell>
          <cell r="L1289" t="str">
            <v/>
          </cell>
          <cell r="M1289" t="str">
            <v/>
          </cell>
        </row>
        <row r="1290">
          <cell r="J1290" t="str">
            <v/>
          </cell>
          <cell r="K1290" t="str">
            <v/>
          </cell>
          <cell r="L1290" t="str">
            <v/>
          </cell>
          <cell r="M1290" t="str">
            <v/>
          </cell>
        </row>
        <row r="1291">
          <cell r="J1291" t="str">
            <v/>
          </cell>
          <cell r="K1291" t="str">
            <v/>
          </cell>
          <cell r="L1291" t="str">
            <v/>
          </cell>
          <cell r="M1291" t="str">
            <v/>
          </cell>
        </row>
        <row r="1292">
          <cell r="J1292" t="str">
            <v/>
          </cell>
          <cell r="K1292" t="str">
            <v/>
          </cell>
          <cell r="L1292" t="str">
            <v/>
          </cell>
          <cell r="M1292" t="str">
            <v/>
          </cell>
        </row>
        <row r="1293">
          <cell r="J1293" t="str">
            <v/>
          </cell>
          <cell r="K1293" t="str">
            <v/>
          </cell>
          <cell r="L1293" t="str">
            <v/>
          </cell>
          <cell r="M1293" t="str">
            <v/>
          </cell>
        </row>
        <row r="1294">
          <cell r="J1294" t="str">
            <v/>
          </cell>
          <cell r="K1294" t="str">
            <v/>
          </cell>
          <cell r="L1294" t="str">
            <v/>
          </cell>
          <cell r="M1294" t="str">
            <v/>
          </cell>
        </row>
        <row r="1295">
          <cell r="J1295" t="str">
            <v/>
          </cell>
          <cell r="K1295" t="str">
            <v/>
          </cell>
          <cell r="L1295" t="str">
            <v/>
          </cell>
          <cell r="M1295" t="str">
            <v/>
          </cell>
        </row>
        <row r="1296">
          <cell r="J1296" t="str">
            <v/>
          </cell>
          <cell r="K1296" t="str">
            <v/>
          </cell>
          <cell r="L1296" t="str">
            <v/>
          </cell>
          <cell r="M1296" t="str">
            <v/>
          </cell>
        </row>
        <row r="1297">
          <cell r="J1297" t="str">
            <v/>
          </cell>
          <cell r="K1297" t="str">
            <v/>
          </cell>
          <cell r="L1297" t="str">
            <v/>
          </cell>
          <cell r="M1297" t="str">
            <v/>
          </cell>
        </row>
        <row r="1298">
          <cell r="J1298" t="str">
            <v/>
          </cell>
          <cell r="K1298" t="str">
            <v/>
          </cell>
          <cell r="L1298" t="str">
            <v/>
          </cell>
          <cell r="M1298" t="str">
            <v/>
          </cell>
        </row>
        <row r="1299">
          <cell r="J1299" t="str">
            <v/>
          </cell>
          <cell r="K1299" t="str">
            <v/>
          </cell>
          <cell r="L1299" t="str">
            <v/>
          </cell>
          <cell r="M1299" t="str">
            <v/>
          </cell>
        </row>
        <row r="1300">
          <cell r="J1300" t="str">
            <v/>
          </cell>
          <cell r="K1300" t="str">
            <v/>
          </cell>
          <cell r="L1300" t="str">
            <v/>
          </cell>
          <cell r="M1300" t="str">
            <v/>
          </cell>
        </row>
        <row r="1301">
          <cell r="J1301" t="str">
            <v/>
          </cell>
          <cell r="K1301" t="str">
            <v/>
          </cell>
          <cell r="L1301" t="str">
            <v/>
          </cell>
          <cell r="M1301" t="str">
            <v/>
          </cell>
        </row>
        <row r="1302">
          <cell r="J1302" t="str">
            <v/>
          </cell>
          <cell r="K1302" t="str">
            <v/>
          </cell>
          <cell r="L1302" t="str">
            <v/>
          </cell>
          <cell r="M1302" t="str">
            <v/>
          </cell>
        </row>
        <row r="1303">
          <cell r="J1303" t="str">
            <v/>
          </cell>
          <cell r="K1303" t="str">
            <v/>
          </cell>
          <cell r="L1303" t="str">
            <v/>
          </cell>
          <cell r="M1303" t="str">
            <v/>
          </cell>
        </row>
        <row r="1304">
          <cell r="J1304" t="str">
            <v/>
          </cell>
          <cell r="K1304" t="str">
            <v/>
          </cell>
          <cell r="L1304" t="str">
            <v/>
          </cell>
          <cell r="M1304" t="str">
            <v/>
          </cell>
        </row>
        <row r="1305">
          <cell r="J1305" t="str">
            <v/>
          </cell>
          <cell r="K1305" t="str">
            <v/>
          </cell>
          <cell r="L1305" t="str">
            <v/>
          </cell>
          <cell r="M1305" t="str">
            <v/>
          </cell>
        </row>
        <row r="1306">
          <cell r="J1306" t="str">
            <v/>
          </cell>
          <cell r="K1306" t="str">
            <v/>
          </cell>
          <cell r="L1306" t="str">
            <v/>
          </cell>
          <cell r="M1306" t="str">
            <v/>
          </cell>
        </row>
        <row r="1307">
          <cell r="J1307" t="str">
            <v/>
          </cell>
          <cell r="K1307" t="str">
            <v/>
          </cell>
          <cell r="L1307" t="str">
            <v/>
          </cell>
          <cell r="M1307" t="str">
            <v/>
          </cell>
        </row>
        <row r="1308">
          <cell r="J1308" t="str">
            <v/>
          </cell>
          <cell r="K1308" t="str">
            <v/>
          </cell>
          <cell r="L1308" t="str">
            <v/>
          </cell>
          <cell r="M1308" t="str">
            <v/>
          </cell>
        </row>
        <row r="1309">
          <cell r="J1309" t="str">
            <v/>
          </cell>
          <cell r="K1309" t="str">
            <v/>
          </cell>
          <cell r="L1309" t="str">
            <v/>
          </cell>
          <cell r="M1309" t="str">
            <v/>
          </cell>
        </row>
        <row r="1310">
          <cell r="J1310" t="str">
            <v/>
          </cell>
          <cell r="K1310" t="str">
            <v/>
          </cell>
          <cell r="L1310" t="str">
            <v/>
          </cell>
          <cell r="M1310" t="str">
            <v/>
          </cell>
        </row>
        <row r="1311">
          <cell r="J1311" t="str">
            <v/>
          </cell>
          <cell r="K1311" t="str">
            <v/>
          </cell>
          <cell r="L1311" t="str">
            <v/>
          </cell>
          <cell r="M1311" t="str">
            <v/>
          </cell>
        </row>
        <row r="1312">
          <cell r="J1312" t="str">
            <v/>
          </cell>
          <cell r="K1312" t="str">
            <v/>
          </cell>
          <cell r="L1312" t="str">
            <v/>
          </cell>
          <cell r="M1312" t="str">
            <v/>
          </cell>
        </row>
        <row r="1313">
          <cell r="J1313" t="str">
            <v/>
          </cell>
          <cell r="K1313" t="str">
            <v/>
          </cell>
          <cell r="L1313" t="str">
            <v/>
          </cell>
          <cell r="M1313" t="str">
            <v/>
          </cell>
        </row>
        <row r="1314">
          <cell r="J1314" t="str">
            <v/>
          </cell>
          <cell r="K1314" t="str">
            <v/>
          </cell>
          <cell r="L1314" t="str">
            <v/>
          </cell>
          <cell r="M1314" t="str">
            <v/>
          </cell>
        </row>
        <row r="1315">
          <cell r="J1315" t="str">
            <v/>
          </cell>
          <cell r="K1315" t="str">
            <v/>
          </cell>
          <cell r="L1315" t="str">
            <v/>
          </cell>
          <cell r="M1315" t="str">
            <v/>
          </cell>
        </row>
        <row r="1316">
          <cell r="J1316" t="str">
            <v/>
          </cell>
          <cell r="K1316" t="str">
            <v/>
          </cell>
          <cell r="L1316" t="str">
            <v/>
          </cell>
          <cell r="M1316" t="str">
            <v/>
          </cell>
        </row>
        <row r="1317">
          <cell r="J1317" t="str">
            <v/>
          </cell>
          <cell r="K1317" t="str">
            <v/>
          </cell>
          <cell r="L1317" t="str">
            <v/>
          </cell>
          <cell r="M1317" t="str">
            <v/>
          </cell>
        </row>
        <row r="1318">
          <cell r="J1318" t="str">
            <v/>
          </cell>
          <cell r="K1318" t="str">
            <v/>
          </cell>
          <cell r="L1318" t="str">
            <v/>
          </cell>
          <cell r="M1318" t="str">
            <v/>
          </cell>
        </row>
        <row r="1319">
          <cell r="J1319" t="str">
            <v/>
          </cell>
          <cell r="K1319" t="str">
            <v/>
          </cell>
          <cell r="L1319" t="str">
            <v/>
          </cell>
          <cell r="M1319" t="str">
            <v/>
          </cell>
        </row>
        <row r="1320">
          <cell r="J1320" t="str">
            <v/>
          </cell>
          <cell r="K1320" t="str">
            <v/>
          </cell>
          <cell r="L1320" t="str">
            <v/>
          </cell>
          <cell r="M1320" t="str">
            <v/>
          </cell>
        </row>
        <row r="1321">
          <cell r="J1321" t="str">
            <v/>
          </cell>
          <cell r="K1321" t="str">
            <v/>
          </cell>
          <cell r="L1321" t="str">
            <v/>
          </cell>
          <cell r="M1321" t="str">
            <v/>
          </cell>
        </row>
        <row r="1322">
          <cell r="J1322" t="str">
            <v/>
          </cell>
          <cell r="K1322" t="str">
            <v/>
          </cell>
          <cell r="L1322" t="str">
            <v/>
          </cell>
          <cell r="M1322" t="str">
            <v/>
          </cell>
        </row>
        <row r="1323">
          <cell r="J1323" t="str">
            <v/>
          </cell>
          <cell r="K1323" t="str">
            <v/>
          </cell>
          <cell r="L1323" t="str">
            <v/>
          </cell>
          <cell r="M1323" t="str">
            <v/>
          </cell>
        </row>
        <row r="1324">
          <cell r="J1324" t="str">
            <v/>
          </cell>
          <cell r="K1324" t="str">
            <v/>
          </cell>
          <cell r="L1324" t="str">
            <v/>
          </cell>
          <cell r="M1324" t="str">
            <v/>
          </cell>
        </row>
        <row r="1325">
          <cell r="J1325" t="str">
            <v/>
          </cell>
          <cell r="K1325" t="str">
            <v/>
          </cell>
          <cell r="L1325" t="str">
            <v/>
          </cell>
          <cell r="M1325" t="str">
            <v/>
          </cell>
        </row>
        <row r="1326">
          <cell r="J1326" t="str">
            <v/>
          </cell>
          <cell r="K1326" t="str">
            <v/>
          </cell>
          <cell r="L1326" t="str">
            <v/>
          </cell>
          <cell r="M1326" t="str">
            <v/>
          </cell>
        </row>
        <row r="1327">
          <cell r="J1327" t="str">
            <v/>
          </cell>
          <cell r="K1327" t="str">
            <v/>
          </cell>
          <cell r="L1327" t="str">
            <v/>
          </cell>
          <cell r="M1327" t="str">
            <v/>
          </cell>
        </row>
        <row r="1328">
          <cell r="J1328" t="str">
            <v/>
          </cell>
          <cell r="K1328" t="str">
            <v/>
          </cell>
          <cell r="L1328" t="str">
            <v/>
          </cell>
          <cell r="M1328" t="str">
            <v/>
          </cell>
        </row>
        <row r="1329">
          <cell r="J1329" t="str">
            <v/>
          </cell>
          <cell r="K1329" t="str">
            <v/>
          </cell>
          <cell r="L1329" t="str">
            <v/>
          </cell>
          <cell r="M1329" t="str">
            <v/>
          </cell>
        </row>
        <row r="1330">
          <cell r="J1330" t="str">
            <v/>
          </cell>
          <cell r="K1330" t="str">
            <v/>
          </cell>
          <cell r="L1330" t="str">
            <v/>
          </cell>
          <cell r="M1330" t="str">
            <v/>
          </cell>
        </row>
        <row r="1331">
          <cell r="J1331" t="str">
            <v/>
          </cell>
          <cell r="K1331" t="str">
            <v/>
          </cell>
          <cell r="L1331" t="str">
            <v/>
          </cell>
          <cell r="M1331" t="str">
            <v/>
          </cell>
        </row>
        <row r="1332">
          <cell r="J1332" t="str">
            <v/>
          </cell>
          <cell r="K1332" t="str">
            <v/>
          </cell>
          <cell r="L1332" t="str">
            <v/>
          </cell>
          <cell r="M1332" t="str">
            <v/>
          </cell>
        </row>
        <row r="1333">
          <cell r="J1333" t="str">
            <v/>
          </cell>
          <cell r="K1333" t="str">
            <v/>
          </cell>
          <cell r="L1333" t="str">
            <v/>
          </cell>
          <cell r="M1333" t="str">
            <v/>
          </cell>
        </row>
        <row r="1334">
          <cell r="J1334" t="str">
            <v/>
          </cell>
          <cell r="K1334" t="str">
            <v/>
          </cell>
          <cell r="L1334" t="str">
            <v/>
          </cell>
          <cell r="M1334" t="str">
            <v/>
          </cell>
        </row>
        <row r="1335">
          <cell r="J1335" t="str">
            <v/>
          </cell>
          <cell r="K1335" t="str">
            <v/>
          </cell>
          <cell r="L1335" t="str">
            <v/>
          </cell>
          <cell r="M1335" t="str">
            <v/>
          </cell>
        </row>
        <row r="1336">
          <cell r="J1336" t="str">
            <v/>
          </cell>
          <cell r="K1336" t="str">
            <v/>
          </cell>
          <cell r="L1336" t="str">
            <v/>
          </cell>
          <cell r="M1336" t="str">
            <v/>
          </cell>
        </row>
        <row r="1337">
          <cell r="J1337" t="str">
            <v/>
          </cell>
          <cell r="K1337" t="str">
            <v/>
          </cell>
          <cell r="L1337" t="str">
            <v/>
          </cell>
          <cell r="M1337" t="str">
            <v/>
          </cell>
        </row>
        <row r="1338">
          <cell r="J1338" t="str">
            <v/>
          </cell>
          <cell r="K1338" t="str">
            <v/>
          </cell>
          <cell r="L1338" t="str">
            <v/>
          </cell>
          <cell r="M1338" t="str">
            <v/>
          </cell>
        </row>
        <row r="1339">
          <cell r="J1339" t="str">
            <v/>
          </cell>
          <cell r="K1339" t="str">
            <v/>
          </cell>
          <cell r="L1339" t="str">
            <v/>
          </cell>
          <cell r="M1339" t="str">
            <v/>
          </cell>
        </row>
        <row r="1340">
          <cell r="J1340" t="str">
            <v/>
          </cell>
          <cell r="K1340" t="str">
            <v/>
          </cell>
          <cell r="L1340" t="str">
            <v/>
          </cell>
          <cell r="M1340" t="str">
            <v/>
          </cell>
        </row>
        <row r="1341">
          <cell r="J1341" t="str">
            <v/>
          </cell>
          <cell r="K1341" t="str">
            <v/>
          </cell>
          <cell r="L1341" t="str">
            <v/>
          </cell>
          <cell r="M1341" t="str">
            <v/>
          </cell>
        </row>
        <row r="1342">
          <cell r="J1342" t="str">
            <v/>
          </cell>
          <cell r="K1342" t="str">
            <v/>
          </cell>
          <cell r="L1342" t="str">
            <v/>
          </cell>
          <cell r="M1342" t="str">
            <v/>
          </cell>
        </row>
        <row r="1343">
          <cell r="J1343" t="str">
            <v/>
          </cell>
          <cell r="K1343" t="str">
            <v/>
          </cell>
          <cell r="L1343" t="str">
            <v/>
          </cell>
          <cell r="M1343" t="str">
            <v/>
          </cell>
        </row>
        <row r="1344">
          <cell r="J1344" t="str">
            <v/>
          </cell>
          <cell r="K1344" t="str">
            <v/>
          </cell>
          <cell r="L1344" t="str">
            <v/>
          </cell>
          <cell r="M1344" t="str">
            <v/>
          </cell>
        </row>
        <row r="1345">
          <cell r="J1345" t="str">
            <v/>
          </cell>
          <cell r="K1345" t="str">
            <v/>
          </cell>
          <cell r="L1345" t="str">
            <v/>
          </cell>
          <cell r="M1345" t="str">
            <v/>
          </cell>
        </row>
        <row r="1346">
          <cell r="J1346" t="str">
            <v/>
          </cell>
          <cell r="K1346" t="str">
            <v/>
          </cell>
          <cell r="L1346" t="str">
            <v/>
          </cell>
          <cell r="M1346" t="str">
            <v/>
          </cell>
        </row>
        <row r="1347">
          <cell r="J1347" t="str">
            <v/>
          </cell>
          <cell r="K1347" t="str">
            <v/>
          </cell>
          <cell r="L1347" t="str">
            <v/>
          </cell>
          <cell r="M1347" t="str">
            <v/>
          </cell>
        </row>
        <row r="1348">
          <cell r="J1348" t="str">
            <v/>
          </cell>
          <cell r="K1348" t="str">
            <v/>
          </cell>
          <cell r="L1348" t="str">
            <v/>
          </cell>
          <cell r="M1348" t="str">
            <v/>
          </cell>
        </row>
        <row r="1349">
          <cell r="J1349" t="str">
            <v/>
          </cell>
          <cell r="K1349" t="str">
            <v/>
          </cell>
          <cell r="L1349" t="str">
            <v/>
          </cell>
          <cell r="M1349" t="str">
            <v/>
          </cell>
        </row>
        <row r="1350">
          <cell r="J1350" t="str">
            <v/>
          </cell>
          <cell r="K1350" t="str">
            <v/>
          </cell>
          <cell r="L1350" t="str">
            <v/>
          </cell>
          <cell r="M1350" t="str">
            <v/>
          </cell>
        </row>
        <row r="1351">
          <cell r="J1351" t="str">
            <v/>
          </cell>
          <cell r="K1351" t="str">
            <v/>
          </cell>
          <cell r="L1351" t="str">
            <v/>
          </cell>
          <cell r="M1351" t="str">
            <v/>
          </cell>
        </row>
        <row r="1352">
          <cell r="J1352" t="str">
            <v/>
          </cell>
          <cell r="K1352" t="str">
            <v/>
          </cell>
          <cell r="L1352" t="str">
            <v/>
          </cell>
          <cell r="M1352" t="str">
            <v/>
          </cell>
        </row>
        <row r="1353">
          <cell r="J1353" t="str">
            <v/>
          </cell>
          <cell r="K1353" t="str">
            <v/>
          </cell>
          <cell r="L1353" t="str">
            <v/>
          </cell>
          <cell r="M1353" t="str">
            <v/>
          </cell>
        </row>
        <row r="1354">
          <cell r="J1354" t="str">
            <v/>
          </cell>
          <cell r="K1354" t="str">
            <v/>
          </cell>
          <cell r="L1354" t="str">
            <v/>
          </cell>
          <cell r="M1354" t="str">
            <v/>
          </cell>
        </row>
        <row r="1355">
          <cell r="J1355" t="str">
            <v/>
          </cell>
          <cell r="K1355" t="str">
            <v/>
          </cell>
          <cell r="L1355" t="str">
            <v/>
          </cell>
          <cell r="M1355" t="str">
            <v/>
          </cell>
        </row>
        <row r="1356">
          <cell r="J1356" t="str">
            <v/>
          </cell>
          <cell r="K1356" t="str">
            <v/>
          </cell>
          <cell r="L1356" t="str">
            <v/>
          </cell>
          <cell r="M1356" t="str">
            <v/>
          </cell>
        </row>
        <row r="1357">
          <cell r="J1357" t="str">
            <v/>
          </cell>
          <cell r="K1357" t="str">
            <v/>
          </cell>
          <cell r="L1357" t="str">
            <v/>
          </cell>
          <cell r="M1357" t="str">
            <v/>
          </cell>
        </row>
        <row r="1358">
          <cell r="J1358" t="str">
            <v/>
          </cell>
          <cell r="K1358" t="str">
            <v/>
          </cell>
          <cell r="L1358" t="str">
            <v/>
          </cell>
          <cell r="M1358" t="str">
            <v/>
          </cell>
        </row>
        <row r="1359">
          <cell r="J1359" t="str">
            <v/>
          </cell>
          <cell r="K1359" t="str">
            <v/>
          </cell>
          <cell r="L1359" t="str">
            <v/>
          </cell>
          <cell r="M1359" t="str">
            <v/>
          </cell>
        </row>
        <row r="1360">
          <cell r="J1360" t="str">
            <v/>
          </cell>
          <cell r="K1360" t="str">
            <v/>
          </cell>
          <cell r="L1360" t="str">
            <v/>
          </cell>
          <cell r="M1360" t="str">
            <v/>
          </cell>
        </row>
        <row r="1361">
          <cell r="J1361" t="str">
            <v/>
          </cell>
          <cell r="K1361" t="str">
            <v/>
          </cell>
          <cell r="L1361" t="str">
            <v/>
          </cell>
          <cell r="M1361" t="str">
            <v/>
          </cell>
        </row>
        <row r="1362">
          <cell r="J1362" t="str">
            <v/>
          </cell>
          <cell r="K1362" t="str">
            <v/>
          </cell>
          <cell r="L1362" t="str">
            <v/>
          </cell>
          <cell r="M1362" t="str">
            <v/>
          </cell>
        </row>
        <row r="1363">
          <cell r="J1363" t="str">
            <v/>
          </cell>
          <cell r="K1363" t="str">
            <v/>
          </cell>
          <cell r="L1363" t="str">
            <v/>
          </cell>
          <cell r="M1363" t="str">
            <v/>
          </cell>
        </row>
        <row r="1364">
          <cell r="J1364" t="str">
            <v/>
          </cell>
          <cell r="K1364" t="str">
            <v/>
          </cell>
          <cell r="L1364" t="str">
            <v/>
          </cell>
          <cell r="M1364" t="str">
            <v/>
          </cell>
        </row>
        <row r="1365">
          <cell r="J1365" t="str">
            <v/>
          </cell>
          <cell r="K1365" t="str">
            <v/>
          </cell>
          <cell r="L1365" t="str">
            <v/>
          </cell>
          <cell r="M1365" t="str">
            <v/>
          </cell>
        </row>
        <row r="1366">
          <cell r="J1366" t="str">
            <v/>
          </cell>
          <cell r="K1366" t="str">
            <v/>
          </cell>
          <cell r="L1366" t="str">
            <v/>
          </cell>
          <cell r="M1366" t="str">
            <v/>
          </cell>
        </row>
        <row r="1367">
          <cell r="J1367" t="str">
            <v/>
          </cell>
          <cell r="K1367" t="str">
            <v/>
          </cell>
          <cell r="L1367" t="str">
            <v/>
          </cell>
          <cell r="M1367" t="str">
            <v/>
          </cell>
        </row>
        <row r="1368">
          <cell r="J1368" t="str">
            <v/>
          </cell>
          <cell r="K1368" t="str">
            <v/>
          </cell>
          <cell r="L1368" t="str">
            <v/>
          </cell>
          <cell r="M1368" t="str">
            <v/>
          </cell>
        </row>
        <row r="1369">
          <cell r="J1369" t="str">
            <v/>
          </cell>
          <cell r="K1369" t="str">
            <v/>
          </cell>
          <cell r="L1369" t="str">
            <v/>
          </cell>
          <cell r="M1369" t="str">
            <v/>
          </cell>
        </row>
        <row r="1370">
          <cell r="J1370" t="str">
            <v/>
          </cell>
          <cell r="K1370" t="str">
            <v/>
          </cell>
          <cell r="L1370" t="str">
            <v/>
          </cell>
          <cell r="M1370" t="str">
            <v/>
          </cell>
        </row>
        <row r="1371">
          <cell r="J1371" t="str">
            <v/>
          </cell>
          <cell r="K1371" t="str">
            <v/>
          </cell>
          <cell r="L1371" t="str">
            <v/>
          </cell>
          <cell r="M1371" t="str">
            <v/>
          </cell>
        </row>
        <row r="1372">
          <cell r="J1372" t="str">
            <v/>
          </cell>
          <cell r="K1372" t="str">
            <v/>
          </cell>
          <cell r="L1372" t="str">
            <v/>
          </cell>
          <cell r="M1372" t="str">
            <v/>
          </cell>
        </row>
        <row r="1373">
          <cell r="J1373" t="str">
            <v/>
          </cell>
          <cell r="K1373" t="str">
            <v/>
          </cell>
          <cell r="L1373" t="str">
            <v/>
          </cell>
          <cell r="M1373" t="str">
            <v/>
          </cell>
        </row>
        <row r="1374">
          <cell r="J1374" t="str">
            <v/>
          </cell>
          <cell r="K1374" t="str">
            <v/>
          </cell>
          <cell r="L1374" t="str">
            <v/>
          </cell>
          <cell r="M1374" t="str">
            <v/>
          </cell>
        </row>
        <row r="1375">
          <cell r="J1375" t="str">
            <v/>
          </cell>
          <cell r="K1375" t="str">
            <v/>
          </cell>
          <cell r="L1375" t="str">
            <v/>
          </cell>
          <cell r="M1375" t="str">
            <v/>
          </cell>
        </row>
        <row r="1376">
          <cell r="J1376" t="str">
            <v/>
          </cell>
          <cell r="K1376" t="str">
            <v/>
          </cell>
          <cell r="L1376" t="str">
            <v/>
          </cell>
          <cell r="M1376" t="str">
            <v/>
          </cell>
        </row>
        <row r="1377">
          <cell r="J1377" t="str">
            <v/>
          </cell>
          <cell r="K1377" t="str">
            <v/>
          </cell>
          <cell r="L1377" t="str">
            <v/>
          </cell>
          <cell r="M1377" t="str">
            <v/>
          </cell>
        </row>
        <row r="1378">
          <cell r="J1378" t="str">
            <v/>
          </cell>
          <cell r="K1378" t="str">
            <v/>
          </cell>
          <cell r="L1378" t="str">
            <v/>
          </cell>
          <cell r="M1378" t="str">
            <v/>
          </cell>
        </row>
        <row r="1379">
          <cell r="J1379" t="str">
            <v/>
          </cell>
          <cell r="K1379" t="str">
            <v/>
          </cell>
          <cell r="L1379" t="str">
            <v/>
          </cell>
          <cell r="M1379" t="str">
            <v/>
          </cell>
        </row>
        <row r="1380">
          <cell r="J1380" t="str">
            <v/>
          </cell>
          <cell r="K1380" t="str">
            <v/>
          </cell>
          <cell r="L1380" t="str">
            <v/>
          </cell>
          <cell r="M1380" t="str">
            <v/>
          </cell>
        </row>
        <row r="1381">
          <cell r="J1381" t="str">
            <v/>
          </cell>
          <cell r="K1381" t="str">
            <v/>
          </cell>
          <cell r="L1381" t="str">
            <v/>
          </cell>
          <cell r="M1381" t="str">
            <v/>
          </cell>
        </row>
        <row r="1382">
          <cell r="J1382" t="str">
            <v/>
          </cell>
          <cell r="K1382" t="str">
            <v/>
          </cell>
          <cell r="L1382" t="str">
            <v/>
          </cell>
          <cell r="M1382" t="str">
            <v/>
          </cell>
        </row>
        <row r="1383">
          <cell r="J1383" t="str">
            <v/>
          </cell>
          <cell r="K1383" t="str">
            <v/>
          </cell>
          <cell r="L1383" t="str">
            <v/>
          </cell>
          <cell r="M1383" t="str">
            <v/>
          </cell>
        </row>
        <row r="1384">
          <cell r="J1384" t="str">
            <v/>
          </cell>
          <cell r="K1384" t="str">
            <v/>
          </cell>
          <cell r="L1384" t="str">
            <v/>
          </cell>
          <cell r="M1384" t="str">
            <v/>
          </cell>
        </row>
        <row r="1385">
          <cell r="J1385" t="str">
            <v/>
          </cell>
          <cell r="K1385" t="str">
            <v/>
          </cell>
          <cell r="L1385" t="str">
            <v/>
          </cell>
          <cell r="M1385" t="str">
            <v/>
          </cell>
        </row>
        <row r="1386">
          <cell r="J1386" t="str">
            <v/>
          </cell>
          <cell r="K1386" t="str">
            <v/>
          </cell>
          <cell r="L1386" t="str">
            <v/>
          </cell>
          <cell r="M1386" t="str">
            <v/>
          </cell>
        </row>
        <row r="1387">
          <cell r="J1387" t="str">
            <v/>
          </cell>
          <cell r="K1387" t="str">
            <v/>
          </cell>
          <cell r="L1387" t="str">
            <v/>
          </cell>
          <cell r="M1387" t="str">
            <v/>
          </cell>
        </row>
        <row r="1388">
          <cell r="J1388" t="str">
            <v/>
          </cell>
          <cell r="K1388" t="str">
            <v/>
          </cell>
          <cell r="L1388" t="str">
            <v/>
          </cell>
          <cell r="M1388" t="str">
            <v/>
          </cell>
        </row>
        <row r="1389">
          <cell r="J1389" t="str">
            <v/>
          </cell>
          <cell r="K1389" t="str">
            <v/>
          </cell>
          <cell r="L1389" t="str">
            <v/>
          </cell>
          <cell r="M1389" t="str">
            <v/>
          </cell>
        </row>
        <row r="1390">
          <cell r="J1390" t="str">
            <v/>
          </cell>
          <cell r="K1390" t="str">
            <v/>
          </cell>
          <cell r="L1390" t="str">
            <v/>
          </cell>
          <cell r="M1390" t="str">
            <v/>
          </cell>
        </row>
        <row r="1391">
          <cell r="J1391" t="str">
            <v/>
          </cell>
          <cell r="K1391" t="str">
            <v/>
          </cell>
          <cell r="L1391" t="str">
            <v/>
          </cell>
          <cell r="M1391" t="str">
            <v/>
          </cell>
        </row>
        <row r="1392">
          <cell r="J1392" t="str">
            <v/>
          </cell>
          <cell r="K1392" t="str">
            <v/>
          </cell>
          <cell r="L1392" t="str">
            <v/>
          </cell>
          <cell r="M1392" t="str">
            <v/>
          </cell>
        </row>
        <row r="1393">
          <cell r="J1393" t="str">
            <v/>
          </cell>
          <cell r="K1393" t="str">
            <v/>
          </cell>
          <cell r="L1393" t="str">
            <v/>
          </cell>
          <cell r="M1393" t="str">
            <v/>
          </cell>
        </row>
        <row r="1394">
          <cell r="J1394" t="str">
            <v/>
          </cell>
          <cell r="K1394" t="str">
            <v/>
          </cell>
          <cell r="L1394" t="str">
            <v/>
          </cell>
          <cell r="M1394" t="str">
            <v/>
          </cell>
        </row>
        <row r="1395">
          <cell r="J1395" t="str">
            <v/>
          </cell>
          <cell r="K1395" t="str">
            <v/>
          </cell>
          <cell r="L1395" t="str">
            <v/>
          </cell>
          <cell r="M1395" t="str">
            <v/>
          </cell>
        </row>
        <row r="1396">
          <cell r="J1396" t="str">
            <v/>
          </cell>
          <cell r="K1396" t="str">
            <v/>
          </cell>
          <cell r="L1396" t="str">
            <v/>
          </cell>
          <cell r="M1396" t="str">
            <v/>
          </cell>
        </row>
        <row r="1397">
          <cell r="J1397" t="str">
            <v/>
          </cell>
          <cell r="K1397" t="str">
            <v/>
          </cell>
          <cell r="L1397" t="str">
            <v/>
          </cell>
          <cell r="M1397" t="str">
            <v/>
          </cell>
        </row>
        <row r="1398">
          <cell r="J1398" t="str">
            <v/>
          </cell>
          <cell r="K1398" t="str">
            <v/>
          </cell>
          <cell r="L1398" t="str">
            <v/>
          </cell>
          <cell r="M1398" t="str">
            <v/>
          </cell>
        </row>
        <row r="1399">
          <cell r="J1399" t="str">
            <v/>
          </cell>
          <cell r="K1399" t="str">
            <v/>
          </cell>
          <cell r="L1399" t="str">
            <v/>
          </cell>
          <cell r="M1399" t="str">
            <v/>
          </cell>
        </row>
        <row r="1400">
          <cell r="J1400" t="str">
            <v/>
          </cell>
          <cell r="K1400" t="str">
            <v/>
          </cell>
          <cell r="L1400" t="str">
            <v/>
          </cell>
          <cell r="M1400" t="str">
            <v/>
          </cell>
        </row>
        <row r="1401">
          <cell r="J1401" t="str">
            <v/>
          </cell>
          <cell r="K1401" t="str">
            <v/>
          </cell>
          <cell r="L1401" t="str">
            <v/>
          </cell>
          <cell r="M1401" t="str">
            <v/>
          </cell>
        </row>
        <row r="1402">
          <cell r="J1402" t="str">
            <v/>
          </cell>
          <cell r="K1402" t="str">
            <v/>
          </cell>
          <cell r="L1402" t="str">
            <v/>
          </cell>
          <cell r="M1402" t="str">
            <v/>
          </cell>
        </row>
        <row r="1403">
          <cell r="J1403" t="str">
            <v/>
          </cell>
          <cell r="K1403" t="str">
            <v/>
          </cell>
          <cell r="L1403" t="str">
            <v/>
          </cell>
          <cell r="M1403" t="str">
            <v/>
          </cell>
        </row>
        <row r="1404">
          <cell r="J1404" t="str">
            <v/>
          </cell>
          <cell r="K1404" t="str">
            <v/>
          </cell>
          <cell r="L1404" t="str">
            <v/>
          </cell>
          <cell r="M1404" t="str">
            <v/>
          </cell>
        </row>
        <row r="1405">
          <cell r="J1405" t="str">
            <v/>
          </cell>
          <cell r="K1405" t="str">
            <v/>
          </cell>
          <cell r="L1405" t="str">
            <v/>
          </cell>
          <cell r="M1405" t="str">
            <v/>
          </cell>
        </row>
        <row r="1406">
          <cell r="J1406" t="str">
            <v/>
          </cell>
          <cell r="K1406" t="str">
            <v/>
          </cell>
          <cell r="L1406" t="str">
            <v/>
          </cell>
          <cell r="M1406" t="str">
            <v/>
          </cell>
        </row>
        <row r="1407">
          <cell r="J1407" t="str">
            <v/>
          </cell>
          <cell r="K1407" t="str">
            <v/>
          </cell>
          <cell r="L1407" t="str">
            <v/>
          </cell>
          <cell r="M1407" t="str">
            <v/>
          </cell>
        </row>
        <row r="1408">
          <cell r="J1408" t="str">
            <v/>
          </cell>
          <cell r="K1408" t="str">
            <v/>
          </cell>
          <cell r="L1408" t="str">
            <v/>
          </cell>
          <cell r="M1408" t="str">
            <v/>
          </cell>
        </row>
        <row r="1409">
          <cell r="J1409" t="str">
            <v/>
          </cell>
          <cell r="K1409" t="str">
            <v/>
          </cell>
          <cell r="L1409" t="str">
            <v/>
          </cell>
          <cell r="M1409" t="str">
            <v/>
          </cell>
        </row>
        <row r="1410">
          <cell r="J1410" t="str">
            <v/>
          </cell>
          <cell r="K1410" t="str">
            <v/>
          </cell>
          <cell r="L1410" t="str">
            <v/>
          </cell>
          <cell r="M1410" t="str">
            <v/>
          </cell>
        </row>
        <row r="1411">
          <cell r="J1411" t="str">
            <v/>
          </cell>
          <cell r="K1411" t="str">
            <v/>
          </cell>
          <cell r="L1411" t="str">
            <v/>
          </cell>
          <cell r="M1411" t="str">
            <v/>
          </cell>
        </row>
        <row r="1412">
          <cell r="J1412" t="str">
            <v/>
          </cell>
          <cell r="K1412" t="str">
            <v/>
          </cell>
          <cell r="L1412" t="str">
            <v/>
          </cell>
          <cell r="M1412" t="str">
            <v/>
          </cell>
        </row>
        <row r="1413">
          <cell r="J1413" t="str">
            <v/>
          </cell>
          <cell r="K1413" t="str">
            <v/>
          </cell>
          <cell r="L1413" t="str">
            <v/>
          </cell>
          <cell r="M1413" t="str">
            <v/>
          </cell>
        </row>
        <row r="1414">
          <cell r="J1414" t="str">
            <v/>
          </cell>
          <cell r="K1414" t="str">
            <v/>
          </cell>
          <cell r="L1414" t="str">
            <v/>
          </cell>
          <cell r="M1414" t="str">
            <v/>
          </cell>
        </row>
        <row r="1415">
          <cell r="J1415" t="str">
            <v/>
          </cell>
          <cell r="K1415" t="str">
            <v/>
          </cell>
          <cell r="L1415" t="str">
            <v/>
          </cell>
          <cell r="M1415" t="str">
            <v/>
          </cell>
        </row>
        <row r="1416">
          <cell r="J1416" t="str">
            <v/>
          </cell>
          <cell r="K1416" t="str">
            <v/>
          </cell>
          <cell r="L1416" t="str">
            <v/>
          </cell>
          <cell r="M1416" t="str">
            <v/>
          </cell>
        </row>
        <row r="1417">
          <cell r="J1417" t="str">
            <v/>
          </cell>
          <cell r="K1417" t="str">
            <v/>
          </cell>
          <cell r="L1417" t="str">
            <v/>
          </cell>
          <cell r="M1417" t="str">
            <v/>
          </cell>
        </row>
        <row r="1418">
          <cell r="J1418" t="str">
            <v/>
          </cell>
          <cell r="K1418" t="str">
            <v/>
          </cell>
          <cell r="L1418" t="str">
            <v/>
          </cell>
          <cell r="M1418" t="str">
            <v/>
          </cell>
        </row>
        <row r="1419">
          <cell r="J1419" t="str">
            <v/>
          </cell>
          <cell r="K1419" t="str">
            <v/>
          </cell>
          <cell r="L1419" t="str">
            <v/>
          </cell>
          <cell r="M1419" t="str">
            <v/>
          </cell>
        </row>
        <row r="1420">
          <cell r="J1420" t="str">
            <v/>
          </cell>
          <cell r="K1420" t="str">
            <v/>
          </cell>
          <cell r="L1420" t="str">
            <v/>
          </cell>
          <cell r="M1420" t="str">
            <v/>
          </cell>
        </row>
        <row r="1421">
          <cell r="J1421" t="str">
            <v/>
          </cell>
          <cell r="K1421" t="str">
            <v/>
          </cell>
          <cell r="L1421" t="str">
            <v/>
          </cell>
          <cell r="M1421" t="str">
            <v/>
          </cell>
        </row>
        <row r="1422">
          <cell r="J1422" t="str">
            <v/>
          </cell>
          <cell r="K1422" t="str">
            <v/>
          </cell>
          <cell r="L1422" t="str">
            <v/>
          </cell>
          <cell r="M1422" t="str">
            <v/>
          </cell>
        </row>
        <row r="1423">
          <cell r="J1423" t="str">
            <v/>
          </cell>
          <cell r="K1423" t="str">
            <v/>
          </cell>
          <cell r="L1423" t="str">
            <v/>
          </cell>
          <cell r="M1423" t="str">
            <v/>
          </cell>
        </row>
        <row r="1424">
          <cell r="J1424" t="str">
            <v/>
          </cell>
          <cell r="K1424" t="str">
            <v/>
          </cell>
          <cell r="L1424" t="str">
            <v/>
          </cell>
          <cell r="M1424" t="str">
            <v/>
          </cell>
        </row>
        <row r="1425">
          <cell r="J1425" t="str">
            <v/>
          </cell>
          <cell r="K1425" t="str">
            <v/>
          </cell>
          <cell r="L1425" t="str">
            <v/>
          </cell>
          <cell r="M1425" t="str">
            <v/>
          </cell>
        </row>
        <row r="1426">
          <cell r="J1426" t="str">
            <v/>
          </cell>
          <cell r="K1426" t="str">
            <v/>
          </cell>
          <cell r="L1426" t="str">
            <v/>
          </cell>
          <cell r="M1426" t="str">
            <v/>
          </cell>
        </row>
        <row r="1427">
          <cell r="J1427" t="str">
            <v/>
          </cell>
          <cell r="K1427" t="str">
            <v/>
          </cell>
          <cell r="L1427" t="str">
            <v/>
          </cell>
          <cell r="M1427" t="str">
            <v/>
          </cell>
        </row>
        <row r="1428">
          <cell r="J1428" t="str">
            <v/>
          </cell>
          <cell r="K1428" t="str">
            <v/>
          </cell>
          <cell r="L1428" t="str">
            <v/>
          </cell>
          <cell r="M1428" t="str">
            <v/>
          </cell>
        </row>
        <row r="1429">
          <cell r="J1429" t="str">
            <v/>
          </cell>
          <cell r="K1429" t="str">
            <v/>
          </cell>
          <cell r="L1429" t="str">
            <v/>
          </cell>
          <cell r="M1429" t="str">
            <v/>
          </cell>
        </row>
        <row r="1430">
          <cell r="J1430" t="str">
            <v/>
          </cell>
          <cell r="K1430" t="str">
            <v/>
          </cell>
          <cell r="L1430" t="str">
            <v/>
          </cell>
          <cell r="M1430" t="str">
            <v/>
          </cell>
        </row>
        <row r="1431">
          <cell r="J1431" t="str">
            <v/>
          </cell>
          <cell r="K1431" t="str">
            <v/>
          </cell>
          <cell r="L1431" t="str">
            <v/>
          </cell>
          <cell r="M1431" t="str">
            <v/>
          </cell>
        </row>
        <row r="1432">
          <cell r="J1432" t="str">
            <v/>
          </cell>
          <cell r="K1432" t="str">
            <v/>
          </cell>
          <cell r="L1432" t="str">
            <v/>
          </cell>
          <cell r="M1432" t="str">
            <v/>
          </cell>
        </row>
        <row r="1433">
          <cell r="J1433" t="str">
            <v/>
          </cell>
          <cell r="K1433" t="str">
            <v/>
          </cell>
          <cell r="L1433" t="str">
            <v/>
          </cell>
          <cell r="M1433" t="str">
            <v/>
          </cell>
        </row>
        <row r="1434">
          <cell r="J1434" t="str">
            <v/>
          </cell>
          <cell r="K1434" t="str">
            <v/>
          </cell>
          <cell r="L1434" t="str">
            <v/>
          </cell>
          <cell r="M1434" t="str">
            <v/>
          </cell>
        </row>
        <row r="1435">
          <cell r="J1435" t="str">
            <v/>
          </cell>
          <cell r="K1435" t="str">
            <v/>
          </cell>
          <cell r="L1435" t="str">
            <v/>
          </cell>
          <cell r="M1435" t="str">
            <v/>
          </cell>
        </row>
        <row r="1436">
          <cell r="J1436" t="str">
            <v/>
          </cell>
          <cell r="K1436" t="str">
            <v/>
          </cell>
          <cell r="L1436" t="str">
            <v/>
          </cell>
          <cell r="M1436" t="str">
            <v/>
          </cell>
        </row>
        <row r="1437">
          <cell r="J1437" t="str">
            <v/>
          </cell>
          <cell r="K1437" t="str">
            <v/>
          </cell>
          <cell r="L1437" t="str">
            <v/>
          </cell>
          <cell r="M1437" t="str">
            <v/>
          </cell>
        </row>
        <row r="1438">
          <cell r="J1438" t="str">
            <v/>
          </cell>
          <cell r="K1438" t="str">
            <v/>
          </cell>
          <cell r="L1438" t="str">
            <v/>
          </cell>
          <cell r="M1438" t="str">
            <v/>
          </cell>
        </row>
        <row r="1439">
          <cell r="J1439" t="str">
            <v/>
          </cell>
          <cell r="K1439" t="str">
            <v/>
          </cell>
          <cell r="L1439" t="str">
            <v/>
          </cell>
          <cell r="M1439" t="str">
            <v/>
          </cell>
        </row>
        <row r="1440">
          <cell r="J1440" t="str">
            <v/>
          </cell>
          <cell r="K1440" t="str">
            <v/>
          </cell>
          <cell r="L1440" t="str">
            <v/>
          </cell>
          <cell r="M1440" t="str">
            <v/>
          </cell>
        </row>
        <row r="1441">
          <cell r="J1441" t="str">
            <v/>
          </cell>
          <cell r="K1441" t="str">
            <v/>
          </cell>
          <cell r="L1441" t="str">
            <v/>
          </cell>
          <cell r="M1441" t="str">
            <v/>
          </cell>
        </row>
        <row r="1442">
          <cell r="J1442" t="str">
            <v/>
          </cell>
          <cell r="K1442" t="str">
            <v/>
          </cell>
          <cell r="L1442" t="str">
            <v/>
          </cell>
          <cell r="M1442" t="str">
            <v/>
          </cell>
        </row>
        <row r="1443">
          <cell r="J1443" t="str">
            <v/>
          </cell>
          <cell r="K1443" t="str">
            <v/>
          </cell>
          <cell r="L1443" t="str">
            <v/>
          </cell>
          <cell r="M1443" t="str">
            <v/>
          </cell>
        </row>
        <row r="1444">
          <cell r="J1444" t="str">
            <v/>
          </cell>
          <cell r="K1444" t="str">
            <v/>
          </cell>
          <cell r="L1444" t="str">
            <v/>
          </cell>
          <cell r="M1444" t="str">
            <v/>
          </cell>
        </row>
        <row r="1445">
          <cell r="J1445" t="str">
            <v/>
          </cell>
          <cell r="K1445" t="str">
            <v/>
          </cell>
          <cell r="L1445" t="str">
            <v/>
          </cell>
          <cell r="M1445" t="str">
            <v/>
          </cell>
        </row>
        <row r="1446">
          <cell r="J1446" t="str">
            <v/>
          </cell>
          <cell r="K1446" t="str">
            <v/>
          </cell>
          <cell r="L1446" t="str">
            <v/>
          </cell>
          <cell r="M1446" t="str">
            <v/>
          </cell>
        </row>
        <row r="1447">
          <cell r="J1447" t="str">
            <v/>
          </cell>
          <cell r="K1447" t="str">
            <v/>
          </cell>
          <cell r="L1447" t="str">
            <v/>
          </cell>
          <cell r="M1447" t="str">
            <v/>
          </cell>
        </row>
        <row r="1448">
          <cell r="J1448" t="str">
            <v/>
          </cell>
          <cell r="K1448" t="str">
            <v/>
          </cell>
          <cell r="L1448" t="str">
            <v/>
          </cell>
          <cell r="M1448" t="str">
            <v/>
          </cell>
        </row>
        <row r="1449">
          <cell r="J1449" t="str">
            <v/>
          </cell>
          <cell r="K1449" t="str">
            <v/>
          </cell>
          <cell r="L1449" t="str">
            <v/>
          </cell>
          <cell r="M1449" t="str">
            <v/>
          </cell>
        </row>
        <row r="1450">
          <cell r="J1450" t="str">
            <v/>
          </cell>
          <cell r="K1450" t="str">
            <v/>
          </cell>
          <cell r="L1450" t="str">
            <v/>
          </cell>
          <cell r="M1450" t="str">
            <v/>
          </cell>
        </row>
        <row r="1451">
          <cell r="J1451" t="str">
            <v/>
          </cell>
          <cell r="K1451" t="str">
            <v/>
          </cell>
          <cell r="L1451" t="str">
            <v/>
          </cell>
          <cell r="M1451" t="str">
            <v/>
          </cell>
        </row>
        <row r="1452">
          <cell r="J1452" t="str">
            <v/>
          </cell>
          <cell r="K1452" t="str">
            <v/>
          </cell>
          <cell r="L1452" t="str">
            <v/>
          </cell>
          <cell r="M1452" t="str">
            <v/>
          </cell>
        </row>
        <row r="1453">
          <cell r="J1453" t="str">
            <v/>
          </cell>
          <cell r="K1453" t="str">
            <v/>
          </cell>
          <cell r="L1453" t="str">
            <v/>
          </cell>
          <cell r="M1453" t="str">
            <v/>
          </cell>
        </row>
        <row r="1454">
          <cell r="J1454" t="str">
            <v/>
          </cell>
          <cell r="K1454" t="str">
            <v/>
          </cell>
          <cell r="L1454" t="str">
            <v/>
          </cell>
          <cell r="M1454" t="str">
            <v/>
          </cell>
        </row>
        <row r="1455">
          <cell r="J1455" t="str">
            <v/>
          </cell>
          <cell r="K1455" t="str">
            <v/>
          </cell>
          <cell r="L1455" t="str">
            <v/>
          </cell>
          <cell r="M1455" t="str">
            <v/>
          </cell>
        </row>
        <row r="1456">
          <cell r="J1456" t="str">
            <v/>
          </cell>
          <cell r="K1456" t="str">
            <v/>
          </cell>
          <cell r="L1456" t="str">
            <v/>
          </cell>
          <cell r="M1456" t="str">
            <v/>
          </cell>
        </row>
        <row r="1457">
          <cell r="J1457" t="str">
            <v/>
          </cell>
          <cell r="K1457" t="str">
            <v/>
          </cell>
          <cell r="L1457" t="str">
            <v/>
          </cell>
          <cell r="M1457" t="str">
            <v/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6"/>
  <sheetViews>
    <sheetView tabSelected="1" workbookViewId="0">
      <selection activeCell="D87" sqref="D87"/>
    </sheetView>
  </sheetViews>
  <sheetFormatPr baseColWidth="10" defaultRowHeight="12.75" x14ac:dyDescent="0.2"/>
  <cols>
    <col min="1" max="1" width="41.140625" style="2" bestFit="1" customWidth="1"/>
    <col min="2" max="2" width="40" style="2" customWidth="1"/>
    <col min="3" max="3" width="39.5703125" style="2" bestFit="1" customWidth="1"/>
    <col min="4" max="4" width="17.5703125" style="2" bestFit="1" customWidth="1"/>
    <col min="5" max="5" width="14.28515625" style="2" customWidth="1"/>
    <col min="6" max="6" width="15.7109375" style="2" bestFit="1" customWidth="1"/>
    <col min="7" max="7" width="40.42578125" style="2" customWidth="1"/>
    <col min="8" max="8" width="11.42578125" style="2"/>
    <col min="9" max="9" width="15.85546875" style="2" customWidth="1"/>
    <col min="10" max="10" width="11" style="2" bestFit="1" customWidth="1"/>
    <col min="11" max="11" width="18.7109375" style="2" bestFit="1" customWidth="1"/>
    <col min="12" max="16384" width="11.42578125" style="2"/>
  </cols>
  <sheetData>
    <row r="1" spans="1:12" ht="15" thickBot="1" x14ac:dyDescent="0.25">
      <c r="A1" s="359" t="s">
        <v>632</v>
      </c>
      <c r="B1" s="360"/>
      <c r="C1" s="294"/>
      <c r="D1" s="294"/>
      <c r="E1" s="294"/>
      <c r="F1" s="294"/>
      <c r="G1" s="295"/>
      <c r="H1" s="295"/>
      <c r="I1" s="295"/>
      <c r="J1" s="295"/>
      <c r="K1" s="295"/>
      <c r="L1" s="295"/>
    </row>
    <row r="2" spans="1:12" x14ac:dyDescent="0.2">
      <c r="A2" s="296"/>
      <c r="B2" s="343"/>
      <c r="C2" s="297"/>
      <c r="D2" s="297"/>
      <c r="E2" s="297"/>
      <c r="F2" s="297"/>
      <c r="G2" s="295"/>
      <c r="H2" s="295"/>
      <c r="I2" s="295"/>
      <c r="J2" s="295"/>
      <c r="K2" s="295"/>
      <c r="L2" s="295"/>
    </row>
    <row r="3" spans="1:12" x14ac:dyDescent="0.2">
      <c r="A3" s="298" t="s">
        <v>425</v>
      </c>
      <c r="B3" s="348">
        <v>1601122</v>
      </c>
      <c r="C3" s="294"/>
      <c r="D3" s="299"/>
      <c r="E3" s="299"/>
      <c r="F3" s="299"/>
      <c r="G3" s="295"/>
      <c r="H3" s="295"/>
      <c r="I3" s="295"/>
      <c r="J3" s="295"/>
      <c r="K3" s="295"/>
      <c r="L3" s="295"/>
    </row>
    <row r="4" spans="1:12" ht="25.5" x14ac:dyDescent="0.2">
      <c r="A4" s="300" t="s">
        <v>426</v>
      </c>
      <c r="B4" s="349" t="s">
        <v>633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</row>
    <row r="5" spans="1:12" ht="15" x14ac:dyDescent="0.25">
      <c r="A5" s="298" t="s">
        <v>427</v>
      </c>
      <c r="B5" s="349" t="s">
        <v>634</v>
      </c>
      <c r="C5" s="295"/>
      <c r="D5" s="301"/>
      <c r="E5" s="301"/>
      <c r="F5" s="301"/>
      <c r="G5" s="295"/>
      <c r="H5" s="295"/>
      <c r="I5" s="295"/>
      <c r="J5" s="295"/>
      <c r="K5" s="295"/>
      <c r="L5" s="295"/>
    </row>
    <row r="6" spans="1:12" x14ac:dyDescent="0.2">
      <c r="A6" s="298" t="s">
        <v>477</v>
      </c>
      <c r="B6" s="349" t="s">
        <v>635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</row>
    <row r="7" spans="1:12" ht="15" x14ac:dyDescent="0.25">
      <c r="A7" s="298" t="s">
        <v>428</v>
      </c>
      <c r="B7" s="349" t="s">
        <v>636</v>
      </c>
      <c r="C7" s="295"/>
      <c r="D7" s="301"/>
      <c r="E7" s="301"/>
      <c r="F7" s="301"/>
      <c r="G7" s="295"/>
      <c r="H7" s="295"/>
      <c r="I7" s="295"/>
      <c r="J7" s="295"/>
      <c r="K7" s="295"/>
      <c r="L7" s="295"/>
    </row>
    <row r="8" spans="1:12" ht="15" x14ac:dyDescent="0.25">
      <c r="A8" s="298" t="s">
        <v>550</v>
      </c>
      <c r="B8" s="349" t="s">
        <v>637</v>
      </c>
      <c r="C8" s="295"/>
      <c r="D8" s="301"/>
      <c r="E8" s="301"/>
      <c r="F8" s="301"/>
      <c r="G8" s="295"/>
      <c r="H8" s="295"/>
      <c r="I8" s="295"/>
      <c r="J8" s="295"/>
      <c r="K8" s="295"/>
      <c r="L8" s="295"/>
    </row>
    <row r="9" spans="1:12" ht="15.75" thickBot="1" x14ac:dyDescent="0.3">
      <c r="A9" s="302" t="s">
        <v>538</v>
      </c>
      <c r="B9" s="350">
        <v>202312</v>
      </c>
      <c r="C9" s="303"/>
      <c r="D9" s="304"/>
      <c r="E9" s="304"/>
      <c r="F9" s="304"/>
      <c r="G9" s="295"/>
      <c r="H9" s="295"/>
      <c r="I9" s="295"/>
      <c r="J9" s="295"/>
      <c r="K9" s="295"/>
      <c r="L9" s="295"/>
    </row>
    <row r="10" spans="1:12" x14ac:dyDescent="0.2">
      <c r="A10" s="295"/>
      <c r="B10" s="295"/>
      <c r="C10" s="295"/>
      <c r="D10" s="295"/>
      <c r="E10" s="295"/>
      <c r="F10" s="295"/>
      <c r="G10" s="295"/>
      <c r="H10" s="295"/>
      <c r="I10" s="295"/>
      <c r="J10" s="295"/>
      <c r="K10" s="295"/>
      <c r="L10" s="295"/>
    </row>
    <row r="11" spans="1:12" ht="13.5" thickBot="1" x14ac:dyDescent="0.25">
      <c r="A11" s="305" t="s">
        <v>551</v>
      </c>
      <c r="B11" s="306"/>
      <c r="C11" s="295"/>
      <c r="D11" s="295"/>
      <c r="E11" s="295"/>
      <c r="F11" s="295"/>
      <c r="G11" s="295"/>
      <c r="H11" s="295"/>
      <c r="I11" s="295"/>
      <c r="J11" s="295"/>
      <c r="K11" s="295"/>
      <c r="L11" s="295"/>
    </row>
    <row r="12" spans="1:12" x14ac:dyDescent="0.2">
      <c r="A12" s="307" t="s">
        <v>552</v>
      </c>
      <c r="B12" s="308" t="s">
        <v>553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</row>
    <row r="13" spans="1:12" x14ac:dyDescent="0.2">
      <c r="A13" s="309" t="s">
        <v>613</v>
      </c>
      <c r="B13" s="310" t="s">
        <v>638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</row>
    <row r="14" spans="1:12" x14ac:dyDescent="0.2">
      <c r="A14" s="309" t="s">
        <v>614</v>
      </c>
      <c r="B14" s="310" t="s">
        <v>639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</row>
    <row r="15" spans="1:12" x14ac:dyDescent="0.2">
      <c r="A15" s="309" t="s">
        <v>615</v>
      </c>
      <c r="B15" s="310" t="s">
        <v>637</v>
      </c>
      <c r="C15" s="295"/>
      <c r="D15" s="295"/>
      <c r="E15" s="295"/>
      <c r="F15" s="295"/>
      <c r="G15" s="295"/>
      <c r="H15" s="295"/>
      <c r="I15" s="295"/>
      <c r="J15" s="295"/>
      <c r="K15" s="295"/>
      <c r="L15" s="295"/>
    </row>
    <row r="16" spans="1:12" x14ac:dyDescent="0.2">
      <c r="A16" s="309" t="s">
        <v>616</v>
      </c>
      <c r="B16" s="310" t="s">
        <v>640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</row>
    <row r="17" spans="1:12" x14ac:dyDescent="0.2">
      <c r="A17" s="309" t="s">
        <v>617</v>
      </c>
      <c r="B17" s="310">
        <v>0</v>
      </c>
      <c r="C17" s="295"/>
      <c r="D17" s="295"/>
      <c r="E17" s="295"/>
      <c r="F17" s="295"/>
      <c r="G17" s="295"/>
      <c r="H17" s="295"/>
      <c r="I17" s="295"/>
      <c r="J17" s="295"/>
      <c r="K17" s="295"/>
      <c r="L17" s="295"/>
    </row>
    <row r="18" spans="1:12" ht="20.25" customHeight="1" x14ac:dyDescent="0.2">
      <c r="A18" s="309" t="s">
        <v>618</v>
      </c>
      <c r="B18" s="351" t="s">
        <v>641</v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</row>
    <row r="19" spans="1:12" x14ac:dyDescent="0.2">
      <c r="A19" s="311"/>
      <c r="B19" s="312"/>
      <c r="C19" s="295"/>
      <c r="D19" s="295"/>
      <c r="E19" s="295"/>
      <c r="F19" s="295"/>
      <c r="G19" s="295"/>
      <c r="H19" s="295"/>
      <c r="I19" s="295"/>
      <c r="J19" s="295"/>
      <c r="K19" s="295"/>
      <c r="L19" s="295"/>
    </row>
    <row r="20" spans="1:12" x14ac:dyDescent="0.2">
      <c r="A20" s="309" t="s">
        <v>556</v>
      </c>
      <c r="B20" s="310"/>
      <c r="C20" s="295"/>
      <c r="D20" s="295"/>
      <c r="E20" s="295"/>
      <c r="F20" s="295"/>
      <c r="G20" s="295"/>
      <c r="H20" s="295"/>
      <c r="I20" s="295"/>
      <c r="J20" s="295"/>
      <c r="K20" s="295"/>
      <c r="L20" s="295"/>
    </row>
    <row r="21" spans="1:12" x14ac:dyDescent="0.2">
      <c r="A21" s="309" t="s">
        <v>619</v>
      </c>
      <c r="B21" s="352" t="s">
        <v>642</v>
      </c>
      <c r="C21" s="295"/>
      <c r="D21" s="295"/>
      <c r="E21" s="295"/>
      <c r="F21" s="295"/>
      <c r="G21" s="295"/>
      <c r="H21" s="295"/>
      <c r="I21" s="295"/>
      <c r="J21" s="295"/>
      <c r="K21" s="295"/>
      <c r="L21" s="295"/>
    </row>
    <row r="22" spans="1:12" x14ac:dyDescent="0.2">
      <c r="A22" s="309" t="s">
        <v>620</v>
      </c>
      <c r="B22" s="353">
        <v>43916</v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</row>
    <row r="23" spans="1:12" ht="13.5" thickBot="1" x14ac:dyDescent="0.25">
      <c r="A23" s="313" t="s">
        <v>621</v>
      </c>
      <c r="B23" s="314" t="s">
        <v>643</v>
      </c>
      <c r="C23" s="295"/>
      <c r="D23" s="295"/>
      <c r="E23" s="295"/>
      <c r="F23" s="295"/>
      <c r="G23" s="295"/>
      <c r="H23" s="295"/>
      <c r="I23" s="295"/>
      <c r="J23" s="295"/>
      <c r="K23" s="295"/>
      <c r="L23" s="295"/>
    </row>
    <row r="24" spans="1:12" ht="13.5" thickBot="1" x14ac:dyDescent="0.25">
      <c r="A24" s="315"/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</row>
    <row r="25" spans="1:12" x14ac:dyDescent="0.2">
      <c r="A25" s="307" t="s">
        <v>557</v>
      </c>
      <c r="B25" s="316" t="s">
        <v>558</v>
      </c>
      <c r="C25" s="308" t="s">
        <v>559</v>
      </c>
      <c r="D25" s="295"/>
      <c r="E25" s="295"/>
      <c r="F25" s="295"/>
      <c r="G25" s="295"/>
      <c r="H25" s="295"/>
      <c r="I25" s="295"/>
      <c r="J25" s="295"/>
      <c r="K25" s="295"/>
      <c r="L25" s="295"/>
    </row>
    <row r="26" spans="1:12" x14ac:dyDescent="0.2">
      <c r="A26" s="317" t="str">
        <f>IF(B26&lt;&gt;"","RIB1","")</f>
        <v>RIB1</v>
      </c>
      <c r="B26" s="318" t="s">
        <v>644</v>
      </c>
      <c r="C26" s="310" t="s">
        <v>645</v>
      </c>
      <c r="D26" s="295"/>
      <c r="E26" s="295"/>
      <c r="F26" s="295"/>
      <c r="G26" s="295"/>
      <c r="H26" s="295"/>
      <c r="I26" s="295"/>
      <c r="J26" s="295"/>
      <c r="K26" s="295"/>
      <c r="L26" s="295"/>
    </row>
    <row r="27" spans="1:12" x14ac:dyDescent="0.2">
      <c r="A27" s="317" t="str">
        <f>IF(B27&lt;&gt;"",(MID(A26,1,3))&amp;(1+MID(A26,4,1)/1),"")</f>
        <v>RIB2</v>
      </c>
      <c r="B27" s="318" t="s">
        <v>646</v>
      </c>
      <c r="C27" s="310" t="s">
        <v>647</v>
      </c>
      <c r="D27" s="295"/>
      <c r="E27" s="295"/>
      <c r="F27" s="295"/>
      <c r="G27" s="295"/>
      <c r="H27" s="295"/>
      <c r="I27" s="295"/>
      <c r="J27" s="295"/>
      <c r="K27" s="295"/>
      <c r="L27" s="295"/>
    </row>
    <row r="28" spans="1:12" x14ac:dyDescent="0.2">
      <c r="A28" s="317" t="str">
        <f>IF(B28&lt;&gt;"",(MID(A27,1,3))&amp;(1+MID(A27,4,1)/1),"")</f>
        <v>RIB3</v>
      </c>
      <c r="B28" s="318" t="s">
        <v>648</v>
      </c>
      <c r="C28" s="310" t="s">
        <v>649</v>
      </c>
      <c r="D28" s="295"/>
      <c r="E28" s="295"/>
      <c r="F28" s="295"/>
      <c r="G28" s="295"/>
      <c r="H28" s="295"/>
      <c r="I28" s="295"/>
      <c r="J28" s="295"/>
      <c r="K28" s="295"/>
      <c r="L28" s="295"/>
    </row>
    <row r="29" spans="1:12" x14ac:dyDescent="0.2">
      <c r="A29" s="317" t="str">
        <f>IF(B29&lt;&gt;"",(MID(A28,1,3))&amp;(1+MID(A28,4,1)/1),"")</f>
        <v>RIB4</v>
      </c>
      <c r="B29" s="318" t="s">
        <v>650</v>
      </c>
      <c r="C29" s="310" t="s">
        <v>651</v>
      </c>
      <c r="D29" s="295"/>
      <c r="E29" s="295"/>
      <c r="F29" s="295"/>
      <c r="G29" s="295"/>
      <c r="H29" s="295"/>
      <c r="I29" s="295"/>
      <c r="J29" s="295"/>
      <c r="K29" s="295"/>
      <c r="L29" s="295"/>
    </row>
    <row r="30" spans="1:12" x14ac:dyDescent="0.2">
      <c r="A30" s="317" t="str">
        <f>IF(B29&lt;&gt;"","Swift","")</f>
        <v>Swift</v>
      </c>
      <c r="B30" s="318"/>
      <c r="C30" s="310"/>
      <c r="D30" s="295"/>
      <c r="E30" s="295"/>
      <c r="F30" s="295"/>
      <c r="G30" s="295"/>
      <c r="H30" s="295"/>
      <c r="I30" s="295"/>
      <c r="J30" s="295"/>
      <c r="K30" s="295"/>
      <c r="L30" s="295"/>
    </row>
    <row r="31" spans="1:12" ht="13.5" thickBot="1" x14ac:dyDescent="0.25">
      <c r="A31" s="317" t="str">
        <f>IF(B30&lt;&gt;"","IBAN","")</f>
        <v/>
      </c>
      <c r="B31" s="319"/>
      <c r="C31" s="314"/>
      <c r="D31" s="295"/>
      <c r="E31" s="295"/>
      <c r="F31" s="295"/>
      <c r="G31" s="295"/>
      <c r="H31" s="295"/>
      <c r="I31" s="295"/>
      <c r="J31" s="295"/>
      <c r="K31" s="295"/>
      <c r="L31" s="295"/>
    </row>
    <row r="32" spans="1:12" x14ac:dyDescent="0.2">
      <c r="A32" s="320"/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</row>
    <row r="33" spans="1:12" x14ac:dyDescent="0.2">
      <c r="A33" s="321" t="s">
        <v>560</v>
      </c>
      <c r="B33" s="322"/>
      <c r="C33" s="295"/>
      <c r="D33" s="295"/>
      <c r="E33" s="295"/>
      <c r="F33" s="295"/>
      <c r="G33" s="295"/>
      <c r="H33" s="295"/>
      <c r="I33" s="295"/>
      <c r="J33" s="295"/>
      <c r="K33" s="295"/>
      <c r="L33" s="295"/>
    </row>
    <row r="34" spans="1:12" ht="25.5" x14ac:dyDescent="0.2">
      <c r="A34" s="323" t="s">
        <v>561</v>
      </c>
      <c r="B34" s="323" t="s">
        <v>562</v>
      </c>
      <c r="C34" s="323" t="s">
        <v>563</v>
      </c>
      <c r="D34" s="324" t="s">
        <v>564</v>
      </c>
      <c r="E34" s="324" t="s">
        <v>565</v>
      </c>
      <c r="F34" s="323" t="s">
        <v>554</v>
      </c>
      <c r="G34" s="324" t="s">
        <v>566</v>
      </c>
      <c r="H34" s="295"/>
      <c r="I34" s="295"/>
      <c r="J34" s="295"/>
      <c r="K34" s="295"/>
      <c r="L34" s="295"/>
    </row>
    <row r="35" spans="1:12" x14ac:dyDescent="0.2">
      <c r="A35" s="317" t="str">
        <f>IF(B35&lt;&gt;"","DG1","")</f>
        <v>DG1</v>
      </c>
      <c r="B35" s="318" t="s">
        <v>721</v>
      </c>
      <c r="C35" s="318" t="s">
        <v>653</v>
      </c>
      <c r="D35" s="358" t="s">
        <v>722</v>
      </c>
      <c r="E35" s="354">
        <v>44690</v>
      </c>
      <c r="F35" s="318" t="s">
        <v>654</v>
      </c>
      <c r="G35" s="318" t="s">
        <v>655</v>
      </c>
      <c r="H35" s="295"/>
      <c r="I35" s="295"/>
      <c r="J35" s="295"/>
      <c r="K35" s="295"/>
      <c r="L35" s="295"/>
    </row>
    <row r="36" spans="1:12" x14ac:dyDescent="0.2">
      <c r="A36" s="317" t="str">
        <f>IF(B36&lt;&gt;"",(MID(A35,1,2))&amp;(1+MID(A35,3,1)/1),"")</f>
        <v>DG2</v>
      </c>
      <c r="B36" s="318" t="s">
        <v>652</v>
      </c>
      <c r="C36" s="318" t="s">
        <v>656</v>
      </c>
      <c r="D36" s="358" t="s">
        <v>723</v>
      </c>
      <c r="E36" s="354">
        <v>44690</v>
      </c>
      <c r="F36" s="318" t="s">
        <v>657</v>
      </c>
      <c r="G36" s="318" t="s">
        <v>658</v>
      </c>
      <c r="H36" s="295"/>
      <c r="I36" s="295"/>
      <c r="J36" s="295"/>
      <c r="K36" s="295"/>
      <c r="L36" s="295"/>
    </row>
    <row r="37" spans="1:12" x14ac:dyDescent="0.2">
      <c r="A37" s="317" t="str">
        <f>IF(B37&lt;&gt;"",(MID(A36,1,2))&amp;(1+MID(A36,3,1)/1),"")</f>
        <v/>
      </c>
      <c r="B37" s="318"/>
      <c r="C37" s="318"/>
      <c r="D37" s="318"/>
      <c r="E37" s="318"/>
      <c r="F37" s="318"/>
      <c r="G37" s="318"/>
      <c r="H37" s="295"/>
      <c r="I37" s="295"/>
      <c r="J37" s="295"/>
      <c r="K37" s="295"/>
      <c r="L37" s="295"/>
    </row>
    <row r="38" spans="1:12" x14ac:dyDescent="0.2">
      <c r="A38" s="317" t="str">
        <f>IF(B38&lt;&gt;"",(MID(A37,1,2))&amp;(1+MID(A37,3,1)/1),"")</f>
        <v/>
      </c>
      <c r="B38" s="318"/>
      <c r="C38" s="318"/>
      <c r="D38" s="318"/>
      <c r="E38" s="318"/>
      <c r="F38" s="318"/>
      <c r="G38" s="318"/>
      <c r="H38" s="295"/>
      <c r="I38" s="295"/>
      <c r="J38" s="295"/>
      <c r="K38" s="295"/>
      <c r="L38" s="295"/>
    </row>
    <row r="39" spans="1:12" x14ac:dyDescent="0.2">
      <c r="A39" s="325"/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</row>
    <row r="40" spans="1:12" x14ac:dyDescent="0.2">
      <c r="A40" s="321" t="s">
        <v>567</v>
      </c>
      <c r="B40" s="326"/>
      <c r="C40" s="295"/>
      <c r="D40" s="295"/>
      <c r="E40" s="295"/>
      <c r="F40" s="295"/>
      <c r="G40" s="295"/>
      <c r="H40" s="295"/>
      <c r="I40" s="295"/>
      <c r="J40" s="295"/>
      <c r="K40" s="295"/>
      <c r="L40" s="295"/>
    </row>
    <row r="41" spans="1:12" ht="63.75" x14ac:dyDescent="0.2">
      <c r="A41" s="323" t="s">
        <v>561</v>
      </c>
      <c r="B41" s="323" t="s">
        <v>541</v>
      </c>
      <c r="C41" s="323" t="s">
        <v>568</v>
      </c>
      <c r="D41" s="323" t="s">
        <v>569</v>
      </c>
      <c r="E41" s="323" t="s">
        <v>570</v>
      </c>
      <c r="F41" s="323" t="s">
        <v>571</v>
      </c>
      <c r="G41" s="323" t="s">
        <v>572</v>
      </c>
      <c r="H41" s="323" t="s">
        <v>573</v>
      </c>
      <c r="I41" s="323" t="s">
        <v>574</v>
      </c>
      <c r="J41" s="323" t="s">
        <v>554</v>
      </c>
      <c r="K41" s="324" t="s">
        <v>555</v>
      </c>
      <c r="L41" s="295"/>
    </row>
    <row r="42" spans="1:12" x14ac:dyDescent="0.2">
      <c r="A42" s="317" t="str">
        <f>IF(B42&lt;&gt;"","CAC1","")</f>
        <v>CAC1</v>
      </c>
      <c r="B42" s="318" t="s">
        <v>659</v>
      </c>
      <c r="C42" s="318" t="s">
        <v>660</v>
      </c>
      <c r="D42" s="318" t="s">
        <v>724</v>
      </c>
      <c r="E42" s="354">
        <v>44489</v>
      </c>
      <c r="F42" s="318">
        <v>941</v>
      </c>
      <c r="G42" s="354">
        <v>44710</v>
      </c>
      <c r="H42" s="318" t="s">
        <v>725</v>
      </c>
      <c r="I42" s="318" t="s">
        <v>661</v>
      </c>
      <c r="J42" s="318">
        <v>699926039</v>
      </c>
      <c r="K42" s="318" t="s">
        <v>662</v>
      </c>
      <c r="L42" s="295"/>
    </row>
    <row r="43" spans="1:12" x14ac:dyDescent="0.2">
      <c r="A43" s="317" t="str">
        <f>IF(B43&lt;&gt;"",(MID(A42,1,3))&amp;(1+MID(A42,4,1)/1),"")</f>
        <v>CAC2</v>
      </c>
      <c r="B43" s="318" t="s">
        <v>663</v>
      </c>
      <c r="C43" s="318" t="s">
        <v>664</v>
      </c>
      <c r="D43" s="318" t="s">
        <v>726</v>
      </c>
      <c r="E43" s="354">
        <v>44489</v>
      </c>
      <c r="F43" s="318">
        <v>259</v>
      </c>
      <c r="G43" s="354">
        <v>44710</v>
      </c>
      <c r="H43" s="318" t="s">
        <v>725</v>
      </c>
      <c r="I43" s="318" t="s">
        <v>727</v>
      </c>
      <c r="J43" s="318" t="s">
        <v>728</v>
      </c>
      <c r="K43" s="318" t="s">
        <v>665</v>
      </c>
      <c r="L43" s="295"/>
    </row>
    <row r="44" spans="1:12" x14ac:dyDescent="0.2">
      <c r="A44" s="317" t="str">
        <f>IF(B44&lt;&gt;"",(MID(A43,1,3))&amp;(1+MID(A43,4,1)/1),"")</f>
        <v/>
      </c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295"/>
    </row>
    <row r="45" spans="1:12" x14ac:dyDescent="0.2">
      <c r="A45" s="317" t="str">
        <f>IF(B45&lt;&gt;"",(MID(A44,1,3))&amp;(1+MID(A44,4,1)/1),"")</f>
        <v/>
      </c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295"/>
    </row>
    <row r="46" spans="1:12" x14ac:dyDescent="0.2">
      <c r="A46" s="320"/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</row>
    <row r="47" spans="1:12" x14ac:dyDescent="0.2">
      <c r="A47" s="321" t="s">
        <v>612</v>
      </c>
      <c r="B47" s="322"/>
      <c r="C47" s="295"/>
      <c r="D47" s="295"/>
      <c r="E47" s="295"/>
      <c r="F47" s="295"/>
      <c r="G47" s="295"/>
      <c r="H47" s="295"/>
      <c r="I47" s="295"/>
      <c r="J47" s="295"/>
      <c r="K47" s="295"/>
      <c r="L47" s="295"/>
    </row>
    <row r="48" spans="1:12" ht="38.25" x14ac:dyDescent="0.2">
      <c r="A48" s="323" t="s">
        <v>561</v>
      </c>
      <c r="B48" s="323" t="s">
        <v>562</v>
      </c>
      <c r="C48" s="323" t="s">
        <v>563</v>
      </c>
      <c r="D48" s="323" t="s">
        <v>610</v>
      </c>
      <c r="E48" s="323" t="s">
        <v>611</v>
      </c>
      <c r="F48" s="323" t="s">
        <v>554</v>
      </c>
      <c r="G48" s="324" t="s">
        <v>566</v>
      </c>
      <c r="H48" s="295"/>
      <c r="I48" s="295"/>
      <c r="J48" s="295"/>
      <c r="K48" s="295"/>
      <c r="L48" s="295"/>
    </row>
    <row r="49" spans="1:12" x14ac:dyDescent="0.2">
      <c r="A49" s="317" t="str">
        <f>IF(B49&lt;&gt;"","UT1","")</f>
        <v>UT1</v>
      </c>
      <c r="B49" s="318" t="s">
        <v>652</v>
      </c>
      <c r="C49" s="318" t="s">
        <v>666</v>
      </c>
      <c r="D49" s="318" t="s">
        <v>667</v>
      </c>
      <c r="E49" s="318">
        <v>2016</v>
      </c>
      <c r="F49" s="318">
        <v>678758303</v>
      </c>
      <c r="G49" s="318" t="s">
        <v>655</v>
      </c>
      <c r="H49" s="295"/>
      <c r="I49" s="295"/>
      <c r="J49" s="295"/>
      <c r="K49" s="295"/>
      <c r="L49" s="295"/>
    </row>
    <row r="50" spans="1:12" x14ac:dyDescent="0.2">
      <c r="A50" s="317" t="str">
        <f>IF(B50&lt;&gt;"",(MID(A49,1,2))&amp;(1+MID(A49,3,1)/1),"")</f>
        <v/>
      </c>
      <c r="B50" s="318"/>
      <c r="C50" s="318"/>
      <c r="D50" s="318"/>
      <c r="E50" s="318"/>
      <c r="F50" s="318"/>
      <c r="G50" s="318"/>
      <c r="H50" s="295"/>
      <c r="I50" s="295"/>
      <c r="J50" s="295"/>
      <c r="K50" s="295"/>
      <c r="L50" s="295"/>
    </row>
    <row r="51" spans="1:12" x14ac:dyDescent="0.2">
      <c r="A51" s="317" t="str">
        <f>IF(B51&lt;&gt;"",(MID(A50,1,2))&amp;(1+MID(A50,3,1)/1),"")</f>
        <v/>
      </c>
      <c r="B51" s="318"/>
      <c r="C51" s="318"/>
      <c r="D51" s="318"/>
      <c r="E51" s="318"/>
      <c r="F51" s="318"/>
      <c r="G51" s="318"/>
      <c r="H51" s="295"/>
      <c r="I51" s="295"/>
      <c r="J51" s="295"/>
      <c r="K51" s="295"/>
      <c r="L51" s="295"/>
    </row>
    <row r="52" spans="1:12" x14ac:dyDescent="0.2">
      <c r="A52" s="320"/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</row>
    <row r="53" spans="1:12" x14ac:dyDescent="0.2">
      <c r="A53" s="321" t="s">
        <v>603</v>
      </c>
      <c r="B53" s="295"/>
      <c r="C53" s="295"/>
      <c r="D53" s="295"/>
      <c r="E53" s="295"/>
      <c r="F53" s="295"/>
      <c r="G53" s="295"/>
      <c r="H53" s="295"/>
      <c r="I53" s="295"/>
      <c r="J53" s="295"/>
      <c r="K53" s="295"/>
      <c r="L53" s="295"/>
    </row>
    <row r="54" spans="1:12" x14ac:dyDescent="0.2">
      <c r="A54" s="323" t="s">
        <v>575</v>
      </c>
      <c r="B54" s="323" t="s">
        <v>576</v>
      </c>
      <c r="C54" s="323" t="s">
        <v>577</v>
      </c>
      <c r="D54" s="295"/>
      <c r="E54" s="295"/>
      <c r="F54" s="295"/>
      <c r="G54" s="295"/>
      <c r="H54" s="295"/>
      <c r="I54" s="295"/>
      <c r="J54" s="295"/>
      <c r="K54" s="295"/>
      <c r="L54" s="295"/>
    </row>
    <row r="55" spans="1:12" x14ac:dyDescent="0.2">
      <c r="A55" s="317" t="s">
        <v>622</v>
      </c>
      <c r="B55" s="318">
        <v>0</v>
      </c>
      <c r="C55" s="318">
        <v>0</v>
      </c>
      <c r="D55" s="295"/>
      <c r="E55" s="295"/>
      <c r="F55" s="295"/>
      <c r="G55" s="295"/>
      <c r="H55" s="295"/>
      <c r="I55" s="295"/>
      <c r="J55" s="295"/>
      <c r="K55" s="295"/>
      <c r="L55" s="295"/>
    </row>
    <row r="56" spans="1:12" x14ac:dyDescent="0.2">
      <c r="A56" s="317" t="s">
        <v>623</v>
      </c>
      <c r="B56" s="318">
        <v>2</v>
      </c>
      <c r="C56" s="318">
        <v>2</v>
      </c>
      <c r="D56" s="295"/>
      <c r="E56" s="295"/>
      <c r="F56" s="295"/>
      <c r="G56" s="295"/>
      <c r="H56" s="295"/>
      <c r="I56" s="295"/>
      <c r="J56" s="295"/>
      <c r="K56" s="295"/>
      <c r="L56" s="295"/>
    </row>
    <row r="57" spans="1:12" x14ac:dyDescent="0.2">
      <c r="A57" s="317" t="s">
        <v>624</v>
      </c>
      <c r="B57" s="318">
        <v>31</v>
      </c>
      <c r="C57" s="318">
        <v>31</v>
      </c>
      <c r="D57" s="295"/>
      <c r="E57" s="295"/>
      <c r="F57" s="295"/>
      <c r="G57" s="295"/>
      <c r="H57" s="295"/>
      <c r="I57" s="295"/>
      <c r="J57" s="295"/>
      <c r="K57" s="295"/>
      <c r="L57" s="295"/>
    </row>
    <row r="58" spans="1:12" x14ac:dyDescent="0.2">
      <c r="A58" s="317" t="s">
        <v>625</v>
      </c>
      <c r="B58" s="318">
        <v>0</v>
      </c>
      <c r="C58" s="318">
        <v>0</v>
      </c>
      <c r="D58" s="295"/>
      <c r="E58" s="295"/>
      <c r="F58" s="295"/>
      <c r="G58" s="295"/>
      <c r="H58" s="295"/>
      <c r="I58" s="295"/>
      <c r="J58" s="295"/>
      <c r="K58" s="295"/>
      <c r="L58" s="295"/>
    </row>
    <row r="59" spans="1:12" x14ac:dyDescent="0.2">
      <c r="A59" s="317" t="s">
        <v>626</v>
      </c>
      <c r="B59" s="318">
        <v>33</v>
      </c>
      <c r="C59" s="318">
        <v>33</v>
      </c>
      <c r="D59" s="295"/>
      <c r="E59" s="295"/>
      <c r="F59" s="295"/>
      <c r="G59" s="295"/>
      <c r="H59" s="295"/>
      <c r="I59" s="295"/>
      <c r="J59" s="295"/>
      <c r="K59" s="295"/>
      <c r="L59" s="295"/>
    </row>
    <row r="60" spans="1:12" x14ac:dyDescent="0.2">
      <c r="A60" s="317" t="s">
        <v>627</v>
      </c>
      <c r="B60" s="318">
        <v>1</v>
      </c>
      <c r="C60" s="318">
        <v>6</v>
      </c>
      <c r="D60" s="295"/>
      <c r="E60" s="295"/>
      <c r="F60" s="295"/>
      <c r="G60" s="295"/>
      <c r="H60" s="295"/>
      <c r="I60" s="295"/>
      <c r="J60" s="295"/>
      <c r="K60" s="295"/>
      <c r="L60" s="295"/>
    </row>
    <row r="61" spans="1:12" x14ac:dyDescent="0.2">
      <c r="A61" s="320"/>
      <c r="B61" s="295"/>
      <c r="C61" s="295"/>
      <c r="D61" s="295"/>
      <c r="E61" s="295"/>
      <c r="F61" s="295"/>
      <c r="G61" s="295"/>
      <c r="H61" s="295"/>
      <c r="I61" s="295"/>
      <c r="J61" s="295"/>
      <c r="K61" s="295"/>
      <c r="L61" s="295"/>
    </row>
    <row r="62" spans="1:12" x14ac:dyDescent="0.2">
      <c r="A62" s="320"/>
      <c r="B62" s="295"/>
      <c r="C62" s="295"/>
      <c r="D62" s="295"/>
      <c r="E62" s="295"/>
      <c r="F62" s="295"/>
      <c r="G62" s="295"/>
      <c r="H62" s="295"/>
      <c r="I62" s="295"/>
      <c r="J62" s="295"/>
      <c r="K62" s="295"/>
      <c r="L62" s="295"/>
    </row>
    <row r="63" spans="1:12" x14ac:dyDescent="0.2">
      <c r="A63" s="321" t="s">
        <v>604</v>
      </c>
      <c r="B63" s="327"/>
      <c r="C63" s="327"/>
      <c r="D63" s="327"/>
      <c r="E63" s="327"/>
      <c r="F63" s="327"/>
      <c r="G63" s="327"/>
      <c r="H63" s="327"/>
      <c r="I63" s="295"/>
      <c r="J63" s="295"/>
      <c r="K63" s="295"/>
      <c r="L63" s="295"/>
    </row>
    <row r="64" spans="1:12" x14ac:dyDescent="0.2">
      <c r="A64" s="323" t="s">
        <v>575</v>
      </c>
      <c r="B64" s="323" t="s">
        <v>578</v>
      </c>
      <c r="C64" s="323" t="s">
        <v>579</v>
      </c>
      <c r="D64" s="323" t="s">
        <v>580</v>
      </c>
      <c r="E64" s="323" t="s">
        <v>576</v>
      </c>
      <c r="F64" s="323" t="s">
        <v>577</v>
      </c>
      <c r="G64" s="295"/>
      <c r="H64" s="295"/>
      <c r="I64" s="295"/>
      <c r="J64" s="295"/>
      <c r="K64" s="295"/>
      <c r="L64" s="295"/>
    </row>
    <row r="65" spans="1:12" x14ac:dyDescent="0.2">
      <c r="A65" s="328" t="s">
        <v>628</v>
      </c>
      <c r="B65" s="318">
        <v>329300000</v>
      </c>
      <c r="C65" s="318">
        <v>329300000</v>
      </c>
      <c r="D65" s="318">
        <v>329300000</v>
      </c>
      <c r="E65" s="318">
        <v>329300000</v>
      </c>
      <c r="F65" s="318">
        <v>329300000</v>
      </c>
      <c r="G65" s="295"/>
      <c r="H65" s="295"/>
      <c r="I65" s="295"/>
      <c r="J65" s="295"/>
      <c r="K65" s="295"/>
      <c r="L65" s="295"/>
    </row>
    <row r="66" spans="1:12" x14ac:dyDescent="0.2">
      <c r="A66" s="328" t="s">
        <v>581</v>
      </c>
      <c r="B66" s="329" t="s">
        <v>582</v>
      </c>
      <c r="C66" s="330">
        <f>+C65-B65</f>
        <v>0</v>
      </c>
      <c r="D66" s="330">
        <f>+D65-C65</f>
        <v>0</v>
      </c>
      <c r="E66" s="330">
        <f>+E65-D65</f>
        <v>0</v>
      </c>
      <c r="F66" s="330">
        <f>+F65-E65</f>
        <v>0</v>
      </c>
      <c r="G66" s="295"/>
      <c r="H66" s="295"/>
      <c r="I66" s="295"/>
      <c r="J66" s="295"/>
      <c r="K66" s="295"/>
      <c r="L66" s="295"/>
    </row>
    <row r="67" spans="1:12" ht="38.25" x14ac:dyDescent="0.2">
      <c r="A67" s="328" t="s">
        <v>629</v>
      </c>
      <c r="B67" s="318" t="s">
        <v>668</v>
      </c>
      <c r="C67" s="355"/>
      <c r="D67" s="355"/>
      <c r="E67" s="318"/>
      <c r="F67" s="318"/>
      <c r="G67" s="295"/>
      <c r="H67" s="295"/>
      <c r="I67" s="295"/>
      <c r="J67" s="295"/>
      <c r="K67" s="295"/>
      <c r="L67" s="295"/>
    </row>
    <row r="68" spans="1:12" ht="25.5" x14ac:dyDescent="0.2">
      <c r="A68" s="328" t="s">
        <v>630</v>
      </c>
      <c r="B68" s="354">
        <v>43816</v>
      </c>
      <c r="C68" s="354"/>
      <c r="D68" s="354"/>
      <c r="E68" s="318"/>
      <c r="F68" s="318"/>
      <c r="G68" s="295"/>
      <c r="H68" s="295"/>
      <c r="I68" s="295"/>
      <c r="J68" s="295"/>
      <c r="K68" s="295"/>
      <c r="L68" s="295"/>
    </row>
    <row r="69" spans="1:12" x14ac:dyDescent="0.2">
      <c r="A69" s="320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</row>
    <row r="70" spans="1:12" x14ac:dyDescent="0.2">
      <c r="A70" s="305" t="s">
        <v>605</v>
      </c>
      <c r="B70" s="327"/>
      <c r="C70" s="327"/>
      <c r="D70" s="327"/>
      <c r="E70" s="327"/>
      <c r="F70" s="327"/>
      <c r="G70" s="327"/>
      <c r="H70" s="327"/>
      <c r="I70" s="295"/>
      <c r="J70" s="295"/>
      <c r="K70" s="295"/>
      <c r="L70" s="295"/>
    </row>
    <row r="71" spans="1:12" x14ac:dyDescent="0.2">
      <c r="A71" s="331" t="s">
        <v>583</v>
      </c>
      <c r="B71" s="332" t="s">
        <v>584</v>
      </c>
      <c r="C71" s="332" t="s">
        <v>449</v>
      </c>
      <c r="D71" s="332" t="s">
        <v>585</v>
      </c>
      <c r="E71" s="332" t="s">
        <v>586</v>
      </c>
      <c r="F71" s="332" t="s">
        <v>587</v>
      </c>
      <c r="G71" s="332" t="s">
        <v>430</v>
      </c>
      <c r="H71" s="327"/>
      <c r="I71" s="295"/>
      <c r="J71" s="295"/>
      <c r="K71" s="295"/>
      <c r="L71" s="295"/>
    </row>
    <row r="72" spans="1:12" x14ac:dyDescent="0.2">
      <c r="A72" s="331" t="s">
        <v>588</v>
      </c>
      <c r="B72" s="333">
        <v>1834</v>
      </c>
      <c r="C72" s="333">
        <v>1018</v>
      </c>
      <c r="D72" s="333"/>
      <c r="E72" s="333">
        <v>393</v>
      </c>
      <c r="F72" s="333"/>
      <c r="G72" s="333">
        <f>SUM(B72:F72)</f>
        <v>3245</v>
      </c>
      <c r="H72" s="327"/>
      <c r="I72" s="295"/>
      <c r="J72" s="295"/>
      <c r="K72" s="295"/>
      <c r="L72" s="295"/>
    </row>
    <row r="73" spans="1:12" x14ac:dyDescent="0.2">
      <c r="A73" s="321"/>
      <c r="B73" s="327"/>
      <c r="C73" s="327"/>
      <c r="D73" s="327"/>
      <c r="E73" s="327"/>
      <c r="F73" s="327"/>
      <c r="G73" s="327"/>
      <c r="H73" s="327"/>
      <c r="I73" s="295"/>
      <c r="J73" s="295"/>
      <c r="K73" s="295"/>
      <c r="L73" s="295"/>
    </row>
    <row r="74" spans="1:12" ht="25.5" x14ac:dyDescent="0.2">
      <c r="A74" s="323" t="s">
        <v>561</v>
      </c>
      <c r="B74" s="323" t="s">
        <v>589</v>
      </c>
      <c r="C74" s="323" t="s">
        <v>590</v>
      </c>
      <c r="D74" s="323" t="s">
        <v>591</v>
      </c>
      <c r="E74" s="295"/>
      <c r="F74" s="295"/>
      <c r="G74" s="295"/>
      <c r="H74" s="295"/>
      <c r="I74" s="295"/>
      <c r="J74" s="295"/>
      <c r="K74" s="295"/>
      <c r="L74" s="295"/>
    </row>
    <row r="75" spans="1:12" x14ac:dyDescent="0.2">
      <c r="A75" s="317" t="str">
        <f>IF(B75&lt;&gt;"","ACT1","")</f>
        <v>ACT1</v>
      </c>
      <c r="B75" s="334" t="s">
        <v>669</v>
      </c>
      <c r="C75" s="335">
        <v>0.10100212572122684</v>
      </c>
      <c r="D75" s="335">
        <v>0.10100212572122684</v>
      </c>
      <c r="E75" s="295"/>
      <c r="F75" s="295"/>
      <c r="G75" s="295"/>
      <c r="H75" s="295"/>
      <c r="I75" s="295"/>
      <c r="J75" s="295"/>
      <c r="K75" s="295"/>
      <c r="L75" s="295"/>
    </row>
    <row r="76" spans="1:12" x14ac:dyDescent="0.2">
      <c r="A76" s="317" t="str">
        <f>IF(B76&lt;&gt;"",(MID(A75,1,3))&amp;(1+MID(A75,4,2)/1),"")</f>
        <v>ACT2</v>
      </c>
      <c r="B76" s="334" t="s">
        <v>673</v>
      </c>
      <c r="C76" s="335">
        <v>5.1108411782569085E-2</v>
      </c>
      <c r="D76" s="335">
        <v>5.1108411782569085E-2</v>
      </c>
      <c r="E76" s="295"/>
      <c r="F76" s="295"/>
      <c r="G76" s="295"/>
      <c r="H76" s="295"/>
      <c r="I76" s="295"/>
      <c r="J76" s="295"/>
      <c r="K76" s="295"/>
      <c r="L76" s="295"/>
    </row>
    <row r="77" spans="1:12" x14ac:dyDescent="0.2">
      <c r="A77" s="317" t="str">
        <f t="shared" ref="A77:A94" si="0">IF(B77&lt;&gt;"",(MID(A76,1,3))&amp;(1+MID(A76,4,2)/1),"")</f>
        <v>ACT3</v>
      </c>
      <c r="B77" s="334" t="s">
        <v>670</v>
      </c>
      <c r="C77" s="335">
        <v>4.342544791982994E-2</v>
      </c>
      <c r="D77" s="335">
        <v>4.342544791982994E-2</v>
      </c>
      <c r="E77" s="295"/>
      <c r="F77" s="295"/>
      <c r="G77" s="295"/>
      <c r="H77" s="295"/>
      <c r="I77" s="295"/>
      <c r="J77" s="295"/>
      <c r="K77" s="295"/>
      <c r="L77" s="295"/>
    </row>
    <row r="78" spans="1:12" x14ac:dyDescent="0.2">
      <c r="A78" s="317" t="str">
        <f t="shared" si="0"/>
        <v>ACT4</v>
      </c>
      <c r="B78" s="334" t="s">
        <v>671</v>
      </c>
      <c r="C78" s="335">
        <v>3.7412693592468876E-2</v>
      </c>
      <c r="D78" s="335">
        <v>3.7412693592468876E-2</v>
      </c>
      <c r="E78" s="295"/>
      <c r="F78" s="295"/>
      <c r="G78" s="295"/>
      <c r="H78" s="295"/>
      <c r="I78" s="295"/>
      <c r="J78" s="295"/>
      <c r="K78" s="295"/>
      <c r="L78" s="295"/>
    </row>
    <row r="79" spans="1:12" x14ac:dyDescent="0.2">
      <c r="A79" s="317" t="str">
        <f t="shared" si="0"/>
        <v>ACT5</v>
      </c>
      <c r="B79" s="334" t="s">
        <v>672</v>
      </c>
      <c r="C79" s="335">
        <v>3.1248102034618887E-2</v>
      </c>
      <c r="D79" s="335">
        <v>3.1248102034618887E-2</v>
      </c>
      <c r="E79" s="295"/>
      <c r="F79" s="295"/>
      <c r="G79" s="295"/>
      <c r="H79" s="295"/>
      <c r="I79" s="295"/>
      <c r="J79" s="295"/>
      <c r="K79" s="295"/>
      <c r="L79" s="295"/>
    </row>
    <row r="80" spans="1:12" x14ac:dyDescent="0.2">
      <c r="A80" s="317" t="str">
        <f t="shared" si="0"/>
        <v>ACT6</v>
      </c>
      <c r="B80" s="334" t="s">
        <v>674</v>
      </c>
      <c r="C80" s="335">
        <v>2.484057090798664E-2</v>
      </c>
      <c r="D80" s="335">
        <v>2.484057090798664E-2</v>
      </c>
      <c r="E80" s="295"/>
      <c r="F80" s="295"/>
      <c r="G80" s="295"/>
      <c r="H80" s="295"/>
      <c r="I80" s="295"/>
      <c r="J80" s="295"/>
      <c r="K80" s="295"/>
      <c r="L80" s="295"/>
    </row>
    <row r="81" spans="1:12" x14ac:dyDescent="0.2">
      <c r="A81" s="317" t="str">
        <f t="shared" si="0"/>
        <v>ACT7</v>
      </c>
      <c r="B81" s="334" t="s">
        <v>675</v>
      </c>
      <c r="C81" s="335">
        <v>1.8675979350136655E-2</v>
      </c>
      <c r="D81" s="335">
        <v>1.8675979350136655E-2</v>
      </c>
      <c r="E81" s="295"/>
      <c r="F81" s="295"/>
      <c r="G81" s="295"/>
      <c r="H81" s="295"/>
      <c r="I81" s="295"/>
      <c r="J81" s="295"/>
      <c r="K81" s="295"/>
      <c r="L81" s="295"/>
    </row>
    <row r="82" spans="1:12" x14ac:dyDescent="0.2">
      <c r="A82" s="317" t="str">
        <f t="shared" si="0"/>
        <v>ACT8</v>
      </c>
      <c r="B82" s="334" t="s">
        <v>676</v>
      </c>
      <c r="C82" s="335">
        <v>1.7430914060127544E-2</v>
      </c>
      <c r="D82" s="335">
        <v>1.7430914060127544E-2</v>
      </c>
      <c r="E82" s="295"/>
      <c r="F82" s="295"/>
      <c r="G82" s="295"/>
      <c r="H82" s="295"/>
      <c r="I82" s="295"/>
      <c r="J82" s="295"/>
      <c r="K82" s="295"/>
      <c r="L82" s="295"/>
    </row>
    <row r="83" spans="1:12" x14ac:dyDescent="0.2">
      <c r="A83" s="317" t="str">
        <f t="shared" si="0"/>
        <v>ACT9</v>
      </c>
      <c r="B83" s="334" t="s">
        <v>677</v>
      </c>
      <c r="C83" s="335">
        <v>1.576070452474947E-2</v>
      </c>
      <c r="D83" s="335">
        <v>1.576070452474947E-2</v>
      </c>
      <c r="E83" s="295"/>
      <c r="F83" s="295"/>
      <c r="G83" s="295"/>
      <c r="H83" s="295"/>
      <c r="I83" s="295"/>
      <c r="J83" s="295"/>
      <c r="K83" s="295"/>
      <c r="L83" s="295"/>
    </row>
    <row r="84" spans="1:12" x14ac:dyDescent="0.2">
      <c r="A84" s="317" t="str">
        <f t="shared" si="0"/>
        <v>ACT10</v>
      </c>
      <c r="B84" s="334" t="s">
        <v>678</v>
      </c>
      <c r="C84" s="335">
        <v>1.5608867294260552E-2</v>
      </c>
      <c r="D84" s="335">
        <v>1.5608867294260552E-2</v>
      </c>
      <c r="E84" s="295"/>
      <c r="F84" s="295"/>
      <c r="G84" s="295"/>
      <c r="H84" s="295"/>
      <c r="I84" s="295"/>
      <c r="J84" s="295"/>
      <c r="K84" s="295"/>
      <c r="L84" s="295"/>
    </row>
    <row r="85" spans="1:12" x14ac:dyDescent="0.2">
      <c r="A85" s="317" t="str">
        <f t="shared" si="0"/>
        <v>ACT11</v>
      </c>
      <c r="B85" s="334" t="s">
        <v>679</v>
      </c>
      <c r="C85" s="335">
        <v>1.5548132402064986E-2</v>
      </c>
      <c r="D85" s="335">
        <v>1.5548132402064986E-2</v>
      </c>
      <c r="E85" s="295"/>
      <c r="F85" s="295"/>
      <c r="G85" s="295"/>
      <c r="H85" s="295"/>
      <c r="I85" s="295"/>
      <c r="J85" s="295"/>
      <c r="K85" s="295"/>
      <c r="L85" s="295"/>
    </row>
    <row r="86" spans="1:12" x14ac:dyDescent="0.2">
      <c r="A86" s="317" t="str">
        <f t="shared" si="0"/>
        <v>ACT12</v>
      </c>
      <c r="B86" s="334" t="s">
        <v>680</v>
      </c>
      <c r="C86" s="335">
        <v>1.5548132402064986E-2</v>
      </c>
      <c r="D86" s="335">
        <v>1.5548132402064986E-2</v>
      </c>
      <c r="E86" s="295"/>
      <c r="F86" s="295"/>
      <c r="G86" s="295"/>
      <c r="H86" s="295"/>
      <c r="I86" s="295"/>
      <c r="J86" s="295"/>
      <c r="K86" s="295"/>
      <c r="L86" s="295"/>
    </row>
    <row r="87" spans="1:12" x14ac:dyDescent="0.2">
      <c r="A87" s="317" t="str">
        <f t="shared" si="0"/>
        <v>ACT13</v>
      </c>
      <c r="B87" s="334" t="s">
        <v>681</v>
      </c>
      <c r="C87" s="335">
        <v>1.5487397509869419E-2</v>
      </c>
      <c r="D87" s="335">
        <v>1.5487397509869419E-2</v>
      </c>
      <c r="E87" s="295"/>
      <c r="F87" s="295"/>
      <c r="G87" s="295"/>
      <c r="H87" s="295"/>
      <c r="I87" s="295"/>
      <c r="J87" s="295"/>
      <c r="K87" s="295"/>
      <c r="L87" s="295"/>
    </row>
    <row r="88" spans="1:12" x14ac:dyDescent="0.2">
      <c r="A88" s="317" t="str">
        <f t="shared" si="0"/>
        <v>ACT14</v>
      </c>
      <c r="B88" s="334" t="s">
        <v>761</v>
      </c>
      <c r="C88" s="335">
        <v>0.01</v>
      </c>
      <c r="D88" s="335">
        <v>1.4880048587913756E-2</v>
      </c>
      <c r="E88" s="295"/>
      <c r="F88" s="295"/>
      <c r="G88" s="295"/>
      <c r="H88" s="295"/>
      <c r="I88" s="295"/>
      <c r="J88" s="295"/>
      <c r="K88" s="295"/>
      <c r="L88" s="295"/>
    </row>
    <row r="89" spans="1:12" x14ac:dyDescent="0.2">
      <c r="A89" s="317" t="str">
        <f t="shared" si="0"/>
        <v>ACT15</v>
      </c>
      <c r="B89" s="334" t="s">
        <v>682</v>
      </c>
      <c r="C89" s="335">
        <v>1.1873671424233222E-2</v>
      </c>
      <c r="D89" s="335">
        <v>1.1873671424233222E-2</v>
      </c>
      <c r="E89" s="295"/>
      <c r="F89" s="295"/>
      <c r="G89" s="295"/>
      <c r="H89" s="295"/>
      <c r="I89" s="295"/>
      <c r="J89" s="295"/>
      <c r="K89" s="295"/>
      <c r="L89" s="295"/>
    </row>
    <row r="90" spans="1:12" x14ac:dyDescent="0.2">
      <c r="A90" s="317" t="str">
        <f t="shared" si="0"/>
        <v>ACT16</v>
      </c>
      <c r="B90" s="334" t="s">
        <v>762</v>
      </c>
      <c r="C90" s="335">
        <v>8.1081081081081086E-3</v>
      </c>
      <c r="D90" s="335">
        <v>8.1081081081081086E-3</v>
      </c>
      <c r="E90" s="295"/>
      <c r="F90" s="295"/>
      <c r="G90" s="295"/>
      <c r="H90" s="295"/>
      <c r="I90" s="295"/>
      <c r="J90" s="295"/>
      <c r="K90" s="295"/>
      <c r="L90" s="295"/>
    </row>
    <row r="91" spans="1:12" x14ac:dyDescent="0.2">
      <c r="A91" s="317" t="str">
        <f t="shared" si="0"/>
        <v>ACT17</v>
      </c>
      <c r="B91" s="334" t="s">
        <v>683</v>
      </c>
      <c r="C91" s="335">
        <v>7.8348010932280596E-3</v>
      </c>
      <c r="D91" s="335">
        <v>7.8348010932280596E-3</v>
      </c>
      <c r="E91" s="295"/>
      <c r="F91" s="295"/>
      <c r="G91" s="295"/>
      <c r="H91" s="295"/>
      <c r="I91" s="295"/>
      <c r="J91" s="295"/>
      <c r="K91" s="295"/>
      <c r="L91" s="295"/>
    </row>
    <row r="92" spans="1:12" x14ac:dyDescent="0.2">
      <c r="A92" s="317" t="str">
        <f t="shared" si="0"/>
        <v>ACT18</v>
      </c>
      <c r="B92" s="334" t="s">
        <v>684</v>
      </c>
      <c r="C92" s="335">
        <v>7.7436987549347096E-3</v>
      </c>
      <c r="D92" s="335">
        <v>7.7436987549347096E-3</v>
      </c>
      <c r="E92" s="295"/>
      <c r="F92" s="295"/>
      <c r="G92" s="295"/>
      <c r="H92" s="295"/>
      <c r="I92" s="295"/>
      <c r="J92" s="295"/>
      <c r="K92" s="295"/>
      <c r="L92" s="295"/>
    </row>
    <row r="93" spans="1:12" x14ac:dyDescent="0.2">
      <c r="A93" s="317" t="str">
        <f t="shared" si="0"/>
        <v>ACT19</v>
      </c>
      <c r="B93" s="334" t="s">
        <v>763</v>
      </c>
      <c r="C93" s="335">
        <v>7.1970847251746125E-3</v>
      </c>
      <c r="D93" s="335">
        <v>7.1970847251746125E-3</v>
      </c>
      <c r="E93" s="295"/>
      <c r="F93" s="295"/>
      <c r="G93" s="295"/>
      <c r="H93" s="295"/>
      <c r="I93" s="295"/>
      <c r="J93" s="295"/>
      <c r="K93" s="295"/>
      <c r="L93" s="295"/>
    </row>
    <row r="94" spans="1:12" x14ac:dyDescent="0.2">
      <c r="A94" s="317" t="str">
        <f t="shared" si="0"/>
        <v>ACT20</v>
      </c>
      <c r="B94" s="356" t="s">
        <v>718</v>
      </c>
      <c r="C94" s="357">
        <v>0.54</v>
      </c>
      <c r="D94" s="357">
        <v>0.54</v>
      </c>
      <c r="E94" s="295"/>
      <c r="F94" s="295"/>
      <c r="G94" s="295"/>
      <c r="H94" s="295"/>
      <c r="I94" s="295"/>
      <c r="J94" s="295"/>
      <c r="K94" s="295"/>
      <c r="L94" s="295"/>
    </row>
    <row r="95" spans="1:12" x14ac:dyDescent="0.2">
      <c r="A95" s="317" t="s">
        <v>430</v>
      </c>
      <c r="B95" s="336" t="s">
        <v>592</v>
      </c>
      <c r="C95" s="335">
        <f>SUM(C75:C94)</f>
        <v>0.99585484360765264</v>
      </c>
      <c r="D95" s="335">
        <f>SUM(D75:D94)</f>
        <v>1.0007348921955663</v>
      </c>
      <c r="E95" s="295"/>
      <c r="F95" s="295"/>
      <c r="G95" s="295"/>
      <c r="H95" s="295"/>
      <c r="I95" s="295"/>
      <c r="J95" s="295"/>
      <c r="K95" s="295"/>
      <c r="L95" s="295"/>
    </row>
    <row r="96" spans="1:12" x14ac:dyDescent="0.2">
      <c r="A96" s="320"/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</row>
    <row r="97" spans="1:12" x14ac:dyDescent="0.2">
      <c r="A97" s="305" t="s">
        <v>606</v>
      </c>
      <c r="B97"/>
      <c r="C97"/>
      <c r="D97"/>
      <c r="E97"/>
      <c r="F97" s="295"/>
      <c r="G97" s="295"/>
      <c r="H97" s="295"/>
      <c r="I97" s="295"/>
      <c r="J97" s="295"/>
      <c r="K97" s="295"/>
      <c r="L97" s="295"/>
    </row>
    <row r="98" spans="1:12" ht="38.25" x14ac:dyDescent="0.2">
      <c r="A98" s="323" t="s">
        <v>561</v>
      </c>
      <c r="B98" s="323" t="s">
        <v>593</v>
      </c>
      <c r="C98" s="323" t="s">
        <v>542</v>
      </c>
      <c r="D98" s="323" t="s">
        <v>594</v>
      </c>
      <c r="E98" s="323" t="s">
        <v>595</v>
      </c>
      <c r="F98" s="323" t="s">
        <v>596</v>
      </c>
      <c r="G98" s="323" t="s">
        <v>597</v>
      </c>
      <c r="H98" s="323" t="s">
        <v>598</v>
      </c>
      <c r="I98" s="295"/>
      <c r="J98" s="295"/>
      <c r="K98" s="295"/>
      <c r="L98" s="295"/>
    </row>
    <row r="99" spans="1:12" x14ac:dyDescent="0.2">
      <c r="A99" s="317" t="str">
        <f>IF(B99&lt;&gt;"","ADMIN1","")</f>
        <v>ADMIN1</v>
      </c>
      <c r="B99" s="334" t="s">
        <v>685</v>
      </c>
      <c r="C99" s="334" t="s">
        <v>686</v>
      </c>
      <c r="D99" s="334" t="s">
        <v>729</v>
      </c>
      <c r="E99" s="334" t="s">
        <v>725</v>
      </c>
      <c r="F99" s="334" t="s">
        <v>735</v>
      </c>
      <c r="G99" s="334" t="s">
        <v>736</v>
      </c>
      <c r="H99" s="334" t="s">
        <v>730</v>
      </c>
      <c r="I99" s="295"/>
      <c r="J99" s="295"/>
      <c r="K99" s="295"/>
      <c r="L99" s="295"/>
    </row>
    <row r="100" spans="1:12" x14ac:dyDescent="0.2">
      <c r="A100" s="317" t="str">
        <f>IF(B100&lt;&gt;"",(MID(A99,1,5))&amp;(1+MID(A99,6,2)/1),"")</f>
        <v>ADMIN2</v>
      </c>
      <c r="B100" s="334" t="s">
        <v>688</v>
      </c>
      <c r="C100" s="334" t="s">
        <v>689</v>
      </c>
      <c r="D100" s="334" t="s">
        <v>729</v>
      </c>
      <c r="E100" s="334" t="s">
        <v>725</v>
      </c>
      <c r="F100" s="334" t="s">
        <v>737</v>
      </c>
      <c r="G100" s="334" t="s">
        <v>736</v>
      </c>
      <c r="H100" s="334" t="s">
        <v>730</v>
      </c>
      <c r="I100" s="295"/>
      <c r="J100" s="295"/>
      <c r="K100" s="295"/>
      <c r="L100" s="295"/>
    </row>
    <row r="101" spans="1:12" x14ac:dyDescent="0.2">
      <c r="A101" s="317" t="str">
        <f t="shared" ref="A101:A110" si="1">IF(B101&lt;&gt;"",(MID(A100,1,5))&amp;(1+MID(A100,6,2)/1),"")</f>
        <v>ADMIN3</v>
      </c>
      <c r="B101" s="334" t="s">
        <v>690</v>
      </c>
      <c r="C101" s="334" t="s">
        <v>691</v>
      </c>
      <c r="D101" s="334" t="s">
        <v>729</v>
      </c>
      <c r="E101" s="334" t="s">
        <v>725</v>
      </c>
      <c r="F101" s="334" t="s">
        <v>738</v>
      </c>
      <c r="G101" s="334" t="s">
        <v>736</v>
      </c>
      <c r="H101" s="334" t="s">
        <v>730</v>
      </c>
      <c r="I101" s="295"/>
      <c r="J101" s="295"/>
      <c r="K101" s="295"/>
      <c r="L101" s="295"/>
    </row>
    <row r="102" spans="1:12" x14ac:dyDescent="0.2">
      <c r="A102" s="317" t="str">
        <f t="shared" si="1"/>
        <v>ADMIN4</v>
      </c>
      <c r="B102" s="334" t="s">
        <v>692</v>
      </c>
      <c r="C102" s="334" t="s">
        <v>691</v>
      </c>
      <c r="D102" s="334" t="s">
        <v>729</v>
      </c>
      <c r="E102" s="334" t="s">
        <v>725</v>
      </c>
      <c r="F102" s="334" t="s">
        <v>739</v>
      </c>
      <c r="G102" s="334" t="s">
        <v>736</v>
      </c>
      <c r="H102" s="334" t="s">
        <v>730</v>
      </c>
      <c r="I102" s="295"/>
      <c r="J102" s="295"/>
      <c r="K102" s="295"/>
      <c r="L102" s="295"/>
    </row>
    <row r="103" spans="1:12" x14ac:dyDescent="0.2">
      <c r="A103" s="317" t="str">
        <f t="shared" si="1"/>
        <v>ADMIN5</v>
      </c>
      <c r="B103" s="334" t="s">
        <v>693</v>
      </c>
      <c r="C103" s="334" t="s">
        <v>694</v>
      </c>
      <c r="D103" s="334" t="s">
        <v>729</v>
      </c>
      <c r="E103" s="334" t="s">
        <v>725</v>
      </c>
      <c r="F103" s="334" t="s">
        <v>740</v>
      </c>
      <c r="G103" s="334" t="s">
        <v>736</v>
      </c>
      <c r="H103" s="334" t="s">
        <v>730</v>
      </c>
      <c r="I103" s="295"/>
      <c r="J103" s="295"/>
      <c r="K103" s="295"/>
      <c r="L103" s="295"/>
    </row>
    <row r="104" spans="1:12" x14ac:dyDescent="0.2">
      <c r="A104" s="317" t="str">
        <f t="shared" si="1"/>
        <v>ADMIN6</v>
      </c>
      <c r="B104" s="334" t="s">
        <v>695</v>
      </c>
      <c r="C104" s="334" t="s">
        <v>691</v>
      </c>
      <c r="D104" s="334" t="s">
        <v>696</v>
      </c>
      <c r="E104" s="334" t="s">
        <v>697</v>
      </c>
      <c r="F104" s="334" t="s">
        <v>698</v>
      </c>
      <c r="G104" s="334" t="s">
        <v>699</v>
      </c>
      <c r="H104" s="334" t="s">
        <v>687</v>
      </c>
      <c r="I104" s="295"/>
      <c r="J104" s="295"/>
      <c r="K104" s="295"/>
      <c r="L104" s="295"/>
    </row>
    <row r="105" spans="1:12" x14ac:dyDescent="0.2">
      <c r="A105" s="317" t="str">
        <f t="shared" si="1"/>
        <v>ADMIN7</v>
      </c>
      <c r="B105" s="334" t="s">
        <v>700</v>
      </c>
      <c r="C105" s="334" t="s">
        <v>691</v>
      </c>
      <c r="D105" s="334" t="s">
        <v>696</v>
      </c>
      <c r="E105" s="334" t="s">
        <v>697</v>
      </c>
      <c r="F105" s="334" t="s">
        <v>701</v>
      </c>
      <c r="G105" s="334" t="s">
        <v>699</v>
      </c>
      <c r="H105" s="334" t="s">
        <v>687</v>
      </c>
      <c r="I105" s="295"/>
      <c r="J105" s="295"/>
      <c r="K105" s="295"/>
      <c r="L105" s="295"/>
    </row>
    <row r="106" spans="1:12" x14ac:dyDescent="0.2">
      <c r="A106" s="317" t="str">
        <f t="shared" si="1"/>
        <v>ADMIN8</v>
      </c>
      <c r="B106" s="334" t="s">
        <v>702</v>
      </c>
      <c r="C106" s="334" t="s">
        <v>691</v>
      </c>
      <c r="D106" s="334" t="s">
        <v>696</v>
      </c>
      <c r="E106" s="334" t="s">
        <v>697</v>
      </c>
      <c r="F106" s="334" t="s">
        <v>703</v>
      </c>
      <c r="G106" s="334" t="s">
        <v>699</v>
      </c>
      <c r="H106" s="334" t="s">
        <v>687</v>
      </c>
      <c r="I106" s="295"/>
      <c r="J106" s="295"/>
      <c r="K106" s="295"/>
      <c r="L106" s="295"/>
    </row>
    <row r="107" spans="1:12" x14ac:dyDescent="0.2">
      <c r="A107" s="317" t="str">
        <f t="shared" si="1"/>
        <v>ADMIN9</v>
      </c>
      <c r="B107" s="334" t="s">
        <v>704</v>
      </c>
      <c r="C107" s="334" t="s">
        <v>691</v>
      </c>
      <c r="D107" s="334" t="s">
        <v>741</v>
      </c>
      <c r="E107" s="334" t="s">
        <v>742</v>
      </c>
      <c r="F107" s="334" t="s">
        <v>743</v>
      </c>
      <c r="G107" s="334" t="s">
        <v>736</v>
      </c>
      <c r="H107" s="334" t="s">
        <v>687</v>
      </c>
      <c r="I107" s="295"/>
      <c r="J107" s="295"/>
      <c r="K107" s="295"/>
      <c r="L107" s="295"/>
    </row>
    <row r="108" spans="1:12" x14ac:dyDescent="0.2">
      <c r="A108" s="317" t="str">
        <f t="shared" si="1"/>
        <v/>
      </c>
      <c r="B108" s="334"/>
      <c r="C108" s="334"/>
      <c r="D108" s="334"/>
      <c r="E108" s="334"/>
      <c r="F108" s="334"/>
      <c r="G108" s="334"/>
      <c r="H108" s="334"/>
      <c r="I108" s="295"/>
      <c r="J108" s="295"/>
      <c r="K108" s="295"/>
      <c r="L108" s="295"/>
    </row>
    <row r="109" spans="1:12" x14ac:dyDescent="0.2">
      <c r="A109" s="317" t="str">
        <f t="shared" si="1"/>
        <v/>
      </c>
      <c r="B109" s="334"/>
      <c r="C109" s="334"/>
      <c r="D109" s="334"/>
      <c r="E109" s="334"/>
      <c r="F109" s="334"/>
      <c r="G109" s="334"/>
      <c r="H109" s="334"/>
      <c r="I109" s="295"/>
      <c r="J109" s="295"/>
      <c r="K109" s="295"/>
      <c r="L109" s="295"/>
    </row>
    <row r="110" spans="1:12" x14ac:dyDescent="0.2">
      <c r="A110" s="317" t="str">
        <f t="shared" si="1"/>
        <v/>
      </c>
      <c r="B110" s="334"/>
      <c r="C110" s="334"/>
      <c r="D110" s="334"/>
      <c r="E110" s="334"/>
      <c r="F110" s="334"/>
      <c r="G110" s="334"/>
      <c r="H110" s="334"/>
      <c r="I110" s="295"/>
      <c r="J110" s="295"/>
      <c r="K110" s="295"/>
      <c r="L110" s="295"/>
    </row>
    <row r="111" spans="1:12" x14ac:dyDescent="0.2">
      <c r="A111" s="295"/>
      <c r="B111" s="295"/>
      <c r="C111" s="295"/>
      <c r="D111" s="295"/>
      <c r="E111" s="295"/>
      <c r="F111" s="295"/>
      <c r="G111" s="295"/>
      <c r="H111" s="295"/>
      <c r="I111" s="295"/>
      <c r="J111" s="295"/>
      <c r="K111" s="295"/>
      <c r="L111" s="295"/>
    </row>
    <row r="112" spans="1:12" x14ac:dyDescent="0.2">
      <c r="A112" s="305" t="s">
        <v>607</v>
      </c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</row>
    <row r="113" spans="1:12" x14ac:dyDescent="0.2">
      <c r="A113" s="331" t="s">
        <v>599</v>
      </c>
      <c r="B113" s="337">
        <f>Statistiques!C8</f>
        <v>5</v>
      </c>
      <c r="C113" s="340" t="str">
        <f>IF(B113=0,"",IF(B113=(COUNTA(C115:C164)),"","Vérifier le nombre d'agence de la feuille statistique"))</f>
        <v/>
      </c>
      <c r="D113" s="295"/>
      <c r="E113" s="295"/>
      <c r="F113" s="295"/>
      <c r="G113" s="295"/>
      <c r="H113" s="295"/>
      <c r="I113" s="295"/>
      <c r="J113" s="295"/>
      <c r="K113" s="295"/>
      <c r="L113" s="295"/>
    </row>
    <row r="114" spans="1:12" ht="25.5" x14ac:dyDescent="0.2">
      <c r="A114" s="338" t="s">
        <v>561</v>
      </c>
      <c r="B114" s="338" t="s">
        <v>608</v>
      </c>
      <c r="C114" s="338" t="s">
        <v>631</v>
      </c>
      <c r="D114" s="323" t="s">
        <v>600</v>
      </c>
      <c r="E114" s="323" t="s">
        <v>601</v>
      </c>
      <c r="F114" s="323" t="s">
        <v>602</v>
      </c>
      <c r="G114" s="295"/>
      <c r="H114" s="295"/>
      <c r="I114" s="295"/>
      <c r="J114" s="295"/>
      <c r="K114" s="295"/>
      <c r="L114" s="295"/>
    </row>
    <row r="115" spans="1:12" x14ac:dyDescent="0.2">
      <c r="A115" s="317" t="str">
        <f>IF(B115&lt;&gt;"","AGENCE1","")</f>
        <v>AGENCE1</v>
      </c>
      <c r="B115" s="318" t="s">
        <v>705</v>
      </c>
      <c r="C115" s="339" t="s">
        <v>706</v>
      </c>
      <c r="D115" s="354">
        <v>37895</v>
      </c>
      <c r="E115" s="318" t="s">
        <v>707</v>
      </c>
      <c r="F115" s="354">
        <v>41289</v>
      </c>
      <c r="G115" s="295"/>
      <c r="H115" s="295"/>
      <c r="I115" s="295"/>
      <c r="J115" s="295"/>
      <c r="K115" s="295"/>
      <c r="L115" s="295"/>
    </row>
    <row r="116" spans="1:12" x14ac:dyDescent="0.2">
      <c r="A116" s="317" t="str">
        <f>IF(B116&lt;&gt;"",(MID(A115,1,6))&amp;(1+MID(A115,7,2)/1),"")</f>
        <v>AGENCE2</v>
      </c>
      <c r="B116" s="318" t="s">
        <v>708</v>
      </c>
      <c r="C116" s="334" t="s">
        <v>709</v>
      </c>
      <c r="D116" s="354">
        <v>39753</v>
      </c>
      <c r="E116" s="318" t="s">
        <v>707</v>
      </c>
      <c r="F116" s="354">
        <v>41289</v>
      </c>
      <c r="G116" s="295"/>
      <c r="H116" s="295"/>
      <c r="I116" s="295"/>
      <c r="J116" s="295"/>
      <c r="K116" s="295"/>
      <c r="L116" s="295"/>
    </row>
    <row r="117" spans="1:12" x14ac:dyDescent="0.2">
      <c r="A117" s="317" t="str">
        <f t="shared" ref="A117:A164" si="2">IF(B117&lt;&gt;"",(MID(A116,1,6))&amp;(1+MID(A116,7,2)/1),"")</f>
        <v>AGENCE3</v>
      </c>
      <c r="B117" s="318" t="s">
        <v>731</v>
      </c>
      <c r="C117" s="334" t="s">
        <v>710</v>
      </c>
      <c r="D117" s="354">
        <v>41244</v>
      </c>
      <c r="E117" s="318" t="s">
        <v>707</v>
      </c>
      <c r="F117" s="354">
        <v>41289</v>
      </c>
      <c r="G117" s="295"/>
      <c r="H117" s="295"/>
      <c r="I117" s="295"/>
      <c r="J117" s="295"/>
      <c r="K117" s="295"/>
      <c r="L117" s="295"/>
    </row>
    <row r="118" spans="1:12" x14ac:dyDescent="0.2">
      <c r="A118" s="317" t="str">
        <f t="shared" si="2"/>
        <v>AGENCE4</v>
      </c>
      <c r="B118" s="318" t="s">
        <v>711</v>
      </c>
      <c r="C118" s="334" t="s">
        <v>712</v>
      </c>
      <c r="D118" s="354">
        <v>41944</v>
      </c>
      <c r="E118" s="318" t="s">
        <v>707</v>
      </c>
      <c r="F118" s="354">
        <v>41289</v>
      </c>
      <c r="G118" s="295"/>
      <c r="H118" s="295"/>
      <c r="I118" s="295"/>
      <c r="J118" s="295"/>
      <c r="K118" s="295"/>
      <c r="L118" s="295"/>
    </row>
    <row r="119" spans="1:12" x14ac:dyDescent="0.2">
      <c r="A119" s="317" t="str">
        <f t="shared" si="2"/>
        <v>AGENCE5</v>
      </c>
      <c r="B119" s="318" t="s">
        <v>732</v>
      </c>
      <c r="C119" s="334" t="s">
        <v>733</v>
      </c>
      <c r="D119" s="354">
        <v>44593</v>
      </c>
      <c r="E119" s="318" t="s">
        <v>707</v>
      </c>
      <c r="F119" s="354">
        <v>41289</v>
      </c>
      <c r="G119" s="295"/>
      <c r="H119" s="295"/>
      <c r="I119" s="295"/>
      <c r="J119" s="295"/>
      <c r="K119" s="295"/>
      <c r="L119" s="295"/>
    </row>
    <row r="120" spans="1:12" x14ac:dyDescent="0.2">
      <c r="A120" s="317" t="str">
        <f t="shared" si="2"/>
        <v/>
      </c>
      <c r="B120" s="318"/>
      <c r="C120" s="334"/>
      <c r="D120" s="318"/>
      <c r="E120" s="318"/>
      <c r="F120" s="318"/>
      <c r="G120" s="295"/>
      <c r="H120" s="295"/>
      <c r="I120" s="295"/>
      <c r="J120" s="295"/>
      <c r="K120" s="295"/>
      <c r="L120" s="295"/>
    </row>
    <row r="121" spans="1:12" x14ac:dyDescent="0.2">
      <c r="A121" s="317" t="str">
        <f t="shared" si="2"/>
        <v/>
      </c>
      <c r="B121" s="318"/>
      <c r="C121" s="334"/>
      <c r="D121" s="318"/>
      <c r="E121" s="318"/>
      <c r="F121" s="318"/>
      <c r="G121" s="295"/>
      <c r="H121" s="295"/>
      <c r="I121" s="295"/>
      <c r="J121" s="295"/>
      <c r="K121" s="295"/>
      <c r="L121" s="295"/>
    </row>
    <row r="122" spans="1:12" x14ac:dyDescent="0.2">
      <c r="A122" s="317" t="str">
        <f t="shared" si="2"/>
        <v/>
      </c>
      <c r="B122" s="318"/>
      <c r="C122" s="334"/>
      <c r="D122" s="318"/>
      <c r="E122" s="318"/>
      <c r="F122" s="318"/>
      <c r="G122" s="295"/>
      <c r="H122" s="295"/>
      <c r="I122" s="295"/>
      <c r="J122" s="295"/>
      <c r="K122" s="295"/>
      <c r="L122" s="295"/>
    </row>
    <row r="123" spans="1:12" x14ac:dyDescent="0.2">
      <c r="A123" s="317" t="str">
        <f t="shared" si="2"/>
        <v/>
      </c>
      <c r="B123" s="318"/>
      <c r="C123" s="334"/>
      <c r="D123" s="318"/>
      <c r="E123" s="318"/>
      <c r="F123" s="318"/>
      <c r="G123" s="295"/>
      <c r="H123" s="295"/>
      <c r="I123" s="295"/>
      <c r="J123" s="295"/>
      <c r="K123" s="295"/>
      <c r="L123" s="295"/>
    </row>
    <row r="124" spans="1:12" x14ac:dyDescent="0.2">
      <c r="A124" s="317" t="str">
        <f t="shared" si="2"/>
        <v/>
      </c>
      <c r="B124" s="318"/>
      <c r="C124" s="334"/>
      <c r="D124" s="318"/>
      <c r="E124" s="318"/>
      <c r="F124" s="318"/>
      <c r="G124" s="295"/>
      <c r="H124" s="295"/>
      <c r="I124" s="295"/>
      <c r="J124" s="295"/>
      <c r="K124" s="295"/>
      <c r="L124" s="295"/>
    </row>
    <row r="125" spans="1:12" x14ac:dyDescent="0.2">
      <c r="A125" s="317" t="str">
        <f t="shared" si="2"/>
        <v/>
      </c>
      <c r="B125" s="318"/>
      <c r="C125" s="334"/>
      <c r="D125" s="318"/>
      <c r="E125" s="318"/>
      <c r="F125" s="318"/>
      <c r="G125" s="295"/>
      <c r="H125" s="295"/>
      <c r="I125" s="295"/>
      <c r="J125" s="295"/>
      <c r="K125" s="295"/>
      <c r="L125" s="295"/>
    </row>
    <row r="126" spans="1:12" x14ac:dyDescent="0.2">
      <c r="A126" s="317" t="str">
        <f t="shared" si="2"/>
        <v/>
      </c>
      <c r="B126" s="318"/>
      <c r="C126" s="334"/>
      <c r="D126" s="318"/>
      <c r="E126" s="318"/>
      <c r="F126" s="318"/>
      <c r="G126" s="295"/>
      <c r="H126" s="295"/>
      <c r="I126" s="295"/>
      <c r="J126" s="295"/>
      <c r="K126" s="295"/>
      <c r="L126" s="295"/>
    </row>
    <row r="127" spans="1:12" x14ac:dyDescent="0.2">
      <c r="A127" s="317" t="str">
        <f t="shared" si="2"/>
        <v/>
      </c>
      <c r="B127" s="318"/>
      <c r="C127" s="334"/>
      <c r="D127" s="318"/>
      <c r="E127" s="318"/>
      <c r="F127" s="318"/>
      <c r="G127" s="295"/>
      <c r="H127" s="295"/>
      <c r="I127" s="295"/>
      <c r="J127" s="295"/>
      <c r="K127" s="295"/>
      <c r="L127" s="295"/>
    </row>
    <row r="128" spans="1:12" x14ac:dyDescent="0.2">
      <c r="A128" s="317" t="str">
        <f t="shared" si="2"/>
        <v/>
      </c>
      <c r="B128" s="318"/>
      <c r="C128" s="334"/>
      <c r="D128" s="318"/>
      <c r="E128" s="318"/>
      <c r="F128" s="318"/>
      <c r="G128" s="295"/>
      <c r="H128" s="295"/>
      <c r="I128" s="295"/>
      <c r="J128" s="295"/>
      <c r="K128" s="295"/>
      <c r="L128" s="295"/>
    </row>
    <row r="129" spans="1:12" x14ac:dyDescent="0.2">
      <c r="A129" s="317" t="str">
        <f t="shared" si="2"/>
        <v/>
      </c>
      <c r="B129" s="318"/>
      <c r="C129" s="334"/>
      <c r="D129" s="318"/>
      <c r="E129" s="318"/>
      <c r="F129" s="318"/>
      <c r="G129" s="295"/>
      <c r="H129" s="295"/>
      <c r="I129" s="295"/>
      <c r="J129" s="295"/>
      <c r="K129" s="295"/>
      <c r="L129" s="295"/>
    </row>
    <row r="130" spans="1:12" x14ac:dyDescent="0.2">
      <c r="A130" s="317" t="str">
        <f t="shared" si="2"/>
        <v/>
      </c>
      <c r="B130" s="318"/>
      <c r="C130" s="334"/>
      <c r="D130" s="318"/>
      <c r="E130" s="318"/>
      <c r="F130" s="318"/>
      <c r="G130" s="295"/>
      <c r="H130" s="295"/>
      <c r="I130" s="295"/>
      <c r="J130" s="295"/>
      <c r="K130" s="295"/>
      <c r="L130" s="295"/>
    </row>
    <row r="131" spans="1:12" x14ac:dyDescent="0.2">
      <c r="A131" s="317" t="str">
        <f t="shared" si="2"/>
        <v/>
      </c>
      <c r="B131" s="318"/>
      <c r="C131" s="334"/>
      <c r="D131" s="318"/>
      <c r="E131" s="318"/>
      <c r="F131" s="318"/>
      <c r="G131" s="295"/>
      <c r="H131" s="295"/>
      <c r="I131" s="295"/>
      <c r="J131" s="295"/>
      <c r="K131" s="295"/>
      <c r="L131" s="295"/>
    </row>
    <row r="132" spans="1:12" x14ac:dyDescent="0.2">
      <c r="A132" s="317" t="str">
        <f t="shared" si="2"/>
        <v/>
      </c>
      <c r="B132" s="318"/>
      <c r="C132" s="334"/>
      <c r="D132" s="318"/>
      <c r="E132" s="318"/>
      <c r="F132" s="318"/>
      <c r="G132" s="295"/>
      <c r="H132" s="295"/>
      <c r="I132" s="295"/>
      <c r="J132" s="295"/>
      <c r="K132" s="295"/>
      <c r="L132" s="295"/>
    </row>
    <row r="133" spans="1:12" x14ac:dyDescent="0.2">
      <c r="A133" s="317" t="str">
        <f t="shared" si="2"/>
        <v/>
      </c>
      <c r="B133" s="318"/>
      <c r="C133" s="334"/>
      <c r="D133" s="318"/>
      <c r="E133" s="318"/>
      <c r="F133" s="318"/>
      <c r="G133" s="295"/>
      <c r="H133" s="295"/>
      <c r="I133" s="295"/>
      <c r="J133" s="295"/>
      <c r="K133" s="295"/>
      <c r="L133" s="295"/>
    </row>
    <row r="134" spans="1:12" x14ac:dyDescent="0.2">
      <c r="A134" s="317" t="str">
        <f t="shared" si="2"/>
        <v/>
      </c>
      <c r="B134" s="318"/>
      <c r="C134" s="334"/>
      <c r="D134" s="318"/>
      <c r="E134" s="318"/>
      <c r="F134" s="318"/>
      <c r="G134" s="295"/>
      <c r="H134" s="295"/>
      <c r="I134" s="295"/>
      <c r="J134" s="295"/>
      <c r="K134" s="295"/>
      <c r="L134" s="295"/>
    </row>
    <row r="135" spans="1:12" x14ac:dyDescent="0.2">
      <c r="A135" s="317" t="str">
        <f t="shared" si="2"/>
        <v/>
      </c>
      <c r="B135" s="318"/>
      <c r="C135" s="334"/>
      <c r="D135" s="318"/>
      <c r="E135" s="318"/>
      <c r="F135" s="318"/>
      <c r="G135" s="295"/>
      <c r="H135" s="295"/>
      <c r="I135" s="295"/>
      <c r="J135" s="295"/>
      <c r="K135" s="295"/>
      <c r="L135" s="295"/>
    </row>
    <row r="136" spans="1:12" x14ac:dyDescent="0.2">
      <c r="A136" s="317" t="str">
        <f t="shared" si="2"/>
        <v/>
      </c>
      <c r="B136" s="318"/>
      <c r="C136" s="334"/>
      <c r="D136" s="318"/>
      <c r="E136" s="318"/>
      <c r="F136" s="318"/>
      <c r="G136" s="295"/>
      <c r="H136" s="295"/>
      <c r="I136" s="295"/>
      <c r="J136" s="295"/>
      <c r="K136" s="295"/>
      <c r="L136" s="295"/>
    </row>
    <row r="137" spans="1:12" x14ac:dyDescent="0.2">
      <c r="A137" s="317" t="str">
        <f t="shared" si="2"/>
        <v/>
      </c>
      <c r="B137" s="318"/>
      <c r="C137" s="334"/>
      <c r="D137" s="318"/>
      <c r="E137" s="318"/>
      <c r="F137" s="318"/>
      <c r="G137" s="295"/>
      <c r="H137" s="295"/>
      <c r="I137" s="295"/>
      <c r="J137" s="295"/>
      <c r="K137" s="295"/>
      <c r="L137" s="295"/>
    </row>
    <row r="138" spans="1:12" x14ac:dyDescent="0.2">
      <c r="A138" s="317" t="str">
        <f t="shared" si="2"/>
        <v/>
      </c>
      <c r="B138" s="318"/>
      <c r="C138" s="334"/>
      <c r="D138" s="318"/>
      <c r="E138" s="318"/>
      <c r="F138" s="318"/>
      <c r="G138" s="295"/>
      <c r="H138" s="295"/>
      <c r="I138" s="295"/>
      <c r="J138" s="295"/>
      <c r="K138" s="295"/>
      <c r="L138" s="295"/>
    </row>
    <row r="139" spans="1:12" x14ac:dyDescent="0.2">
      <c r="A139" s="317" t="str">
        <f t="shared" si="2"/>
        <v/>
      </c>
      <c r="B139" s="318"/>
      <c r="C139" s="334"/>
      <c r="D139" s="318"/>
      <c r="E139" s="318"/>
      <c r="F139" s="318"/>
      <c r="G139" s="295"/>
      <c r="H139" s="295"/>
      <c r="I139" s="295"/>
      <c r="J139" s="295"/>
      <c r="K139" s="295"/>
      <c r="L139" s="295"/>
    </row>
    <row r="140" spans="1:12" x14ac:dyDescent="0.2">
      <c r="A140" s="317" t="str">
        <f t="shared" si="2"/>
        <v/>
      </c>
      <c r="B140" s="318"/>
      <c r="C140" s="334"/>
      <c r="D140" s="318"/>
      <c r="E140" s="318"/>
      <c r="F140" s="318"/>
      <c r="G140" s="295"/>
      <c r="H140" s="295"/>
      <c r="I140" s="295"/>
      <c r="J140" s="295"/>
      <c r="K140" s="295"/>
      <c r="L140" s="295"/>
    </row>
    <row r="141" spans="1:12" x14ac:dyDescent="0.2">
      <c r="A141" s="317" t="str">
        <f t="shared" si="2"/>
        <v/>
      </c>
      <c r="B141" s="318"/>
      <c r="C141" s="334"/>
      <c r="D141" s="318"/>
      <c r="E141" s="318"/>
      <c r="F141" s="318"/>
      <c r="G141" s="295"/>
      <c r="H141" s="295"/>
      <c r="I141" s="295"/>
      <c r="J141" s="295"/>
      <c r="K141" s="295"/>
      <c r="L141" s="295"/>
    </row>
    <row r="142" spans="1:12" x14ac:dyDescent="0.2">
      <c r="A142" s="317" t="str">
        <f t="shared" si="2"/>
        <v/>
      </c>
      <c r="B142" s="318"/>
      <c r="C142" s="334"/>
      <c r="D142" s="318"/>
      <c r="E142" s="318"/>
      <c r="F142" s="318"/>
      <c r="G142" s="295"/>
      <c r="H142" s="295"/>
      <c r="I142" s="295"/>
      <c r="J142" s="295"/>
      <c r="K142" s="295"/>
      <c r="L142" s="295"/>
    </row>
    <row r="143" spans="1:12" x14ac:dyDescent="0.2">
      <c r="A143" s="317" t="str">
        <f t="shared" si="2"/>
        <v/>
      </c>
      <c r="B143" s="318"/>
      <c r="C143" s="334"/>
      <c r="D143" s="318"/>
      <c r="E143" s="318"/>
      <c r="F143" s="318"/>
      <c r="G143" s="295"/>
      <c r="H143" s="295"/>
      <c r="I143" s="295"/>
      <c r="J143" s="295"/>
      <c r="K143" s="295"/>
      <c r="L143" s="295"/>
    </row>
    <row r="144" spans="1:12" x14ac:dyDescent="0.2">
      <c r="A144" s="317" t="str">
        <f t="shared" si="2"/>
        <v/>
      </c>
      <c r="B144" s="318"/>
      <c r="C144" s="334"/>
      <c r="D144" s="318"/>
      <c r="E144" s="318"/>
      <c r="F144" s="318"/>
      <c r="G144" s="295"/>
      <c r="H144" s="295"/>
      <c r="I144" s="295"/>
      <c r="J144" s="295"/>
      <c r="K144" s="295"/>
      <c r="L144" s="295"/>
    </row>
    <row r="145" spans="1:6" x14ac:dyDescent="0.2">
      <c r="A145" s="317" t="str">
        <f t="shared" si="2"/>
        <v/>
      </c>
      <c r="B145" s="318"/>
      <c r="C145" s="334"/>
      <c r="D145" s="318"/>
      <c r="E145" s="318"/>
      <c r="F145" s="318"/>
    </row>
    <row r="146" spans="1:6" x14ac:dyDescent="0.2">
      <c r="A146" s="317" t="str">
        <f t="shared" si="2"/>
        <v/>
      </c>
      <c r="B146" s="318"/>
      <c r="C146" s="334"/>
      <c r="D146" s="318"/>
      <c r="E146" s="318"/>
      <c r="F146" s="318"/>
    </row>
    <row r="147" spans="1:6" x14ac:dyDescent="0.2">
      <c r="A147" s="317" t="str">
        <f t="shared" si="2"/>
        <v/>
      </c>
      <c r="B147" s="318"/>
      <c r="C147" s="334"/>
      <c r="D147" s="318"/>
      <c r="E147" s="318"/>
      <c r="F147" s="318"/>
    </row>
    <row r="148" spans="1:6" x14ac:dyDescent="0.2">
      <c r="A148" s="317" t="str">
        <f t="shared" si="2"/>
        <v/>
      </c>
      <c r="B148" s="318"/>
      <c r="C148" s="334"/>
      <c r="D148" s="318"/>
      <c r="E148" s="318"/>
      <c r="F148" s="318"/>
    </row>
    <row r="149" spans="1:6" x14ac:dyDescent="0.2">
      <c r="A149" s="317" t="str">
        <f t="shared" si="2"/>
        <v/>
      </c>
      <c r="B149" s="318"/>
      <c r="C149" s="334"/>
      <c r="D149" s="318"/>
      <c r="E149" s="318"/>
      <c r="F149" s="318"/>
    </row>
    <row r="150" spans="1:6" x14ac:dyDescent="0.2">
      <c r="A150" s="317" t="str">
        <f t="shared" si="2"/>
        <v/>
      </c>
      <c r="B150" s="318"/>
      <c r="C150" s="334"/>
      <c r="D150" s="318"/>
      <c r="E150" s="318"/>
      <c r="F150" s="318"/>
    </row>
    <row r="151" spans="1:6" x14ac:dyDescent="0.2">
      <c r="A151" s="317" t="str">
        <f t="shared" si="2"/>
        <v/>
      </c>
      <c r="B151" s="318"/>
      <c r="C151" s="334"/>
      <c r="D151" s="318"/>
      <c r="E151" s="318"/>
      <c r="F151" s="318"/>
    </row>
    <row r="152" spans="1:6" x14ac:dyDescent="0.2">
      <c r="A152" s="317" t="str">
        <f t="shared" si="2"/>
        <v/>
      </c>
      <c r="B152" s="318"/>
      <c r="C152" s="334"/>
      <c r="D152" s="318"/>
      <c r="E152" s="318"/>
      <c r="F152" s="318"/>
    </row>
    <row r="153" spans="1:6" x14ac:dyDescent="0.2">
      <c r="A153" s="317" t="str">
        <f t="shared" si="2"/>
        <v/>
      </c>
      <c r="B153" s="318"/>
      <c r="C153" s="334"/>
      <c r="D153" s="318"/>
      <c r="E153" s="318"/>
      <c r="F153" s="318"/>
    </row>
    <row r="154" spans="1:6" x14ac:dyDescent="0.2">
      <c r="A154" s="317" t="str">
        <f t="shared" si="2"/>
        <v/>
      </c>
      <c r="B154" s="318"/>
      <c r="C154" s="334"/>
      <c r="D154" s="318"/>
      <c r="E154" s="318"/>
      <c r="F154" s="318"/>
    </row>
    <row r="155" spans="1:6" x14ac:dyDescent="0.2">
      <c r="A155" s="317" t="str">
        <f t="shared" si="2"/>
        <v/>
      </c>
      <c r="B155" s="318"/>
      <c r="C155" s="334"/>
      <c r="D155" s="318"/>
      <c r="E155" s="318"/>
      <c r="F155" s="318"/>
    </row>
    <row r="156" spans="1:6" x14ac:dyDescent="0.2">
      <c r="A156" s="317" t="str">
        <f t="shared" si="2"/>
        <v/>
      </c>
      <c r="B156" s="318"/>
      <c r="C156" s="334"/>
      <c r="D156" s="318"/>
      <c r="E156" s="318"/>
      <c r="F156" s="318"/>
    </row>
    <row r="157" spans="1:6" x14ac:dyDescent="0.2">
      <c r="A157" s="317" t="str">
        <f t="shared" si="2"/>
        <v/>
      </c>
      <c r="B157" s="318"/>
      <c r="C157" s="334"/>
      <c r="D157" s="318"/>
      <c r="E157" s="318"/>
      <c r="F157" s="318"/>
    </row>
    <row r="158" spans="1:6" x14ac:dyDescent="0.2">
      <c r="A158" s="317" t="str">
        <f t="shared" si="2"/>
        <v/>
      </c>
      <c r="B158" s="318"/>
      <c r="C158" s="334"/>
      <c r="D158" s="318"/>
      <c r="E158" s="318"/>
      <c r="F158" s="318"/>
    </row>
    <row r="159" spans="1:6" x14ac:dyDescent="0.2">
      <c r="A159" s="317" t="str">
        <f t="shared" si="2"/>
        <v/>
      </c>
      <c r="B159" s="318"/>
      <c r="C159" s="334"/>
      <c r="D159" s="318"/>
      <c r="E159" s="318"/>
      <c r="F159" s="318"/>
    </row>
    <row r="160" spans="1:6" x14ac:dyDescent="0.2">
      <c r="A160" s="317" t="str">
        <f t="shared" si="2"/>
        <v/>
      </c>
      <c r="B160" s="318"/>
      <c r="C160" s="334"/>
      <c r="D160" s="318"/>
      <c r="E160" s="318"/>
      <c r="F160" s="318"/>
    </row>
    <row r="161" spans="1:6" x14ac:dyDescent="0.2">
      <c r="A161" s="317" t="str">
        <f t="shared" si="2"/>
        <v/>
      </c>
      <c r="B161" s="318"/>
      <c r="C161" s="334"/>
      <c r="D161" s="318"/>
      <c r="E161" s="318"/>
      <c r="F161" s="318"/>
    </row>
    <row r="162" spans="1:6" x14ac:dyDescent="0.2">
      <c r="A162" s="317" t="str">
        <f t="shared" si="2"/>
        <v/>
      </c>
      <c r="B162" s="318"/>
      <c r="C162" s="334"/>
      <c r="D162" s="318"/>
      <c r="E162" s="318"/>
      <c r="F162" s="318"/>
    </row>
    <row r="163" spans="1:6" x14ac:dyDescent="0.2">
      <c r="A163" s="317" t="str">
        <f t="shared" si="2"/>
        <v/>
      </c>
      <c r="B163" s="318"/>
      <c r="C163" s="334"/>
      <c r="D163" s="318"/>
      <c r="E163" s="318"/>
      <c r="F163" s="318"/>
    </row>
    <row r="164" spans="1:6" x14ac:dyDescent="0.2">
      <c r="A164" s="317" t="str">
        <f t="shared" si="2"/>
        <v/>
      </c>
      <c r="B164" s="318"/>
      <c r="C164" s="334"/>
      <c r="D164" s="318"/>
      <c r="E164" s="318"/>
      <c r="F164" s="318"/>
    </row>
    <row r="166" spans="1:6" x14ac:dyDescent="0.2">
      <c r="A166" s="342" t="s">
        <v>609</v>
      </c>
      <c r="B166" s="341"/>
    </row>
  </sheetData>
  <sheetProtection algorithmName="SHA-512" hashValue="C5+uh8HxxIV3avts/0SC4s6wKiCRooqlRFx4VPHVZds2QOHe/HkunCInykAWWDaMhJUiVKEw1tLZEVgXjt3SxA==" saltValue="FB4mkA+/HmKSf3WOu5lng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B9" name="Plage4"/>
    <protectedRange sqref="B115:F164" name="Plage3"/>
    <protectedRange sqref="B13:B18 B20:B23 B26:C31 B35:G38 B42:K45 B49:G51 B55:C60 B65:F65 B67:F68 B72:F72 B75:D94 B100 B99:H110" name="Plage2"/>
  </protectedRanges>
  <mergeCells count="1">
    <mergeCell ref="A1:B1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34"/>
  <sheetViews>
    <sheetView topLeftCell="A8" workbookViewId="0">
      <selection activeCell="E35" sqref="E35"/>
    </sheetView>
  </sheetViews>
  <sheetFormatPr baseColWidth="10" defaultRowHeight="12.75" x14ac:dyDescent="0.2"/>
  <cols>
    <col min="1" max="1" width="13.42578125" style="3" customWidth="1"/>
    <col min="2" max="2" width="51.85546875" style="3" customWidth="1"/>
    <col min="3" max="3" width="30" style="3" customWidth="1"/>
    <col min="4" max="16384" width="11.42578125" style="3"/>
  </cols>
  <sheetData>
    <row r="1" spans="1:3" ht="42.75" customHeight="1" thickBot="1" x14ac:dyDescent="0.25">
      <c r="A1" s="119">
        <f>Signaletiq!B9</f>
        <v>202312</v>
      </c>
      <c r="B1" s="119">
        <f>Signaletiq!B3</f>
        <v>1601122</v>
      </c>
      <c r="C1" s="200" t="s">
        <v>383</v>
      </c>
    </row>
    <row r="2" spans="1:3" ht="13.5" thickTop="1" x14ac:dyDescent="0.2">
      <c r="A2" s="371" t="s">
        <v>307</v>
      </c>
      <c r="B2" s="377" t="s">
        <v>308</v>
      </c>
      <c r="C2" s="374" t="s">
        <v>309</v>
      </c>
    </row>
    <row r="3" spans="1:3" ht="11.25" customHeight="1" thickBot="1" x14ac:dyDescent="0.25">
      <c r="A3" s="372"/>
      <c r="B3" s="378"/>
      <c r="C3" s="375"/>
    </row>
    <row r="4" spans="1:3" ht="13.5" hidden="1" thickBot="1" x14ac:dyDescent="0.25">
      <c r="A4" s="373"/>
      <c r="B4" s="379"/>
      <c r="C4" s="376"/>
    </row>
    <row r="5" spans="1:3" ht="13.5" customHeight="1" thickTop="1" thickBot="1" x14ac:dyDescent="0.25">
      <c r="A5" s="201"/>
      <c r="B5" s="202"/>
      <c r="C5" s="63"/>
    </row>
    <row r="6" spans="1:3" ht="16.5" thickTop="1" x14ac:dyDescent="0.2">
      <c r="A6" s="203" t="s">
        <v>464</v>
      </c>
      <c r="B6" s="204" t="s">
        <v>475</v>
      </c>
      <c r="C6" s="63">
        <f>actif!E12</f>
        <v>1965328036</v>
      </c>
    </row>
    <row r="7" spans="1:3" ht="16.5" thickBot="1" x14ac:dyDescent="0.25">
      <c r="A7" s="184"/>
      <c r="B7" s="205"/>
      <c r="C7" s="64"/>
    </row>
    <row r="8" spans="1:3" ht="13.5" customHeight="1" thickTop="1" x14ac:dyDescent="0.2">
      <c r="A8" s="201"/>
      <c r="B8" s="194"/>
      <c r="C8" s="63"/>
    </row>
    <row r="9" spans="1:3" ht="12.75" customHeight="1" x14ac:dyDescent="0.2">
      <c r="A9" s="203" t="s">
        <v>465</v>
      </c>
      <c r="B9" s="194" t="s">
        <v>384</v>
      </c>
      <c r="C9" s="65"/>
    </row>
    <row r="10" spans="1:3" ht="16.5" thickBot="1" x14ac:dyDescent="0.25">
      <c r="A10" s="184"/>
      <c r="B10" s="189"/>
      <c r="C10" s="64"/>
    </row>
    <row r="11" spans="1:3" ht="13.5" customHeight="1" thickTop="1" x14ac:dyDescent="0.2">
      <c r="A11" s="201"/>
      <c r="B11" s="192"/>
      <c r="C11" s="66"/>
    </row>
    <row r="12" spans="1:3" ht="12.75" customHeight="1" x14ac:dyDescent="0.2">
      <c r="A12" s="203" t="s">
        <v>466</v>
      </c>
      <c r="B12" s="192" t="s">
        <v>385</v>
      </c>
      <c r="C12" s="67">
        <f>C6-C9</f>
        <v>1965328036</v>
      </c>
    </row>
    <row r="13" spans="1:3" ht="15.75" x14ac:dyDescent="0.2">
      <c r="A13" s="206"/>
      <c r="B13" s="207"/>
      <c r="C13" s="68"/>
    </row>
    <row r="14" spans="1:3" ht="12.75" customHeight="1" x14ac:dyDescent="0.2">
      <c r="A14" s="208"/>
      <c r="B14" s="194"/>
      <c r="C14" s="69"/>
    </row>
    <row r="15" spans="1:3" ht="12.75" customHeight="1" x14ac:dyDescent="0.2">
      <c r="A15" s="203" t="s">
        <v>467</v>
      </c>
      <c r="B15" s="194" t="s">
        <v>386</v>
      </c>
      <c r="C15" s="70">
        <f>FPN!C49</f>
        <v>426512226</v>
      </c>
    </row>
    <row r="16" spans="1:3" ht="15.75" x14ac:dyDescent="0.2">
      <c r="A16" s="206"/>
      <c r="B16" s="207"/>
      <c r="C16" s="71"/>
    </row>
    <row r="17" spans="1:3" ht="12.75" customHeight="1" x14ac:dyDescent="0.2">
      <c r="A17" s="208"/>
      <c r="B17" s="194"/>
      <c r="C17" s="69"/>
    </row>
    <row r="18" spans="1:3" ht="12.75" customHeight="1" x14ac:dyDescent="0.2">
      <c r="A18" s="203" t="s">
        <v>468</v>
      </c>
      <c r="B18" s="194" t="s">
        <v>387</v>
      </c>
      <c r="C18" s="70">
        <f>passif!C18</f>
        <v>2861727679</v>
      </c>
    </row>
    <row r="19" spans="1:3" ht="15.75" x14ac:dyDescent="0.2">
      <c r="A19" s="206"/>
      <c r="B19" s="207"/>
      <c r="C19" s="71"/>
    </row>
    <row r="20" spans="1:3" ht="12.75" customHeight="1" x14ac:dyDescent="0.2">
      <c r="A20" s="208"/>
      <c r="B20" s="194"/>
      <c r="C20" s="69"/>
    </row>
    <row r="21" spans="1:3" ht="12.75" customHeight="1" x14ac:dyDescent="0.2">
      <c r="A21" s="203" t="s">
        <v>469</v>
      </c>
      <c r="B21" s="194" t="s">
        <v>476</v>
      </c>
      <c r="C21" s="72"/>
    </row>
    <row r="22" spans="1:3" ht="15.75" x14ac:dyDescent="0.2">
      <c r="A22" s="206"/>
      <c r="B22" s="207"/>
      <c r="C22" s="71"/>
    </row>
    <row r="23" spans="1:3" ht="12.75" customHeight="1" x14ac:dyDescent="0.2">
      <c r="A23" s="208"/>
      <c r="B23" s="194"/>
      <c r="C23" s="69"/>
    </row>
    <row r="24" spans="1:3" ht="12.75" customHeight="1" x14ac:dyDescent="0.2">
      <c r="A24" s="203" t="s">
        <v>470</v>
      </c>
      <c r="B24" s="194" t="s">
        <v>388</v>
      </c>
      <c r="C24" s="70">
        <f>actif!E4-(actif!E5+actif!E6)</f>
        <v>131198053</v>
      </c>
    </row>
    <row r="25" spans="1:3" ht="16.5" thickBot="1" x14ac:dyDescent="0.25">
      <c r="A25" s="184"/>
      <c r="B25" s="189"/>
      <c r="C25" s="64"/>
    </row>
    <row r="26" spans="1:3" ht="13.5" customHeight="1" thickTop="1" x14ac:dyDescent="0.2">
      <c r="A26" s="201"/>
      <c r="B26" s="192"/>
      <c r="C26" s="66"/>
    </row>
    <row r="27" spans="1:3" ht="12.75" customHeight="1" x14ac:dyDescent="0.2">
      <c r="A27" s="203" t="s">
        <v>471</v>
      </c>
      <c r="B27" s="192" t="s">
        <v>389</v>
      </c>
      <c r="C27" s="67">
        <f>C15+C18-C21-C24</f>
        <v>3157041852</v>
      </c>
    </row>
    <row r="28" spans="1:3" ht="15.75" x14ac:dyDescent="0.2">
      <c r="A28" s="206"/>
      <c r="B28" s="207"/>
      <c r="C28" s="68"/>
    </row>
    <row r="29" spans="1:3" ht="12.75" customHeight="1" x14ac:dyDescent="0.2">
      <c r="A29" s="208" t="s">
        <v>472</v>
      </c>
      <c r="B29" s="369" t="s">
        <v>390</v>
      </c>
      <c r="C29" s="5">
        <f>IF(C27=0,"",C12*100/C27)</f>
        <v>62.252200893534436</v>
      </c>
    </row>
    <row r="30" spans="1:3" ht="13.5" customHeight="1" thickBot="1" x14ac:dyDescent="0.25">
      <c r="A30" s="184"/>
      <c r="B30" s="370"/>
      <c r="C30" s="73"/>
    </row>
    <row r="31" spans="1:3" ht="13.5" thickTop="1" x14ac:dyDescent="0.2"/>
    <row r="33" spans="2:2" x14ac:dyDescent="0.2">
      <c r="B33" s="209" t="s">
        <v>473</v>
      </c>
    </row>
    <row r="34" spans="2:2" x14ac:dyDescent="0.2">
      <c r="B34" s="210" t="s">
        <v>474</v>
      </c>
    </row>
  </sheetData>
  <sheetProtection algorithmName="SHA-512" hashValue="HdfXmnL3vkpca6ANPqNUNyQAr0EcF/aSjjt7pOakh9JwW6XyvFPkC/RUDzIcGIKD+tbBgQAUuPzsYYpNL2/rKg==" saltValue="JSz1oRgUY8t8aIQAH/vvJ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9 C21" name="Plage1"/>
  </protectedRanges>
  <mergeCells count="4">
    <mergeCell ref="B29:B30"/>
    <mergeCell ref="A2:A4"/>
    <mergeCell ref="C2:C4"/>
    <mergeCell ref="B2:B4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3"/>
  <sheetViews>
    <sheetView topLeftCell="A7" workbookViewId="0">
      <selection activeCell="G11" sqref="G11"/>
    </sheetView>
  </sheetViews>
  <sheetFormatPr baseColWidth="10" defaultRowHeight="12.75" x14ac:dyDescent="0.2"/>
  <cols>
    <col min="1" max="1" width="12" style="3" customWidth="1"/>
    <col min="2" max="2" width="19.7109375" style="3" customWidth="1"/>
    <col min="3" max="3" width="20.7109375" style="3" customWidth="1"/>
    <col min="4" max="4" width="18.85546875" style="3" customWidth="1"/>
    <col min="5" max="5" width="28.5703125" style="3" customWidth="1"/>
    <col min="6" max="6" width="27.85546875" style="3" customWidth="1"/>
    <col min="7" max="16384" width="11.42578125" style="3"/>
  </cols>
  <sheetData>
    <row r="1" spans="1:7" s="347" customFormat="1" ht="44.25" customHeight="1" thickBot="1" x14ac:dyDescent="0.25">
      <c r="A1" s="344">
        <f>Signaletiq!B9</f>
        <v>202312</v>
      </c>
      <c r="B1" s="344">
        <f>Signaletiq!B3</f>
        <v>1601122</v>
      </c>
      <c r="C1" s="345"/>
      <c r="D1" s="345"/>
      <c r="E1" s="345" t="s">
        <v>391</v>
      </c>
      <c r="F1" s="346"/>
      <c r="G1" s="346"/>
    </row>
    <row r="2" spans="1:7" ht="39" thickTop="1" x14ac:dyDescent="0.2">
      <c r="A2" s="211" t="s">
        <v>392</v>
      </c>
      <c r="B2" s="212" t="s">
        <v>537</v>
      </c>
      <c r="C2" s="213" t="s">
        <v>393</v>
      </c>
      <c r="D2" s="213" t="s">
        <v>394</v>
      </c>
      <c r="E2" s="213" t="s">
        <v>395</v>
      </c>
      <c r="F2" s="214" t="s">
        <v>496</v>
      </c>
    </row>
    <row r="3" spans="1:7" x14ac:dyDescent="0.2">
      <c r="A3" s="215">
        <f>+IF(C3&lt;&gt;"",1,"")</f>
        <v>1</v>
      </c>
      <c r="B3" s="216"/>
      <c r="C3" s="217" t="s">
        <v>744</v>
      </c>
      <c r="D3" s="74" t="s">
        <v>713</v>
      </c>
      <c r="E3" s="74">
        <v>950000</v>
      </c>
      <c r="F3" s="75">
        <f>IF(E3&gt;0,E3*100/FPN!$C$49,"")</f>
        <v>0.22273687413593626</v>
      </c>
    </row>
    <row r="4" spans="1:7" x14ac:dyDescent="0.2">
      <c r="A4" s="215">
        <f t="shared" ref="A4:A35" si="0">+IF(C4&lt;&gt;"",A3+1,"")</f>
        <v>2</v>
      </c>
      <c r="B4" s="216"/>
      <c r="C4" s="74" t="s">
        <v>714</v>
      </c>
      <c r="D4" s="74" t="s">
        <v>713</v>
      </c>
      <c r="E4" s="74">
        <v>5800000</v>
      </c>
      <c r="F4" s="75">
        <f>IF(E4&gt;0,E4*100/FPN!$C$49,"")</f>
        <v>1.3598672315667688</v>
      </c>
    </row>
    <row r="5" spans="1:7" x14ac:dyDescent="0.2">
      <c r="A5" s="215">
        <f t="shared" si="0"/>
        <v>3</v>
      </c>
      <c r="B5" s="216"/>
      <c r="C5" s="74" t="s">
        <v>745</v>
      </c>
      <c r="D5" s="74" t="s">
        <v>746</v>
      </c>
      <c r="E5" s="74">
        <v>1770838</v>
      </c>
      <c r="F5" s="75">
        <f>IF(E5&gt;0,E5*100/FPN!$C$49,"")</f>
        <v>0.41519044286435064</v>
      </c>
    </row>
    <row r="6" spans="1:7" ht="25.5" x14ac:dyDescent="0.2">
      <c r="A6" s="215">
        <f t="shared" si="0"/>
        <v>4</v>
      </c>
      <c r="B6" s="216"/>
      <c r="C6" s="74" t="s">
        <v>720</v>
      </c>
      <c r="D6" s="74" t="s">
        <v>713</v>
      </c>
      <c r="E6" s="74">
        <v>18000000</v>
      </c>
      <c r="F6" s="75">
        <f>IF(E6&gt;0,E6*100/FPN!$C$49,"")</f>
        <v>4.2202776152072135</v>
      </c>
    </row>
    <row r="7" spans="1:7" ht="38.25" x14ac:dyDescent="0.2">
      <c r="A7" s="215">
        <f t="shared" si="0"/>
        <v>5</v>
      </c>
      <c r="B7" s="216"/>
      <c r="C7" s="74" t="s">
        <v>715</v>
      </c>
      <c r="D7" s="74" t="s">
        <v>747</v>
      </c>
      <c r="E7" s="74">
        <v>812500</v>
      </c>
      <c r="F7" s="75">
        <f>IF(E7&gt;0,E7*100/FPN!$C$49,"")</f>
        <v>0.19049864235310338</v>
      </c>
    </row>
    <row r="8" spans="1:7" x14ac:dyDescent="0.2">
      <c r="A8" s="215">
        <f t="shared" si="0"/>
        <v>6</v>
      </c>
      <c r="B8" s="216"/>
      <c r="C8" s="74" t="s">
        <v>669</v>
      </c>
      <c r="D8" s="74" t="s">
        <v>713</v>
      </c>
      <c r="E8" s="74">
        <v>7500000</v>
      </c>
      <c r="F8" s="75">
        <f>IF(E8&gt;0,E8*100/FPN!$C$49,"")</f>
        <v>1.7584490063363389</v>
      </c>
    </row>
    <row r="9" spans="1:7" ht="25.5" x14ac:dyDescent="0.2">
      <c r="A9" s="215">
        <f t="shared" si="0"/>
        <v>7</v>
      </c>
      <c r="B9" s="216"/>
      <c r="C9" s="74" t="s">
        <v>666</v>
      </c>
      <c r="D9" s="74" t="s">
        <v>717</v>
      </c>
      <c r="E9" s="74">
        <v>90910</v>
      </c>
      <c r="F9" s="75">
        <f>IF(E9&gt;0,E9*100/FPN!$C$49,"")</f>
        <v>2.1314746555471543E-2</v>
      </c>
    </row>
    <row r="10" spans="1:7" ht="25.5" x14ac:dyDescent="0.2">
      <c r="A10" s="215">
        <f t="shared" si="0"/>
        <v>8</v>
      </c>
      <c r="B10" s="216"/>
      <c r="C10" s="74" t="s">
        <v>666</v>
      </c>
      <c r="D10" s="74" t="s">
        <v>717</v>
      </c>
      <c r="E10" s="74">
        <v>3600000</v>
      </c>
      <c r="F10" s="75">
        <f>IF(E10&gt;0,E10*100/FPN!$C$49,"")</f>
        <v>0.84405552304144271</v>
      </c>
    </row>
    <row r="11" spans="1:7" ht="38.25" x14ac:dyDescent="0.2">
      <c r="A11" s="215">
        <f t="shared" si="0"/>
        <v>9</v>
      </c>
      <c r="B11" s="216"/>
      <c r="C11" s="74" t="s">
        <v>716</v>
      </c>
      <c r="D11" s="74" t="s">
        <v>748</v>
      </c>
      <c r="E11" s="74">
        <v>892858</v>
      </c>
      <c r="F11" s="75">
        <f>IF(E11&gt;0,E11*100/FPN!$C$49,"")</f>
        <v>0.20933936838659345</v>
      </c>
    </row>
    <row r="12" spans="1:7" ht="38.25" x14ac:dyDescent="0.2">
      <c r="A12" s="215">
        <f t="shared" si="0"/>
        <v>10</v>
      </c>
      <c r="B12" s="216"/>
      <c r="C12" s="74" t="s">
        <v>716</v>
      </c>
      <c r="D12" s="74" t="s">
        <v>749</v>
      </c>
      <c r="E12" s="74">
        <v>1097575</v>
      </c>
      <c r="F12" s="75">
        <f>IF(E12&gt;0,E12*100/FPN!$C$49,"")</f>
        <v>0.2573372890839476</v>
      </c>
    </row>
    <row r="13" spans="1:7" ht="38.25" x14ac:dyDescent="0.2">
      <c r="A13" s="215">
        <f t="shared" si="0"/>
        <v>11</v>
      </c>
      <c r="B13" s="216"/>
      <c r="C13" s="74" t="s">
        <v>716</v>
      </c>
      <c r="D13" s="74" t="s">
        <v>750</v>
      </c>
      <c r="E13" s="74">
        <v>638885</v>
      </c>
      <c r="F13" s="75">
        <f>IF(E13&gt;0,E13*100/FPN!$C$49,"")</f>
        <v>0.14979289245509225</v>
      </c>
    </row>
    <row r="14" spans="1:7" ht="25.5" x14ac:dyDescent="0.2">
      <c r="A14" s="215">
        <f t="shared" si="0"/>
        <v>12</v>
      </c>
      <c r="B14" s="216"/>
      <c r="C14" s="74" t="s">
        <v>751</v>
      </c>
      <c r="D14" s="74" t="s">
        <v>752</v>
      </c>
      <c r="E14" s="74">
        <v>1885716</v>
      </c>
      <c r="F14" s="75">
        <f>IF(E14&gt;0,E14*100/FPN!$C$49,"")</f>
        <v>0.44212472352433807</v>
      </c>
    </row>
    <row r="15" spans="1:7" ht="25.5" x14ac:dyDescent="0.2">
      <c r="A15" s="215">
        <f t="shared" si="0"/>
        <v>13</v>
      </c>
      <c r="B15" s="216"/>
      <c r="C15" s="74" t="s">
        <v>719</v>
      </c>
      <c r="D15" s="74" t="s">
        <v>753</v>
      </c>
      <c r="E15" s="74">
        <v>575000</v>
      </c>
      <c r="F15" s="75">
        <f>IF(E15&gt;0,E15*100/FPN!$C$49,"")</f>
        <v>0.13481442381911932</v>
      </c>
    </row>
    <row r="16" spans="1:7" x14ac:dyDescent="0.2">
      <c r="A16" s="215">
        <f t="shared" si="0"/>
        <v>14</v>
      </c>
      <c r="B16" s="216"/>
      <c r="C16" s="74" t="s">
        <v>754</v>
      </c>
      <c r="D16" s="74" t="s">
        <v>747</v>
      </c>
      <c r="E16" s="74">
        <v>1400000</v>
      </c>
      <c r="F16" s="75">
        <f>IF(E16&gt;0,E16*100/FPN!$C$49,"")</f>
        <v>0.32824381451611662</v>
      </c>
    </row>
    <row r="17" spans="1:6" ht="25.5" x14ac:dyDescent="0.2">
      <c r="A17" s="215">
        <f t="shared" si="0"/>
        <v>15</v>
      </c>
      <c r="B17" s="216"/>
      <c r="C17" s="74" t="s">
        <v>676</v>
      </c>
      <c r="D17" s="74" t="s">
        <v>755</v>
      </c>
      <c r="E17" s="74">
        <v>9287027</v>
      </c>
      <c r="F17" s="75">
        <f>IF(E17&gt;0,E17*100/FPN!$C$49,"")</f>
        <v>2.1774351199958333</v>
      </c>
    </row>
    <row r="18" spans="1:6" ht="25.5" x14ac:dyDescent="0.2">
      <c r="A18" s="215">
        <f t="shared" si="0"/>
        <v>16</v>
      </c>
      <c r="B18" s="216"/>
      <c r="C18" s="74" t="s">
        <v>756</v>
      </c>
      <c r="D18" s="74" t="s">
        <v>757</v>
      </c>
      <c r="E18" s="74">
        <v>339889</v>
      </c>
      <c r="F18" s="75">
        <f>IF(E18&gt;0,E18*100/FPN!$C$49,"")</f>
        <v>7.9690329908620253E-2</v>
      </c>
    </row>
    <row r="19" spans="1:6" ht="25.5" x14ac:dyDescent="0.2">
      <c r="A19" s="215">
        <f t="shared" si="0"/>
        <v>17</v>
      </c>
      <c r="B19" s="216"/>
      <c r="C19" s="74" t="s">
        <v>656</v>
      </c>
      <c r="D19" s="74" t="s">
        <v>713</v>
      </c>
      <c r="E19" s="74">
        <v>3333334</v>
      </c>
      <c r="F19" s="75">
        <f>IF(E19&gt;0,E19*100/FPN!$C$49,"")</f>
        <v>0.78153304801161783</v>
      </c>
    </row>
    <row r="20" spans="1:6" ht="25.5" x14ac:dyDescent="0.2">
      <c r="A20" s="215">
        <f t="shared" si="0"/>
        <v>18</v>
      </c>
      <c r="B20" s="216"/>
      <c r="C20" s="74" t="s">
        <v>758</v>
      </c>
      <c r="D20" s="74" t="s">
        <v>759</v>
      </c>
      <c r="E20" s="74">
        <v>375000</v>
      </c>
      <c r="F20" s="75">
        <f>IF(E20&gt;0,E20*100/FPN!$C$49,"")</f>
        <v>8.7922450316816947E-2</v>
      </c>
    </row>
    <row r="21" spans="1:6" ht="25.5" x14ac:dyDescent="0.2">
      <c r="A21" s="215">
        <f t="shared" si="0"/>
        <v>19</v>
      </c>
      <c r="B21" s="216"/>
      <c r="C21" s="74" t="s">
        <v>760</v>
      </c>
      <c r="D21" s="74" t="s">
        <v>759</v>
      </c>
      <c r="E21" s="74">
        <v>600000</v>
      </c>
      <c r="F21" s="75">
        <f>IF(E21&gt;0,E21*100/FPN!$C$49,"")</f>
        <v>0.14067592050690711</v>
      </c>
    </row>
    <row r="22" spans="1:6" x14ac:dyDescent="0.2">
      <c r="A22" s="215" t="str">
        <f t="shared" si="0"/>
        <v/>
      </c>
      <c r="B22" s="216"/>
      <c r="C22" s="74"/>
      <c r="D22" s="74"/>
      <c r="E22" s="74"/>
      <c r="F22" s="75" t="str">
        <f>IF(E22&gt;0,E22*100/FPN!$C$49,"")</f>
        <v/>
      </c>
    </row>
    <row r="23" spans="1:6" x14ac:dyDescent="0.2">
      <c r="A23" s="215" t="str">
        <f t="shared" si="0"/>
        <v/>
      </c>
      <c r="B23" s="216"/>
      <c r="C23" s="74"/>
      <c r="D23" s="74"/>
      <c r="E23" s="74"/>
      <c r="F23" s="75" t="str">
        <f>IF(E23&gt;0,E23*100/FPN!$C$49,"")</f>
        <v/>
      </c>
    </row>
    <row r="24" spans="1:6" x14ac:dyDescent="0.2">
      <c r="A24" s="215" t="str">
        <f t="shared" si="0"/>
        <v/>
      </c>
      <c r="B24" s="216"/>
      <c r="C24" s="74"/>
      <c r="D24" s="74"/>
      <c r="E24" s="74"/>
      <c r="F24" s="75" t="str">
        <f>IF(E24&gt;0,E24*100/FPN!$C$49,"")</f>
        <v/>
      </c>
    </row>
    <row r="25" spans="1:6" x14ac:dyDescent="0.2">
      <c r="A25" s="215" t="str">
        <f t="shared" si="0"/>
        <v/>
      </c>
      <c r="B25" s="216"/>
      <c r="C25" s="74"/>
      <c r="D25" s="74"/>
      <c r="E25" s="74"/>
      <c r="F25" s="75" t="str">
        <f>IF(E25&gt;0,E25*100/FPN!$C$49,"")</f>
        <v/>
      </c>
    </row>
    <row r="26" spans="1:6" x14ac:dyDescent="0.2">
      <c r="A26" s="215" t="str">
        <f t="shared" si="0"/>
        <v/>
      </c>
      <c r="B26" s="216"/>
      <c r="C26" s="74"/>
      <c r="D26" s="74"/>
      <c r="E26" s="74"/>
      <c r="F26" s="75" t="str">
        <f>IF(E26&gt;0,E26*100/FPN!$C$49,"")</f>
        <v/>
      </c>
    </row>
    <row r="27" spans="1:6" x14ac:dyDescent="0.2">
      <c r="A27" s="215" t="str">
        <f t="shared" si="0"/>
        <v/>
      </c>
      <c r="B27" s="216"/>
      <c r="C27" s="74"/>
      <c r="D27" s="74"/>
      <c r="E27" s="74"/>
      <c r="F27" s="75" t="str">
        <f>IF(E27&gt;0,E27*100/FPN!$C$49,"")</f>
        <v/>
      </c>
    </row>
    <row r="28" spans="1:6" x14ac:dyDescent="0.2">
      <c r="A28" s="215" t="str">
        <f t="shared" si="0"/>
        <v/>
      </c>
      <c r="B28" s="216"/>
      <c r="C28" s="74"/>
      <c r="D28" s="74"/>
      <c r="E28" s="74"/>
      <c r="F28" s="75" t="str">
        <f>IF(E28&gt;0,E28*100/FPN!$C$49,"")</f>
        <v/>
      </c>
    </row>
    <row r="29" spans="1:6" x14ac:dyDescent="0.2">
      <c r="A29" s="215" t="str">
        <f t="shared" si="0"/>
        <v/>
      </c>
      <c r="B29" s="216"/>
      <c r="C29" s="74"/>
      <c r="D29" s="74"/>
      <c r="E29" s="74"/>
      <c r="F29" s="75" t="str">
        <f>IF(E29&gt;0,E29*100/FPN!$C$49,"")</f>
        <v/>
      </c>
    </row>
    <row r="30" spans="1:6" ht="19.5" customHeight="1" x14ac:dyDescent="0.2">
      <c r="A30" s="215" t="str">
        <f t="shared" si="0"/>
        <v/>
      </c>
      <c r="B30" s="216"/>
      <c r="C30" s="74"/>
      <c r="D30" s="74"/>
      <c r="E30" s="74"/>
      <c r="F30" s="75" t="str">
        <f>IF(E30&gt;0,E30*100/FPN!$C$49,"")</f>
        <v/>
      </c>
    </row>
    <row r="31" spans="1:6" x14ac:dyDescent="0.2">
      <c r="A31" s="215" t="str">
        <f t="shared" si="0"/>
        <v/>
      </c>
      <c r="B31" s="216"/>
      <c r="C31" s="74"/>
      <c r="D31" s="74"/>
      <c r="E31" s="74"/>
      <c r="F31" s="75" t="str">
        <f>IF(E31&gt;0,E31*100/FPN!$C$49,"")</f>
        <v/>
      </c>
    </row>
    <row r="32" spans="1:6" ht="12.75" customHeight="1" x14ac:dyDescent="0.2">
      <c r="A32" s="215" t="str">
        <f t="shared" si="0"/>
        <v/>
      </c>
      <c r="B32" s="216"/>
      <c r="C32" s="74"/>
      <c r="D32" s="74"/>
      <c r="E32" s="74"/>
      <c r="F32" s="75" t="str">
        <f>IF(E32&gt;0,E32*100/FPN!$C$49,"")</f>
        <v/>
      </c>
    </row>
    <row r="33" spans="1:6" ht="15" customHeight="1" x14ac:dyDescent="0.2">
      <c r="A33" s="215" t="str">
        <f t="shared" si="0"/>
        <v/>
      </c>
      <c r="B33" s="216"/>
      <c r="C33" s="74"/>
      <c r="D33" s="74"/>
      <c r="E33" s="74"/>
      <c r="F33" s="75" t="str">
        <f>IF(E33&gt;0,E33*100/FPN!$C$49,"")</f>
        <v/>
      </c>
    </row>
    <row r="34" spans="1:6" ht="12.75" customHeight="1" x14ac:dyDescent="0.2">
      <c r="A34" s="215" t="str">
        <f t="shared" si="0"/>
        <v/>
      </c>
      <c r="B34" s="216"/>
      <c r="C34" s="74"/>
      <c r="D34" s="74"/>
      <c r="E34" s="74"/>
      <c r="F34" s="75" t="str">
        <f>IF(E34&gt;0,E34*100/FPN!$C$49,"")</f>
        <v/>
      </c>
    </row>
    <row r="35" spans="1:6" x14ac:dyDescent="0.2">
      <c r="A35" s="215" t="str">
        <f t="shared" si="0"/>
        <v/>
      </c>
      <c r="B35" s="216"/>
      <c r="C35" s="74"/>
      <c r="D35" s="74"/>
      <c r="E35" s="74"/>
      <c r="F35" s="75" t="str">
        <f>IF(E35&gt;0,E35*100/FPN!$C$49,"")</f>
        <v/>
      </c>
    </row>
    <row r="36" spans="1:6" x14ac:dyDescent="0.2">
      <c r="A36" s="215" t="str">
        <f t="shared" ref="A36:A67" si="1">+IF(C36&lt;&gt;"",A35+1,"")</f>
        <v/>
      </c>
      <c r="B36" s="216"/>
      <c r="C36" s="74"/>
      <c r="D36" s="74"/>
      <c r="E36" s="74"/>
      <c r="F36" s="75" t="str">
        <f>IF(E36&gt;0,E36*100/FPN!$C$49,"")</f>
        <v/>
      </c>
    </row>
    <row r="37" spans="1:6" x14ac:dyDescent="0.2">
      <c r="A37" s="215" t="str">
        <f t="shared" si="1"/>
        <v/>
      </c>
      <c r="B37" s="216"/>
      <c r="C37" s="74"/>
      <c r="D37" s="74"/>
      <c r="E37" s="74"/>
      <c r="F37" s="75" t="str">
        <f>IF(E37&gt;0,E37*100/FPN!$C$49,"")</f>
        <v/>
      </c>
    </row>
    <row r="38" spans="1:6" x14ac:dyDescent="0.2">
      <c r="A38" s="215" t="str">
        <f t="shared" si="1"/>
        <v/>
      </c>
      <c r="B38" s="216"/>
      <c r="C38" s="74"/>
      <c r="D38" s="74"/>
      <c r="E38" s="74"/>
      <c r="F38" s="75" t="str">
        <f>IF(E38&gt;0,E38*100/FPN!$C$49,"")</f>
        <v/>
      </c>
    </row>
    <row r="39" spans="1:6" x14ac:dyDescent="0.2">
      <c r="A39" s="215" t="str">
        <f t="shared" si="1"/>
        <v/>
      </c>
      <c r="B39" s="216"/>
      <c r="C39" s="74"/>
      <c r="D39" s="74"/>
      <c r="E39" s="74"/>
      <c r="F39" s="75" t="str">
        <f>IF(E39&gt;0,E39*100/FPN!$C$49,"")</f>
        <v/>
      </c>
    </row>
    <row r="40" spans="1:6" x14ac:dyDescent="0.2">
      <c r="A40" s="215" t="str">
        <f t="shared" si="1"/>
        <v/>
      </c>
      <c r="B40" s="216"/>
      <c r="C40" s="74"/>
      <c r="D40" s="74"/>
      <c r="E40" s="74"/>
      <c r="F40" s="75" t="str">
        <f>IF(E40&gt;0,E40*100/FPN!$C$49,"")</f>
        <v/>
      </c>
    </row>
    <row r="41" spans="1:6" x14ac:dyDescent="0.2">
      <c r="A41" s="215" t="str">
        <f t="shared" si="1"/>
        <v/>
      </c>
      <c r="B41" s="216"/>
      <c r="C41" s="74"/>
      <c r="D41" s="74"/>
      <c r="E41" s="74"/>
      <c r="F41" s="75" t="str">
        <f>IF(E41&gt;0,E41*100/FPN!$C$49,"")</f>
        <v/>
      </c>
    </row>
    <row r="42" spans="1:6" x14ac:dyDescent="0.2">
      <c r="A42" s="215" t="str">
        <f t="shared" si="1"/>
        <v/>
      </c>
      <c r="B42" s="216"/>
      <c r="C42" s="74"/>
      <c r="D42" s="74"/>
      <c r="E42" s="74"/>
      <c r="F42" s="75" t="str">
        <f>IF(E42&gt;0,E42*100/FPN!$C$49,"")</f>
        <v/>
      </c>
    </row>
    <row r="43" spans="1:6" x14ac:dyDescent="0.2">
      <c r="A43" s="215" t="str">
        <f t="shared" si="1"/>
        <v/>
      </c>
      <c r="B43" s="216"/>
      <c r="C43" s="74"/>
      <c r="D43" s="74"/>
      <c r="E43" s="74"/>
      <c r="F43" s="75" t="str">
        <f>IF(E43&gt;0,E43*100/FPN!$C$49,"")</f>
        <v/>
      </c>
    </row>
    <row r="44" spans="1:6" x14ac:dyDescent="0.2">
      <c r="A44" s="215" t="str">
        <f t="shared" si="1"/>
        <v/>
      </c>
      <c r="B44" s="216"/>
      <c r="C44" s="74"/>
      <c r="D44" s="74"/>
      <c r="E44" s="74"/>
      <c r="F44" s="75" t="str">
        <f>IF(E44&gt;0,E44*100/FPN!$C$49,"")</f>
        <v/>
      </c>
    </row>
    <row r="45" spans="1:6" x14ac:dyDescent="0.2">
      <c r="A45" s="215" t="str">
        <f t="shared" si="1"/>
        <v/>
      </c>
      <c r="B45" s="216"/>
      <c r="C45" s="74"/>
      <c r="D45" s="74"/>
      <c r="E45" s="74"/>
      <c r="F45" s="75" t="str">
        <f>IF(E45&gt;0,E45*100/FPN!$C$49,"")</f>
        <v/>
      </c>
    </row>
    <row r="46" spans="1:6" x14ac:dyDescent="0.2">
      <c r="A46" s="215" t="str">
        <f t="shared" si="1"/>
        <v/>
      </c>
      <c r="B46" s="216"/>
      <c r="C46" s="74"/>
      <c r="D46" s="74"/>
      <c r="E46" s="74"/>
      <c r="F46" s="75" t="str">
        <f>IF(E46&gt;0,E46*100/FPN!$C$49,"")</f>
        <v/>
      </c>
    </row>
    <row r="47" spans="1:6" x14ac:dyDescent="0.2">
      <c r="A47" s="215" t="str">
        <f t="shared" si="1"/>
        <v/>
      </c>
      <c r="B47" s="216"/>
      <c r="C47" s="74"/>
      <c r="D47" s="74"/>
      <c r="E47" s="74"/>
      <c r="F47" s="75" t="str">
        <f>IF(E47&gt;0,E47*100/FPN!$C$49,"")</f>
        <v/>
      </c>
    </row>
    <row r="48" spans="1:6" ht="15.75" x14ac:dyDescent="0.2">
      <c r="A48" s="215" t="str">
        <f t="shared" si="1"/>
        <v/>
      </c>
      <c r="B48" s="216"/>
      <c r="C48" s="218"/>
      <c r="D48" s="76"/>
      <c r="E48" s="76"/>
      <c r="F48" s="75" t="str">
        <f>IF(E48&gt;0,E48*100/FPN!$C$49,"")</f>
        <v/>
      </c>
    </row>
    <row r="49" spans="1:6" ht="15.75" x14ac:dyDescent="0.2">
      <c r="A49" s="215" t="str">
        <f t="shared" si="1"/>
        <v/>
      </c>
      <c r="B49" s="216"/>
      <c r="C49" s="218"/>
      <c r="D49" s="218"/>
      <c r="E49" s="77"/>
      <c r="F49" s="75" t="str">
        <f>IF(E49&gt;0,E49*100/FPN!$C$49,"")</f>
        <v/>
      </c>
    </row>
    <row r="50" spans="1:6" ht="15.75" x14ac:dyDescent="0.2">
      <c r="A50" s="215" t="str">
        <f t="shared" si="1"/>
        <v/>
      </c>
      <c r="B50" s="216"/>
      <c r="C50" s="219"/>
      <c r="D50" s="219"/>
      <c r="E50" s="77"/>
      <c r="F50" s="75" t="str">
        <f>IF(E50&gt;0,E50*100/FPN!$C$49,"")</f>
        <v/>
      </c>
    </row>
    <row r="51" spans="1:6" ht="15.75" x14ac:dyDescent="0.2">
      <c r="A51" s="215" t="str">
        <f t="shared" si="1"/>
        <v/>
      </c>
      <c r="B51" s="216"/>
      <c r="C51" s="218"/>
      <c r="D51" s="218"/>
      <c r="E51" s="77"/>
      <c r="F51" s="75" t="str">
        <f>IF(E51&gt;0,E51*100/FPN!$C$49,"")</f>
        <v/>
      </c>
    </row>
    <row r="52" spans="1:6" ht="15.75" x14ac:dyDescent="0.2">
      <c r="A52" s="215" t="str">
        <f t="shared" si="1"/>
        <v/>
      </c>
      <c r="B52" s="216"/>
      <c r="C52" s="77"/>
      <c r="D52" s="77"/>
      <c r="E52" s="77"/>
      <c r="F52" s="75" t="str">
        <f>IF(E52&gt;0,E52*100/FPN!$C$49,"")</f>
        <v/>
      </c>
    </row>
    <row r="53" spans="1:6" x14ac:dyDescent="0.2">
      <c r="A53" s="215" t="str">
        <f t="shared" si="1"/>
        <v/>
      </c>
      <c r="B53" s="216"/>
      <c r="C53" s="78"/>
      <c r="D53" s="78"/>
      <c r="E53" s="78"/>
      <c r="F53" s="75" t="str">
        <f>IF(E53&gt;0,E53*100/FPN!$C$49,"")</f>
        <v/>
      </c>
    </row>
    <row r="54" spans="1:6" x14ac:dyDescent="0.2">
      <c r="A54" s="215" t="str">
        <f t="shared" si="1"/>
        <v/>
      </c>
      <c r="B54" s="216"/>
      <c r="C54" s="78"/>
      <c r="D54" s="78"/>
      <c r="E54" s="78"/>
      <c r="F54" s="75" t="str">
        <f>IF(E54&gt;0,E54*100/FPN!$C$49,"")</f>
        <v/>
      </c>
    </row>
    <row r="55" spans="1:6" x14ac:dyDescent="0.2">
      <c r="A55" s="215" t="str">
        <f t="shared" si="1"/>
        <v/>
      </c>
      <c r="B55" s="216"/>
      <c r="C55" s="78"/>
      <c r="D55" s="78"/>
      <c r="E55" s="78"/>
      <c r="F55" s="75" t="str">
        <f>IF(E55&gt;0,E55*100/FPN!$C$49,"")</f>
        <v/>
      </c>
    </row>
    <row r="56" spans="1:6" x14ac:dyDescent="0.2">
      <c r="A56" s="215" t="str">
        <f t="shared" si="1"/>
        <v/>
      </c>
      <c r="B56" s="216"/>
      <c r="C56" s="78"/>
      <c r="D56" s="78"/>
      <c r="E56" s="78"/>
      <c r="F56" s="75" t="str">
        <f>IF(E56&gt;0,E56*100/FPN!$C$49,"")</f>
        <v/>
      </c>
    </row>
    <row r="57" spans="1:6" x14ac:dyDescent="0.2">
      <c r="A57" s="215" t="str">
        <f t="shared" si="1"/>
        <v/>
      </c>
      <c r="B57" s="216"/>
      <c r="C57" s="78"/>
      <c r="D57" s="78"/>
      <c r="E57" s="78"/>
      <c r="F57" s="75" t="str">
        <f>IF(E57&gt;0,E57*100/FPN!$C$49,"")</f>
        <v/>
      </c>
    </row>
    <row r="58" spans="1:6" x14ac:dyDescent="0.2">
      <c r="A58" s="215" t="str">
        <f t="shared" si="1"/>
        <v/>
      </c>
      <c r="B58" s="216"/>
      <c r="C58" s="78"/>
      <c r="D58" s="78"/>
      <c r="E58" s="78"/>
      <c r="F58" s="75" t="str">
        <f>IF(E58&gt;0,E58*100/FPN!$C$49,"")</f>
        <v/>
      </c>
    </row>
    <row r="59" spans="1:6" x14ac:dyDescent="0.2">
      <c r="A59" s="215" t="str">
        <f t="shared" si="1"/>
        <v/>
      </c>
      <c r="B59" s="216"/>
      <c r="C59" s="78"/>
      <c r="D59" s="78"/>
      <c r="E59" s="78"/>
      <c r="F59" s="75" t="str">
        <f>IF(E59&gt;0,E59*100/FPN!$C$49,"")</f>
        <v/>
      </c>
    </row>
    <row r="60" spans="1:6" x14ac:dyDescent="0.2">
      <c r="A60" s="215" t="str">
        <f t="shared" si="1"/>
        <v/>
      </c>
      <c r="B60" s="216"/>
      <c r="C60" s="78"/>
      <c r="D60" s="78"/>
      <c r="E60" s="78"/>
      <c r="F60" s="75" t="str">
        <f>IF(E60&gt;0,E60*100/FPN!$C$49,"")</f>
        <v/>
      </c>
    </row>
    <row r="61" spans="1:6" x14ac:dyDescent="0.2">
      <c r="A61" s="215" t="str">
        <f t="shared" si="1"/>
        <v/>
      </c>
      <c r="B61" s="216"/>
      <c r="C61" s="78"/>
      <c r="D61" s="78"/>
      <c r="E61" s="78"/>
      <c r="F61" s="75" t="str">
        <f>IF(E61&gt;0,E61*100/FPN!$C$49,"")</f>
        <v/>
      </c>
    </row>
    <row r="62" spans="1:6" x14ac:dyDescent="0.2">
      <c r="A62" s="215" t="str">
        <f t="shared" si="1"/>
        <v/>
      </c>
      <c r="B62" s="216"/>
      <c r="C62" s="78"/>
      <c r="D62" s="78"/>
      <c r="E62" s="78"/>
      <c r="F62" s="75" t="str">
        <f>IF(E62&gt;0,E62*100/FPN!$C$49,"")</f>
        <v/>
      </c>
    </row>
    <row r="63" spans="1:6" x14ac:dyDescent="0.2">
      <c r="A63" s="215" t="str">
        <f t="shared" si="1"/>
        <v/>
      </c>
      <c r="B63" s="216"/>
      <c r="C63" s="78"/>
      <c r="D63" s="78"/>
      <c r="E63" s="78"/>
      <c r="F63" s="75" t="str">
        <f>IF(E63&gt;0,E63*100/FPN!$C$49,"")</f>
        <v/>
      </c>
    </row>
    <row r="64" spans="1:6" x14ac:dyDescent="0.2">
      <c r="A64" s="215" t="str">
        <f t="shared" si="1"/>
        <v/>
      </c>
      <c r="B64" s="216"/>
      <c r="C64" s="78"/>
      <c r="D64" s="78"/>
      <c r="E64" s="78"/>
      <c r="F64" s="75" t="str">
        <f>IF(E64&gt;0,E64*100/FPN!$C$49,"")</f>
        <v/>
      </c>
    </row>
    <row r="65" spans="1:6" x14ac:dyDescent="0.2">
      <c r="A65" s="215" t="str">
        <f t="shared" si="1"/>
        <v/>
      </c>
      <c r="B65" s="216"/>
      <c r="C65" s="78"/>
      <c r="D65" s="78"/>
      <c r="E65" s="78"/>
      <c r="F65" s="75" t="str">
        <f>IF(E65&gt;0,E65*100/FPN!$C$49,"")</f>
        <v/>
      </c>
    </row>
    <row r="66" spans="1:6" x14ac:dyDescent="0.2">
      <c r="A66" s="215" t="str">
        <f t="shared" si="1"/>
        <v/>
      </c>
      <c r="B66" s="216"/>
      <c r="C66" s="78"/>
      <c r="D66" s="78"/>
      <c r="E66" s="78"/>
      <c r="F66" s="75" t="str">
        <f>IF(E66&gt;0,E66*100/FPN!$C$49,"")</f>
        <v/>
      </c>
    </row>
    <row r="67" spans="1:6" x14ac:dyDescent="0.2">
      <c r="A67" s="215" t="str">
        <f t="shared" si="1"/>
        <v/>
      </c>
      <c r="B67" s="216"/>
      <c r="C67" s="78"/>
      <c r="D67" s="78"/>
      <c r="E67" s="78"/>
      <c r="F67" s="75" t="str">
        <f>IF(E67&gt;0,E67*100/FPN!$C$49,"")</f>
        <v/>
      </c>
    </row>
    <row r="68" spans="1:6" x14ac:dyDescent="0.2">
      <c r="A68" s="215" t="str">
        <f t="shared" ref="A68:A99" si="2">+IF(C68&lt;&gt;"",A67+1,"")</f>
        <v/>
      </c>
      <c r="B68" s="216"/>
      <c r="C68" s="78"/>
      <c r="D68" s="78"/>
      <c r="E68" s="78"/>
      <c r="F68" s="75" t="str">
        <f>IF(E68&gt;0,E68*100/FPN!$C$49,"")</f>
        <v/>
      </c>
    </row>
    <row r="69" spans="1:6" x14ac:dyDescent="0.2">
      <c r="A69" s="215" t="str">
        <f t="shared" si="2"/>
        <v/>
      </c>
      <c r="B69" s="216"/>
      <c r="C69" s="78"/>
      <c r="D69" s="78"/>
      <c r="E69" s="78"/>
      <c r="F69" s="75" t="str">
        <f>IF(E69&gt;0,E69*100/FPN!$C$49,"")</f>
        <v/>
      </c>
    </row>
    <row r="70" spans="1:6" x14ac:dyDescent="0.2">
      <c r="A70" s="215" t="str">
        <f t="shared" si="2"/>
        <v/>
      </c>
      <c r="B70" s="216"/>
      <c r="C70" s="78"/>
      <c r="D70" s="78"/>
      <c r="E70" s="78"/>
      <c r="F70" s="75" t="str">
        <f>IF(E70&gt;0,E70*100/FPN!$C$49,"")</f>
        <v/>
      </c>
    </row>
    <row r="71" spans="1:6" x14ac:dyDescent="0.2">
      <c r="A71" s="215" t="str">
        <f t="shared" si="2"/>
        <v/>
      </c>
      <c r="B71" s="216"/>
      <c r="C71" s="78"/>
      <c r="D71" s="78"/>
      <c r="E71" s="78"/>
      <c r="F71" s="75" t="str">
        <f>IF(E71&gt;0,E71*100/FPN!$C$49,"")</f>
        <v/>
      </c>
    </row>
    <row r="72" spans="1:6" x14ac:dyDescent="0.2">
      <c r="A72" s="215" t="str">
        <f t="shared" si="2"/>
        <v/>
      </c>
      <c r="B72" s="216"/>
      <c r="C72" s="78"/>
      <c r="D72" s="78"/>
      <c r="E72" s="78"/>
      <c r="F72" s="75" t="str">
        <f>IF(E72&gt;0,E72*100/FPN!$C$49,"")</f>
        <v/>
      </c>
    </row>
    <row r="73" spans="1:6" x14ac:dyDescent="0.2">
      <c r="A73" s="215" t="str">
        <f t="shared" si="2"/>
        <v/>
      </c>
      <c r="B73" s="216"/>
      <c r="C73" s="78"/>
      <c r="D73" s="78"/>
      <c r="E73" s="78"/>
      <c r="F73" s="75" t="str">
        <f>IF(E73&gt;0,E73*100/FPN!$C$49,"")</f>
        <v/>
      </c>
    </row>
    <row r="74" spans="1:6" x14ac:dyDescent="0.2">
      <c r="A74" s="215" t="str">
        <f t="shared" si="2"/>
        <v/>
      </c>
      <c r="B74" s="216"/>
      <c r="C74" s="78"/>
      <c r="D74" s="78"/>
      <c r="E74" s="78"/>
      <c r="F74" s="75" t="str">
        <f>IF(E74&gt;0,E74*100/FPN!$C$49,"")</f>
        <v/>
      </c>
    </row>
    <row r="75" spans="1:6" x14ac:dyDescent="0.2">
      <c r="A75" s="215" t="str">
        <f t="shared" si="2"/>
        <v/>
      </c>
      <c r="B75" s="216"/>
      <c r="C75" s="78"/>
      <c r="D75" s="78"/>
      <c r="E75" s="78"/>
      <c r="F75" s="75" t="str">
        <f>IF(E75&gt;0,E75*100/FPN!$C$49,"")</f>
        <v/>
      </c>
    </row>
    <row r="76" spans="1:6" x14ac:dyDescent="0.2">
      <c r="A76" s="215" t="str">
        <f t="shared" si="2"/>
        <v/>
      </c>
      <c r="B76" s="216"/>
      <c r="C76" s="78"/>
      <c r="D76" s="78"/>
      <c r="E76" s="78"/>
      <c r="F76" s="75" t="str">
        <f>IF(E76&gt;0,E76*100/FPN!$C$49,"")</f>
        <v/>
      </c>
    </row>
    <row r="77" spans="1:6" x14ac:dyDescent="0.2">
      <c r="A77" s="215" t="str">
        <f t="shared" si="2"/>
        <v/>
      </c>
      <c r="B77" s="216"/>
      <c r="C77" s="78"/>
      <c r="D77" s="78"/>
      <c r="E77" s="78"/>
      <c r="F77" s="75" t="str">
        <f>IF(E77&gt;0,E77*100/FPN!$C$49,"")</f>
        <v/>
      </c>
    </row>
    <row r="78" spans="1:6" x14ac:dyDescent="0.2">
      <c r="A78" s="215" t="str">
        <f t="shared" si="2"/>
        <v/>
      </c>
      <c r="B78" s="216"/>
      <c r="C78" s="78"/>
      <c r="D78" s="78"/>
      <c r="E78" s="78"/>
      <c r="F78" s="75" t="str">
        <f>IF(E78&gt;0,E78*100/FPN!$C$49,"")</f>
        <v/>
      </c>
    </row>
    <row r="79" spans="1:6" x14ac:dyDescent="0.2">
      <c r="A79" s="215" t="str">
        <f t="shared" si="2"/>
        <v/>
      </c>
      <c r="B79" s="216"/>
      <c r="C79" s="78"/>
      <c r="D79" s="78"/>
      <c r="E79" s="78"/>
      <c r="F79" s="75" t="str">
        <f>IF(E79&gt;0,E79*100/FPN!$C$49,"")</f>
        <v/>
      </c>
    </row>
    <row r="80" spans="1:6" x14ac:dyDescent="0.2">
      <c r="A80" s="215" t="str">
        <f t="shared" si="2"/>
        <v/>
      </c>
      <c r="B80" s="216"/>
      <c r="C80" s="78"/>
      <c r="D80" s="78"/>
      <c r="E80" s="78"/>
      <c r="F80" s="75" t="str">
        <f>IF(E80&gt;0,E80*100/FPN!$C$49,"")</f>
        <v/>
      </c>
    </row>
    <row r="81" spans="1:6" x14ac:dyDescent="0.2">
      <c r="A81" s="215" t="str">
        <f t="shared" si="2"/>
        <v/>
      </c>
      <c r="B81" s="216"/>
      <c r="C81" s="78"/>
      <c r="D81" s="78"/>
      <c r="E81" s="78"/>
      <c r="F81" s="75" t="str">
        <f>IF(E81&gt;0,E81*100/FPN!$C$49,"")</f>
        <v/>
      </c>
    </row>
    <row r="82" spans="1:6" x14ac:dyDescent="0.2">
      <c r="A82" s="215" t="str">
        <f t="shared" si="2"/>
        <v/>
      </c>
      <c r="B82" s="216"/>
      <c r="C82" s="78"/>
      <c r="D82" s="78"/>
      <c r="E82" s="78"/>
      <c r="F82" s="75" t="str">
        <f>IF(E82&gt;0,E82*100/FPN!$C$49,"")</f>
        <v/>
      </c>
    </row>
    <row r="83" spans="1:6" x14ac:dyDescent="0.2">
      <c r="A83" s="215" t="str">
        <f t="shared" si="2"/>
        <v/>
      </c>
      <c r="B83" s="216"/>
      <c r="C83" s="78"/>
      <c r="D83" s="78"/>
      <c r="E83" s="78"/>
      <c r="F83" s="75" t="str">
        <f>IF(E83&gt;0,E83*100/FPN!$C$49,"")</f>
        <v/>
      </c>
    </row>
    <row r="84" spans="1:6" x14ac:dyDescent="0.2">
      <c r="A84" s="215" t="str">
        <f t="shared" si="2"/>
        <v/>
      </c>
      <c r="B84" s="216"/>
      <c r="C84" s="78"/>
      <c r="D84" s="78"/>
      <c r="E84" s="78"/>
      <c r="F84" s="75" t="str">
        <f>IF(E84&gt;0,E84*100/FPN!$C$49,"")</f>
        <v/>
      </c>
    </row>
    <row r="85" spans="1:6" x14ac:dyDescent="0.2">
      <c r="A85" s="215" t="str">
        <f t="shared" si="2"/>
        <v/>
      </c>
      <c r="B85" s="216"/>
      <c r="C85" s="78"/>
      <c r="D85" s="78"/>
      <c r="E85" s="78"/>
      <c r="F85" s="75" t="str">
        <f>IF(E85&gt;0,E85*100/FPN!$C$49,"")</f>
        <v/>
      </c>
    </row>
    <row r="86" spans="1:6" x14ac:dyDescent="0.2">
      <c r="A86" s="215" t="str">
        <f t="shared" si="2"/>
        <v/>
      </c>
      <c r="B86" s="216"/>
      <c r="C86" s="78"/>
      <c r="D86" s="78"/>
      <c r="E86" s="78"/>
      <c r="F86" s="75" t="str">
        <f>IF(E86&gt;0,E86*100/FPN!$C$49,"")</f>
        <v/>
      </c>
    </row>
    <row r="87" spans="1:6" x14ac:dyDescent="0.2">
      <c r="A87" s="215" t="str">
        <f t="shared" si="2"/>
        <v/>
      </c>
      <c r="B87" s="216"/>
      <c r="C87" s="78"/>
      <c r="D87" s="78"/>
      <c r="E87" s="78"/>
      <c r="F87" s="75" t="str">
        <f>IF(E87&gt;0,E87*100/FPN!$C$49,"")</f>
        <v/>
      </c>
    </row>
    <row r="88" spans="1:6" x14ac:dyDescent="0.2">
      <c r="A88" s="215" t="str">
        <f t="shared" si="2"/>
        <v/>
      </c>
      <c r="B88" s="216"/>
      <c r="C88" s="78"/>
      <c r="D88" s="78"/>
      <c r="E88" s="78"/>
      <c r="F88" s="75" t="str">
        <f>IF(E88&gt;0,E88*100/FPN!$C$49,"")</f>
        <v/>
      </c>
    </row>
    <row r="89" spans="1:6" x14ac:dyDescent="0.2">
      <c r="A89" s="215" t="str">
        <f t="shared" si="2"/>
        <v/>
      </c>
      <c r="B89" s="216"/>
      <c r="C89" s="78"/>
      <c r="D89" s="78"/>
      <c r="E89" s="78"/>
      <c r="F89" s="75" t="str">
        <f>IF(E89&gt;0,E89*100/FPN!$C$49,"")</f>
        <v/>
      </c>
    </row>
    <row r="90" spans="1:6" x14ac:dyDescent="0.2">
      <c r="A90" s="215" t="str">
        <f t="shared" si="2"/>
        <v/>
      </c>
      <c r="B90" s="216"/>
      <c r="C90" s="78"/>
      <c r="D90" s="78"/>
      <c r="E90" s="78"/>
      <c r="F90" s="75" t="str">
        <f>IF(E90&gt;0,E90*100/FPN!$C$49,"")</f>
        <v/>
      </c>
    </row>
    <row r="91" spans="1:6" x14ac:dyDescent="0.2">
      <c r="A91" s="215" t="str">
        <f t="shared" si="2"/>
        <v/>
      </c>
      <c r="B91" s="216"/>
      <c r="C91" s="78"/>
      <c r="D91" s="78"/>
      <c r="E91" s="78"/>
      <c r="F91" s="75" t="str">
        <f>IF(E91&gt;0,E91*100/FPN!$C$49,"")</f>
        <v/>
      </c>
    </row>
    <row r="92" spans="1:6" x14ac:dyDescent="0.2">
      <c r="A92" s="215" t="str">
        <f t="shared" si="2"/>
        <v/>
      </c>
      <c r="B92" s="216"/>
      <c r="C92" s="78"/>
      <c r="D92" s="78"/>
      <c r="E92" s="78"/>
      <c r="F92" s="75" t="str">
        <f>IF(E92&gt;0,E92*100/FPN!$C$49,"")</f>
        <v/>
      </c>
    </row>
    <row r="93" spans="1:6" x14ac:dyDescent="0.2">
      <c r="A93" s="215" t="str">
        <f t="shared" si="2"/>
        <v/>
      </c>
      <c r="B93" s="216"/>
      <c r="C93" s="78"/>
      <c r="D93" s="78"/>
      <c r="E93" s="78"/>
      <c r="F93" s="75" t="str">
        <f>IF(E93&gt;0,E93*100/FPN!$C$49,"")</f>
        <v/>
      </c>
    </row>
    <row r="94" spans="1:6" x14ac:dyDescent="0.2">
      <c r="A94" s="215" t="str">
        <f t="shared" si="2"/>
        <v/>
      </c>
      <c r="B94" s="216"/>
      <c r="C94" s="78"/>
      <c r="D94" s="78"/>
      <c r="E94" s="78"/>
      <c r="F94" s="75" t="str">
        <f>IF(E94&gt;0,E94*100/FPN!$C$49,"")</f>
        <v/>
      </c>
    </row>
    <row r="95" spans="1:6" x14ac:dyDescent="0.2">
      <c r="A95" s="215" t="str">
        <f t="shared" si="2"/>
        <v/>
      </c>
      <c r="B95" s="216"/>
      <c r="C95" s="78"/>
      <c r="D95" s="78"/>
      <c r="E95" s="78"/>
      <c r="F95" s="75" t="str">
        <f>IF(E95&gt;0,E95*100/FPN!$C$49,"")</f>
        <v/>
      </c>
    </row>
    <row r="96" spans="1:6" x14ac:dyDescent="0.2">
      <c r="A96" s="215" t="str">
        <f t="shared" si="2"/>
        <v/>
      </c>
      <c r="B96" s="216"/>
      <c r="C96" s="78"/>
      <c r="D96" s="78"/>
      <c r="E96" s="78"/>
      <c r="F96" s="75" t="str">
        <f>IF(E96&gt;0,E96*100/FPN!$C$49,"")</f>
        <v/>
      </c>
    </row>
    <row r="97" spans="1:6" x14ac:dyDescent="0.2">
      <c r="A97" s="215" t="str">
        <f t="shared" si="2"/>
        <v/>
      </c>
      <c r="B97" s="216"/>
      <c r="C97" s="78"/>
      <c r="D97" s="78"/>
      <c r="E97" s="78"/>
      <c r="F97" s="75" t="str">
        <f>IF(E97&gt;0,E97*100/FPN!$C$49,"")</f>
        <v/>
      </c>
    </row>
    <row r="98" spans="1:6" x14ac:dyDescent="0.2">
      <c r="A98" s="215" t="str">
        <f t="shared" si="2"/>
        <v/>
      </c>
      <c r="B98" s="216"/>
      <c r="C98" s="78"/>
      <c r="D98" s="78"/>
      <c r="E98" s="78"/>
      <c r="F98" s="75" t="str">
        <f>IF(E98&gt;0,E98*100/FPN!$C$49,"")</f>
        <v/>
      </c>
    </row>
    <row r="99" spans="1:6" x14ac:dyDescent="0.2">
      <c r="A99" s="215" t="str">
        <f t="shared" si="2"/>
        <v/>
      </c>
      <c r="B99" s="216"/>
      <c r="C99" s="78"/>
      <c r="D99" s="78"/>
      <c r="E99" s="78"/>
      <c r="F99" s="75" t="str">
        <f>IF(E99&gt;0,E99*100/FPN!$C$49,"")</f>
        <v/>
      </c>
    </row>
    <row r="100" spans="1:6" x14ac:dyDescent="0.2">
      <c r="A100" s="215" t="str">
        <f>+IF(C100&lt;&gt;"",#REF!+1,"")</f>
        <v/>
      </c>
      <c r="B100" s="216"/>
      <c r="C100" s="78"/>
      <c r="D100" s="78"/>
      <c r="E100" s="78"/>
      <c r="F100" s="75" t="str">
        <f>IF(E100&gt;0,E100*100/FPN!$C$49,"")</f>
        <v/>
      </c>
    </row>
    <row r="101" spans="1:6" x14ac:dyDescent="0.2">
      <c r="A101" s="215" t="str">
        <f>+IF(C101&lt;&gt;"",A100+1,"")</f>
        <v/>
      </c>
      <c r="B101" s="216"/>
      <c r="C101" s="78"/>
      <c r="D101" s="78"/>
      <c r="E101" s="78"/>
      <c r="F101" s="75" t="str">
        <f>IF(E101&gt;0,E101*100/FPN!$C$49,"")</f>
        <v/>
      </c>
    </row>
    <row r="102" spans="1:6" ht="13.5" thickBot="1" x14ac:dyDescent="0.25">
      <c r="A102" s="220" t="s">
        <v>484</v>
      </c>
      <c r="B102" s="221"/>
      <c r="C102" s="222"/>
      <c r="D102" s="222"/>
      <c r="E102" s="79">
        <f>SUM(E3:E101)</f>
        <v>58949532</v>
      </c>
      <c r="F102" s="80">
        <f>SUM(F3:F101)</f>
        <v>13.82129946258563</v>
      </c>
    </row>
    <row r="103" spans="1:6" ht="13.5" thickTop="1" x14ac:dyDescent="0.2"/>
  </sheetData>
  <sheetProtection algorithmName="SHA-512" hashValue="mFFoTXYrI/du33XCfojfU1DN320HnqNBoNimFiOPDvBkxxzPoeeT8jUk8zdV+Ag5TGhjCroHBg86cAR+8rz+eQ==" saltValue="cmz9m+BYet4RSvldlohiW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E101" name="Plage1"/>
  </protectedRanges>
  <phoneticPr fontId="0" type="noConversion"/>
  <pageMargins left="0.86614173228346458" right="0.78740157480314965" top="0.98425196850393704" bottom="0.98425196850393704" header="0.51181102362204722" footer="0.51181102362204722"/>
  <pageSetup paperSize="9" scale="46" orientation="portrait" r:id="rId1"/>
  <headerFooter alignWithMargins="0">
    <oddHeader>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7"/>
  <sheetViews>
    <sheetView topLeftCell="A7" zoomScaleNormal="100" workbookViewId="0">
      <selection activeCell="D26" sqref="D26"/>
    </sheetView>
  </sheetViews>
  <sheetFormatPr baseColWidth="10" defaultRowHeight="12.75" x14ac:dyDescent="0.2"/>
  <cols>
    <col min="1" max="1" width="7" style="3" customWidth="1"/>
    <col min="2" max="2" width="27.5703125" style="3" customWidth="1"/>
    <col min="3" max="3" width="24.140625" style="3" customWidth="1"/>
    <col min="4" max="4" width="37.42578125" style="3" customWidth="1"/>
    <col min="5" max="16384" width="11.42578125" style="3"/>
  </cols>
  <sheetData>
    <row r="1" spans="1:4" ht="26.25" thickBot="1" x14ac:dyDescent="0.25">
      <c r="A1" s="119">
        <f>Signaletiq!B9</f>
        <v>202312</v>
      </c>
      <c r="B1" s="119">
        <f>Signaletiq!B3</f>
        <v>1601122</v>
      </c>
      <c r="D1" s="200" t="s">
        <v>431</v>
      </c>
    </row>
    <row r="2" spans="1:4" ht="25.5" x14ac:dyDescent="0.2">
      <c r="A2" s="223" t="s">
        <v>392</v>
      </c>
      <c r="B2" s="224" t="s">
        <v>432</v>
      </c>
      <c r="C2" s="224" t="s">
        <v>433</v>
      </c>
      <c r="D2" s="225" t="s">
        <v>434</v>
      </c>
    </row>
    <row r="3" spans="1:4" x14ac:dyDescent="0.2">
      <c r="A3" s="226" t="str">
        <f>IF(B3&lt;&gt;"",1,"")</f>
        <v/>
      </c>
      <c r="B3" s="81"/>
      <c r="C3" s="81"/>
      <c r="D3" s="6">
        <f>IF(FPN!$C$49=0,"",C3*100/FPN!$C$49)</f>
        <v>0</v>
      </c>
    </row>
    <row r="4" spans="1:4" x14ac:dyDescent="0.2">
      <c r="A4" s="226" t="str">
        <f>IF(B4&lt;&gt;"",A3+1,"")</f>
        <v/>
      </c>
      <c r="B4" s="81"/>
      <c r="C4" s="81"/>
      <c r="D4" s="6">
        <f>IF(FPN!$C$49=0,"",C4*100/FPN!$C$49)</f>
        <v>0</v>
      </c>
    </row>
    <row r="5" spans="1:4" x14ac:dyDescent="0.2">
      <c r="A5" s="226" t="str">
        <f t="shared" ref="A5:A21" si="0">IF(B5&lt;&gt;"",A4+1,"")</f>
        <v/>
      </c>
      <c r="B5" s="81"/>
      <c r="C5" s="81"/>
      <c r="D5" s="6">
        <f>IF(FPN!$C$49=0,"",C5*100/FPN!$C$49)</f>
        <v>0</v>
      </c>
    </row>
    <row r="6" spans="1:4" x14ac:dyDescent="0.2">
      <c r="A6" s="226" t="str">
        <f t="shared" si="0"/>
        <v/>
      </c>
      <c r="B6" s="81"/>
      <c r="C6" s="81"/>
      <c r="D6" s="6">
        <f>IF(FPN!$C$49=0,"",C6*100/FPN!$C$49)</f>
        <v>0</v>
      </c>
    </row>
    <row r="7" spans="1:4" x14ac:dyDescent="0.2">
      <c r="A7" s="226" t="str">
        <f t="shared" si="0"/>
        <v/>
      </c>
      <c r="B7" s="81"/>
      <c r="C7" s="81"/>
      <c r="D7" s="6">
        <f>IF(FPN!$C$49=0,"",C7*100/FPN!$C$49)</f>
        <v>0</v>
      </c>
    </row>
    <row r="8" spans="1:4" x14ac:dyDescent="0.2">
      <c r="A8" s="226" t="str">
        <f t="shared" si="0"/>
        <v/>
      </c>
      <c r="B8" s="81"/>
      <c r="C8" s="81"/>
      <c r="D8" s="6">
        <f>IF(FPN!$C$49=0,"",C8*100/FPN!$C$49)</f>
        <v>0</v>
      </c>
    </row>
    <row r="9" spans="1:4" x14ac:dyDescent="0.2">
      <c r="A9" s="226" t="str">
        <f t="shared" si="0"/>
        <v/>
      </c>
      <c r="B9" s="81"/>
      <c r="C9" s="81"/>
      <c r="D9" s="6">
        <f>IF(FPN!$C$49=0,"",C9*100/FPN!$C$49)</f>
        <v>0</v>
      </c>
    </row>
    <row r="10" spans="1:4" x14ac:dyDescent="0.2">
      <c r="A10" s="226" t="str">
        <f t="shared" si="0"/>
        <v/>
      </c>
      <c r="B10" s="81"/>
      <c r="C10" s="81"/>
      <c r="D10" s="6">
        <f>IF(FPN!$C$49=0,"",C10*100/FPN!$C$49)</f>
        <v>0</v>
      </c>
    </row>
    <row r="11" spans="1:4" x14ac:dyDescent="0.2">
      <c r="A11" s="226" t="str">
        <f t="shared" si="0"/>
        <v/>
      </c>
      <c r="B11" s="81"/>
      <c r="C11" s="81"/>
      <c r="D11" s="6">
        <f>IF(FPN!$C$49=0,"",C11*100/FPN!$C$49)</f>
        <v>0</v>
      </c>
    </row>
    <row r="12" spans="1:4" x14ac:dyDescent="0.2">
      <c r="A12" s="226" t="str">
        <f>IF(B12&lt;&gt;"",A11+1,"")</f>
        <v/>
      </c>
      <c r="B12" s="81"/>
      <c r="C12" s="81"/>
      <c r="D12" s="6">
        <f>IF(FPN!$C$49=0,"",C12*100/FPN!$C$49)</f>
        <v>0</v>
      </c>
    </row>
    <row r="13" spans="1:4" x14ac:dyDescent="0.2">
      <c r="A13" s="226" t="str">
        <f t="shared" si="0"/>
        <v/>
      </c>
      <c r="B13" s="81"/>
      <c r="C13" s="81"/>
      <c r="D13" s="6">
        <f>IF(FPN!$C$49=0,"",C13*100/FPN!$C$49)</f>
        <v>0</v>
      </c>
    </row>
    <row r="14" spans="1:4" x14ac:dyDescent="0.2">
      <c r="A14" s="226" t="str">
        <f t="shared" si="0"/>
        <v/>
      </c>
      <c r="B14" s="81"/>
      <c r="C14" s="81"/>
      <c r="D14" s="6">
        <f>IF(FPN!$C$49=0,"",C14*100/FPN!$C$49)</f>
        <v>0</v>
      </c>
    </row>
    <row r="15" spans="1:4" x14ac:dyDescent="0.2">
      <c r="A15" s="226" t="str">
        <f t="shared" si="0"/>
        <v/>
      </c>
      <c r="B15" s="81"/>
      <c r="C15" s="81"/>
      <c r="D15" s="6">
        <f>IF(FPN!$C$49=0,"",C15*100/FPN!$C$49)</f>
        <v>0</v>
      </c>
    </row>
    <row r="16" spans="1:4" x14ac:dyDescent="0.2">
      <c r="A16" s="226" t="str">
        <f t="shared" si="0"/>
        <v/>
      </c>
      <c r="B16" s="81"/>
      <c r="C16" s="81"/>
      <c r="D16" s="6">
        <f>IF(FPN!$C$49=0,"",C16*100/FPN!$C$49)</f>
        <v>0</v>
      </c>
    </row>
    <row r="17" spans="1:4" x14ac:dyDescent="0.2">
      <c r="A17" s="226" t="str">
        <f t="shared" si="0"/>
        <v/>
      </c>
      <c r="B17" s="81"/>
      <c r="C17" s="81"/>
      <c r="D17" s="6">
        <f>IF(FPN!$C$49=0,"",C17*100/FPN!$C$49)</f>
        <v>0</v>
      </c>
    </row>
    <row r="18" spans="1:4" x14ac:dyDescent="0.2">
      <c r="A18" s="226" t="str">
        <f t="shared" si="0"/>
        <v/>
      </c>
      <c r="B18" s="81"/>
      <c r="C18" s="81"/>
      <c r="D18" s="6">
        <f>IF(FPN!$C$49=0,"",C18*100/FPN!$C$49)</f>
        <v>0</v>
      </c>
    </row>
    <row r="19" spans="1:4" x14ac:dyDescent="0.2">
      <c r="A19" s="226" t="str">
        <f t="shared" si="0"/>
        <v/>
      </c>
      <c r="B19" s="81"/>
      <c r="C19" s="81"/>
      <c r="D19" s="6">
        <f>IF(FPN!$C$49=0,"",C19*100/FPN!$C$49)</f>
        <v>0</v>
      </c>
    </row>
    <row r="20" spans="1:4" x14ac:dyDescent="0.2">
      <c r="A20" s="226" t="str">
        <f t="shared" si="0"/>
        <v/>
      </c>
      <c r="B20" s="81"/>
      <c r="C20" s="81"/>
      <c r="D20" s="6">
        <f>IF(FPN!$C$49=0,"",C20*100/FPN!$C$49)</f>
        <v>0</v>
      </c>
    </row>
    <row r="21" spans="1:4" x14ac:dyDescent="0.2">
      <c r="A21" s="226" t="str">
        <f t="shared" si="0"/>
        <v/>
      </c>
      <c r="B21" s="81"/>
      <c r="C21" s="81"/>
      <c r="D21" s="6">
        <f>IF(FPN!$C$49=0,"",C21*100/FPN!$C$49)</f>
        <v>0</v>
      </c>
    </row>
    <row r="22" spans="1:4" ht="13.5" thickBot="1" x14ac:dyDescent="0.25">
      <c r="A22" s="227" t="s">
        <v>484</v>
      </c>
      <c r="B22" s="82"/>
      <c r="C22" s="82">
        <f>SUM(C3:C21)</f>
        <v>0</v>
      </c>
      <c r="D22" s="7">
        <f>SUM(D3:D21)</f>
        <v>0</v>
      </c>
    </row>
    <row r="24" spans="1:4" x14ac:dyDescent="0.2">
      <c r="A24" s="380" t="s">
        <v>498</v>
      </c>
      <c r="B24" s="380"/>
      <c r="C24" s="133">
        <f>15%*FPN!C49</f>
        <v>63976833.899999999</v>
      </c>
    </row>
    <row r="25" spans="1:4" x14ac:dyDescent="0.2">
      <c r="A25" s="133"/>
    </row>
    <row r="27" spans="1:4" x14ac:dyDescent="0.2">
      <c r="A27" s="228"/>
    </row>
  </sheetData>
  <sheetProtection algorithmName="SHA-512" hashValue="BVkjv++yg6VYTOQghaNUDtm2fOIzaPGyx7mySxqdDYbwhu3ceu0QVq9OMQwqfaTXpXaGc/FurRA45WJNFaEvYg==" saltValue="OoOOXazxu3CRCCEc42AZV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C21" name="Plage1"/>
  </protectedRanges>
  <mergeCells count="1">
    <mergeCell ref="A24:B24"/>
  </mergeCells>
  <phoneticPr fontId="0" type="noConversion"/>
  <pageMargins left="0.78740157499999996" right="0.78740157499999996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3" sqref="D3"/>
    </sheetView>
  </sheetViews>
  <sheetFormatPr baseColWidth="10" defaultRowHeight="12.75" x14ac:dyDescent="0.2"/>
  <cols>
    <col min="1" max="1" width="11.42578125" style="3"/>
    <col min="2" max="2" width="21.42578125" style="3" customWidth="1"/>
    <col min="3" max="3" width="23.42578125" style="3" customWidth="1"/>
    <col min="4" max="4" width="48.7109375" style="3" customWidth="1"/>
    <col min="5" max="16384" width="11.42578125" style="3"/>
  </cols>
  <sheetData>
    <row r="1" spans="1:4" ht="26.25" thickBot="1" x14ac:dyDescent="0.25">
      <c r="A1" s="119">
        <f>+participation!A1</f>
        <v>202312</v>
      </c>
      <c r="B1" s="119">
        <f>+participation!B1</f>
        <v>1601122</v>
      </c>
      <c r="D1" s="229" t="s">
        <v>431</v>
      </c>
    </row>
    <row r="2" spans="1:4" x14ac:dyDescent="0.2">
      <c r="A2" s="223" t="s">
        <v>392</v>
      </c>
      <c r="B2" s="230" t="s">
        <v>432</v>
      </c>
      <c r="C2" s="230" t="s">
        <v>433</v>
      </c>
      <c r="D2" s="231" t="s">
        <v>434</v>
      </c>
    </row>
    <row r="3" spans="1:4" x14ac:dyDescent="0.2">
      <c r="A3" s="232" t="s">
        <v>501</v>
      </c>
      <c r="B3" s="83" t="str">
        <f>IF(participation!C22=0,"",VLOOKUP(C3,'Div&amp;Part'!A3:B21,2,FALSE))</f>
        <v/>
      </c>
      <c r="C3" s="83" t="str">
        <f>IF(SUM('Div&amp;Part'!A3:B21)&lt;&gt;0,+LARGE(participation!C3:C21,1),"")</f>
        <v/>
      </c>
      <c r="D3" s="6" t="str">
        <f>IF(FPN!C49=0,"",IF(C3&lt;&gt;"",C3*100/FPN!C49,""))</f>
        <v/>
      </c>
    </row>
  </sheetData>
  <sheetProtection algorithmName="SHA-512" hashValue="8Li2RuuH4Wp8aeNSPD5c7lDSZLOEriVmjTPbNpGssK3+0voUzyt4UTsSBiO1reRVJh4OEBdO3CRHHDEVX6M22g==" saltValue="CF+cHzEDCiDPoGSXbUn50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C3" name="Plage1_1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20"/>
  <sheetViews>
    <sheetView topLeftCell="A10" workbookViewId="0">
      <selection activeCell="G20" sqref="G20"/>
    </sheetView>
  </sheetViews>
  <sheetFormatPr baseColWidth="10" defaultRowHeight="12.75" x14ac:dyDescent="0.2"/>
  <cols>
    <col min="1" max="1" width="15.28515625" style="3" customWidth="1"/>
    <col min="2" max="2" width="26.28515625" style="3" customWidth="1"/>
    <col min="3" max="3" width="16.7109375" style="3" customWidth="1"/>
    <col min="4" max="4" width="15.7109375" style="3" customWidth="1"/>
    <col min="5" max="5" width="30" style="3" customWidth="1"/>
    <col min="6" max="16384" width="11.42578125" style="3"/>
  </cols>
  <sheetData>
    <row r="1" spans="1:5" ht="30" customHeight="1" thickBot="1" x14ac:dyDescent="0.25">
      <c r="A1" s="119">
        <f>Signaletiq!B9</f>
        <v>202312</v>
      </c>
      <c r="B1" s="119">
        <f>Signaletiq!B3</f>
        <v>1601122</v>
      </c>
      <c r="C1" s="233"/>
      <c r="D1" s="233"/>
      <c r="E1" s="233" t="s">
        <v>497</v>
      </c>
    </row>
    <row r="2" spans="1:5" x14ac:dyDescent="0.2">
      <c r="A2" s="234"/>
      <c r="B2" s="235"/>
      <c r="C2" s="236"/>
      <c r="D2" s="236"/>
      <c r="E2" s="235"/>
    </row>
    <row r="3" spans="1:5" x14ac:dyDescent="0.2">
      <c r="A3" s="237" t="s">
        <v>307</v>
      </c>
      <c r="B3" s="238" t="s">
        <v>396</v>
      </c>
      <c r="C3" s="239" t="s">
        <v>399</v>
      </c>
      <c r="D3" s="239" t="s">
        <v>398</v>
      </c>
      <c r="E3" s="239" t="s">
        <v>397</v>
      </c>
    </row>
    <row r="4" spans="1:5" ht="13.5" thickBot="1" x14ac:dyDescent="0.25">
      <c r="A4" s="240"/>
      <c r="B4" s="241"/>
      <c r="C4" s="242"/>
      <c r="D4" s="242"/>
      <c r="E4" s="243"/>
    </row>
    <row r="5" spans="1:5" ht="27" thickTop="1" thickBot="1" x14ac:dyDescent="0.25">
      <c r="A5" s="244" t="s">
        <v>400</v>
      </c>
      <c r="B5" s="245" t="s">
        <v>401</v>
      </c>
      <c r="C5" s="93">
        <f>D5*E5</f>
        <v>319260059</v>
      </c>
      <c r="D5" s="251">
        <v>1</v>
      </c>
      <c r="E5" s="84">
        <v>319260059</v>
      </c>
    </row>
    <row r="6" spans="1:5" ht="13.5" thickBot="1" x14ac:dyDescent="0.25">
      <c r="A6" s="244" t="s">
        <v>402</v>
      </c>
      <c r="B6" s="245" t="s">
        <v>403</v>
      </c>
      <c r="C6" s="93">
        <f>D6*E6</f>
        <v>74883676.5</v>
      </c>
      <c r="D6" s="251">
        <v>0.75</v>
      </c>
      <c r="E6" s="85">
        <f>actif!E16</f>
        <v>99844902</v>
      </c>
    </row>
    <row r="7" spans="1:5" ht="26.25" thickBot="1" x14ac:dyDescent="0.25">
      <c r="A7" s="244" t="s">
        <v>404</v>
      </c>
      <c r="B7" s="245" t="s">
        <v>405</v>
      </c>
      <c r="C7" s="93">
        <f>D7*E7</f>
        <v>0</v>
      </c>
      <c r="D7" s="251">
        <v>1</v>
      </c>
      <c r="E7" s="84"/>
    </row>
    <row r="8" spans="1:5" ht="39" thickBot="1" x14ac:dyDescent="0.25">
      <c r="A8" s="244" t="s">
        <v>406</v>
      </c>
      <c r="B8" s="245" t="s">
        <v>407</v>
      </c>
      <c r="C8" s="93">
        <f>D8*E8</f>
        <v>1013782280</v>
      </c>
      <c r="D8" s="251">
        <v>1</v>
      </c>
      <c r="E8" s="85">
        <f>+actif!E46+actif!E47</f>
        <v>1013782280</v>
      </c>
    </row>
    <row r="9" spans="1:5" ht="13.5" thickBot="1" x14ac:dyDescent="0.25">
      <c r="A9" s="244" t="s">
        <v>408</v>
      </c>
      <c r="B9" s="245" t="s">
        <v>409</v>
      </c>
      <c r="C9" s="93">
        <f>D9*E9</f>
        <v>199217398</v>
      </c>
      <c r="D9" s="251">
        <v>1</v>
      </c>
      <c r="E9" s="86">
        <f>actif!E49</f>
        <v>199217398</v>
      </c>
    </row>
    <row r="10" spans="1:5" ht="26.25" thickBot="1" x14ac:dyDescent="0.25">
      <c r="A10" s="246" t="s">
        <v>410</v>
      </c>
      <c r="B10" s="238" t="s">
        <v>411</v>
      </c>
      <c r="C10" s="94">
        <f>SUM(C5:C9)</f>
        <v>1607143413.5</v>
      </c>
      <c r="D10" s="252"/>
      <c r="E10" s="87">
        <f>SUM(E5:E9)</f>
        <v>1632104639</v>
      </c>
    </row>
    <row r="11" spans="1:5" ht="13.5" thickTop="1" x14ac:dyDescent="0.2">
      <c r="A11" s="246"/>
      <c r="B11" s="238"/>
      <c r="C11" s="95"/>
      <c r="D11" s="253"/>
      <c r="E11" s="88"/>
    </row>
    <row r="12" spans="1:5" ht="26.25" thickBot="1" x14ac:dyDescent="0.25">
      <c r="A12" s="244" t="s">
        <v>412</v>
      </c>
      <c r="B12" s="245" t="s">
        <v>413</v>
      </c>
      <c r="C12" s="93">
        <f>D12*E12</f>
        <v>0</v>
      </c>
      <c r="D12" s="251">
        <v>1</v>
      </c>
      <c r="E12" s="84"/>
    </row>
    <row r="13" spans="1:5" ht="26.25" thickBot="1" x14ac:dyDescent="0.25">
      <c r="A13" s="244" t="s">
        <v>414</v>
      </c>
      <c r="B13" s="245" t="s">
        <v>415</v>
      </c>
      <c r="C13" s="93">
        <f>D13*E13</f>
        <v>309300000</v>
      </c>
      <c r="D13" s="251">
        <v>1</v>
      </c>
      <c r="E13" s="84">
        <v>309300000</v>
      </c>
    </row>
    <row r="14" spans="1:5" ht="26.25" thickBot="1" x14ac:dyDescent="0.25">
      <c r="A14" s="244" t="s">
        <v>416</v>
      </c>
      <c r="B14" s="245" t="s">
        <v>417</v>
      </c>
      <c r="C14" s="93">
        <f>D14*E14</f>
        <v>975914132.5</v>
      </c>
      <c r="D14" s="251">
        <v>0.5</v>
      </c>
      <c r="E14" s="85">
        <f>passif!C21</f>
        <v>1951828265</v>
      </c>
    </row>
    <row r="15" spans="1:5" ht="26.25" thickBot="1" x14ac:dyDescent="0.25">
      <c r="A15" s="244" t="s">
        <v>418</v>
      </c>
      <c r="B15" s="245" t="s">
        <v>419</v>
      </c>
      <c r="C15" s="93">
        <f>D15*E15</f>
        <v>0</v>
      </c>
      <c r="D15" s="251">
        <v>1</v>
      </c>
      <c r="E15" s="84"/>
    </row>
    <row r="16" spans="1:5" ht="26.25" thickBot="1" x14ac:dyDescent="0.25">
      <c r="A16" s="247" t="s">
        <v>420</v>
      </c>
      <c r="B16" s="248" t="s">
        <v>421</v>
      </c>
      <c r="C16" s="93">
        <f>D16*E16</f>
        <v>0</v>
      </c>
      <c r="D16" s="254"/>
      <c r="E16" s="89"/>
    </row>
    <row r="17" spans="1:5" ht="26.25" thickTop="1" x14ac:dyDescent="0.2">
      <c r="A17" s="246" t="s">
        <v>422</v>
      </c>
      <c r="B17" s="238" t="s">
        <v>423</v>
      </c>
      <c r="C17" s="96">
        <f>SUM(C12:C16)</f>
        <v>1285214132.5</v>
      </c>
      <c r="D17" s="381"/>
      <c r="E17" s="90">
        <f>SUM(E12:E16)</f>
        <v>2261128265</v>
      </c>
    </row>
    <row r="18" spans="1:5" x14ac:dyDescent="0.2">
      <c r="A18" s="249"/>
      <c r="B18" s="238"/>
      <c r="C18" s="96"/>
      <c r="D18" s="381"/>
      <c r="E18" s="91"/>
    </row>
    <row r="19" spans="1:5" ht="13.5" thickBot="1" x14ac:dyDescent="0.25">
      <c r="A19" s="244" t="s">
        <v>502</v>
      </c>
      <c r="B19" s="250" t="s">
        <v>424</v>
      </c>
      <c r="C19" s="8">
        <f>IF(C17=0,"",C10*100/C17)</f>
        <v>125.04868821927617</v>
      </c>
      <c r="D19" s="382"/>
      <c r="E19" s="92"/>
    </row>
    <row r="20" spans="1:5" x14ac:dyDescent="0.2">
      <c r="A20" s="199"/>
    </row>
  </sheetData>
  <sheetProtection algorithmName="SHA-512" hashValue="5Y70WmVCksbqTLzEtQyDyXj3iqTQjZPSyx9NTY4n8mu9YlpIN0ghpWh5dUe62gtTpSCNf39Impgr2wxIsJzi+w==" saltValue="7n9RwBEp3UoRE3MBqQzl1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E5 E7 E12 E13 E15 E16" name="Plage1"/>
  </protectedRanges>
  <mergeCells count="1">
    <mergeCell ref="D17:D19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>
    <oddHeader>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6"/>
  <sheetViews>
    <sheetView topLeftCell="A10" workbookViewId="0">
      <selection activeCell="C15" sqref="C15"/>
    </sheetView>
  </sheetViews>
  <sheetFormatPr baseColWidth="10" defaultRowHeight="12.75" x14ac:dyDescent="0.2"/>
  <cols>
    <col min="1" max="1" width="11.42578125" style="3"/>
    <col min="2" max="2" width="43.28515625" style="3" customWidth="1"/>
    <col min="3" max="3" width="29.85546875" style="3" customWidth="1"/>
    <col min="4" max="16384" width="11.42578125" style="3"/>
  </cols>
  <sheetData>
    <row r="1" spans="1:3" ht="13.5" thickBot="1" x14ac:dyDescent="0.25">
      <c r="A1" s="119">
        <f>Signaletiq!B9</f>
        <v>202312</v>
      </c>
      <c r="B1" s="119">
        <f>Signaletiq!B3</f>
        <v>1601122</v>
      </c>
      <c r="C1" s="133" t="s">
        <v>446</v>
      </c>
    </row>
    <row r="2" spans="1:3" ht="13.5" thickTop="1" x14ac:dyDescent="0.2">
      <c r="A2" s="284" t="s">
        <v>508</v>
      </c>
      <c r="B2" s="285" t="s">
        <v>482</v>
      </c>
      <c r="C2" s="285" t="s">
        <v>509</v>
      </c>
    </row>
    <row r="3" spans="1:3" x14ac:dyDescent="0.2">
      <c r="A3" s="286" t="s">
        <v>510</v>
      </c>
      <c r="B3" s="287" t="s">
        <v>447</v>
      </c>
      <c r="C3" s="114">
        <f>passif!C4-passif!C5</f>
        <v>329300000</v>
      </c>
    </row>
    <row r="4" spans="1:3" x14ac:dyDescent="0.2">
      <c r="A4" s="286" t="s">
        <v>511</v>
      </c>
      <c r="B4" s="287" t="s">
        <v>539</v>
      </c>
      <c r="C4" s="115">
        <v>8418</v>
      </c>
    </row>
    <row r="5" spans="1:3" x14ac:dyDescent="0.2">
      <c r="A5" s="286" t="s">
        <v>512</v>
      </c>
      <c r="B5" s="288" t="s">
        <v>448</v>
      </c>
      <c r="C5" s="115">
        <v>5549</v>
      </c>
    </row>
    <row r="6" spans="1:3" x14ac:dyDescent="0.2">
      <c r="A6" s="286" t="s">
        <v>513</v>
      </c>
      <c r="B6" s="288" t="s">
        <v>449</v>
      </c>
      <c r="C6" s="115">
        <v>2096</v>
      </c>
    </row>
    <row r="7" spans="1:3" x14ac:dyDescent="0.2">
      <c r="A7" s="286" t="s">
        <v>514</v>
      </c>
      <c r="B7" s="287" t="s">
        <v>450</v>
      </c>
      <c r="C7" s="115">
        <v>33</v>
      </c>
    </row>
    <row r="8" spans="1:3" x14ac:dyDescent="0.2">
      <c r="A8" s="286" t="s">
        <v>515</v>
      </c>
      <c r="B8" s="287" t="s">
        <v>451</v>
      </c>
      <c r="C8" s="115">
        <v>5</v>
      </c>
    </row>
    <row r="9" spans="1:3" ht="141.75" customHeight="1" x14ac:dyDescent="0.2">
      <c r="A9" s="289"/>
      <c r="B9" s="290" t="s">
        <v>452</v>
      </c>
      <c r="C9" s="116" t="s">
        <v>734</v>
      </c>
    </row>
    <row r="10" spans="1:3" x14ac:dyDescent="0.2">
      <c r="A10" s="286" t="s">
        <v>516</v>
      </c>
      <c r="B10" s="287" t="s">
        <v>453</v>
      </c>
      <c r="C10" s="114">
        <f>passif!C18</f>
        <v>2861727679</v>
      </c>
    </row>
    <row r="11" spans="1:3" x14ac:dyDescent="0.2">
      <c r="A11" s="286" t="s">
        <v>517</v>
      </c>
      <c r="B11" s="288" t="s">
        <v>454</v>
      </c>
      <c r="C11" s="115">
        <v>9658</v>
      </c>
    </row>
    <row r="12" spans="1:3" x14ac:dyDescent="0.2">
      <c r="A12" s="286" t="s">
        <v>518</v>
      </c>
      <c r="B12" s="287" t="s">
        <v>455</v>
      </c>
      <c r="C12" s="114">
        <f>actif!C12</f>
        <v>2050841924</v>
      </c>
    </row>
    <row r="13" spans="1:3" x14ac:dyDescent="0.2">
      <c r="A13" s="286" t="s">
        <v>519</v>
      </c>
      <c r="B13" s="288" t="s">
        <v>456</v>
      </c>
      <c r="C13" s="114">
        <f>actif!D12</f>
        <v>85513888</v>
      </c>
    </row>
    <row r="14" spans="1:3" x14ac:dyDescent="0.2">
      <c r="A14" s="286" t="s">
        <v>520</v>
      </c>
      <c r="B14" s="288" t="s">
        <v>457</v>
      </c>
      <c r="C14" s="114">
        <f>actif!E12</f>
        <v>1965328036</v>
      </c>
    </row>
    <row r="15" spans="1:3" x14ac:dyDescent="0.2">
      <c r="A15" s="286" t="s">
        <v>521</v>
      </c>
      <c r="B15" s="287" t="s">
        <v>458</v>
      </c>
      <c r="C15" s="114">
        <f>actif!E42</f>
        <v>1212999678</v>
      </c>
    </row>
    <row r="16" spans="1:3" x14ac:dyDescent="0.2">
      <c r="A16" s="286" t="s">
        <v>522</v>
      </c>
      <c r="B16" s="288" t="s">
        <v>459</v>
      </c>
      <c r="C16" s="114">
        <f>actif!E46</f>
        <v>955568236</v>
      </c>
    </row>
    <row r="17" spans="1:3" x14ac:dyDescent="0.2">
      <c r="A17" s="286" t="s">
        <v>523</v>
      </c>
      <c r="B17" s="288" t="s">
        <v>460</v>
      </c>
      <c r="C17" s="114">
        <f>actif!E45</f>
        <v>0</v>
      </c>
    </row>
    <row r="18" spans="1:3" x14ac:dyDescent="0.2">
      <c r="A18" s="286" t="s">
        <v>524</v>
      </c>
      <c r="B18" s="288" t="s">
        <v>525</v>
      </c>
      <c r="C18" s="114">
        <f>actif!E47</f>
        <v>58214044</v>
      </c>
    </row>
    <row r="19" spans="1:3" x14ac:dyDescent="0.2">
      <c r="A19" s="286" t="s">
        <v>526</v>
      </c>
      <c r="B19" s="288" t="s">
        <v>461</v>
      </c>
      <c r="C19" s="114">
        <f>actif!E49</f>
        <v>199217398</v>
      </c>
    </row>
    <row r="20" spans="1:3" x14ac:dyDescent="0.2">
      <c r="A20" s="286" t="s">
        <v>527</v>
      </c>
      <c r="B20" s="287" t="s">
        <v>462</v>
      </c>
      <c r="C20" s="117">
        <f>(C21+C22)/2</f>
        <v>2.7</v>
      </c>
    </row>
    <row r="21" spans="1:3" x14ac:dyDescent="0.2">
      <c r="A21" s="286" t="s">
        <v>528</v>
      </c>
      <c r="B21" s="288" t="s">
        <v>529</v>
      </c>
      <c r="C21" s="118">
        <v>3</v>
      </c>
    </row>
    <row r="22" spans="1:3" x14ac:dyDescent="0.2">
      <c r="A22" s="286" t="s">
        <v>530</v>
      </c>
      <c r="B22" s="288" t="s">
        <v>531</v>
      </c>
      <c r="C22" s="118">
        <v>2.4</v>
      </c>
    </row>
    <row r="23" spans="1:3" x14ac:dyDescent="0.2">
      <c r="A23" s="286" t="s">
        <v>532</v>
      </c>
      <c r="B23" s="287" t="s">
        <v>463</v>
      </c>
      <c r="C23" s="117">
        <f>(C24+C25)/2</f>
        <v>16</v>
      </c>
    </row>
    <row r="24" spans="1:3" x14ac:dyDescent="0.2">
      <c r="A24" s="286" t="s">
        <v>533</v>
      </c>
      <c r="B24" s="288" t="s">
        <v>534</v>
      </c>
      <c r="C24" s="118">
        <v>24</v>
      </c>
    </row>
    <row r="25" spans="1:3" ht="13.5" thickBot="1" x14ac:dyDescent="0.25">
      <c r="A25" s="291" t="s">
        <v>535</v>
      </c>
      <c r="B25" s="292" t="s">
        <v>536</v>
      </c>
      <c r="C25" s="118">
        <v>8</v>
      </c>
    </row>
    <row r="26" spans="1:3" ht="13.5" thickTop="1" x14ac:dyDescent="0.2"/>
  </sheetData>
  <sheetProtection algorithmName="SHA-512" hashValue="lkeVVI3hPLYgdX0aE+GoZkcuDiuUdJPATNhhYk8DRNfOWwua7NuAIt2UZ4ywXEiVdxWQSa/cdeAxqBAEanINng==" saltValue="n27jqmtHMupeIVndl/i84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1 C21:C22 C24:C25 C4:C9" name="Plage1"/>
  </protectedRanges>
  <phoneticPr fontId="1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2"/>
  <sheetViews>
    <sheetView workbookViewId="0">
      <selection activeCell="J16" sqref="J16"/>
    </sheetView>
  </sheetViews>
  <sheetFormatPr baseColWidth="10" defaultRowHeight="12.75" x14ac:dyDescent="0.2"/>
  <cols>
    <col min="1" max="1" width="11.42578125" style="3"/>
    <col min="2" max="2" width="19.28515625" style="3" customWidth="1"/>
    <col min="3" max="3" width="11.42578125" style="3"/>
    <col min="4" max="4" width="12.5703125" style="3" customWidth="1"/>
    <col min="5" max="5" width="13.5703125" style="3" customWidth="1"/>
    <col min="6" max="6" width="11.85546875" style="3" customWidth="1"/>
    <col min="7" max="7" width="22.28515625" style="3" customWidth="1"/>
    <col min="8" max="16384" width="11.42578125" style="3"/>
  </cols>
  <sheetData>
    <row r="1" spans="1:7" ht="39" thickBot="1" x14ac:dyDescent="0.25">
      <c r="A1" s="119">
        <f>+Signaletiq!B9</f>
        <v>202312</v>
      </c>
      <c r="B1" s="119">
        <f>+Signaletiq!B3</f>
        <v>1601122</v>
      </c>
      <c r="D1" s="255"/>
      <c r="G1" s="200" t="s">
        <v>435</v>
      </c>
    </row>
    <row r="2" spans="1:7" ht="45.75" thickBot="1" x14ac:dyDescent="0.25">
      <c r="A2" s="256" t="s">
        <v>392</v>
      </c>
      <c r="B2" s="257" t="s">
        <v>436</v>
      </c>
      <c r="C2" s="258" t="s">
        <v>504</v>
      </c>
      <c r="D2" s="258" t="s">
        <v>505</v>
      </c>
      <c r="E2" s="258" t="s">
        <v>506</v>
      </c>
      <c r="F2" s="258" t="s">
        <v>507</v>
      </c>
      <c r="G2" s="257" t="s">
        <v>430</v>
      </c>
    </row>
    <row r="3" spans="1:7" x14ac:dyDescent="0.2">
      <c r="A3" s="259" t="str">
        <f>IF(B3&lt;&gt;"",1,"")</f>
        <v/>
      </c>
      <c r="B3" s="97"/>
      <c r="C3" s="97"/>
      <c r="D3" s="97"/>
      <c r="E3" s="97"/>
      <c r="F3" s="97"/>
      <c r="G3" s="98" t="str">
        <f>IF(SUM(C3:F3)=0,"",SUM(C3:F3))</f>
        <v/>
      </c>
    </row>
    <row r="4" spans="1:7" x14ac:dyDescent="0.2">
      <c r="A4" s="259" t="str">
        <f>IF(B4&lt;&gt;"",A3+1,"")</f>
        <v/>
      </c>
      <c r="B4" s="99"/>
      <c r="C4" s="99"/>
      <c r="D4" s="99"/>
      <c r="E4" s="99"/>
      <c r="F4" s="99"/>
      <c r="G4" s="100" t="str">
        <f>IF(SUM(C4:F4)=0,"",SUM(C4:F4))</f>
        <v/>
      </c>
    </row>
    <row r="5" spans="1:7" x14ac:dyDescent="0.2">
      <c r="A5" s="259" t="str">
        <f t="shared" ref="A5:A68" si="0">IF(B5&lt;&gt;"",A4+1,"")</f>
        <v/>
      </c>
      <c r="B5" s="99"/>
      <c r="C5" s="99"/>
      <c r="D5" s="99"/>
      <c r="E5" s="99"/>
      <c r="F5" s="99"/>
      <c r="G5" s="100" t="str">
        <f t="shared" ref="G5:G68" si="1">IF(SUM(C5:F5)=0,"",SUM(C5:F5))</f>
        <v/>
      </c>
    </row>
    <row r="6" spans="1:7" x14ac:dyDescent="0.2">
      <c r="A6" s="259" t="str">
        <f t="shared" si="0"/>
        <v/>
      </c>
      <c r="B6" s="99"/>
      <c r="C6" s="99"/>
      <c r="D6" s="99"/>
      <c r="E6" s="99"/>
      <c r="F6" s="99"/>
      <c r="G6" s="100" t="str">
        <f t="shared" si="1"/>
        <v/>
      </c>
    </row>
    <row r="7" spans="1:7" x14ac:dyDescent="0.2">
      <c r="A7" s="259" t="str">
        <f t="shared" si="0"/>
        <v/>
      </c>
      <c r="B7" s="99"/>
      <c r="C7" s="99"/>
      <c r="D7" s="99"/>
      <c r="E7" s="99"/>
      <c r="F7" s="99"/>
      <c r="G7" s="100" t="str">
        <f t="shared" si="1"/>
        <v/>
      </c>
    </row>
    <row r="8" spans="1:7" x14ac:dyDescent="0.2">
      <c r="A8" s="259" t="str">
        <f t="shared" si="0"/>
        <v/>
      </c>
      <c r="B8" s="99"/>
      <c r="C8" s="99"/>
      <c r="D8" s="99"/>
      <c r="E8" s="99"/>
      <c r="F8" s="99"/>
      <c r="G8" s="100" t="str">
        <f t="shared" si="1"/>
        <v/>
      </c>
    </row>
    <row r="9" spans="1:7" x14ac:dyDescent="0.2">
      <c r="A9" s="259" t="str">
        <f t="shared" si="0"/>
        <v/>
      </c>
      <c r="B9" s="99"/>
      <c r="C9" s="99"/>
      <c r="D9" s="99"/>
      <c r="E9" s="99"/>
      <c r="F9" s="99"/>
      <c r="G9" s="100" t="str">
        <f t="shared" si="1"/>
        <v/>
      </c>
    </row>
    <row r="10" spans="1:7" x14ac:dyDescent="0.2">
      <c r="A10" s="259" t="str">
        <f t="shared" si="0"/>
        <v/>
      </c>
      <c r="B10" s="99"/>
      <c r="C10" s="99"/>
      <c r="D10" s="99"/>
      <c r="E10" s="99"/>
      <c r="F10" s="99"/>
      <c r="G10" s="100" t="str">
        <f t="shared" si="1"/>
        <v/>
      </c>
    </row>
    <row r="11" spans="1:7" x14ac:dyDescent="0.2">
      <c r="A11" s="259" t="str">
        <f t="shared" si="0"/>
        <v/>
      </c>
      <c r="B11" s="99"/>
      <c r="C11" s="99"/>
      <c r="D11" s="99"/>
      <c r="E11" s="99"/>
      <c r="F11" s="99"/>
      <c r="G11" s="100" t="str">
        <f t="shared" si="1"/>
        <v/>
      </c>
    </row>
    <row r="12" spans="1:7" x14ac:dyDescent="0.2">
      <c r="A12" s="259" t="str">
        <f t="shared" si="0"/>
        <v/>
      </c>
      <c r="B12" s="99"/>
      <c r="C12" s="99"/>
      <c r="D12" s="99"/>
      <c r="E12" s="99"/>
      <c r="F12" s="99"/>
      <c r="G12" s="100" t="str">
        <f t="shared" si="1"/>
        <v/>
      </c>
    </row>
    <row r="13" spans="1:7" x14ac:dyDescent="0.2">
      <c r="A13" s="259" t="str">
        <f t="shared" si="0"/>
        <v/>
      </c>
      <c r="B13" s="99"/>
      <c r="C13" s="99"/>
      <c r="D13" s="99"/>
      <c r="E13" s="99"/>
      <c r="F13" s="99"/>
      <c r="G13" s="100" t="str">
        <f t="shared" si="1"/>
        <v/>
      </c>
    </row>
    <row r="14" spans="1:7" x14ac:dyDescent="0.2">
      <c r="A14" s="259" t="str">
        <f t="shared" si="0"/>
        <v/>
      </c>
      <c r="B14" s="99"/>
      <c r="C14" s="99"/>
      <c r="D14" s="99"/>
      <c r="E14" s="99"/>
      <c r="F14" s="99"/>
      <c r="G14" s="100" t="str">
        <f t="shared" si="1"/>
        <v/>
      </c>
    </row>
    <row r="15" spans="1:7" x14ac:dyDescent="0.2">
      <c r="A15" s="259" t="str">
        <f t="shared" si="0"/>
        <v/>
      </c>
      <c r="B15" s="99"/>
      <c r="C15" s="99"/>
      <c r="D15" s="99"/>
      <c r="E15" s="99"/>
      <c r="F15" s="99"/>
      <c r="G15" s="100" t="str">
        <f t="shared" si="1"/>
        <v/>
      </c>
    </row>
    <row r="16" spans="1:7" x14ac:dyDescent="0.2">
      <c r="A16" s="259" t="str">
        <f t="shared" si="0"/>
        <v/>
      </c>
      <c r="B16" s="99"/>
      <c r="C16" s="99"/>
      <c r="D16" s="99"/>
      <c r="E16" s="99"/>
      <c r="F16" s="99"/>
      <c r="G16" s="100" t="str">
        <f t="shared" si="1"/>
        <v/>
      </c>
    </row>
    <row r="17" spans="1:7" x14ac:dyDescent="0.2">
      <c r="A17" s="259" t="str">
        <f t="shared" si="0"/>
        <v/>
      </c>
      <c r="B17" s="99"/>
      <c r="C17" s="99"/>
      <c r="D17" s="99"/>
      <c r="E17" s="99"/>
      <c r="F17" s="99"/>
      <c r="G17" s="100" t="str">
        <f t="shared" si="1"/>
        <v/>
      </c>
    </row>
    <row r="18" spans="1:7" x14ac:dyDescent="0.2">
      <c r="A18" s="259" t="str">
        <f t="shared" si="0"/>
        <v/>
      </c>
      <c r="B18" s="99"/>
      <c r="C18" s="99"/>
      <c r="D18" s="99"/>
      <c r="E18" s="99"/>
      <c r="F18" s="99"/>
      <c r="G18" s="100" t="str">
        <f t="shared" si="1"/>
        <v/>
      </c>
    </row>
    <row r="19" spans="1:7" x14ac:dyDescent="0.2">
      <c r="A19" s="259" t="str">
        <f t="shared" si="0"/>
        <v/>
      </c>
      <c r="B19" s="99"/>
      <c r="C19" s="99"/>
      <c r="D19" s="99"/>
      <c r="E19" s="99"/>
      <c r="F19" s="99"/>
      <c r="G19" s="100" t="str">
        <f t="shared" si="1"/>
        <v/>
      </c>
    </row>
    <row r="20" spans="1:7" x14ac:dyDescent="0.2">
      <c r="A20" s="259" t="str">
        <f t="shared" si="0"/>
        <v/>
      </c>
      <c r="B20" s="99"/>
      <c r="C20" s="99"/>
      <c r="D20" s="99"/>
      <c r="E20" s="99"/>
      <c r="F20" s="99"/>
      <c r="G20" s="100" t="str">
        <f t="shared" si="1"/>
        <v/>
      </c>
    </row>
    <row r="21" spans="1:7" x14ac:dyDescent="0.2">
      <c r="A21" s="259" t="str">
        <f t="shared" si="0"/>
        <v/>
      </c>
      <c r="B21" s="99"/>
      <c r="C21" s="99"/>
      <c r="D21" s="99"/>
      <c r="E21" s="99"/>
      <c r="F21" s="99"/>
      <c r="G21" s="100" t="str">
        <f t="shared" si="1"/>
        <v/>
      </c>
    </row>
    <row r="22" spans="1:7" x14ac:dyDescent="0.2">
      <c r="A22" s="259" t="str">
        <f t="shared" si="0"/>
        <v/>
      </c>
      <c r="B22" s="99"/>
      <c r="C22" s="99"/>
      <c r="D22" s="99"/>
      <c r="E22" s="99"/>
      <c r="F22" s="99"/>
      <c r="G22" s="100" t="str">
        <f t="shared" si="1"/>
        <v/>
      </c>
    </row>
    <row r="23" spans="1:7" x14ac:dyDescent="0.2">
      <c r="A23" s="259" t="str">
        <f t="shared" si="0"/>
        <v/>
      </c>
      <c r="B23" s="99"/>
      <c r="C23" s="99"/>
      <c r="D23" s="99"/>
      <c r="E23" s="99"/>
      <c r="F23" s="99"/>
      <c r="G23" s="100" t="str">
        <f t="shared" si="1"/>
        <v/>
      </c>
    </row>
    <row r="24" spans="1:7" x14ac:dyDescent="0.2">
      <c r="A24" s="259" t="str">
        <f t="shared" si="0"/>
        <v/>
      </c>
      <c r="B24" s="99"/>
      <c r="C24" s="99"/>
      <c r="D24" s="99"/>
      <c r="E24" s="99"/>
      <c r="F24" s="99"/>
      <c r="G24" s="100" t="str">
        <f t="shared" si="1"/>
        <v/>
      </c>
    </row>
    <row r="25" spans="1:7" x14ac:dyDescent="0.2">
      <c r="A25" s="259" t="str">
        <f t="shared" si="0"/>
        <v/>
      </c>
      <c r="B25" s="99"/>
      <c r="C25" s="99"/>
      <c r="D25" s="99"/>
      <c r="E25" s="99"/>
      <c r="F25" s="99"/>
      <c r="G25" s="100" t="str">
        <f t="shared" si="1"/>
        <v/>
      </c>
    </row>
    <row r="26" spans="1:7" x14ac:dyDescent="0.2">
      <c r="A26" s="259" t="str">
        <f t="shared" si="0"/>
        <v/>
      </c>
      <c r="B26" s="99"/>
      <c r="C26" s="99"/>
      <c r="D26" s="99"/>
      <c r="E26" s="99"/>
      <c r="F26" s="99"/>
      <c r="G26" s="100" t="str">
        <f t="shared" si="1"/>
        <v/>
      </c>
    </row>
    <row r="27" spans="1:7" x14ac:dyDescent="0.2">
      <c r="A27" s="259" t="str">
        <f t="shared" si="0"/>
        <v/>
      </c>
      <c r="B27" s="99"/>
      <c r="C27" s="99"/>
      <c r="D27" s="99"/>
      <c r="E27" s="99"/>
      <c r="F27" s="99"/>
      <c r="G27" s="100" t="str">
        <f t="shared" si="1"/>
        <v/>
      </c>
    </row>
    <row r="28" spans="1:7" x14ac:dyDescent="0.2">
      <c r="A28" s="259" t="str">
        <f t="shared" si="0"/>
        <v/>
      </c>
      <c r="B28" s="99"/>
      <c r="C28" s="99"/>
      <c r="D28" s="99"/>
      <c r="E28" s="99"/>
      <c r="F28" s="99"/>
      <c r="G28" s="100" t="str">
        <f t="shared" si="1"/>
        <v/>
      </c>
    </row>
    <row r="29" spans="1:7" x14ac:dyDescent="0.2">
      <c r="A29" s="259" t="str">
        <f t="shared" si="0"/>
        <v/>
      </c>
      <c r="B29" s="99"/>
      <c r="C29" s="99"/>
      <c r="D29" s="99"/>
      <c r="E29" s="99"/>
      <c r="F29" s="99"/>
      <c r="G29" s="100" t="str">
        <f t="shared" si="1"/>
        <v/>
      </c>
    </row>
    <row r="30" spans="1:7" x14ac:dyDescent="0.2">
      <c r="A30" s="259" t="str">
        <f t="shared" si="0"/>
        <v/>
      </c>
      <c r="B30" s="99"/>
      <c r="C30" s="99"/>
      <c r="D30" s="99"/>
      <c r="E30" s="99"/>
      <c r="F30" s="99"/>
      <c r="G30" s="100" t="str">
        <f t="shared" si="1"/>
        <v/>
      </c>
    </row>
    <row r="31" spans="1:7" x14ac:dyDescent="0.2">
      <c r="A31" s="259" t="str">
        <f t="shared" si="0"/>
        <v/>
      </c>
      <c r="B31" s="99"/>
      <c r="C31" s="99"/>
      <c r="D31" s="99"/>
      <c r="E31" s="99"/>
      <c r="F31" s="99"/>
      <c r="G31" s="100" t="str">
        <f t="shared" si="1"/>
        <v/>
      </c>
    </row>
    <row r="32" spans="1:7" x14ac:dyDescent="0.2">
      <c r="A32" s="259" t="str">
        <f t="shared" si="0"/>
        <v/>
      </c>
      <c r="B32" s="99"/>
      <c r="C32" s="99"/>
      <c r="D32" s="99"/>
      <c r="E32" s="99"/>
      <c r="F32" s="99"/>
      <c r="G32" s="100" t="str">
        <f t="shared" si="1"/>
        <v/>
      </c>
    </row>
    <row r="33" spans="1:7" x14ac:dyDescent="0.2">
      <c r="A33" s="259" t="str">
        <f t="shared" si="0"/>
        <v/>
      </c>
      <c r="B33" s="99"/>
      <c r="C33" s="99"/>
      <c r="D33" s="99"/>
      <c r="E33" s="99"/>
      <c r="F33" s="99"/>
      <c r="G33" s="100" t="str">
        <f t="shared" si="1"/>
        <v/>
      </c>
    </row>
    <row r="34" spans="1:7" x14ac:dyDescent="0.2">
      <c r="A34" s="259" t="str">
        <f t="shared" si="0"/>
        <v/>
      </c>
      <c r="B34" s="99"/>
      <c r="C34" s="99"/>
      <c r="D34" s="99"/>
      <c r="E34" s="99"/>
      <c r="F34" s="99"/>
      <c r="G34" s="100" t="str">
        <f t="shared" si="1"/>
        <v/>
      </c>
    </row>
    <row r="35" spans="1:7" x14ac:dyDescent="0.2">
      <c r="A35" s="259" t="str">
        <f t="shared" si="0"/>
        <v/>
      </c>
      <c r="B35" s="99"/>
      <c r="C35" s="99"/>
      <c r="D35" s="99"/>
      <c r="E35" s="99"/>
      <c r="F35" s="99"/>
      <c r="G35" s="100" t="str">
        <f t="shared" si="1"/>
        <v/>
      </c>
    </row>
    <row r="36" spans="1:7" x14ac:dyDescent="0.2">
      <c r="A36" s="259" t="str">
        <f t="shared" si="0"/>
        <v/>
      </c>
      <c r="B36" s="99"/>
      <c r="C36" s="99"/>
      <c r="D36" s="99"/>
      <c r="E36" s="99"/>
      <c r="F36" s="99"/>
      <c r="G36" s="100" t="str">
        <f t="shared" si="1"/>
        <v/>
      </c>
    </row>
    <row r="37" spans="1:7" x14ac:dyDescent="0.2">
      <c r="A37" s="259" t="str">
        <f t="shared" si="0"/>
        <v/>
      </c>
      <c r="B37" s="99"/>
      <c r="C37" s="99"/>
      <c r="D37" s="99"/>
      <c r="E37" s="99"/>
      <c r="F37" s="99"/>
      <c r="G37" s="100" t="str">
        <f t="shared" si="1"/>
        <v/>
      </c>
    </row>
    <row r="38" spans="1:7" x14ac:dyDescent="0.2">
      <c r="A38" s="259" t="str">
        <f t="shared" si="0"/>
        <v/>
      </c>
      <c r="B38" s="99"/>
      <c r="C38" s="99"/>
      <c r="D38" s="99"/>
      <c r="E38" s="99"/>
      <c r="F38" s="99"/>
      <c r="G38" s="100" t="str">
        <f t="shared" si="1"/>
        <v/>
      </c>
    </row>
    <row r="39" spans="1:7" x14ac:dyDescent="0.2">
      <c r="A39" s="259" t="str">
        <f t="shared" si="0"/>
        <v/>
      </c>
      <c r="B39" s="99"/>
      <c r="C39" s="99"/>
      <c r="D39" s="99"/>
      <c r="E39" s="99"/>
      <c r="F39" s="99"/>
      <c r="G39" s="100" t="str">
        <f t="shared" si="1"/>
        <v/>
      </c>
    </row>
    <row r="40" spans="1:7" x14ac:dyDescent="0.2">
      <c r="A40" s="259" t="str">
        <f t="shared" si="0"/>
        <v/>
      </c>
      <c r="B40" s="99"/>
      <c r="C40" s="99"/>
      <c r="D40" s="99"/>
      <c r="E40" s="99"/>
      <c r="F40" s="99"/>
      <c r="G40" s="100" t="str">
        <f t="shared" si="1"/>
        <v/>
      </c>
    </row>
    <row r="41" spans="1:7" x14ac:dyDescent="0.2">
      <c r="A41" s="259" t="str">
        <f t="shared" si="0"/>
        <v/>
      </c>
      <c r="B41" s="99"/>
      <c r="C41" s="99"/>
      <c r="D41" s="99"/>
      <c r="E41" s="99"/>
      <c r="F41" s="99"/>
      <c r="G41" s="100" t="str">
        <f t="shared" si="1"/>
        <v/>
      </c>
    </row>
    <row r="42" spans="1:7" x14ac:dyDescent="0.2">
      <c r="A42" s="259" t="str">
        <f t="shared" si="0"/>
        <v/>
      </c>
      <c r="B42" s="99"/>
      <c r="C42" s="99"/>
      <c r="D42" s="99"/>
      <c r="E42" s="99"/>
      <c r="F42" s="99"/>
      <c r="G42" s="100" t="str">
        <f t="shared" si="1"/>
        <v/>
      </c>
    </row>
    <row r="43" spans="1:7" x14ac:dyDescent="0.2">
      <c r="A43" s="259" t="str">
        <f t="shared" si="0"/>
        <v/>
      </c>
      <c r="B43" s="99"/>
      <c r="C43" s="99"/>
      <c r="D43" s="99"/>
      <c r="E43" s="99"/>
      <c r="F43" s="99"/>
      <c r="G43" s="100" t="str">
        <f t="shared" si="1"/>
        <v/>
      </c>
    </row>
    <row r="44" spans="1:7" x14ac:dyDescent="0.2">
      <c r="A44" s="259" t="str">
        <f t="shared" si="0"/>
        <v/>
      </c>
      <c r="B44" s="99"/>
      <c r="C44" s="99"/>
      <c r="D44" s="99"/>
      <c r="E44" s="99"/>
      <c r="F44" s="99"/>
      <c r="G44" s="100" t="str">
        <f t="shared" si="1"/>
        <v/>
      </c>
    </row>
    <row r="45" spans="1:7" x14ac:dyDescent="0.2">
      <c r="A45" s="259" t="str">
        <f t="shared" si="0"/>
        <v/>
      </c>
      <c r="B45" s="99"/>
      <c r="C45" s="99"/>
      <c r="D45" s="99"/>
      <c r="E45" s="99"/>
      <c r="F45" s="99"/>
      <c r="G45" s="100" t="str">
        <f t="shared" si="1"/>
        <v/>
      </c>
    </row>
    <row r="46" spans="1:7" x14ac:dyDescent="0.2">
      <c r="A46" s="259" t="str">
        <f t="shared" si="0"/>
        <v/>
      </c>
      <c r="B46" s="99"/>
      <c r="C46" s="99"/>
      <c r="D46" s="99"/>
      <c r="E46" s="99"/>
      <c r="F46" s="99"/>
      <c r="G46" s="100" t="str">
        <f t="shared" si="1"/>
        <v/>
      </c>
    </row>
    <row r="47" spans="1:7" x14ac:dyDescent="0.2">
      <c r="A47" s="259" t="str">
        <f t="shared" si="0"/>
        <v/>
      </c>
      <c r="B47" s="99"/>
      <c r="C47" s="99"/>
      <c r="D47" s="99"/>
      <c r="E47" s="99"/>
      <c r="F47" s="99"/>
      <c r="G47" s="100" t="str">
        <f t="shared" si="1"/>
        <v/>
      </c>
    </row>
    <row r="48" spans="1:7" x14ac:dyDescent="0.2">
      <c r="A48" s="259" t="str">
        <f t="shared" si="0"/>
        <v/>
      </c>
      <c r="B48" s="99"/>
      <c r="C48" s="99"/>
      <c r="D48" s="99"/>
      <c r="E48" s="99"/>
      <c r="F48" s="99"/>
      <c r="G48" s="100" t="str">
        <f t="shared" si="1"/>
        <v/>
      </c>
    </row>
    <row r="49" spans="1:7" x14ac:dyDescent="0.2">
      <c r="A49" s="259" t="str">
        <f t="shared" si="0"/>
        <v/>
      </c>
      <c r="B49" s="99"/>
      <c r="C49" s="99"/>
      <c r="D49" s="99"/>
      <c r="E49" s="99"/>
      <c r="F49" s="99"/>
      <c r="G49" s="100" t="str">
        <f t="shared" si="1"/>
        <v/>
      </c>
    </row>
    <row r="50" spans="1:7" x14ac:dyDescent="0.2">
      <c r="A50" s="259" t="str">
        <f t="shared" si="0"/>
        <v/>
      </c>
      <c r="B50" s="99"/>
      <c r="C50" s="99"/>
      <c r="D50" s="99"/>
      <c r="E50" s="99"/>
      <c r="F50" s="99"/>
      <c r="G50" s="100" t="str">
        <f t="shared" si="1"/>
        <v/>
      </c>
    </row>
    <row r="51" spans="1:7" x14ac:dyDescent="0.2">
      <c r="A51" s="259" t="str">
        <f t="shared" si="0"/>
        <v/>
      </c>
      <c r="B51" s="99"/>
      <c r="C51" s="99"/>
      <c r="D51" s="99"/>
      <c r="E51" s="99"/>
      <c r="F51" s="99"/>
      <c r="G51" s="100" t="str">
        <f t="shared" si="1"/>
        <v/>
      </c>
    </row>
    <row r="52" spans="1:7" x14ac:dyDescent="0.2">
      <c r="A52" s="259" t="str">
        <f t="shared" si="0"/>
        <v/>
      </c>
      <c r="B52" s="99"/>
      <c r="C52" s="99"/>
      <c r="D52" s="99"/>
      <c r="E52" s="99"/>
      <c r="F52" s="99"/>
      <c r="G52" s="100" t="str">
        <f t="shared" si="1"/>
        <v/>
      </c>
    </row>
    <row r="53" spans="1:7" x14ac:dyDescent="0.2">
      <c r="A53" s="259" t="str">
        <f t="shared" si="0"/>
        <v/>
      </c>
      <c r="B53" s="99"/>
      <c r="C53" s="99"/>
      <c r="D53" s="99"/>
      <c r="E53" s="99"/>
      <c r="F53" s="99"/>
      <c r="G53" s="100" t="str">
        <f t="shared" si="1"/>
        <v/>
      </c>
    </row>
    <row r="54" spans="1:7" x14ac:dyDescent="0.2">
      <c r="A54" s="259" t="str">
        <f t="shared" si="0"/>
        <v/>
      </c>
      <c r="B54" s="99"/>
      <c r="C54" s="99"/>
      <c r="D54" s="99"/>
      <c r="E54" s="99"/>
      <c r="F54" s="99"/>
      <c r="G54" s="100" t="str">
        <f t="shared" si="1"/>
        <v/>
      </c>
    </row>
    <row r="55" spans="1:7" x14ac:dyDescent="0.2">
      <c r="A55" s="259" t="str">
        <f t="shared" si="0"/>
        <v/>
      </c>
      <c r="B55" s="99"/>
      <c r="C55" s="99"/>
      <c r="D55" s="99"/>
      <c r="E55" s="99"/>
      <c r="F55" s="99"/>
      <c r="G55" s="100" t="str">
        <f t="shared" si="1"/>
        <v/>
      </c>
    </row>
    <row r="56" spans="1:7" x14ac:dyDescent="0.2">
      <c r="A56" s="259" t="str">
        <f t="shared" si="0"/>
        <v/>
      </c>
      <c r="B56" s="99"/>
      <c r="C56" s="99"/>
      <c r="D56" s="99"/>
      <c r="E56" s="99"/>
      <c r="F56" s="99"/>
      <c r="G56" s="100" t="str">
        <f t="shared" si="1"/>
        <v/>
      </c>
    </row>
    <row r="57" spans="1:7" x14ac:dyDescent="0.2">
      <c r="A57" s="259" t="str">
        <f t="shared" si="0"/>
        <v/>
      </c>
      <c r="B57" s="99"/>
      <c r="C57" s="99"/>
      <c r="D57" s="99"/>
      <c r="E57" s="99"/>
      <c r="F57" s="99"/>
      <c r="G57" s="100" t="str">
        <f t="shared" si="1"/>
        <v/>
      </c>
    </row>
    <row r="58" spans="1:7" x14ac:dyDescent="0.2">
      <c r="A58" s="259" t="str">
        <f t="shared" si="0"/>
        <v/>
      </c>
      <c r="B58" s="99"/>
      <c r="C58" s="99"/>
      <c r="D58" s="99"/>
      <c r="E58" s="99"/>
      <c r="F58" s="99"/>
      <c r="G58" s="100" t="str">
        <f t="shared" si="1"/>
        <v/>
      </c>
    </row>
    <row r="59" spans="1:7" x14ac:dyDescent="0.2">
      <c r="A59" s="259" t="str">
        <f t="shared" si="0"/>
        <v/>
      </c>
      <c r="B59" s="99"/>
      <c r="C59" s="99"/>
      <c r="D59" s="99"/>
      <c r="E59" s="99"/>
      <c r="F59" s="99"/>
      <c r="G59" s="100" t="str">
        <f t="shared" si="1"/>
        <v/>
      </c>
    </row>
    <row r="60" spans="1:7" x14ac:dyDescent="0.2">
      <c r="A60" s="259" t="str">
        <f t="shared" si="0"/>
        <v/>
      </c>
      <c r="B60" s="99"/>
      <c r="C60" s="99"/>
      <c r="D60" s="99"/>
      <c r="E60" s="99"/>
      <c r="F60" s="99"/>
      <c r="G60" s="100" t="str">
        <f t="shared" si="1"/>
        <v/>
      </c>
    </row>
    <row r="61" spans="1:7" x14ac:dyDescent="0.2">
      <c r="A61" s="259" t="str">
        <f t="shared" si="0"/>
        <v/>
      </c>
      <c r="B61" s="99"/>
      <c r="C61" s="99"/>
      <c r="D61" s="99"/>
      <c r="E61" s="99"/>
      <c r="F61" s="99"/>
      <c r="G61" s="100" t="str">
        <f t="shared" si="1"/>
        <v/>
      </c>
    </row>
    <row r="62" spans="1:7" x14ac:dyDescent="0.2">
      <c r="A62" s="259" t="str">
        <f t="shared" si="0"/>
        <v/>
      </c>
      <c r="B62" s="99"/>
      <c r="C62" s="99"/>
      <c r="D62" s="99"/>
      <c r="E62" s="99"/>
      <c r="F62" s="99"/>
      <c r="G62" s="100" t="str">
        <f t="shared" si="1"/>
        <v/>
      </c>
    </row>
    <row r="63" spans="1:7" x14ac:dyDescent="0.2">
      <c r="A63" s="259" t="str">
        <f t="shared" si="0"/>
        <v/>
      </c>
      <c r="B63" s="99"/>
      <c r="C63" s="99"/>
      <c r="D63" s="99"/>
      <c r="E63" s="99"/>
      <c r="F63" s="99"/>
      <c r="G63" s="100" t="str">
        <f t="shared" si="1"/>
        <v/>
      </c>
    </row>
    <row r="64" spans="1:7" x14ac:dyDescent="0.2">
      <c r="A64" s="259" t="str">
        <f t="shared" si="0"/>
        <v/>
      </c>
      <c r="B64" s="99"/>
      <c r="C64" s="99"/>
      <c r="D64" s="99"/>
      <c r="E64" s="99"/>
      <c r="F64" s="99"/>
      <c r="G64" s="100" t="str">
        <f t="shared" si="1"/>
        <v/>
      </c>
    </row>
    <row r="65" spans="1:7" x14ac:dyDescent="0.2">
      <c r="A65" s="259" t="str">
        <f t="shared" si="0"/>
        <v/>
      </c>
      <c r="B65" s="99"/>
      <c r="C65" s="99"/>
      <c r="D65" s="99"/>
      <c r="E65" s="99"/>
      <c r="F65" s="99"/>
      <c r="G65" s="100" t="str">
        <f t="shared" si="1"/>
        <v/>
      </c>
    </row>
    <row r="66" spans="1:7" x14ac:dyDescent="0.2">
      <c r="A66" s="259" t="str">
        <f t="shared" si="0"/>
        <v/>
      </c>
      <c r="B66" s="101"/>
      <c r="C66" s="101"/>
      <c r="D66" s="101"/>
      <c r="E66" s="101"/>
      <c r="F66" s="101"/>
      <c r="G66" s="100" t="str">
        <f t="shared" si="1"/>
        <v/>
      </c>
    </row>
    <row r="67" spans="1:7" x14ac:dyDescent="0.2">
      <c r="A67" s="259" t="str">
        <f t="shared" si="0"/>
        <v/>
      </c>
      <c r="B67" s="101"/>
      <c r="C67" s="101"/>
      <c r="D67" s="101"/>
      <c r="E67" s="101"/>
      <c r="F67" s="101"/>
      <c r="G67" s="100" t="str">
        <f t="shared" si="1"/>
        <v/>
      </c>
    </row>
    <row r="68" spans="1:7" x14ac:dyDescent="0.2">
      <c r="A68" s="259" t="str">
        <f t="shared" si="0"/>
        <v/>
      </c>
      <c r="B68" s="101"/>
      <c r="C68" s="101"/>
      <c r="D68" s="101"/>
      <c r="E68" s="101"/>
      <c r="F68" s="102"/>
      <c r="G68" s="100" t="str">
        <f t="shared" si="1"/>
        <v/>
      </c>
    </row>
    <row r="69" spans="1:7" x14ac:dyDescent="0.2">
      <c r="A69" s="259" t="str">
        <f t="shared" ref="A69:A101" si="2">IF(B69&lt;&gt;"",A68+1,"")</f>
        <v/>
      </c>
      <c r="B69" s="101"/>
      <c r="C69" s="101"/>
      <c r="D69" s="101"/>
      <c r="E69" s="101"/>
      <c r="F69" s="103"/>
      <c r="G69" s="100" t="str">
        <f t="shared" ref="G69:G102" si="3">IF(SUM(C69:F69)=0,"",SUM(C69:F69))</f>
        <v/>
      </c>
    </row>
    <row r="70" spans="1:7" x14ac:dyDescent="0.2">
      <c r="A70" s="259" t="str">
        <f t="shared" si="2"/>
        <v/>
      </c>
      <c r="B70" s="102"/>
      <c r="C70" s="102"/>
      <c r="D70" s="104"/>
      <c r="E70" s="102"/>
      <c r="F70" s="103"/>
      <c r="G70" s="100" t="str">
        <f t="shared" si="3"/>
        <v/>
      </c>
    </row>
    <row r="71" spans="1:7" x14ac:dyDescent="0.2">
      <c r="A71" s="259" t="str">
        <f t="shared" si="2"/>
        <v/>
      </c>
      <c r="B71" s="260"/>
      <c r="C71" s="105"/>
      <c r="D71" s="103"/>
      <c r="E71" s="103"/>
      <c r="F71" s="103"/>
      <c r="G71" s="100" t="str">
        <f t="shared" si="3"/>
        <v/>
      </c>
    </row>
    <row r="72" spans="1:7" x14ac:dyDescent="0.2">
      <c r="A72" s="259" t="str">
        <f t="shared" si="2"/>
        <v/>
      </c>
      <c r="B72" s="103"/>
      <c r="C72" s="103"/>
      <c r="D72" s="103"/>
      <c r="E72" s="103"/>
      <c r="F72" s="103"/>
      <c r="G72" s="100" t="str">
        <f t="shared" si="3"/>
        <v/>
      </c>
    </row>
    <row r="73" spans="1:7" x14ac:dyDescent="0.2">
      <c r="A73" s="259" t="str">
        <f t="shared" si="2"/>
        <v/>
      </c>
      <c r="B73" s="103"/>
      <c r="C73" s="103"/>
      <c r="D73" s="103"/>
      <c r="E73" s="103"/>
      <c r="F73" s="103"/>
      <c r="G73" s="100" t="str">
        <f t="shared" si="3"/>
        <v/>
      </c>
    </row>
    <row r="74" spans="1:7" x14ac:dyDescent="0.2">
      <c r="A74" s="259" t="str">
        <f t="shared" si="2"/>
        <v/>
      </c>
      <c r="B74" s="103"/>
      <c r="C74" s="103"/>
      <c r="D74" s="103"/>
      <c r="E74" s="103"/>
      <c r="F74" s="103"/>
      <c r="G74" s="100" t="str">
        <f t="shared" si="3"/>
        <v/>
      </c>
    </row>
    <row r="75" spans="1:7" x14ac:dyDescent="0.2">
      <c r="A75" s="259" t="str">
        <f t="shared" si="2"/>
        <v/>
      </c>
      <c r="B75" s="103"/>
      <c r="C75" s="103"/>
      <c r="D75" s="103"/>
      <c r="E75" s="103"/>
      <c r="F75" s="103"/>
      <c r="G75" s="100" t="str">
        <f t="shared" si="3"/>
        <v/>
      </c>
    </row>
    <row r="76" spans="1:7" x14ac:dyDescent="0.2">
      <c r="A76" s="259" t="str">
        <f t="shared" si="2"/>
        <v/>
      </c>
      <c r="B76" s="103"/>
      <c r="C76" s="103"/>
      <c r="D76" s="103"/>
      <c r="E76" s="103"/>
      <c r="F76" s="103"/>
      <c r="G76" s="100" t="str">
        <f t="shared" si="3"/>
        <v/>
      </c>
    </row>
    <row r="77" spans="1:7" x14ac:dyDescent="0.2">
      <c r="A77" s="259" t="str">
        <f t="shared" si="2"/>
        <v/>
      </c>
      <c r="B77" s="103"/>
      <c r="C77" s="103"/>
      <c r="D77" s="103"/>
      <c r="E77" s="103"/>
      <c r="F77" s="103"/>
      <c r="G77" s="100" t="str">
        <f t="shared" si="3"/>
        <v/>
      </c>
    </row>
    <row r="78" spans="1:7" x14ac:dyDescent="0.2">
      <c r="A78" s="259" t="str">
        <f t="shared" si="2"/>
        <v/>
      </c>
      <c r="B78" s="103"/>
      <c r="C78" s="103"/>
      <c r="D78" s="103"/>
      <c r="E78" s="103"/>
      <c r="F78" s="103"/>
      <c r="G78" s="100" t="str">
        <f t="shared" si="3"/>
        <v/>
      </c>
    </row>
    <row r="79" spans="1:7" x14ac:dyDescent="0.2">
      <c r="A79" s="259" t="str">
        <f t="shared" si="2"/>
        <v/>
      </c>
      <c r="B79" s="103"/>
      <c r="C79" s="103"/>
      <c r="D79" s="103"/>
      <c r="E79" s="103"/>
      <c r="F79" s="103"/>
      <c r="G79" s="100" t="str">
        <f t="shared" si="3"/>
        <v/>
      </c>
    </row>
    <row r="80" spans="1:7" x14ac:dyDescent="0.2">
      <c r="A80" s="259" t="str">
        <f t="shared" si="2"/>
        <v/>
      </c>
      <c r="B80" s="103"/>
      <c r="C80" s="103"/>
      <c r="D80" s="103"/>
      <c r="E80" s="103"/>
      <c r="F80" s="103"/>
      <c r="G80" s="100" t="str">
        <f t="shared" si="3"/>
        <v/>
      </c>
    </row>
    <row r="81" spans="1:7" x14ac:dyDescent="0.2">
      <c r="A81" s="259" t="str">
        <f t="shared" si="2"/>
        <v/>
      </c>
      <c r="B81" s="103"/>
      <c r="C81" s="103"/>
      <c r="D81" s="103"/>
      <c r="E81" s="103"/>
      <c r="F81" s="103"/>
      <c r="G81" s="100" t="str">
        <f t="shared" si="3"/>
        <v/>
      </c>
    </row>
    <row r="82" spans="1:7" x14ac:dyDescent="0.2">
      <c r="A82" s="259" t="str">
        <f t="shared" si="2"/>
        <v/>
      </c>
      <c r="B82" s="103"/>
      <c r="C82" s="103"/>
      <c r="D82" s="103"/>
      <c r="E82" s="103"/>
      <c r="F82" s="103"/>
      <c r="G82" s="100" t="str">
        <f t="shared" si="3"/>
        <v/>
      </c>
    </row>
    <row r="83" spans="1:7" x14ac:dyDescent="0.2">
      <c r="A83" s="259" t="str">
        <f t="shared" si="2"/>
        <v/>
      </c>
      <c r="B83" s="103"/>
      <c r="C83" s="103"/>
      <c r="D83" s="103"/>
      <c r="E83" s="103"/>
      <c r="F83" s="103"/>
      <c r="G83" s="100" t="str">
        <f t="shared" si="3"/>
        <v/>
      </c>
    </row>
    <row r="84" spans="1:7" x14ac:dyDescent="0.2">
      <c r="A84" s="259" t="str">
        <f t="shared" si="2"/>
        <v/>
      </c>
      <c r="B84" s="103"/>
      <c r="C84" s="103"/>
      <c r="D84" s="103"/>
      <c r="E84" s="103"/>
      <c r="F84" s="103"/>
      <c r="G84" s="100" t="str">
        <f t="shared" si="3"/>
        <v/>
      </c>
    </row>
    <row r="85" spans="1:7" x14ac:dyDescent="0.2">
      <c r="A85" s="259" t="str">
        <f t="shared" si="2"/>
        <v/>
      </c>
      <c r="B85" s="103"/>
      <c r="C85" s="103"/>
      <c r="D85" s="103"/>
      <c r="E85" s="103"/>
      <c r="F85" s="103"/>
      <c r="G85" s="100" t="str">
        <f t="shared" si="3"/>
        <v/>
      </c>
    </row>
    <row r="86" spans="1:7" x14ac:dyDescent="0.2">
      <c r="A86" s="259" t="str">
        <f t="shared" si="2"/>
        <v/>
      </c>
      <c r="B86" s="103"/>
      <c r="C86" s="103"/>
      <c r="D86" s="103"/>
      <c r="E86" s="103"/>
      <c r="F86" s="103"/>
      <c r="G86" s="100" t="str">
        <f t="shared" si="3"/>
        <v/>
      </c>
    </row>
    <row r="87" spans="1:7" x14ac:dyDescent="0.2">
      <c r="A87" s="259" t="str">
        <f t="shared" si="2"/>
        <v/>
      </c>
      <c r="B87" s="103"/>
      <c r="C87" s="103"/>
      <c r="D87" s="103"/>
      <c r="E87" s="103"/>
      <c r="F87" s="103"/>
      <c r="G87" s="100" t="str">
        <f t="shared" si="3"/>
        <v/>
      </c>
    </row>
    <row r="88" spans="1:7" x14ac:dyDescent="0.2">
      <c r="A88" s="259" t="str">
        <f t="shared" si="2"/>
        <v/>
      </c>
      <c r="B88" s="103"/>
      <c r="C88" s="103"/>
      <c r="D88" s="103"/>
      <c r="E88" s="103"/>
      <c r="F88" s="103"/>
      <c r="G88" s="100" t="str">
        <f t="shared" si="3"/>
        <v/>
      </c>
    </row>
    <row r="89" spans="1:7" x14ac:dyDescent="0.2">
      <c r="A89" s="259" t="str">
        <f t="shared" si="2"/>
        <v/>
      </c>
      <c r="B89" s="103"/>
      <c r="C89" s="103"/>
      <c r="D89" s="103"/>
      <c r="E89" s="103"/>
      <c r="F89" s="103"/>
      <c r="G89" s="100" t="str">
        <f t="shared" si="3"/>
        <v/>
      </c>
    </row>
    <row r="90" spans="1:7" x14ac:dyDescent="0.2">
      <c r="A90" s="259" t="str">
        <f t="shared" si="2"/>
        <v/>
      </c>
      <c r="B90" s="103"/>
      <c r="C90" s="103"/>
      <c r="D90" s="103"/>
      <c r="E90" s="103"/>
      <c r="F90" s="103"/>
      <c r="G90" s="100" t="str">
        <f t="shared" si="3"/>
        <v/>
      </c>
    </row>
    <row r="91" spans="1:7" x14ac:dyDescent="0.2">
      <c r="A91" s="259" t="str">
        <f t="shared" si="2"/>
        <v/>
      </c>
      <c r="B91" s="103"/>
      <c r="C91" s="103"/>
      <c r="D91" s="103"/>
      <c r="E91" s="103"/>
      <c r="F91" s="103"/>
      <c r="G91" s="100" t="str">
        <f t="shared" si="3"/>
        <v/>
      </c>
    </row>
    <row r="92" spans="1:7" x14ac:dyDescent="0.2">
      <c r="A92" s="259" t="str">
        <f t="shared" si="2"/>
        <v/>
      </c>
      <c r="B92" s="103"/>
      <c r="C92" s="103"/>
      <c r="D92" s="103"/>
      <c r="E92" s="103"/>
      <c r="F92" s="103"/>
      <c r="G92" s="100" t="str">
        <f t="shared" si="3"/>
        <v/>
      </c>
    </row>
    <row r="93" spans="1:7" x14ac:dyDescent="0.2">
      <c r="A93" s="259" t="str">
        <f t="shared" si="2"/>
        <v/>
      </c>
      <c r="B93" s="103"/>
      <c r="C93" s="103"/>
      <c r="D93" s="103"/>
      <c r="E93" s="103"/>
      <c r="F93" s="103"/>
      <c r="G93" s="100" t="str">
        <f t="shared" si="3"/>
        <v/>
      </c>
    </row>
    <row r="94" spans="1:7" x14ac:dyDescent="0.2">
      <c r="A94" s="259" t="str">
        <f t="shared" si="2"/>
        <v/>
      </c>
      <c r="B94" s="103"/>
      <c r="C94" s="103"/>
      <c r="D94" s="103"/>
      <c r="E94" s="103"/>
      <c r="F94" s="103"/>
      <c r="G94" s="100" t="str">
        <f t="shared" si="3"/>
        <v/>
      </c>
    </row>
    <row r="95" spans="1:7" x14ac:dyDescent="0.2">
      <c r="A95" s="259" t="str">
        <f t="shared" si="2"/>
        <v/>
      </c>
      <c r="B95" s="103"/>
      <c r="C95" s="103"/>
      <c r="D95" s="103"/>
      <c r="E95" s="103"/>
      <c r="F95" s="103"/>
      <c r="G95" s="100" t="str">
        <f t="shared" si="3"/>
        <v/>
      </c>
    </row>
    <row r="96" spans="1:7" x14ac:dyDescent="0.2">
      <c r="A96" s="259" t="str">
        <f t="shared" si="2"/>
        <v/>
      </c>
      <c r="B96" s="103"/>
      <c r="C96" s="103"/>
      <c r="D96" s="103"/>
      <c r="E96" s="103"/>
      <c r="F96" s="103"/>
      <c r="G96" s="100" t="str">
        <f t="shared" si="3"/>
        <v/>
      </c>
    </row>
    <row r="97" spans="1:9" x14ac:dyDescent="0.2">
      <c r="A97" s="259" t="str">
        <f t="shared" si="2"/>
        <v/>
      </c>
      <c r="B97" s="103"/>
      <c r="C97" s="103"/>
      <c r="D97" s="103"/>
      <c r="E97" s="103"/>
      <c r="F97" s="103"/>
      <c r="G97" s="100" t="str">
        <f t="shared" si="3"/>
        <v/>
      </c>
    </row>
    <row r="98" spans="1:9" x14ac:dyDescent="0.2">
      <c r="A98" s="259" t="str">
        <f t="shared" si="2"/>
        <v/>
      </c>
      <c r="B98" s="103"/>
      <c r="C98" s="103"/>
      <c r="D98" s="103"/>
      <c r="E98" s="103"/>
      <c r="F98" s="103"/>
      <c r="G98" s="100" t="str">
        <f t="shared" si="3"/>
        <v/>
      </c>
    </row>
    <row r="99" spans="1:9" x14ac:dyDescent="0.2">
      <c r="A99" s="259" t="str">
        <f t="shared" si="2"/>
        <v/>
      </c>
      <c r="B99" s="103"/>
      <c r="C99" s="103"/>
      <c r="D99" s="103"/>
      <c r="E99" s="103"/>
      <c r="F99" s="103"/>
      <c r="G99" s="100" t="str">
        <f t="shared" si="3"/>
        <v/>
      </c>
    </row>
    <row r="100" spans="1:9" x14ac:dyDescent="0.2">
      <c r="A100" s="259" t="str">
        <f t="shared" si="2"/>
        <v/>
      </c>
      <c r="B100" s="103"/>
      <c r="C100" s="103"/>
      <c r="D100" s="103"/>
      <c r="E100" s="103"/>
      <c r="F100" s="103"/>
      <c r="G100" s="100" t="str">
        <f t="shared" si="3"/>
        <v/>
      </c>
    </row>
    <row r="101" spans="1:9" x14ac:dyDescent="0.2">
      <c r="A101" s="259" t="str">
        <f t="shared" si="2"/>
        <v/>
      </c>
      <c r="B101" s="103"/>
      <c r="C101" s="103"/>
      <c r="D101" s="103"/>
      <c r="E101" s="103"/>
      <c r="F101" s="103"/>
      <c r="G101" s="100" t="str">
        <f t="shared" si="3"/>
        <v/>
      </c>
    </row>
    <row r="102" spans="1:9" ht="13.5" thickBot="1" x14ac:dyDescent="0.25">
      <c r="A102" s="261" t="s">
        <v>484</v>
      </c>
      <c r="B102" s="106"/>
      <c r="C102" s="106" t="str">
        <f>IF(SUM(C3:C101)=0,"",SUM(C3:C101))</f>
        <v/>
      </c>
      <c r="D102" s="106" t="str">
        <f>IF(SUM(D3:D101)=0,"",SUM(D3:D101))</f>
        <v/>
      </c>
      <c r="E102" s="106" t="str">
        <f>IF(SUM(E3:E101)=0,"",SUM(E3:E101))</f>
        <v/>
      </c>
      <c r="F102" s="106" t="str">
        <f>IF(SUM(F3:F101)=0,"",SUM(F3:F101))</f>
        <v/>
      </c>
      <c r="G102" s="100" t="str">
        <f t="shared" si="3"/>
        <v/>
      </c>
      <c r="I102" s="262">
        <v>0</v>
      </c>
    </row>
  </sheetData>
  <sheetProtection algorithmName="SHA-512" hashValue="PqJl/8dyPgun+F49JLHwClHA/kA3Vo0R3OtwBm9lRFI8FyMr+t0RpNlk1iSNXduzyLZtsqcpIHax4SEJTS+Hhw==" saltValue="9IqoCJ0jRLjqar2IVbFaW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3:F101" name="Plage1"/>
  </protectedRanges>
  <phoneticPr fontId="17" type="noConversion"/>
  <pageMargins left="0.78740157499999996" right="0.64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workbookViewId="0">
      <selection activeCell="B3" sqref="B3"/>
    </sheetView>
  </sheetViews>
  <sheetFormatPr baseColWidth="10" defaultRowHeight="12.75" x14ac:dyDescent="0.2"/>
  <cols>
    <col min="1" max="1" width="11.42578125" style="3"/>
    <col min="2" max="2" width="30.42578125" style="3" customWidth="1"/>
    <col min="3" max="3" width="22.28515625" style="3" customWidth="1"/>
    <col min="4" max="16384" width="11.42578125" style="3"/>
  </cols>
  <sheetData>
    <row r="1" spans="1:3" ht="39" thickBot="1" x14ac:dyDescent="0.25">
      <c r="A1" s="119">
        <f>Signaletiq!B9</f>
        <v>202312</v>
      </c>
      <c r="B1" s="119">
        <f>Signaletiq!B3</f>
        <v>1601122</v>
      </c>
      <c r="C1" s="263" t="s">
        <v>435</v>
      </c>
    </row>
    <row r="2" spans="1:3" ht="13.5" thickBot="1" x14ac:dyDescent="0.25">
      <c r="A2" s="264" t="s">
        <v>392</v>
      </c>
      <c r="B2" s="265" t="s">
        <v>436</v>
      </c>
      <c r="C2" s="265" t="s">
        <v>430</v>
      </c>
    </row>
    <row r="3" spans="1:3" ht="13.5" thickBot="1" x14ac:dyDescent="0.25">
      <c r="A3" s="264" t="s">
        <v>503</v>
      </c>
      <c r="B3" s="107">
        <f>IF('div risque'!G102=0,"",VLOOKUP(C3,'Div&amp;Part'!A30:F128,6,FALSE))</f>
        <v>0</v>
      </c>
      <c r="C3" s="107" t="str">
        <f>IF(SUM('Div&amp;Part'!B30:F128)&lt;&gt;0,+LARGE('Div&amp;Part'!A30:B128,1),"")</f>
        <v/>
      </c>
    </row>
  </sheetData>
  <sheetProtection algorithmName="SHA-512" hashValue="doFviiITZ5vyKokqRKOS66nS+IewRmg9AD6bMLb4rk8nZOlRl1o4ybMDmpqXz+DOnHHEr8fC/tAfdH/Mt63Wtg==" saltValue="1lgCellDSSyipBiqxflk5Q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C21"/>
  <sheetViews>
    <sheetView workbookViewId="0">
      <selection activeCell="H5" sqref="H5"/>
    </sheetView>
  </sheetViews>
  <sheetFormatPr baseColWidth="10" defaultRowHeight="12.75" x14ac:dyDescent="0.2"/>
  <cols>
    <col min="1" max="1" width="16" style="3" customWidth="1"/>
    <col min="2" max="2" width="48.42578125" style="3" customWidth="1"/>
    <col min="3" max="3" width="26" style="3" customWidth="1"/>
    <col min="4" max="16384" width="11.42578125" style="3"/>
  </cols>
  <sheetData>
    <row r="1" spans="1:3" ht="42" customHeight="1" thickBot="1" x14ac:dyDescent="0.25">
      <c r="A1" s="119">
        <f>Signaletiq!B9</f>
        <v>202312</v>
      </c>
      <c r="B1" s="119">
        <f>Signaletiq!B3</f>
        <v>1601122</v>
      </c>
      <c r="C1" s="266" t="s">
        <v>437</v>
      </c>
    </row>
    <row r="2" spans="1:3" ht="13.5" thickTop="1" x14ac:dyDescent="0.2">
      <c r="A2" s="267"/>
      <c r="B2" s="268"/>
      <c r="C2" s="181"/>
    </row>
    <row r="3" spans="1:3" x14ac:dyDescent="0.2">
      <c r="A3" s="269"/>
      <c r="B3" s="270"/>
      <c r="C3" s="183"/>
    </row>
    <row r="4" spans="1:3" x14ac:dyDescent="0.2">
      <c r="A4" s="269" t="s">
        <v>307</v>
      </c>
      <c r="B4" s="270" t="s">
        <v>1</v>
      </c>
      <c r="C4" s="183" t="s">
        <v>309</v>
      </c>
    </row>
    <row r="5" spans="1:3" ht="16.5" thickBot="1" x14ac:dyDescent="0.25">
      <c r="A5" s="271"/>
      <c r="B5" s="272"/>
      <c r="C5" s="273"/>
    </row>
    <row r="6" spans="1:3" ht="13.5" customHeight="1" thickTop="1" x14ac:dyDescent="0.2">
      <c r="A6" s="274"/>
      <c r="B6" s="275"/>
      <c r="C6" s="108"/>
    </row>
    <row r="7" spans="1:3" ht="12.75" customHeight="1" x14ac:dyDescent="0.2">
      <c r="A7" s="274"/>
      <c r="B7" s="275"/>
      <c r="C7" s="109"/>
    </row>
    <row r="8" spans="1:3" ht="25.5" x14ac:dyDescent="0.2">
      <c r="A8" s="276" t="s">
        <v>438</v>
      </c>
      <c r="B8" s="277" t="s">
        <v>445</v>
      </c>
      <c r="C8" s="109">
        <f>FPN!C49</f>
        <v>426512226</v>
      </c>
    </row>
    <row r="9" spans="1:3" ht="12.75" customHeight="1" x14ac:dyDescent="0.2">
      <c r="A9" s="276"/>
      <c r="B9" s="277"/>
      <c r="C9" s="109"/>
    </row>
    <row r="10" spans="1:3" ht="16.5" thickBot="1" x14ac:dyDescent="0.25">
      <c r="A10" s="278" t="s">
        <v>439</v>
      </c>
      <c r="B10" s="148"/>
      <c r="C10" s="110"/>
    </row>
    <row r="11" spans="1:3" ht="16.5" thickTop="1" x14ac:dyDescent="0.2">
      <c r="A11" s="274"/>
      <c r="B11" s="279"/>
      <c r="C11" s="109"/>
    </row>
    <row r="12" spans="1:3" ht="15.75" x14ac:dyDescent="0.2">
      <c r="A12" s="274"/>
      <c r="B12" s="279"/>
      <c r="C12" s="109"/>
    </row>
    <row r="13" spans="1:3" ht="31.5" x14ac:dyDescent="0.2">
      <c r="A13" s="274" t="s">
        <v>440</v>
      </c>
      <c r="B13" s="279" t="s">
        <v>441</v>
      </c>
      <c r="C13" s="111"/>
    </row>
    <row r="14" spans="1:3" ht="15.75" x14ac:dyDescent="0.2">
      <c r="A14" s="274"/>
      <c r="B14" s="279"/>
      <c r="C14" s="109"/>
    </row>
    <row r="15" spans="1:3" ht="16.5" thickBot="1" x14ac:dyDescent="0.25">
      <c r="A15" s="274"/>
      <c r="B15" s="279"/>
      <c r="C15" s="109"/>
    </row>
    <row r="16" spans="1:3" ht="13.5" thickTop="1" x14ac:dyDescent="0.2">
      <c r="A16" s="280"/>
      <c r="B16" s="281"/>
      <c r="C16" s="112"/>
    </row>
    <row r="17" spans="1:3" ht="16.5" thickBot="1" x14ac:dyDescent="0.25">
      <c r="A17" s="278" t="s">
        <v>442</v>
      </c>
      <c r="B17" s="148" t="s">
        <v>443</v>
      </c>
      <c r="C17" s="113">
        <f>IF(C13&lt;&gt;"",IF(C13&gt;0,C8*100/C13,9999),9999)</f>
        <v>9999</v>
      </c>
    </row>
    <row r="18" spans="1:3" ht="13.5" thickTop="1" x14ac:dyDescent="0.2">
      <c r="A18" s="154"/>
    </row>
    <row r="19" spans="1:3" x14ac:dyDescent="0.2">
      <c r="A19" s="154"/>
    </row>
    <row r="20" spans="1:3" x14ac:dyDescent="0.2">
      <c r="A20" s="282"/>
      <c r="B20" s="3" t="s">
        <v>444</v>
      </c>
    </row>
    <row r="21" spans="1:3" x14ac:dyDescent="0.2">
      <c r="A21" s="283"/>
    </row>
  </sheetData>
  <sheetProtection algorithmName="SHA-512" hashValue="T9acknm4+0zIrqVlKYzKqYbifmbwa2hDPnk3uTBCT1xKtM7hJo3LIo8A3Figr2SROG473j1JmzzmvX+Q9Qeq+Q==" saltValue="OmcMc/YFaW2BanY4U/84I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3" name="Plage1"/>
  </protectedRanges>
  <phoneticPr fontId="0" type="noConversion"/>
  <pageMargins left="0.78740157480314965" right="0.78740157480314965" top="0.98425196850393704" bottom="0.98425196850393704" header="0.51181102362204722" footer="0.51181102362204722"/>
  <pageSetup paperSize="9" scale="96" orientation="portrait" r:id="rId1"/>
  <headerFooter alignWithMargins="0">
    <oddHeader>&amp;F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M21" sqref="M21"/>
    </sheetView>
  </sheetViews>
  <sheetFormatPr baseColWidth="10" defaultRowHeight="12.75" x14ac:dyDescent="0.2"/>
  <cols>
    <col min="1" max="16384" width="11.42578125" style="2"/>
  </cols>
  <sheetData/>
  <sheetProtection algorithmName="SHA-512" hashValue="Cy2Zs7SM4nQLJds00dwHBmGaecCmA53XGFu8b/HKvjeKeJYbqltnJTGGBNS5Ppez7NVqBJvCEmsC5xSlxyd/qA==" saltValue="M03fWpI4TCkCkytH3bpyP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3"/>
  <sheetViews>
    <sheetView topLeftCell="A40" workbookViewId="0">
      <selection activeCell="E52" sqref="E52"/>
    </sheetView>
  </sheetViews>
  <sheetFormatPr baseColWidth="10" defaultRowHeight="12.75" x14ac:dyDescent="0.2"/>
  <cols>
    <col min="1" max="1" width="7.85546875" style="3" bestFit="1" customWidth="1"/>
    <col min="2" max="2" width="27.42578125" style="3" customWidth="1"/>
    <col min="3" max="3" width="18.42578125" style="3" customWidth="1"/>
    <col min="4" max="4" width="16.42578125" style="3" customWidth="1"/>
    <col min="5" max="5" width="17.85546875" style="3" customWidth="1"/>
    <col min="6" max="6" width="17" style="3" customWidth="1"/>
    <col min="7" max="7" width="11.42578125" style="3"/>
    <col min="8" max="8" width="13.85546875" style="3" bestFit="1" customWidth="1"/>
    <col min="9" max="16384" width="11.42578125" style="3"/>
  </cols>
  <sheetData>
    <row r="1" spans="1:6" ht="15" customHeight="1" thickBot="1" x14ac:dyDescent="0.25">
      <c r="A1" s="119">
        <f>Signaletiq!B9</f>
        <v>202312</v>
      </c>
      <c r="B1" s="119">
        <f>Signaletiq!B3</f>
        <v>1601122</v>
      </c>
      <c r="F1" s="133" t="s">
        <v>478</v>
      </c>
    </row>
    <row r="2" spans="1:6" ht="13.5" thickTop="1" x14ac:dyDescent="0.2">
      <c r="A2" s="361" t="s">
        <v>0</v>
      </c>
      <c r="B2" s="363" t="s">
        <v>1</v>
      </c>
      <c r="C2" s="363" t="s">
        <v>2</v>
      </c>
      <c r="D2" s="134" t="s">
        <v>3</v>
      </c>
      <c r="E2" s="363" t="s">
        <v>5</v>
      </c>
      <c r="F2" s="365" t="s">
        <v>6</v>
      </c>
    </row>
    <row r="3" spans="1:6" ht="11.25" customHeight="1" thickBot="1" x14ac:dyDescent="0.25">
      <c r="A3" s="362"/>
      <c r="B3" s="364"/>
      <c r="C3" s="364"/>
      <c r="D3" s="135" t="s">
        <v>4</v>
      </c>
      <c r="E3" s="364"/>
      <c r="F3" s="366"/>
    </row>
    <row r="4" spans="1:6" ht="13.5" thickTop="1" x14ac:dyDescent="0.2">
      <c r="A4" s="136" t="s">
        <v>7</v>
      </c>
      <c r="B4" s="137" t="s">
        <v>8</v>
      </c>
      <c r="C4" s="120">
        <f>SUM(C5:C11)</f>
        <v>217205311</v>
      </c>
      <c r="D4" s="120">
        <f>SUM(D5:D11)</f>
        <v>82812825</v>
      </c>
      <c r="E4" s="120">
        <f>SUM(E5:E11)</f>
        <v>134392486</v>
      </c>
      <c r="F4" s="120">
        <f>SUM(F5:F11)</f>
        <v>145575183</v>
      </c>
    </row>
    <row r="5" spans="1:6" x14ac:dyDescent="0.2">
      <c r="A5" s="136" t="s">
        <v>9</v>
      </c>
      <c r="B5" s="138" t="s">
        <v>10</v>
      </c>
      <c r="C5" s="9">
        <v>1724433</v>
      </c>
      <c r="D5" s="9"/>
      <c r="E5" s="10">
        <f>C5-D5</f>
        <v>1724433</v>
      </c>
      <c r="F5" s="11">
        <v>2602304</v>
      </c>
    </row>
    <row r="6" spans="1:6" x14ac:dyDescent="0.2">
      <c r="A6" s="136" t="s">
        <v>11</v>
      </c>
      <c r="B6" s="138" t="s">
        <v>12</v>
      </c>
      <c r="C6" s="9">
        <v>1470000</v>
      </c>
      <c r="D6" s="9">
        <v>0</v>
      </c>
      <c r="E6" s="10">
        <f t="shared" ref="E6:E52" si="0">C6-D6</f>
        <v>1470000</v>
      </c>
      <c r="F6" s="11">
        <v>1985000</v>
      </c>
    </row>
    <row r="7" spans="1:6" x14ac:dyDescent="0.2">
      <c r="A7" s="136" t="s">
        <v>13</v>
      </c>
      <c r="B7" s="138" t="s">
        <v>14</v>
      </c>
      <c r="C7" s="11">
        <v>0</v>
      </c>
      <c r="D7" s="11">
        <v>0</v>
      </c>
      <c r="E7" s="10">
        <f t="shared" si="0"/>
        <v>0</v>
      </c>
      <c r="F7" s="11">
        <v>0</v>
      </c>
    </row>
    <row r="8" spans="1:6" x14ac:dyDescent="0.2">
      <c r="A8" s="136" t="s">
        <v>15</v>
      </c>
      <c r="B8" s="138" t="s">
        <v>16</v>
      </c>
      <c r="C8" s="9">
        <v>172515574</v>
      </c>
      <c r="D8" s="9">
        <v>82812825</v>
      </c>
      <c r="E8" s="10">
        <f t="shared" si="0"/>
        <v>89702749</v>
      </c>
      <c r="F8" s="11">
        <v>109863026</v>
      </c>
    </row>
    <row r="9" spans="1:6" ht="22.5" x14ac:dyDescent="0.2">
      <c r="A9" s="136" t="s">
        <v>17</v>
      </c>
      <c r="B9" s="138" t="s">
        <v>18</v>
      </c>
      <c r="C9" s="11">
        <v>41495304</v>
      </c>
      <c r="D9" s="11">
        <v>0</v>
      </c>
      <c r="E9" s="10">
        <f t="shared" si="0"/>
        <v>41495304</v>
      </c>
      <c r="F9" s="11">
        <v>31124853</v>
      </c>
    </row>
    <row r="10" spans="1:6" x14ac:dyDescent="0.2">
      <c r="A10" s="136" t="s">
        <v>19</v>
      </c>
      <c r="B10" s="138" t="s">
        <v>20</v>
      </c>
      <c r="C10" s="9">
        <v>0</v>
      </c>
      <c r="D10" s="9">
        <v>0</v>
      </c>
      <c r="E10" s="10">
        <f t="shared" si="0"/>
        <v>0</v>
      </c>
      <c r="F10" s="11">
        <v>0</v>
      </c>
    </row>
    <row r="11" spans="1:6" ht="13.5" thickBot="1" x14ac:dyDescent="0.25">
      <c r="A11" s="139" t="s">
        <v>21</v>
      </c>
      <c r="B11" s="140" t="s">
        <v>22</v>
      </c>
      <c r="C11" s="12">
        <v>0</v>
      </c>
      <c r="D11" s="12">
        <v>0</v>
      </c>
      <c r="E11" s="13">
        <f t="shared" si="0"/>
        <v>0</v>
      </c>
      <c r="F11" s="12">
        <v>0</v>
      </c>
    </row>
    <row r="12" spans="1:6" x14ac:dyDescent="0.2">
      <c r="A12" s="141" t="s">
        <v>23</v>
      </c>
      <c r="B12" s="142" t="s">
        <v>24</v>
      </c>
      <c r="C12" s="121">
        <f>SUM(C13:C19)</f>
        <v>2050841924</v>
      </c>
      <c r="D12" s="121">
        <f>SUM(D13:D19)</f>
        <v>85513888</v>
      </c>
      <c r="E12" s="122">
        <f t="shared" si="0"/>
        <v>1965328036</v>
      </c>
      <c r="F12" s="121">
        <f>SUM(F13:F19)</f>
        <v>1791404620</v>
      </c>
    </row>
    <row r="13" spans="1:6" x14ac:dyDescent="0.2">
      <c r="A13" s="136" t="s">
        <v>25</v>
      </c>
      <c r="B13" s="138" t="s">
        <v>26</v>
      </c>
      <c r="C13" s="11">
        <v>368482781</v>
      </c>
      <c r="D13" s="11"/>
      <c r="E13" s="10">
        <f t="shared" si="0"/>
        <v>368482781</v>
      </c>
      <c r="F13" s="11">
        <v>408793538</v>
      </c>
    </row>
    <row r="14" spans="1:6" x14ac:dyDescent="0.2">
      <c r="A14" s="136" t="s">
        <v>27</v>
      </c>
      <c r="B14" s="138" t="s">
        <v>28</v>
      </c>
      <c r="C14" s="11">
        <v>478607916</v>
      </c>
      <c r="D14" s="11"/>
      <c r="E14" s="10">
        <f t="shared" si="0"/>
        <v>478607916</v>
      </c>
      <c r="F14" s="11">
        <v>387612657</v>
      </c>
    </row>
    <row r="15" spans="1:6" x14ac:dyDescent="0.2">
      <c r="A15" s="136" t="s">
        <v>29</v>
      </c>
      <c r="B15" s="138" t="s">
        <v>30</v>
      </c>
      <c r="C15" s="11">
        <v>983341224</v>
      </c>
      <c r="D15" s="11"/>
      <c r="E15" s="10">
        <f t="shared" si="0"/>
        <v>983341224</v>
      </c>
      <c r="F15" s="11">
        <v>910323272</v>
      </c>
    </row>
    <row r="16" spans="1:6" x14ac:dyDescent="0.2">
      <c r="A16" s="136" t="s">
        <v>31</v>
      </c>
      <c r="B16" s="138" t="s">
        <v>32</v>
      </c>
      <c r="C16" s="11">
        <v>99844902</v>
      </c>
      <c r="D16" s="11"/>
      <c r="E16" s="10">
        <f t="shared" si="0"/>
        <v>99844902</v>
      </c>
      <c r="F16" s="11">
        <v>50327226</v>
      </c>
    </row>
    <row r="17" spans="1:6" x14ac:dyDescent="0.2">
      <c r="A17" s="136" t="s">
        <v>33</v>
      </c>
      <c r="B17" s="138" t="s">
        <v>34</v>
      </c>
      <c r="C17" s="11">
        <v>10477362</v>
      </c>
      <c r="D17" s="11"/>
      <c r="E17" s="10">
        <f t="shared" si="0"/>
        <v>10477362</v>
      </c>
      <c r="F17" s="11">
        <v>6978726</v>
      </c>
    </row>
    <row r="18" spans="1:6" x14ac:dyDescent="0.2">
      <c r="A18" s="136" t="s">
        <v>35</v>
      </c>
      <c r="B18" s="138" t="s">
        <v>36</v>
      </c>
      <c r="C18" s="11">
        <v>0</v>
      </c>
      <c r="D18" s="11"/>
      <c r="E18" s="10">
        <f t="shared" si="0"/>
        <v>0</v>
      </c>
      <c r="F18" s="11">
        <v>0</v>
      </c>
    </row>
    <row r="19" spans="1:6" ht="13.5" thickBot="1" x14ac:dyDescent="0.25">
      <c r="A19" s="139" t="s">
        <v>37</v>
      </c>
      <c r="B19" s="140" t="s">
        <v>38</v>
      </c>
      <c r="C19" s="15">
        <v>110087739</v>
      </c>
      <c r="D19" s="15">
        <v>85513888</v>
      </c>
      <c r="E19" s="13">
        <f t="shared" si="0"/>
        <v>24573851</v>
      </c>
      <c r="F19" s="12">
        <v>27369201</v>
      </c>
    </row>
    <row r="20" spans="1:6" ht="32.25" thickBot="1" x14ac:dyDescent="0.25">
      <c r="A20" s="143" t="s">
        <v>39</v>
      </c>
      <c r="B20" s="144" t="s">
        <v>40</v>
      </c>
      <c r="C20" s="131"/>
      <c r="D20" s="131"/>
      <c r="E20" s="122">
        <f t="shared" si="0"/>
        <v>0</v>
      </c>
      <c r="F20" s="132"/>
    </row>
    <row r="21" spans="1:6" x14ac:dyDescent="0.2">
      <c r="A21" s="136" t="s">
        <v>41</v>
      </c>
      <c r="B21" s="145" t="s">
        <v>42</v>
      </c>
      <c r="C21" s="121">
        <f>SUM(C22:C27)</f>
        <v>7920994</v>
      </c>
      <c r="D21" s="121">
        <f>SUM(D22:D27)</f>
        <v>0</v>
      </c>
      <c r="E21" s="14">
        <f t="shared" si="0"/>
        <v>7920994</v>
      </c>
      <c r="F21" s="121">
        <f>SUM(F22:F27)</f>
        <v>5042718</v>
      </c>
    </row>
    <row r="22" spans="1:6" x14ac:dyDescent="0.2">
      <c r="A22" s="136" t="s">
        <v>43</v>
      </c>
      <c r="B22" s="138" t="s">
        <v>44</v>
      </c>
      <c r="C22" s="11">
        <v>0</v>
      </c>
      <c r="D22" s="11"/>
      <c r="E22" s="10">
        <f t="shared" si="0"/>
        <v>0</v>
      </c>
      <c r="F22" s="11">
        <v>0</v>
      </c>
    </row>
    <row r="23" spans="1:6" x14ac:dyDescent="0.2">
      <c r="A23" s="136" t="s">
        <v>45</v>
      </c>
      <c r="B23" s="138" t="s">
        <v>46</v>
      </c>
      <c r="C23" s="11">
        <v>175000</v>
      </c>
      <c r="D23" s="11"/>
      <c r="E23" s="10">
        <f t="shared" si="0"/>
        <v>175000</v>
      </c>
      <c r="F23" s="11">
        <v>0</v>
      </c>
    </row>
    <row r="24" spans="1:6" x14ac:dyDescent="0.2">
      <c r="A24" s="136" t="s">
        <v>47</v>
      </c>
      <c r="B24" s="138" t="s">
        <v>48</v>
      </c>
      <c r="C24" s="11">
        <v>7745994</v>
      </c>
      <c r="D24" s="11"/>
      <c r="E24" s="10">
        <f t="shared" si="0"/>
        <v>7745994</v>
      </c>
      <c r="F24" s="11">
        <v>5042718</v>
      </c>
    </row>
    <row r="25" spans="1:6" x14ac:dyDescent="0.2">
      <c r="A25" s="136" t="s">
        <v>49</v>
      </c>
      <c r="B25" s="138" t="s">
        <v>50</v>
      </c>
      <c r="C25" s="11">
        <v>0</v>
      </c>
      <c r="D25" s="11"/>
      <c r="E25" s="10">
        <f t="shared" si="0"/>
        <v>0</v>
      </c>
      <c r="F25" s="11">
        <v>0</v>
      </c>
    </row>
    <row r="26" spans="1:6" x14ac:dyDescent="0.2">
      <c r="A26" s="136" t="s">
        <v>51</v>
      </c>
      <c r="B26" s="138" t="s">
        <v>52</v>
      </c>
      <c r="C26" s="9">
        <v>0</v>
      </c>
      <c r="D26" s="11"/>
      <c r="E26" s="10">
        <f t="shared" si="0"/>
        <v>0</v>
      </c>
      <c r="F26" s="11">
        <v>0</v>
      </c>
    </row>
    <row r="27" spans="1:6" ht="13.5" thickBot="1" x14ac:dyDescent="0.25">
      <c r="A27" s="146" t="s">
        <v>53</v>
      </c>
      <c r="B27" s="147" t="s">
        <v>54</v>
      </c>
      <c r="C27" s="16">
        <v>0</v>
      </c>
      <c r="D27" s="16">
        <v>0</v>
      </c>
      <c r="E27" s="13">
        <f t="shared" si="0"/>
        <v>0</v>
      </c>
      <c r="F27" s="16">
        <v>0</v>
      </c>
    </row>
    <row r="28" spans="1:6" ht="13.5" thickTop="1" x14ac:dyDescent="0.2">
      <c r="A28" s="136" t="s">
        <v>55</v>
      </c>
      <c r="B28" s="145" t="s">
        <v>56</v>
      </c>
      <c r="C28" s="121">
        <f>SUM(C29:C30)</f>
        <v>1772350</v>
      </c>
      <c r="D28" s="121">
        <f>SUM(D29:D30)</f>
        <v>0</v>
      </c>
      <c r="E28" s="123">
        <f t="shared" si="0"/>
        <v>1772350</v>
      </c>
      <c r="F28" s="121">
        <f>SUM(F29:F30)</f>
        <v>0</v>
      </c>
    </row>
    <row r="29" spans="1:6" x14ac:dyDescent="0.2">
      <c r="A29" s="136" t="s">
        <v>57</v>
      </c>
      <c r="B29" s="138" t="s">
        <v>58</v>
      </c>
      <c r="C29" s="11">
        <v>1772350</v>
      </c>
      <c r="D29" s="11"/>
      <c r="E29" s="10">
        <f t="shared" si="0"/>
        <v>1772350</v>
      </c>
      <c r="F29" s="11">
        <v>0</v>
      </c>
    </row>
    <row r="30" spans="1:6" ht="13.5" thickBot="1" x14ac:dyDescent="0.25">
      <c r="A30" s="146" t="s">
        <v>59</v>
      </c>
      <c r="B30" s="147" t="s">
        <v>60</v>
      </c>
      <c r="C30" s="16">
        <v>0</v>
      </c>
      <c r="D30" s="16">
        <v>0</v>
      </c>
      <c r="E30" s="13">
        <f t="shared" si="0"/>
        <v>0</v>
      </c>
      <c r="F30" s="16">
        <v>0</v>
      </c>
    </row>
    <row r="31" spans="1:6" ht="13.5" thickTop="1" x14ac:dyDescent="0.2">
      <c r="A31" s="136" t="s">
        <v>61</v>
      </c>
      <c r="B31" s="145" t="s">
        <v>62</v>
      </c>
      <c r="C31" s="121">
        <f>SUM(C32:C34)</f>
        <v>41897875</v>
      </c>
      <c r="D31" s="121">
        <f>SUM(D32:D34)</f>
        <v>0</v>
      </c>
      <c r="E31" s="123">
        <f t="shared" si="0"/>
        <v>41897875</v>
      </c>
      <c r="F31" s="121">
        <f>SUM(F32:F34)</f>
        <v>26814755</v>
      </c>
    </row>
    <row r="32" spans="1:6" x14ac:dyDescent="0.2">
      <c r="A32" s="136" t="s">
        <v>63</v>
      </c>
      <c r="B32" s="138" t="s">
        <v>64</v>
      </c>
      <c r="C32" s="11">
        <v>41788445</v>
      </c>
      <c r="D32" s="11"/>
      <c r="E32" s="10">
        <f t="shared" si="0"/>
        <v>41788445</v>
      </c>
      <c r="F32" s="11">
        <v>25725345</v>
      </c>
    </row>
    <row r="33" spans="1:6" x14ac:dyDescent="0.2">
      <c r="A33" s="136" t="s">
        <v>65</v>
      </c>
      <c r="B33" s="138" t="s">
        <v>66</v>
      </c>
      <c r="C33" s="11">
        <v>109430</v>
      </c>
      <c r="D33" s="11"/>
      <c r="E33" s="10">
        <f t="shared" si="0"/>
        <v>109430</v>
      </c>
      <c r="F33" s="11">
        <v>1089410</v>
      </c>
    </row>
    <row r="34" spans="1:6" ht="13.5" thickBot="1" x14ac:dyDescent="0.25">
      <c r="A34" s="146" t="s">
        <v>67</v>
      </c>
      <c r="B34" s="147" t="s">
        <v>68</v>
      </c>
      <c r="C34" s="17">
        <v>0</v>
      </c>
      <c r="D34" s="16"/>
      <c r="E34" s="13">
        <f t="shared" si="0"/>
        <v>0</v>
      </c>
      <c r="F34" s="16">
        <v>0</v>
      </c>
    </row>
    <row r="35" spans="1:6" ht="13.5" thickTop="1" x14ac:dyDescent="0.2">
      <c r="A35" s="136" t="s">
        <v>69</v>
      </c>
      <c r="B35" s="145" t="s">
        <v>70</v>
      </c>
      <c r="C35" s="121">
        <f>SUM(C36:C41)</f>
        <v>0</v>
      </c>
      <c r="D35" s="121">
        <f>SUM(D36:D41)</f>
        <v>0</v>
      </c>
      <c r="E35" s="123">
        <f t="shared" si="0"/>
        <v>0</v>
      </c>
      <c r="F35" s="121">
        <f>SUM(F36:F41)</f>
        <v>0</v>
      </c>
    </row>
    <row r="36" spans="1:6" x14ac:dyDescent="0.2">
      <c r="A36" s="136" t="s">
        <v>71</v>
      </c>
      <c r="B36" s="138" t="s">
        <v>72</v>
      </c>
      <c r="C36" s="11">
        <v>0</v>
      </c>
      <c r="D36" s="11">
        <v>0</v>
      </c>
      <c r="E36" s="10">
        <f t="shared" si="0"/>
        <v>0</v>
      </c>
      <c r="F36" s="11">
        <v>0</v>
      </c>
    </row>
    <row r="37" spans="1:6" x14ac:dyDescent="0.2">
      <c r="A37" s="136" t="s">
        <v>73</v>
      </c>
      <c r="B37" s="138" t="s">
        <v>74</v>
      </c>
      <c r="C37" s="11">
        <v>0</v>
      </c>
      <c r="D37" s="11">
        <v>0</v>
      </c>
      <c r="E37" s="10">
        <f t="shared" si="0"/>
        <v>0</v>
      </c>
      <c r="F37" s="11">
        <v>0</v>
      </c>
    </row>
    <row r="38" spans="1:6" x14ac:dyDescent="0.2">
      <c r="A38" s="136" t="s">
        <v>75</v>
      </c>
      <c r="B38" s="138" t="s">
        <v>76</v>
      </c>
      <c r="C38" s="11">
        <v>0</v>
      </c>
      <c r="D38" s="11">
        <v>0</v>
      </c>
      <c r="E38" s="10">
        <f t="shared" si="0"/>
        <v>0</v>
      </c>
      <c r="F38" s="11">
        <v>0</v>
      </c>
    </row>
    <row r="39" spans="1:6" x14ac:dyDescent="0.2">
      <c r="A39" s="136" t="s">
        <v>77</v>
      </c>
      <c r="B39" s="138" t="s">
        <v>78</v>
      </c>
      <c r="C39" s="11">
        <v>0</v>
      </c>
      <c r="D39" s="11">
        <v>0</v>
      </c>
      <c r="E39" s="10">
        <f t="shared" si="0"/>
        <v>0</v>
      </c>
      <c r="F39" s="11">
        <v>0</v>
      </c>
    </row>
    <row r="40" spans="1:6" x14ac:dyDescent="0.2">
      <c r="A40" s="136" t="s">
        <v>79</v>
      </c>
      <c r="B40" s="138" t="s">
        <v>80</v>
      </c>
      <c r="C40" s="11">
        <v>0</v>
      </c>
      <c r="D40" s="11">
        <v>0</v>
      </c>
      <c r="E40" s="10">
        <f t="shared" si="0"/>
        <v>0</v>
      </c>
      <c r="F40" s="11">
        <v>0</v>
      </c>
    </row>
    <row r="41" spans="1:6" ht="13.5" customHeight="1" thickBot="1" x14ac:dyDescent="0.25">
      <c r="A41" s="146" t="s">
        <v>81</v>
      </c>
      <c r="B41" s="147" t="s">
        <v>82</v>
      </c>
      <c r="C41" s="11">
        <v>0</v>
      </c>
      <c r="D41" s="11">
        <v>0</v>
      </c>
      <c r="E41" s="13">
        <f t="shared" si="0"/>
        <v>0</v>
      </c>
      <c r="F41" s="16">
        <v>0</v>
      </c>
    </row>
    <row r="42" spans="1:6" ht="13.5" thickTop="1" x14ac:dyDescent="0.2">
      <c r="A42" s="136" t="s">
        <v>83</v>
      </c>
      <c r="B42" s="145" t="s">
        <v>84</v>
      </c>
      <c r="C42" s="121">
        <f>SUM(C43:C49)</f>
        <v>1212999678</v>
      </c>
      <c r="D42" s="121">
        <f>SUM(D43:D49)</f>
        <v>0</v>
      </c>
      <c r="E42" s="123">
        <f t="shared" si="0"/>
        <v>1212999678</v>
      </c>
      <c r="F42" s="121">
        <f>SUM(F43:F49)</f>
        <v>394397687</v>
      </c>
    </row>
    <row r="43" spans="1:6" x14ac:dyDescent="0.2">
      <c r="A43" s="136" t="s">
        <v>85</v>
      </c>
      <c r="B43" s="138" t="s">
        <v>86</v>
      </c>
      <c r="C43" s="11">
        <v>0</v>
      </c>
      <c r="D43" s="11"/>
      <c r="E43" s="10">
        <f t="shared" si="0"/>
        <v>0</v>
      </c>
      <c r="F43" s="11">
        <v>0</v>
      </c>
    </row>
    <row r="44" spans="1:6" x14ac:dyDescent="0.2">
      <c r="A44" s="136" t="s">
        <v>87</v>
      </c>
      <c r="B44" s="138" t="s">
        <v>88</v>
      </c>
      <c r="C44" s="11">
        <v>0</v>
      </c>
      <c r="D44" s="11"/>
      <c r="E44" s="10">
        <f t="shared" si="0"/>
        <v>0</v>
      </c>
      <c r="F44" s="11">
        <v>0</v>
      </c>
    </row>
    <row r="45" spans="1:6" ht="22.5" x14ac:dyDescent="0.2">
      <c r="A45" s="136" t="s">
        <v>89</v>
      </c>
      <c r="B45" s="138" t="s">
        <v>90</v>
      </c>
      <c r="C45" s="11">
        <v>0</v>
      </c>
      <c r="D45" s="11"/>
      <c r="E45" s="10">
        <f t="shared" si="0"/>
        <v>0</v>
      </c>
      <c r="F45" s="11">
        <v>0</v>
      </c>
    </row>
    <row r="46" spans="1:6" ht="22.5" x14ac:dyDescent="0.2">
      <c r="A46" s="136" t="s">
        <v>91</v>
      </c>
      <c r="B46" s="138" t="s">
        <v>92</v>
      </c>
      <c r="C46" s="11">
        <v>955568236</v>
      </c>
      <c r="D46" s="11"/>
      <c r="E46" s="10">
        <f t="shared" si="0"/>
        <v>955568236</v>
      </c>
      <c r="F46" s="11">
        <v>172786918</v>
      </c>
    </row>
    <row r="47" spans="1:6" ht="22.5" x14ac:dyDescent="0.2">
      <c r="A47" s="136" t="s">
        <v>93</v>
      </c>
      <c r="B47" s="138" t="s">
        <v>94</v>
      </c>
      <c r="C47" s="11">
        <v>58214044</v>
      </c>
      <c r="D47" s="11"/>
      <c r="E47" s="10">
        <f t="shared" si="0"/>
        <v>58214044</v>
      </c>
      <c r="F47" s="11">
        <v>89283844</v>
      </c>
    </row>
    <row r="48" spans="1:6" ht="22.5" x14ac:dyDescent="0.2">
      <c r="A48" s="136" t="s">
        <v>95</v>
      </c>
      <c r="B48" s="138" t="s">
        <v>96</v>
      </c>
      <c r="C48" s="11">
        <v>0</v>
      </c>
      <c r="D48" s="11">
        <v>0</v>
      </c>
      <c r="E48" s="10">
        <f t="shared" si="0"/>
        <v>0</v>
      </c>
      <c r="F48" s="11">
        <v>0</v>
      </c>
    </row>
    <row r="49" spans="1:6" ht="12.75" customHeight="1" thickBot="1" x14ac:dyDescent="0.25">
      <c r="A49" s="146" t="s">
        <v>97</v>
      </c>
      <c r="B49" s="147" t="s">
        <v>98</v>
      </c>
      <c r="C49" s="16">
        <v>199217398</v>
      </c>
      <c r="D49" s="11"/>
      <c r="E49" s="13">
        <f t="shared" si="0"/>
        <v>199217398</v>
      </c>
      <c r="F49" s="16">
        <v>132326925</v>
      </c>
    </row>
    <row r="50" spans="1:6" ht="22.5" thickTop="1" thickBot="1" x14ac:dyDescent="0.25">
      <c r="A50" s="146" t="s">
        <v>99</v>
      </c>
      <c r="B50" s="135" t="s">
        <v>100</v>
      </c>
      <c r="C50" s="16"/>
      <c r="D50" s="16"/>
      <c r="E50" s="18">
        <f t="shared" si="0"/>
        <v>0</v>
      </c>
      <c r="F50" s="16">
        <v>0</v>
      </c>
    </row>
    <row r="51" spans="1:6" ht="22.5" thickTop="1" thickBot="1" x14ac:dyDescent="0.25">
      <c r="A51" s="146" t="s">
        <v>101</v>
      </c>
      <c r="B51" s="135" t="s">
        <v>102</v>
      </c>
      <c r="C51" s="19"/>
      <c r="D51" s="19"/>
      <c r="E51" s="18">
        <f t="shared" si="0"/>
        <v>0</v>
      </c>
      <c r="F51" s="19">
        <v>0</v>
      </c>
    </row>
    <row r="52" spans="1:6" ht="17.25" thickTop="1" thickBot="1" x14ac:dyDescent="0.25">
      <c r="A52" s="148"/>
      <c r="B52" s="135" t="s">
        <v>103</v>
      </c>
      <c r="C52" s="124">
        <f>C51+C50+C42+C35+C31+C28+C21+C20+C12+C4</f>
        <v>3532638132</v>
      </c>
      <c r="D52" s="124">
        <f>D51+D50+D42+D35+D31+D28+D21+D20+D12+D4</f>
        <v>168326713</v>
      </c>
      <c r="E52" s="125">
        <f t="shared" si="0"/>
        <v>3364311419</v>
      </c>
      <c r="F52" s="124">
        <f>F51+F50+F42+F35+F31+F28+F21+F20+F12+F4</f>
        <v>2363234963</v>
      </c>
    </row>
    <row r="53" spans="1:6" ht="16.5" thickTop="1" x14ac:dyDescent="0.2">
      <c r="A53" s="149"/>
      <c r="B53" s="150"/>
      <c r="C53" s="151"/>
      <c r="D53" s="151"/>
      <c r="E53" s="151"/>
      <c r="F53" s="149"/>
    </row>
  </sheetData>
  <sheetProtection algorithmName="SHA-512" hashValue="7FH6CZeomM1YoUzTgFxu7EFI31hugrmYnLG2LrnZBJUROEB/+ZUNRGzU1S6FrXd9coz5pxp1qKUiPXyZnVb/zQ==" saltValue="1ZzKdzOKBLPjj8x5X1A4A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5:D11 F5:F11 C13:D19 F13:F19 C20 C20:D20 C20 F20 C22:D27 F22:F27 C29:D30 F29:F30 C32:D34 F32:F34 C36:D41 F36:F41 C43:D50 F43:F50" name="Plage1"/>
  </protectedRanges>
  <mergeCells count="5">
    <mergeCell ref="A2:A3"/>
    <mergeCell ref="B2:B3"/>
    <mergeCell ref="C2:C3"/>
    <mergeCell ref="E2:E3"/>
    <mergeCell ref="F2:F3"/>
  </mergeCells>
  <phoneticPr fontId="0" type="noConversion"/>
  <pageMargins left="0.78740157480314965" right="0.70866141732283472" top="0.59055118110236227" bottom="0.59055118110236227" header="0.51181102362204722" footer="0.51181102362204722"/>
  <pageSetup paperSize="9" scale="83" orientation="portrait" r:id="rId1"/>
  <headerFooter alignWithMargins="0">
    <oddHeader>&amp;F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28"/>
  <sheetViews>
    <sheetView workbookViewId="0">
      <selection activeCell="H6" sqref="H6"/>
    </sheetView>
  </sheetViews>
  <sheetFormatPr baseColWidth="10" defaultRowHeight="12.75" x14ac:dyDescent="0.2"/>
  <sheetData>
    <row r="1" spans="1:13" x14ac:dyDescent="0.2">
      <c r="A1" s="383" t="s">
        <v>499</v>
      </c>
      <c r="B1" s="383"/>
      <c r="G1" t="s">
        <v>540</v>
      </c>
      <c r="J1" t="s">
        <v>541</v>
      </c>
      <c r="M1" t="s">
        <v>542</v>
      </c>
    </row>
    <row r="3" spans="1:13" x14ac:dyDescent="0.2">
      <c r="A3">
        <f>participation!C3</f>
        <v>0</v>
      </c>
      <c r="B3">
        <f>participation!B3</f>
        <v>0</v>
      </c>
      <c r="G3" t="s">
        <v>543</v>
      </c>
      <c r="H3" s="1"/>
      <c r="I3" s="1"/>
      <c r="J3" s="1" t="s">
        <v>544</v>
      </c>
      <c r="K3" s="1"/>
      <c r="M3" t="s">
        <v>545</v>
      </c>
    </row>
    <row r="4" spans="1:13" x14ac:dyDescent="0.2">
      <c r="A4">
        <f>participation!C4</f>
        <v>0</v>
      </c>
      <c r="B4">
        <f>participation!B4</f>
        <v>0</v>
      </c>
      <c r="G4" t="s">
        <v>546</v>
      </c>
      <c r="H4" s="1"/>
      <c r="I4" s="1"/>
      <c r="J4" s="1" t="s">
        <v>547</v>
      </c>
      <c r="K4" s="1"/>
      <c r="M4" t="s">
        <v>548</v>
      </c>
    </row>
    <row r="5" spans="1:13" x14ac:dyDescent="0.2">
      <c r="A5">
        <f>participation!C5</f>
        <v>0</v>
      </c>
      <c r="B5">
        <f>participation!B5</f>
        <v>0</v>
      </c>
      <c r="H5" s="1"/>
      <c r="I5" s="1"/>
      <c r="J5" s="1"/>
      <c r="K5" s="1"/>
      <c r="M5" t="s">
        <v>549</v>
      </c>
    </row>
    <row r="6" spans="1:13" x14ac:dyDescent="0.2">
      <c r="A6">
        <f>participation!C6</f>
        <v>0</v>
      </c>
      <c r="B6">
        <f>participation!B6</f>
        <v>0</v>
      </c>
      <c r="H6" s="1"/>
      <c r="I6" s="1"/>
      <c r="J6" s="1"/>
      <c r="K6" s="1"/>
    </row>
    <row r="7" spans="1:13" x14ac:dyDescent="0.2">
      <c r="A7">
        <f>participation!C7</f>
        <v>0</v>
      </c>
      <c r="B7">
        <f>participation!B7</f>
        <v>0</v>
      </c>
      <c r="H7" s="1"/>
      <c r="I7" s="1"/>
      <c r="J7" s="1"/>
      <c r="K7" s="1"/>
    </row>
    <row r="8" spans="1:13" x14ac:dyDescent="0.2">
      <c r="A8">
        <f>participation!C8</f>
        <v>0</v>
      </c>
      <c r="B8">
        <f>participation!B8</f>
        <v>0</v>
      </c>
      <c r="H8" s="1"/>
      <c r="I8" s="1"/>
      <c r="J8" s="1"/>
      <c r="K8" s="1"/>
    </row>
    <row r="9" spans="1:13" x14ac:dyDescent="0.2">
      <c r="A9">
        <f>participation!C9</f>
        <v>0</v>
      </c>
      <c r="B9">
        <f>participation!B9</f>
        <v>0</v>
      </c>
      <c r="H9" s="1"/>
      <c r="I9" s="1"/>
      <c r="J9" s="1"/>
      <c r="K9" s="1"/>
    </row>
    <row r="10" spans="1:13" x14ac:dyDescent="0.2">
      <c r="A10">
        <f>participation!C10</f>
        <v>0</v>
      </c>
      <c r="B10">
        <f>participation!B10</f>
        <v>0</v>
      </c>
      <c r="H10" s="1"/>
      <c r="I10" s="1"/>
      <c r="J10" s="1"/>
      <c r="K10" s="1"/>
    </row>
    <row r="11" spans="1:13" x14ac:dyDescent="0.2">
      <c r="A11">
        <f>participation!C11</f>
        <v>0</v>
      </c>
      <c r="B11">
        <f>participation!B11</f>
        <v>0</v>
      </c>
      <c r="H11" s="1"/>
      <c r="I11" s="1"/>
      <c r="J11" s="1"/>
      <c r="K11" s="1"/>
    </row>
    <row r="12" spans="1:13" x14ac:dyDescent="0.2">
      <c r="A12">
        <f>participation!C12</f>
        <v>0</v>
      </c>
      <c r="B12">
        <f>participation!B12</f>
        <v>0</v>
      </c>
      <c r="H12" s="1"/>
      <c r="I12" s="1"/>
      <c r="J12" s="1"/>
      <c r="K12" s="1"/>
    </row>
    <row r="13" spans="1:13" x14ac:dyDescent="0.2">
      <c r="A13">
        <f>participation!C13</f>
        <v>0</v>
      </c>
      <c r="B13">
        <f>participation!B13</f>
        <v>0</v>
      </c>
      <c r="H13" s="1"/>
      <c r="I13" s="1"/>
      <c r="J13" s="1"/>
      <c r="K13" s="1"/>
    </row>
    <row r="14" spans="1:13" x14ac:dyDescent="0.2">
      <c r="A14">
        <f>participation!C14</f>
        <v>0</v>
      </c>
      <c r="B14">
        <f>participation!B14</f>
        <v>0</v>
      </c>
      <c r="H14" s="1"/>
      <c r="I14" s="1"/>
      <c r="J14" s="1"/>
      <c r="K14" s="1"/>
    </row>
    <row r="15" spans="1:13" x14ac:dyDescent="0.2">
      <c r="A15">
        <f>participation!C15</f>
        <v>0</v>
      </c>
      <c r="B15">
        <f>participation!B15</f>
        <v>0</v>
      </c>
      <c r="H15" s="1"/>
      <c r="I15" s="1"/>
      <c r="J15" s="1"/>
      <c r="K15" s="1"/>
    </row>
    <row r="16" spans="1:13" x14ac:dyDescent="0.2">
      <c r="A16">
        <f>participation!C16</f>
        <v>0</v>
      </c>
      <c r="B16">
        <f>participation!B16</f>
        <v>0</v>
      </c>
      <c r="H16" s="1"/>
      <c r="I16" s="1"/>
      <c r="J16" s="1"/>
      <c r="K16" s="1"/>
    </row>
    <row r="17" spans="1:11" x14ac:dyDescent="0.2">
      <c r="A17">
        <f>participation!C17</f>
        <v>0</v>
      </c>
      <c r="B17">
        <f>participation!B17</f>
        <v>0</v>
      </c>
      <c r="H17" s="1"/>
      <c r="I17" s="1"/>
      <c r="J17" s="1"/>
      <c r="K17" s="1"/>
    </row>
    <row r="18" spans="1:11" x14ac:dyDescent="0.2">
      <c r="A18">
        <f>participation!C18</f>
        <v>0</v>
      </c>
      <c r="B18">
        <f>participation!B18</f>
        <v>0</v>
      </c>
      <c r="H18" s="1"/>
      <c r="I18" s="1"/>
      <c r="J18" s="1"/>
      <c r="K18" s="1"/>
    </row>
    <row r="19" spans="1:11" x14ac:dyDescent="0.2">
      <c r="A19">
        <f>participation!C19</f>
        <v>0</v>
      </c>
      <c r="B19">
        <f>participation!B19</f>
        <v>0</v>
      </c>
      <c r="H19" s="1"/>
      <c r="I19" s="1"/>
      <c r="J19" s="1"/>
      <c r="K19" s="1"/>
    </row>
    <row r="20" spans="1:11" x14ac:dyDescent="0.2">
      <c r="A20">
        <f>participation!C20</f>
        <v>0</v>
      </c>
      <c r="B20">
        <f>participation!B20</f>
        <v>0</v>
      </c>
      <c r="H20" s="1"/>
      <c r="I20" s="1"/>
      <c r="J20" s="1"/>
      <c r="K20" s="1"/>
    </row>
    <row r="21" spans="1:11" x14ac:dyDescent="0.2">
      <c r="A21">
        <f>participation!C21</f>
        <v>0</v>
      </c>
      <c r="B21">
        <f>participation!B21</f>
        <v>0</v>
      </c>
      <c r="H21" s="1"/>
      <c r="I21" s="1"/>
      <c r="J21" s="1"/>
      <c r="K21" s="1"/>
    </row>
    <row r="29" spans="1:11" x14ac:dyDescent="0.2">
      <c r="B29" s="383" t="s">
        <v>500</v>
      </c>
      <c r="C29" s="383"/>
      <c r="D29" s="383"/>
      <c r="E29" s="383"/>
      <c r="F29" s="383"/>
    </row>
    <row r="30" spans="1:11" x14ac:dyDescent="0.2">
      <c r="A30" s="1" t="str">
        <f>+'div risque'!G3</f>
        <v/>
      </c>
      <c r="B30" s="1">
        <f>'div risque'!C3</f>
        <v>0</v>
      </c>
      <c r="C30" s="1">
        <f>'div risque'!D3</f>
        <v>0</v>
      </c>
      <c r="D30" s="1">
        <f>'div risque'!E3</f>
        <v>0</v>
      </c>
      <c r="E30" s="1">
        <f>'div risque'!F3</f>
        <v>0</v>
      </c>
      <c r="F30">
        <f>'div risque'!B3</f>
        <v>0</v>
      </c>
    </row>
    <row r="31" spans="1:11" x14ac:dyDescent="0.2">
      <c r="A31" s="1" t="str">
        <f>+'div risque'!G4</f>
        <v/>
      </c>
      <c r="B31" s="1">
        <f>'div risque'!C4</f>
        <v>0</v>
      </c>
      <c r="C31" s="1">
        <f>'div risque'!D4</f>
        <v>0</v>
      </c>
      <c r="D31" s="1">
        <f>'div risque'!E4</f>
        <v>0</v>
      </c>
      <c r="E31" s="1">
        <f>'div risque'!F4</f>
        <v>0</v>
      </c>
      <c r="F31">
        <f>'div risque'!B4</f>
        <v>0</v>
      </c>
    </row>
    <row r="32" spans="1:11" x14ac:dyDescent="0.2">
      <c r="A32" s="1" t="str">
        <f>+'div risque'!G5</f>
        <v/>
      </c>
      <c r="B32" s="1">
        <f>'div risque'!C5</f>
        <v>0</v>
      </c>
      <c r="C32" s="1">
        <f>'div risque'!D5</f>
        <v>0</v>
      </c>
      <c r="D32" s="1">
        <f>'div risque'!E5</f>
        <v>0</v>
      </c>
      <c r="E32" s="1">
        <f>'div risque'!F5</f>
        <v>0</v>
      </c>
      <c r="F32">
        <f>'div risque'!B5</f>
        <v>0</v>
      </c>
    </row>
    <row r="33" spans="1:6" x14ac:dyDescent="0.2">
      <c r="A33" s="1" t="str">
        <f>+'div risque'!G6</f>
        <v/>
      </c>
      <c r="B33" s="1">
        <f>'div risque'!C6</f>
        <v>0</v>
      </c>
      <c r="C33" s="1">
        <f>'div risque'!D6</f>
        <v>0</v>
      </c>
      <c r="D33" s="1">
        <f>'div risque'!E6</f>
        <v>0</v>
      </c>
      <c r="E33" s="1">
        <f>'div risque'!F6</f>
        <v>0</v>
      </c>
      <c r="F33">
        <f>'div risque'!B6</f>
        <v>0</v>
      </c>
    </row>
    <row r="34" spans="1:6" x14ac:dyDescent="0.2">
      <c r="A34" s="1" t="str">
        <f>+'div risque'!G7</f>
        <v/>
      </c>
      <c r="B34" s="1">
        <f>'div risque'!C7</f>
        <v>0</v>
      </c>
      <c r="C34" s="1">
        <f>'div risque'!D7</f>
        <v>0</v>
      </c>
      <c r="D34" s="1">
        <f>'div risque'!E7</f>
        <v>0</v>
      </c>
      <c r="E34" s="1">
        <f>'div risque'!F7</f>
        <v>0</v>
      </c>
      <c r="F34">
        <f>'div risque'!B7</f>
        <v>0</v>
      </c>
    </row>
    <row r="35" spans="1:6" x14ac:dyDescent="0.2">
      <c r="A35" s="1" t="str">
        <f>+'div risque'!G8</f>
        <v/>
      </c>
      <c r="B35" s="1">
        <f>'div risque'!C8</f>
        <v>0</v>
      </c>
      <c r="C35" s="1">
        <f>'div risque'!D8</f>
        <v>0</v>
      </c>
      <c r="D35" s="1">
        <f>'div risque'!E8</f>
        <v>0</v>
      </c>
      <c r="E35" s="1">
        <f>'div risque'!F8</f>
        <v>0</v>
      </c>
      <c r="F35">
        <f>'div risque'!B8</f>
        <v>0</v>
      </c>
    </row>
    <row r="36" spans="1:6" x14ac:dyDescent="0.2">
      <c r="A36" s="1" t="str">
        <f>+'div risque'!G9</f>
        <v/>
      </c>
      <c r="B36" s="1">
        <f>'div risque'!C9</f>
        <v>0</v>
      </c>
      <c r="C36" s="1">
        <f>'div risque'!D9</f>
        <v>0</v>
      </c>
      <c r="D36" s="1">
        <f>'div risque'!E9</f>
        <v>0</v>
      </c>
      <c r="E36" s="1">
        <f>'div risque'!F9</f>
        <v>0</v>
      </c>
      <c r="F36">
        <f>'div risque'!B9</f>
        <v>0</v>
      </c>
    </row>
    <row r="37" spans="1:6" x14ac:dyDescent="0.2">
      <c r="A37" s="1" t="str">
        <f>+'div risque'!G10</f>
        <v/>
      </c>
      <c r="B37" s="1">
        <f>'div risque'!C10</f>
        <v>0</v>
      </c>
      <c r="C37" s="1">
        <f>'div risque'!D10</f>
        <v>0</v>
      </c>
      <c r="D37" s="1">
        <f>'div risque'!E10</f>
        <v>0</v>
      </c>
      <c r="E37" s="1">
        <f>'div risque'!F10</f>
        <v>0</v>
      </c>
      <c r="F37">
        <f>'div risque'!B10</f>
        <v>0</v>
      </c>
    </row>
    <row r="38" spans="1:6" x14ac:dyDescent="0.2">
      <c r="A38" s="1" t="str">
        <f>+'div risque'!G11</f>
        <v/>
      </c>
      <c r="B38" s="1">
        <f>'div risque'!C11</f>
        <v>0</v>
      </c>
      <c r="C38" s="1">
        <f>'div risque'!D11</f>
        <v>0</v>
      </c>
      <c r="D38" s="1">
        <f>'div risque'!E11</f>
        <v>0</v>
      </c>
      <c r="E38" s="1">
        <f>'div risque'!F11</f>
        <v>0</v>
      </c>
      <c r="F38">
        <f>'div risque'!B11</f>
        <v>0</v>
      </c>
    </row>
    <row r="39" spans="1:6" x14ac:dyDescent="0.2">
      <c r="A39" s="1" t="str">
        <f>+'div risque'!G12</f>
        <v/>
      </c>
      <c r="B39" s="1">
        <f>'div risque'!C12</f>
        <v>0</v>
      </c>
      <c r="C39" s="1">
        <f>'div risque'!D12</f>
        <v>0</v>
      </c>
      <c r="D39" s="1">
        <f>'div risque'!E12</f>
        <v>0</v>
      </c>
      <c r="E39" s="1">
        <f>'div risque'!F12</f>
        <v>0</v>
      </c>
      <c r="F39">
        <f>'div risque'!B12</f>
        <v>0</v>
      </c>
    </row>
    <row r="40" spans="1:6" x14ac:dyDescent="0.2">
      <c r="A40" s="1" t="str">
        <f>+'div risque'!G13</f>
        <v/>
      </c>
      <c r="B40" s="1">
        <f>'div risque'!C13</f>
        <v>0</v>
      </c>
      <c r="C40" s="1">
        <f>'div risque'!D13</f>
        <v>0</v>
      </c>
      <c r="D40" s="1">
        <f>'div risque'!E13</f>
        <v>0</v>
      </c>
      <c r="E40" s="1">
        <f>'div risque'!F13</f>
        <v>0</v>
      </c>
      <c r="F40">
        <f>'div risque'!B13</f>
        <v>0</v>
      </c>
    </row>
    <row r="41" spans="1:6" x14ac:dyDescent="0.2">
      <c r="A41" s="1" t="str">
        <f>+'div risque'!G14</f>
        <v/>
      </c>
      <c r="B41" s="1">
        <f>'div risque'!C14</f>
        <v>0</v>
      </c>
      <c r="C41" s="1">
        <f>'div risque'!D14</f>
        <v>0</v>
      </c>
      <c r="D41" s="1">
        <f>'div risque'!E14</f>
        <v>0</v>
      </c>
      <c r="E41" s="1">
        <f>'div risque'!F14</f>
        <v>0</v>
      </c>
      <c r="F41">
        <f>'div risque'!B14</f>
        <v>0</v>
      </c>
    </row>
    <row r="42" spans="1:6" x14ac:dyDescent="0.2">
      <c r="A42" s="1" t="str">
        <f>+'div risque'!G15</f>
        <v/>
      </c>
      <c r="B42" s="1">
        <f>'div risque'!C15</f>
        <v>0</v>
      </c>
      <c r="C42" s="1">
        <f>'div risque'!D15</f>
        <v>0</v>
      </c>
      <c r="D42" s="1">
        <f>'div risque'!E15</f>
        <v>0</v>
      </c>
      <c r="E42" s="1">
        <f>'div risque'!F15</f>
        <v>0</v>
      </c>
      <c r="F42">
        <f>'div risque'!B15</f>
        <v>0</v>
      </c>
    </row>
    <row r="43" spans="1:6" x14ac:dyDescent="0.2">
      <c r="A43" s="1" t="str">
        <f>+'div risque'!G16</f>
        <v/>
      </c>
      <c r="B43" s="1">
        <f>'div risque'!C16</f>
        <v>0</v>
      </c>
      <c r="C43" s="1">
        <f>'div risque'!D16</f>
        <v>0</v>
      </c>
      <c r="D43" s="1">
        <f>'div risque'!E16</f>
        <v>0</v>
      </c>
      <c r="E43" s="1">
        <f>'div risque'!F16</f>
        <v>0</v>
      </c>
      <c r="F43">
        <f>'div risque'!B16</f>
        <v>0</v>
      </c>
    </row>
    <row r="44" spans="1:6" x14ac:dyDescent="0.2">
      <c r="A44" s="1" t="str">
        <f>+'div risque'!G17</f>
        <v/>
      </c>
      <c r="B44" s="1">
        <f>'div risque'!C17</f>
        <v>0</v>
      </c>
      <c r="C44" s="1">
        <f>'div risque'!D17</f>
        <v>0</v>
      </c>
      <c r="D44" s="1">
        <f>'div risque'!E17</f>
        <v>0</v>
      </c>
      <c r="E44" s="1">
        <f>'div risque'!F17</f>
        <v>0</v>
      </c>
      <c r="F44">
        <f>'div risque'!B17</f>
        <v>0</v>
      </c>
    </row>
    <row r="45" spans="1:6" x14ac:dyDescent="0.2">
      <c r="A45" s="1" t="str">
        <f>+'div risque'!G18</f>
        <v/>
      </c>
      <c r="B45" s="1">
        <f>'div risque'!C18</f>
        <v>0</v>
      </c>
      <c r="C45" s="1">
        <f>'div risque'!D18</f>
        <v>0</v>
      </c>
      <c r="D45" s="1">
        <f>'div risque'!E18</f>
        <v>0</v>
      </c>
      <c r="E45" s="1">
        <f>'div risque'!F18</f>
        <v>0</v>
      </c>
      <c r="F45">
        <f>'div risque'!B18</f>
        <v>0</v>
      </c>
    </row>
    <row r="46" spans="1:6" x14ac:dyDescent="0.2">
      <c r="A46" s="1" t="str">
        <f>+'div risque'!G19</f>
        <v/>
      </c>
      <c r="B46" s="1">
        <f>'div risque'!C19</f>
        <v>0</v>
      </c>
      <c r="C46" s="1">
        <f>'div risque'!D19</f>
        <v>0</v>
      </c>
      <c r="D46" s="1">
        <f>'div risque'!E19</f>
        <v>0</v>
      </c>
      <c r="E46" s="1">
        <f>'div risque'!F19</f>
        <v>0</v>
      </c>
      <c r="F46">
        <f>'div risque'!B19</f>
        <v>0</v>
      </c>
    </row>
    <row r="47" spans="1:6" x14ac:dyDescent="0.2">
      <c r="A47" s="1" t="str">
        <f>+'div risque'!G20</f>
        <v/>
      </c>
      <c r="B47" s="1">
        <f>'div risque'!C20</f>
        <v>0</v>
      </c>
      <c r="C47" s="1">
        <f>'div risque'!D20</f>
        <v>0</v>
      </c>
      <c r="D47" s="1">
        <f>'div risque'!E20</f>
        <v>0</v>
      </c>
      <c r="E47" s="1">
        <f>'div risque'!F20</f>
        <v>0</v>
      </c>
      <c r="F47">
        <f>'div risque'!B20</f>
        <v>0</v>
      </c>
    </row>
    <row r="48" spans="1:6" x14ac:dyDescent="0.2">
      <c r="A48" s="1" t="str">
        <f>+'div risque'!G21</f>
        <v/>
      </c>
      <c r="B48" s="1">
        <f>'div risque'!C21</f>
        <v>0</v>
      </c>
      <c r="C48" s="1">
        <f>'div risque'!D21</f>
        <v>0</v>
      </c>
      <c r="D48" s="1">
        <f>'div risque'!E21</f>
        <v>0</v>
      </c>
      <c r="E48" s="1">
        <f>'div risque'!F21</f>
        <v>0</v>
      </c>
      <c r="F48">
        <f>'div risque'!B21</f>
        <v>0</v>
      </c>
    </row>
    <row r="49" spans="1:6" x14ac:dyDescent="0.2">
      <c r="A49" s="1" t="str">
        <f>+'div risque'!G22</f>
        <v/>
      </c>
      <c r="B49" s="1">
        <f>'div risque'!C22</f>
        <v>0</v>
      </c>
      <c r="C49" s="1">
        <f>'div risque'!D22</f>
        <v>0</v>
      </c>
      <c r="D49" s="1">
        <f>'div risque'!E22</f>
        <v>0</v>
      </c>
      <c r="E49" s="1">
        <f>'div risque'!F22</f>
        <v>0</v>
      </c>
      <c r="F49">
        <f>'div risque'!B22</f>
        <v>0</v>
      </c>
    </row>
    <row r="50" spans="1:6" x14ac:dyDescent="0.2">
      <c r="A50" s="1" t="str">
        <f>+'div risque'!G23</f>
        <v/>
      </c>
      <c r="B50" s="1">
        <f>'div risque'!C23</f>
        <v>0</v>
      </c>
      <c r="C50" s="1">
        <f>'div risque'!D23</f>
        <v>0</v>
      </c>
      <c r="D50" s="1">
        <f>'div risque'!E23</f>
        <v>0</v>
      </c>
      <c r="E50" s="1">
        <f>'div risque'!F23</f>
        <v>0</v>
      </c>
      <c r="F50">
        <f>'div risque'!B23</f>
        <v>0</v>
      </c>
    </row>
    <row r="51" spans="1:6" x14ac:dyDescent="0.2">
      <c r="A51" s="1" t="str">
        <f>+'div risque'!G24</f>
        <v/>
      </c>
      <c r="B51" s="1">
        <f>'div risque'!C24</f>
        <v>0</v>
      </c>
      <c r="C51" s="1">
        <f>'div risque'!D24</f>
        <v>0</v>
      </c>
      <c r="D51" s="1">
        <f>'div risque'!E24</f>
        <v>0</v>
      </c>
      <c r="E51" s="1">
        <f>'div risque'!F24</f>
        <v>0</v>
      </c>
      <c r="F51">
        <f>'div risque'!B24</f>
        <v>0</v>
      </c>
    </row>
    <row r="52" spans="1:6" x14ac:dyDescent="0.2">
      <c r="A52" s="1" t="str">
        <f>+'div risque'!G25</f>
        <v/>
      </c>
      <c r="B52" s="1">
        <f>'div risque'!C25</f>
        <v>0</v>
      </c>
      <c r="C52" s="1">
        <f>'div risque'!D25</f>
        <v>0</v>
      </c>
      <c r="D52" s="1">
        <f>'div risque'!E25</f>
        <v>0</v>
      </c>
      <c r="E52" s="1">
        <f>'div risque'!F25</f>
        <v>0</v>
      </c>
      <c r="F52">
        <f>'div risque'!B25</f>
        <v>0</v>
      </c>
    </row>
    <row r="53" spans="1:6" x14ac:dyDescent="0.2">
      <c r="A53" s="1" t="str">
        <f>+'div risque'!G26</f>
        <v/>
      </c>
      <c r="B53" s="1">
        <f>'div risque'!C26</f>
        <v>0</v>
      </c>
      <c r="C53" s="1">
        <f>'div risque'!D26</f>
        <v>0</v>
      </c>
      <c r="D53" s="1">
        <f>'div risque'!E26</f>
        <v>0</v>
      </c>
      <c r="E53" s="1">
        <f>'div risque'!F26</f>
        <v>0</v>
      </c>
      <c r="F53">
        <f>'div risque'!B26</f>
        <v>0</v>
      </c>
    </row>
    <row r="54" spans="1:6" x14ac:dyDescent="0.2">
      <c r="A54" s="1" t="str">
        <f>+'div risque'!G27</f>
        <v/>
      </c>
      <c r="B54" s="1">
        <f>'div risque'!C27</f>
        <v>0</v>
      </c>
      <c r="C54" s="1">
        <f>'div risque'!D27</f>
        <v>0</v>
      </c>
      <c r="D54" s="1">
        <f>'div risque'!E27</f>
        <v>0</v>
      </c>
      <c r="E54" s="1">
        <f>'div risque'!F27</f>
        <v>0</v>
      </c>
      <c r="F54">
        <f>'div risque'!B27</f>
        <v>0</v>
      </c>
    </row>
    <row r="55" spans="1:6" x14ac:dyDescent="0.2">
      <c r="A55" s="1" t="str">
        <f>+'div risque'!G28</f>
        <v/>
      </c>
      <c r="B55" s="1">
        <f>'div risque'!C28</f>
        <v>0</v>
      </c>
      <c r="C55" s="1">
        <f>'div risque'!D28</f>
        <v>0</v>
      </c>
      <c r="D55" s="1">
        <f>'div risque'!E28</f>
        <v>0</v>
      </c>
      <c r="E55" s="1">
        <f>'div risque'!F28</f>
        <v>0</v>
      </c>
      <c r="F55">
        <f>'div risque'!B28</f>
        <v>0</v>
      </c>
    </row>
    <row r="56" spans="1:6" x14ac:dyDescent="0.2">
      <c r="A56" s="1" t="str">
        <f>+'div risque'!G29</f>
        <v/>
      </c>
      <c r="B56" s="1">
        <f>'div risque'!C29</f>
        <v>0</v>
      </c>
      <c r="C56" s="1">
        <f>'div risque'!D29</f>
        <v>0</v>
      </c>
      <c r="D56" s="1">
        <f>'div risque'!E29</f>
        <v>0</v>
      </c>
      <c r="E56" s="1">
        <f>'div risque'!F29</f>
        <v>0</v>
      </c>
      <c r="F56">
        <f>'div risque'!B29</f>
        <v>0</v>
      </c>
    </row>
    <row r="57" spans="1:6" x14ac:dyDescent="0.2">
      <c r="A57" s="1" t="str">
        <f>+'div risque'!G30</f>
        <v/>
      </c>
      <c r="B57" s="1">
        <f>'div risque'!C30</f>
        <v>0</v>
      </c>
      <c r="C57" s="1">
        <f>'div risque'!D30</f>
        <v>0</v>
      </c>
      <c r="D57" s="1">
        <f>'div risque'!E30</f>
        <v>0</v>
      </c>
      <c r="E57" s="1">
        <f>'div risque'!F30</f>
        <v>0</v>
      </c>
      <c r="F57">
        <f>'div risque'!B30</f>
        <v>0</v>
      </c>
    </row>
    <row r="58" spans="1:6" x14ac:dyDescent="0.2">
      <c r="A58" s="1" t="str">
        <f>+'div risque'!G31</f>
        <v/>
      </c>
      <c r="B58" s="1">
        <f>'div risque'!C31</f>
        <v>0</v>
      </c>
      <c r="C58" s="1">
        <f>'div risque'!D31</f>
        <v>0</v>
      </c>
      <c r="D58" s="1">
        <f>'div risque'!E31</f>
        <v>0</v>
      </c>
      <c r="E58" s="1">
        <f>'div risque'!F31</f>
        <v>0</v>
      </c>
      <c r="F58">
        <f>'div risque'!B31</f>
        <v>0</v>
      </c>
    </row>
    <row r="59" spans="1:6" x14ac:dyDescent="0.2">
      <c r="A59" s="1" t="str">
        <f>+'div risque'!G32</f>
        <v/>
      </c>
      <c r="B59" s="1">
        <f>'div risque'!C32</f>
        <v>0</v>
      </c>
      <c r="C59" s="1">
        <f>'div risque'!D32</f>
        <v>0</v>
      </c>
      <c r="D59" s="1">
        <f>'div risque'!E32</f>
        <v>0</v>
      </c>
      <c r="E59" s="1">
        <f>'div risque'!F32</f>
        <v>0</v>
      </c>
      <c r="F59">
        <f>'div risque'!B32</f>
        <v>0</v>
      </c>
    </row>
    <row r="60" spans="1:6" x14ac:dyDescent="0.2">
      <c r="A60" s="1" t="str">
        <f>+'div risque'!G33</f>
        <v/>
      </c>
      <c r="B60" s="1">
        <f>'div risque'!C33</f>
        <v>0</v>
      </c>
      <c r="C60" s="1">
        <f>'div risque'!D33</f>
        <v>0</v>
      </c>
      <c r="D60" s="1">
        <f>'div risque'!E33</f>
        <v>0</v>
      </c>
      <c r="E60" s="1">
        <f>'div risque'!F33</f>
        <v>0</v>
      </c>
      <c r="F60">
        <f>'div risque'!B33</f>
        <v>0</v>
      </c>
    </row>
    <row r="61" spans="1:6" x14ac:dyDescent="0.2">
      <c r="A61" s="1" t="str">
        <f>+'div risque'!G34</f>
        <v/>
      </c>
      <c r="B61" s="1">
        <f>'div risque'!C34</f>
        <v>0</v>
      </c>
      <c r="C61" s="1">
        <f>'div risque'!D34</f>
        <v>0</v>
      </c>
      <c r="D61" s="1">
        <f>'div risque'!E34</f>
        <v>0</v>
      </c>
      <c r="E61" s="1">
        <f>'div risque'!F34</f>
        <v>0</v>
      </c>
      <c r="F61">
        <f>'div risque'!B34</f>
        <v>0</v>
      </c>
    </row>
    <row r="62" spans="1:6" x14ac:dyDescent="0.2">
      <c r="A62" s="1" t="str">
        <f>+'div risque'!G35</f>
        <v/>
      </c>
      <c r="B62" s="1">
        <f>'div risque'!C35</f>
        <v>0</v>
      </c>
      <c r="C62" s="1">
        <f>'div risque'!D35</f>
        <v>0</v>
      </c>
      <c r="D62" s="1">
        <f>'div risque'!E35</f>
        <v>0</v>
      </c>
      <c r="E62" s="1">
        <f>'div risque'!F35</f>
        <v>0</v>
      </c>
      <c r="F62">
        <f>'div risque'!B35</f>
        <v>0</v>
      </c>
    </row>
    <row r="63" spans="1:6" x14ac:dyDescent="0.2">
      <c r="A63" s="1" t="str">
        <f>+'div risque'!G36</f>
        <v/>
      </c>
      <c r="B63" s="1">
        <f>'div risque'!C36</f>
        <v>0</v>
      </c>
      <c r="C63" s="1">
        <f>'div risque'!D36</f>
        <v>0</v>
      </c>
      <c r="D63" s="1">
        <f>'div risque'!E36</f>
        <v>0</v>
      </c>
      <c r="E63" s="1">
        <f>'div risque'!F36</f>
        <v>0</v>
      </c>
      <c r="F63">
        <f>'div risque'!B36</f>
        <v>0</v>
      </c>
    </row>
    <row r="64" spans="1:6" x14ac:dyDescent="0.2">
      <c r="A64" s="1" t="str">
        <f>+'div risque'!G37</f>
        <v/>
      </c>
      <c r="B64" s="1">
        <f>'div risque'!C37</f>
        <v>0</v>
      </c>
      <c r="C64" s="1">
        <f>'div risque'!D37</f>
        <v>0</v>
      </c>
      <c r="D64" s="1">
        <f>'div risque'!E37</f>
        <v>0</v>
      </c>
      <c r="E64" s="1">
        <f>'div risque'!F37</f>
        <v>0</v>
      </c>
      <c r="F64">
        <f>'div risque'!B37</f>
        <v>0</v>
      </c>
    </row>
    <row r="65" spans="1:6" x14ac:dyDescent="0.2">
      <c r="A65" s="1" t="str">
        <f>+'div risque'!G38</f>
        <v/>
      </c>
      <c r="B65" s="1">
        <f>'div risque'!C38</f>
        <v>0</v>
      </c>
      <c r="C65" s="1">
        <f>'div risque'!D38</f>
        <v>0</v>
      </c>
      <c r="D65" s="1">
        <f>'div risque'!E38</f>
        <v>0</v>
      </c>
      <c r="E65" s="1">
        <f>'div risque'!F38</f>
        <v>0</v>
      </c>
      <c r="F65">
        <f>'div risque'!B38</f>
        <v>0</v>
      </c>
    </row>
    <row r="66" spans="1:6" x14ac:dyDescent="0.2">
      <c r="A66" s="1" t="str">
        <f>+'div risque'!G39</f>
        <v/>
      </c>
      <c r="B66" s="1">
        <f>'div risque'!C39</f>
        <v>0</v>
      </c>
      <c r="C66" s="1">
        <f>'div risque'!D39</f>
        <v>0</v>
      </c>
      <c r="D66" s="1">
        <f>'div risque'!E39</f>
        <v>0</v>
      </c>
      <c r="E66" s="1">
        <f>'div risque'!F39</f>
        <v>0</v>
      </c>
      <c r="F66">
        <f>'div risque'!B39</f>
        <v>0</v>
      </c>
    </row>
    <row r="67" spans="1:6" x14ac:dyDescent="0.2">
      <c r="A67" s="1" t="str">
        <f>+'div risque'!G40</f>
        <v/>
      </c>
      <c r="B67" s="1">
        <f>'div risque'!C40</f>
        <v>0</v>
      </c>
      <c r="C67" s="1">
        <f>'div risque'!D40</f>
        <v>0</v>
      </c>
      <c r="D67" s="1">
        <f>'div risque'!E40</f>
        <v>0</v>
      </c>
      <c r="E67" s="1">
        <f>'div risque'!F40</f>
        <v>0</v>
      </c>
      <c r="F67">
        <f>'div risque'!B40</f>
        <v>0</v>
      </c>
    </row>
    <row r="68" spans="1:6" x14ac:dyDescent="0.2">
      <c r="A68" s="1" t="str">
        <f>+'div risque'!G41</f>
        <v/>
      </c>
      <c r="B68" s="1">
        <f>'div risque'!C41</f>
        <v>0</v>
      </c>
      <c r="C68" s="1">
        <f>'div risque'!D41</f>
        <v>0</v>
      </c>
      <c r="D68" s="1">
        <f>'div risque'!E41</f>
        <v>0</v>
      </c>
      <c r="E68" s="1">
        <f>'div risque'!F41</f>
        <v>0</v>
      </c>
      <c r="F68">
        <f>'div risque'!B41</f>
        <v>0</v>
      </c>
    </row>
    <row r="69" spans="1:6" x14ac:dyDescent="0.2">
      <c r="A69" s="1" t="str">
        <f>+'div risque'!G42</f>
        <v/>
      </c>
      <c r="B69" s="1">
        <f>'div risque'!C42</f>
        <v>0</v>
      </c>
      <c r="C69" s="1">
        <f>'div risque'!D42</f>
        <v>0</v>
      </c>
      <c r="D69" s="1">
        <f>'div risque'!E42</f>
        <v>0</v>
      </c>
      <c r="E69" s="1">
        <f>'div risque'!F42</f>
        <v>0</v>
      </c>
      <c r="F69">
        <f>'div risque'!B42</f>
        <v>0</v>
      </c>
    </row>
    <row r="70" spans="1:6" x14ac:dyDescent="0.2">
      <c r="A70" s="1" t="str">
        <f>+'div risque'!G43</f>
        <v/>
      </c>
      <c r="B70" s="1">
        <f>'div risque'!C43</f>
        <v>0</v>
      </c>
      <c r="C70" s="1">
        <f>'div risque'!D43</f>
        <v>0</v>
      </c>
      <c r="D70" s="1">
        <f>'div risque'!E43</f>
        <v>0</v>
      </c>
      <c r="E70" s="1">
        <f>'div risque'!F43</f>
        <v>0</v>
      </c>
      <c r="F70">
        <f>'div risque'!B43</f>
        <v>0</v>
      </c>
    </row>
    <row r="71" spans="1:6" x14ac:dyDescent="0.2">
      <c r="A71" s="1" t="str">
        <f>+'div risque'!G44</f>
        <v/>
      </c>
      <c r="B71" s="1">
        <f>'div risque'!C44</f>
        <v>0</v>
      </c>
      <c r="C71" s="1">
        <f>'div risque'!D44</f>
        <v>0</v>
      </c>
      <c r="D71" s="1">
        <f>'div risque'!E44</f>
        <v>0</v>
      </c>
      <c r="E71" s="1">
        <f>'div risque'!F44</f>
        <v>0</v>
      </c>
      <c r="F71">
        <f>'div risque'!B44</f>
        <v>0</v>
      </c>
    </row>
    <row r="72" spans="1:6" x14ac:dyDescent="0.2">
      <c r="A72" s="1" t="str">
        <f>+'div risque'!G45</f>
        <v/>
      </c>
      <c r="B72" s="1">
        <f>'div risque'!C45</f>
        <v>0</v>
      </c>
      <c r="C72" s="1">
        <f>'div risque'!D45</f>
        <v>0</v>
      </c>
      <c r="D72" s="1">
        <f>'div risque'!E45</f>
        <v>0</v>
      </c>
      <c r="E72" s="1">
        <f>'div risque'!F45</f>
        <v>0</v>
      </c>
      <c r="F72">
        <f>'div risque'!B45</f>
        <v>0</v>
      </c>
    </row>
    <row r="73" spans="1:6" x14ac:dyDescent="0.2">
      <c r="A73" s="1" t="str">
        <f>+'div risque'!G46</f>
        <v/>
      </c>
      <c r="B73" s="1">
        <f>'div risque'!C46</f>
        <v>0</v>
      </c>
      <c r="C73" s="1">
        <f>'div risque'!D46</f>
        <v>0</v>
      </c>
      <c r="D73" s="1">
        <f>'div risque'!E46</f>
        <v>0</v>
      </c>
      <c r="E73" s="1">
        <f>'div risque'!F46</f>
        <v>0</v>
      </c>
      <c r="F73">
        <f>'div risque'!B46</f>
        <v>0</v>
      </c>
    </row>
    <row r="74" spans="1:6" x14ac:dyDescent="0.2">
      <c r="A74" s="1" t="str">
        <f>+'div risque'!G47</f>
        <v/>
      </c>
      <c r="B74" s="1">
        <f>'div risque'!C47</f>
        <v>0</v>
      </c>
      <c r="C74" s="1">
        <f>'div risque'!D47</f>
        <v>0</v>
      </c>
      <c r="D74" s="1">
        <f>'div risque'!E47</f>
        <v>0</v>
      </c>
      <c r="E74" s="1">
        <f>'div risque'!F47</f>
        <v>0</v>
      </c>
      <c r="F74">
        <f>'div risque'!B47</f>
        <v>0</v>
      </c>
    </row>
    <row r="75" spans="1:6" x14ac:dyDescent="0.2">
      <c r="A75" s="1" t="str">
        <f>+'div risque'!G48</f>
        <v/>
      </c>
      <c r="B75" s="1">
        <f>'div risque'!C48</f>
        <v>0</v>
      </c>
      <c r="C75" s="1">
        <f>'div risque'!D48</f>
        <v>0</v>
      </c>
      <c r="D75" s="1">
        <f>'div risque'!E48</f>
        <v>0</v>
      </c>
      <c r="E75" s="1">
        <f>'div risque'!F48</f>
        <v>0</v>
      </c>
      <c r="F75">
        <f>'div risque'!B48</f>
        <v>0</v>
      </c>
    </row>
    <row r="76" spans="1:6" x14ac:dyDescent="0.2">
      <c r="A76" s="1" t="str">
        <f>+'div risque'!G49</f>
        <v/>
      </c>
      <c r="B76" s="1">
        <f>'div risque'!C49</f>
        <v>0</v>
      </c>
      <c r="C76" s="1">
        <f>'div risque'!D49</f>
        <v>0</v>
      </c>
      <c r="D76" s="1">
        <f>'div risque'!E49</f>
        <v>0</v>
      </c>
      <c r="E76" s="1">
        <f>'div risque'!F49</f>
        <v>0</v>
      </c>
      <c r="F76">
        <f>'div risque'!B49</f>
        <v>0</v>
      </c>
    </row>
    <row r="77" spans="1:6" x14ac:dyDescent="0.2">
      <c r="A77" s="1" t="str">
        <f>+'div risque'!G50</f>
        <v/>
      </c>
      <c r="B77" s="1">
        <f>'div risque'!C50</f>
        <v>0</v>
      </c>
      <c r="C77" s="1">
        <f>'div risque'!D50</f>
        <v>0</v>
      </c>
      <c r="D77" s="1">
        <f>'div risque'!E50</f>
        <v>0</v>
      </c>
      <c r="E77" s="1">
        <f>'div risque'!F50</f>
        <v>0</v>
      </c>
      <c r="F77">
        <f>'div risque'!B50</f>
        <v>0</v>
      </c>
    </row>
    <row r="78" spans="1:6" x14ac:dyDescent="0.2">
      <c r="A78" s="1" t="str">
        <f>+'div risque'!G51</f>
        <v/>
      </c>
      <c r="B78" s="1">
        <f>'div risque'!C51</f>
        <v>0</v>
      </c>
      <c r="C78" s="1">
        <f>'div risque'!D51</f>
        <v>0</v>
      </c>
      <c r="D78" s="1">
        <f>'div risque'!E51</f>
        <v>0</v>
      </c>
      <c r="E78" s="1">
        <f>'div risque'!F51</f>
        <v>0</v>
      </c>
      <c r="F78">
        <f>'div risque'!B51</f>
        <v>0</v>
      </c>
    </row>
    <row r="79" spans="1:6" x14ac:dyDescent="0.2">
      <c r="A79" s="1" t="str">
        <f>+'div risque'!G52</f>
        <v/>
      </c>
      <c r="B79" s="1">
        <f>'div risque'!C52</f>
        <v>0</v>
      </c>
      <c r="C79" s="1">
        <f>'div risque'!D52</f>
        <v>0</v>
      </c>
      <c r="D79" s="1">
        <f>'div risque'!E52</f>
        <v>0</v>
      </c>
      <c r="E79" s="1">
        <f>'div risque'!F52</f>
        <v>0</v>
      </c>
      <c r="F79">
        <f>'div risque'!B52</f>
        <v>0</v>
      </c>
    </row>
    <row r="80" spans="1:6" x14ac:dyDescent="0.2">
      <c r="A80" s="1" t="str">
        <f>+'div risque'!G53</f>
        <v/>
      </c>
      <c r="B80" s="1">
        <f>'div risque'!C53</f>
        <v>0</v>
      </c>
      <c r="C80" s="1">
        <f>'div risque'!D53</f>
        <v>0</v>
      </c>
      <c r="D80" s="1">
        <f>'div risque'!E53</f>
        <v>0</v>
      </c>
      <c r="E80" s="1">
        <f>'div risque'!F53</f>
        <v>0</v>
      </c>
      <c r="F80">
        <f>'div risque'!B53</f>
        <v>0</v>
      </c>
    </row>
    <row r="81" spans="1:6" x14ac:dyDescent="0.2">
      <c r="A81" s="1" t="str">
        <f>+'div risque'!G54</f>
        <v/>
      </c>
      <c r="B81" s="1">
        <f>'div risque'!C54</f>
        <v>0</v>
      </c>
      <c r="C81" s="1">
        <f>'div risque'!D54</f>
        <v>0</v>
      </c>
      <c r="D81" s="1">
        <f>'div risque'!E54</f>
        <v>0</v>
      </c>
      <c r="E81" s="1">
        <f>'div risque'!F54</f>
        <v>0</v>
      </c>
      <c r="F81">
        <f>'div risque'!B54</f>
        <v>0</v>
      </c>
    </row>
    <row r="82" spans="1:6" x14ac:dyDescent="0.2">
      <c r="A82" s="1" t="str">
        <f>+'div risque'!G55</f>
        <v/>
      </c>
      <c r="B82" s="1">
        <f>'div risque'!C55</f>
        <v>0</v>
      </c>
      <c r="C82" s="1">
        <f>'div risque'!D55</f>
        <v>0</v>
      </c>
      <c r="D82" s="1">
        <f>'div risque'!E55</f>
        <v>0</v>
      </c>
      <c r="E82" s="1">
        <f>'div risque'!F55</f>
        <v>0</v>
      </c>
      <c r="F82">
        <f>'div risque'!B55</f>
        <v>0</v>
      </c>
    </row>
    <row r="83" spans="1:6" x14ac:dyDescent="0.2">
      <c r="A83" s="1" t="str">
        <f>+'div risque'!G56</f>
        <v/>
      </c>
      <c r="B83" s="1">
        <f>'div risque'!C56</f>
        <v>0</v>
      </c>
      <c r="C83" s="1">
        <f>'div risque'!D56</f>
        <v>0</v>
      </c>
      <c r="D83" s="1">
        <f>'div risque'!E56</f>
        <v>0</v>
      </c>
      <c r="E83" s="1">
        <f>'div risque'!F56</f>
        <v>0</v>
      </c>
      <c r="F83">
        <f>'div risque'!B56</f>
        <v>0</v>
      </c>
    </row>
    <row r="84" spans="1:6" x14ac:dyDescent="0.2">
      <c r="A84" s="1" t="str">
        <f>+'div risque'!G57</f>
        <v/>
      </c>
      <c r="B84" s="1">
        <f>'div risque'!C57</f>
        <v>0</v>
      </c>
      <c r="C84" s="1">
        <f>'div risque'!D57</f>
        <v>0</v>
      </c>
      <c r="D84" s="1">
        <f>'div risque'!E57</f>
        <v>0</v>
      </c>
      <c r="E84" s="1">
        <f>'div risque'!F57</f>
        <v>0</v>
      </c>
      <c r="F84">
        <f>'div risque'!B57</f>
        <v>0</v>
      </c>
    </row>
    <row r="85" spans="1:6" x14ac:dyDescent="0.2">
      <c r="A85" s="1" t="str">
        <f>+'div risque'!G58</f>
        <v/>
      </c>
      <c r="B85" s="1">
        <f>'div risque'!C58</f>
        <v>0</v>
      </c>
      <c r="C85" s="1">
        <f>'div risque'!D58</f>
        <v>0</v>
      </c>
      <c r="D85" s="1">
        <f>'div risque'!E58</f>
        <v>0</v>
      </c>
      <c r="E85" s="1">
        <f>'div risque'!F58</f>
        <v>0</v>
      </c>
      <c r="F85">
        <f>'div risque'!B58</f>
        <v>0</v>
      </c>
    </row>
    <row r="86" spans="1:6" x14ac:dyDescent="0.2">
      <c r="A86" s="1" t="str">
        <f>+'div risque'!G59</f>
        <v/>
      </c>
      <c r="B86" s="1">
        <f>'div risque'!C59</f>
        <v>0</v>
      </c>
      <c r="C86" s="1">
        <f>'div risque'!D59</f>
        <v>0</v>
      </c>
      <c r="D86" s="1">
        <f>'div risque'!E59</f>
        <v>0</v>
      </c>
      <c r="E86" s="1">
        <f>'div risque'!F59</f>
        <v>0</v>
      </c>
      <c r="F86">
        <f>'div risque'!B59</f>
        <v>0</v>
      </c>
    </row>
    <row r="87" spans="1:6" x14ac:dyDescent="0.2">
      <c r="A87" s="1" t="str">
        <f>+'div risque'!G60</f>
        <v/>
      </c>
      <c r="B87" s="1">
        <f>'div risque'!C60</f>
        <v>0</v>
      </c>
      <c r="C87" s="1">
        <f>'div risque'!D60</f>
        <v>0</v>
      </c>
      <c r="D87" s="1">
        <f>'div risque'!E60</f>
        <v>0</v>
      </c>
      <c r="E87" s="1">
        <f>'div risque'!F60</f>
        <v>0</v>
      </c>
      <c r="F87">
        <f>'div risque'!B60</f>
        <v>0</v>
      </c>
    </row>
    <row r="88" spans="1:6" x14ac:dyDescent="0.2">
      <c r="A88" s="1" t="str">
        <f>+'div risque'!G61</f>
        <v/>
      </c>
      <c r="B88" s="1">
        <f>'div risque'!C61</f>
        <v>0</v>
      </c>
      <c r="C88" s="1">
        <f>'div risque'!D61</f>
        <v>0</v>
      </c>
      <c r="D88" s="1">
        <f>'div risque'!E61</f>
        <v>0</v>
      </c>
      <c r="E88" s="1">
        <f>'div risque'!F61</f>
        <v>0</v>
      </c>
      <c r="F88">
        <f>'div risque'!B61</f>
        <v>0</v>
      </c>
    </row>
    <row r="89" spans="1:6" x14ac:dyDescent="0.2">
      <c r="A89" s="1" t="str">
        <f>+'div risque'!G62</f>
        <v/>
      </c>
      <c r="B89" s="1">
        <f>'div risque'!C62</f>
        <v>0</v>
      </c>
      <c r="C89" s="1">
        <f>'div risque'!D62</f>
        <v>0</v>
      </c>
      <c r="D89" s="1">
        <f>'div risque'!E62</f>
        <v>0</v>
      </c>
      <c r="E89" s="1">
        <f>'div risque'!F62</f>
        <v>0</v>
      </c>
      <c r="F89">
        <f>'div risque'!B62</f>
        <v>0</v>
      </c>
    </row>
    <row r="90" spans="1:6" x14ac:dyDescent="0.2">
      <c r="A90" s="1" t="str">
        <f>+'div risque'!G63</f>
        <v/>
      </c>
      <c r="B90" s="1">
        <f>'div risque'!C63</f>
        <v>0</v>
      </c>
      <c r="C90" s="1">
        <f>'div risque'!D63</f>
        <v>0</v>
      </c>
      <c r="D90" s="1">
        <f>'div risque'!E63</f>
        <v>0</v>
      </c>
      <c r="E90" s="1">
        <f>'div risque'!F63</f>
        <v>0</v>
      </c>
      <c r="F90">
        <f>'div risque'!B63</f>
        <v>0</v>
      </c>
    </row>
    <row r="91" spans="1:6" x14ac:dyDescent="0.2">
      <c r="A91" s="1" t="str">
        <f>+'div risque'!G64</f>
        <v/>
      </c>
      <c r="B91" s="1">
        <f>'div risque'!C64</f>
        <v>0</v>
      </c>
      <c r="C91" s="1">
        <f>'div risque'!D64</f>
        <v>0</v>
      </c>
      <c r="D91" s="1">
        <f>'div risque'!E64</f>
        <v>0</v>
      </c>
      <c r="E91" s="1">
        <f>'div risque'!F64</f>
        <v>0</v>
      </c>
      <c r="F91">
        <f>'div risque'!B64</f>
        <v>0</v>
      </c>
    </row>
    <row r="92" spans="1:6" x14ac:dyDescent="0.2">
      <c r="A92" s="1" t="str">
        <f>+'div risque'!G65</f>
        <v/>
      </c>
      <c r="B92" s="1">
        <f>'div risque'!C65</f>
        <v>0</v>
      </c>
      <c r="C92" s="1">
        <f>'div risque'!D65</f>
        <v>0</v>
      </c>
      <c r="D92" s="1">
        <f>'div risque'!E65</f>
        <v>0</v>
      </c>
      <c r="E92" s="1">
        <f>'div risque'!F65</f>
        <v>0</v>
      </c>
      <c r="F92">
        <f>'div risque'!B65</f>
        <v>0</v>
      </c>
    </row>
    <row r="93" spans="1:6" x14ac:dyDescent="0.2">
      <c r="A93" s="1" t="str">
        <f>+'div risque'!G66</f>
        <v/>
      </c>
      <c r="B93" s="1">
        <f>'div risque'!C66</f>
        <v>0</v>
      </c>
      <c r="C93" s="1">
        <f>'div risque'!D66</f>
        <v>0</v>
      </c>
      <c r="D93" s="1">
        <f>'div risque'!E66</f>
        <v>0</v>
      </c>
      <c r="E93" s="1">
        <f>'div risque'!F66</f>
        <v>0</v>
      </c>
      <c r="F93">
        <f>'div risque'!B66</f>
        <v>0</v>
      </c>
    </row>
    <row r="94" spans="1:6" x14ac:dyDescent="0.2">
      <c r="A94" s="1" t="str">
        <f>+'div risque'!G67</f>
        <v/>
      </c>
      <c r="B94" s="1">
        <f>'div risque'!C67</f>
        <v>0</v>
      </c>
      <c r="C94" s="1">
        <f>'div risque'!D67</f>
        <v>0</v>
      </c>
      <c r="D94" s="1">
        <f>'div risque'!E67</f>
        <v>0</v>
      </c>
      <c r="E94" s="1">
        <f>'div risque'!F67</f>
        <v>0</v>
      </c>
      <c r="F94">
        <f>'div risque'!B67</f>
        <v>0</v>
      </c>
    </row>
    <row r="95" spans="1:6" x14ac:dyDescent="0.2">
      <c r="A95" s="1" t="str">
        <f>+'div risque'!G68</f>
        <v/>
      </c>
      <c r="B95" s="1">
        <f>'div risque'!C68</f>
        <v>0</v>
      </c>
      <c r="C95" s="1">
        <f>'div risque'!D68</f>
        <v>0</v>
      </c>
      <c r="D95" s="1">
        <f>'div risque'!E68</f>
        <v>0</v>
      </c>
      <c r="E95" s="1">
        <f>'div risque'!F68</f>
        <v>0</v>
      </c>
      <c r="F95">
        <f>'div risque'!B68</f>
        <v>0</v>
      </c>
    </row>
    <row r="96" spans="1:6" x14ac:dyDescent="0.2">
      <c r="A96" s="1" t="str">
        <f>+'div risque'!G69</f>
        <v/>
      </c>
      <c r="B96" s="1">
        <f>'div risque'!C69</f>
        <v>0</v>
      </c>
      <c r="C96" s="1">
        <f>'div risque'!D69</f>
        <v>0</v>
      </c>
      <c r="D96" s="1">
        <f>'div risque'!E69</f>
        <v>0</v>
      </c>
      <c r="E96" s="1">
        <f>'div risque'!F69</f>
        <v>0</v>
      </c>
      <c r="F96">
        <f>'div risque'!B69</f>
        <v>0</v>
      </c>
    </row>
    <row r="97" spans="1:6" x14ac:dyDescent="0.2">
      <c r="A97" s="1" t="str">
        <f>+'div risque'!G70</f>
        <v/>
      </c>
      <c r="B97" s="1">
        <f>'div risque'!C70</f>
        <v>0</v>
      </c>
      <c r="C97" s="1">
        <f>'div risque'!D70</f>
        <v>0</v>
      </c>
      <c r="D97" s="1">
        <f>'div risque'!E70</f>
        <v>0</v>
      </c>
      <c r="E97" s="1">
        <f>'div risque'!F70</f>
        <v>0</v>
      </c>
      <c r="F97">
        <f>'div risque'!B70</f>
        <v>0</v>
      </c>
    </row>
    <row r="98" spans="1:6" x14ac:dyDescent="0.2">
      <c r="A98" s="1" t="str">
        <f>+'div risque'!G71</f>
        <v/>
      </c>
      <c r="B98" s="1">
        <f>'div risque'!C71</f>
        <v>0</v>
      </c>
      <c r="C98" s="1">
        <f>'div risque'!D71</f>
        <v>0</v>
      </c>
      <c r="D98" s="1">
        <f>'div risque'!E71</f>
        <v>0</v>
      </c>
      <c r="E98" s="1">
        <f>'div risque'!F71</f>
        <v>0</v>
      </c>
      <c r="F98">
        <f>'div risque'!B71</f>
        <v>0</v>
      </c>
    </row>
    <row r="99" spans="1:6" x14ac:dyDescent="0.2">
      <c r="A99" s="1" t="str">
        <f>+'div risque'!G72</f>
        <v/>
      </c>
      <c r="B99" s="1">
        <f>'div risque'!C72</f>
        <v>0</v>
      </c>
      <c r="C99" s="1">
        <f>'div risque'!D72</f>
        <v>0</v>
      </c>
      <c r="D99" s="1">
        <f>'div risque'!E72</f>
        <v>0</v>
      </c>
      <c r="E99" s="1">
        <f>'div risque'!F72</f>
        <v>0</v>
      </c>
      <c r="F99">
        <f>'div risque'!B72</f>
        <v>0</v>
      </c>
    </row>
    <row r="100" spans="1:6" x14ac:dyDescent="0.2">
      <c r="A100" s="1" t="str">
        <f>+'div risque'!G73</f>
        <v/>
      </c>
      <c r="B100" s="1">
        <f>'div risque'!C73</f>
        <v>0</v>
      </c>
      <c r="C100" s="1">
        <f>'div risque'!D73</f>
        <v>0</v>
      </c>
      <c r="D100" s="1">
        <f>'div risque'!E73</f>
        <v>0</v>
      </c>
      <c r="E100" s="1">
        <f>'div risque'!F73</f>
        <v>0</v>
      </c>
      <c r="F100">
        <f>'div risque'!B73</f>
        <v>0</v>
      </c>
    </row>
    <row r="101" spans="1:6" x14ac:dyDescent="0.2">
      <c r="A101" s="1" t="str">
        <f>+'div risque'!G74</f>
        <v/>
      </c>
      <c r="B101" s="1">
        <f>'div risque'!C74</f>
        <v>0</v>
      </c>
      <c r="C101" s="1">
        <f>'div risque'!D74</f>
        <v>0</v>
      </c>
      <c r="D101" s="1">
        <f>'div risque'!E74</f>
        <v>0</v>
      </c>
      <c r="E101" s="1">
        <f>'div risque'!F74</f>
        <v>0</v>
      </c>
      <c r="F101">
        <f>'div risque'!B74</f>
        <v>0</v>
      </c>
    </row>
    <row r="102" spans="1:6" x14ac:dyDescent="0.2">
      <c r="A102" s="1" t="str">
        <f>+'div risque'!G75</f>
        <v/>
      </c>
      <c r="B102" s="1">
        <f>'div risque'!C75</f>
        <v>0</v>
      </c>
      <c r="C102" s="1">
        <f>'div risque'!D75</f>
        <v>0</v>
      </c>
      <c r="D102" s="1">
        <f>'div risque'!E75</f>
        <v>0</v>
      </c>
      <c r="E102" s="1">
        <f>'div risque'!F75</f>
        <v>0</v>
      </c>
      <c r="F102">
        <f>'div risque'!B75</f>
        <v>0</v>
      </c>
    </row>
    <row r="103" spans="1:6" x14ac:dyDescent="0.2">
      <c r="A103" s="1" t="str">
        <f>+'div risque'!G76</f>
        <v/>
      </c>
      <c r="B103" s="1">
        <f>'div risque'!C76</f>
        <v>0</v>
      </c>
      <c r="C103" s="1">
        <f>'div risque'!D76</f>
        <v>0</v>
      </c>
      <c r="D103" s="1">
        <f>'div risque'!E76</f>
        <v>0</v>
      </c>
      <c r="E103" s="1">
        <f>'div risque'!F76</f>
        <v>0</v>
      </c>
      <c r="F103">
        <f>'div risque'!B76</f>
        <v>0</v>
      </c>
    </row>
    <row r="104" spans="1:6" x14ac:dyDescent="0.2">
      <c r="A104" s="1" t="str">
        <f>+'div risque'!G77</f>
        <v/>
      </c>
      <c r="B104" s="1">
        <f>'div risque'!C77</f>
        <v>0</v>
      </c>
      <c r="C104" s="1">
        <f>'div risque'!D77</f>
        <v>0</v>
      </c>
      <c r="D104" s="1">
        <f>'div risque'!E77</f>
        <v>0</v>
      </c>
      <c r="E104" s="1">
        <f>'div risque'!F77</f>
        <v>0</v>
      </c>
      <c r="F104">
        <f>'div risque'!B77</f>
        <v>0</v>
      </c>
    </row>
    <row r="105" spans="1:6" x14ac:dyDescent="0.2">
      <c r="A105" s="1" t="str">
        <f>+'div risque'!G78</f>
        <v/>
      </c>
      <c r="B105" s="1">
        <f>'div risque'!C78</f>
        <v>0</v>
      </c>
      <c r="C105" s="1">
        <f>'div risque'!D78</f>
        <v>0</v>
      </c>
      <c r="D105" s="1">
        <f>'div risque'!E78</f>
        <v>0</v>
      </c>
      <c r="E105" s="1">
        <f>'div risque'!F78</f>
        <v>0</v>
      </c>
      <c r="F105">
        <f>'div risque'!B78</f>
        <v>0</v>
      </c>
    </row>
    <row r="106" spans="1:6" x14ac:dyDescent="0.2">
      <c r="A106" s="1" t="str">
        <f>+'div risque'!G79</f>
        <v/>
      </c>
      <c r="B106" s="1">
        <f>'div risque'!C79</f>
        <v>0</v>
      </c>
      <c r="C106" s="1">
        <f>'div risque'!D79</f>
        <v>0</v>
      </c>
      <c r="D106" s="1">
        <f>'div risque'!E79</f>
        <v>0</v>
      </c>
      <c r="E106" s="1">
        <f>'div risque'!F79</f>
        <v>0</v>
      </c>
      <c r="F106">
        <f>'div risque'!B79</f>
        <v>0</v>
      </c>
    </row>
    <row r="107" spans="1:6" x14ac:dyDescent="0.2">
      <c r="A107" s="1" t="str">
        <f>+'div risque'!G80</f>
        <v/>
      </c>
      <c r="B107" s="1">
        <f>'div risque'!C80</f>
        <v>0</v>
      </c>
      <c r="C107" s="1">
        <f>'div risque'!D80</f>
        <v>0</v>
      </c>
      <c r="D107" s="1">
        <f>'div risque'!E80</f>
        <v>0</v>
      </c>
      <c r="E107" s="1">
        <f>'div risque'!F80</f>
        <v>0</v>
      </c>
      <c r="F107">
        <f>'div risque'!B80</f>
        <v>0</v>
      </c>
    </row>
    <row r="108" spans="1:6" x14ac:dyDescent="0.2">
      <c r="A108" s="1" t="str">
        <f>+'div risque'!G81</f>
        <v/>
      </c>
      <c r="B108" s="1">
        <f>'div risque'!C81</f>
        <v>0</v>
      </c>
      <c r="C108" s="1">
        <f>'div risque'!D81</f>
        <v>0</v>
      </c>
      <c r="D108" s="1">
        <f>'div risque'!E81</f>
        <v>0</v>
      </c>
      <c r="E108" s="1">
        <f>'div risque'!F81</f>
        <v>0</v>
      </c>
      <c r="F108">
        <f>'div risque'!B81</f>
        <v>0</v>
      </c>
    </row>
    <row r="109" spans="1:6" x14ac:dyDescent="0.2">
      <c r="A109" s="1" t="str">
        <f>+'div risque'!G82</f>
        <v/>
      </c>
      <c r="B109" s="1">
        <f>'div risque'!C82</f>
        <v>0</v>
      </c>
      <c r="C109" s="1">
        <f>'div risque'!D82</f>
        <v>0</v>
      </c>
      <c r="D109" s="1">
        <f>'div risque'!E82</f>
        <v>0</v>
      </c>
      <c r="E109" s="1">
        <f>'div risque'!F82</f>
        <v>0</v>
      </c>
      <c r="F109">
        <f>'div risque'!B82</f>
        <v>0</v>
      </c>
    </row>
    <row r="110" spans="1:6" x14ac:dyDescent="0.2">
      <c r="A110" s="1" t="str">
        <f>+'div risque'!G83</f>
        <v/>
      </c>
      <c r="B110" s="1">
        <f>'div risque'!C83</f>
        <v>0</v>
      </c>
      <c r="C110" s="1">
        <f>'div risque'!D83</f>
        <v>0</v>
      </c>
      <c r="D110" s="1">
        <f>'div risque'!E83</f>
        <v>0</v>
      </c>
      <c r="E110" s="1">
        <f>'div risque'!F83</f>
        <v>0</v>
      </c>
      <c r="F110">
        <f>'div risque'!B83</f>
        <v>0</v>
      </c>
    </row>
    <row r="111" spans="1:6" x14ac:dyDescent="0.2">
      <c r="A111" s="1" t="str">
        <f>+'div risque'!G84</f>
        <v/>
      </c>
      <c r="B111" s="1">
        <f>'div risque'!C84</f>
        <v>0</v>
      </c>
      <c r="C111" s="1">
        <f>'div risque'!D84</f>
        <v>0</v>
      </c>
      <c r="D111" s="1">
        <f>'div risque'!E84</f>
        <v>0</v>
      </c>
      <c r="E111" s="1">
        <f>'div risque'!F84</f>
        <v>0</v>
      </c>
      <c r="F111">
        <f>'div risque'!B84</f>
        <v>0</v>
      </c>
    </row>
    <row r="112" spans="1:6" x14ac:dyDescent="0.2">
      <c r="A112" s="1" t="str">
        <f>+'div risque'!G85</f>
        <v/>
      </c>
      <c r="B112" s="1">
        <f>'div risque'!C85</f>
        <v>0</v>
      </c>
      <c r="C112" s="1">
        <f>'div risque'!D85</f>
        <v>0</v>
      </c>
      <c r="D112" s="1">
        <f>'div risque'!E85</f>
        <v>0</v>
      </c>
      <c r="E112" s="1">
        <f>'div risque'!F85</f>
        <v>0</v>
      </c>
      <c r="F112">
        <f>'div risque'!B85</f>
        <v>0</v>
      </c>
    </row>
    <row r="113" spans="1:6" x14ac:dyDescent="0.2">
      <c r="A113" s="1" t="str">
        <f>+'div risque'!G86</f>
        <v/>
      </c>
      <c r="B113" s="1">
        <f>'div risque'!C86</f>
        <v>0</v>
      </c>
      <c r="C113" s="1">
        <f>'div risque'!D86</f>
        <v>0</v>
      </c>
      <c r="D113" s="1">
        <f>'div risque'!E86</f>
        <v>0</v>
      </c>
      <c r="E113" s="1">
        <f>'div risque'!F86</f>
        <v>0</v>
      </c>
      <c r="F113">
        <f>'div risque'!B86</f>
        <v>0</v>
      </c>
    </row>
    <row r="114" spans="1:6" x14ac:dyDescent="0.2">
      <c r="A114" s="1" t="str">
        <f>+'div risque'!G87</f>
        <v/>
      </c>
      <c r="B114" s="1">
        <f>'div risque'!C87</f>
        <v>0</v>
      </c>
      <c r="C114" s="1">
        <f>'div risque'!D87</f>
        <v>0</v>
      </c>
      <c r="D114" s="1">
        <f>'div risque'!E87</f>
        <v>0</v>
      </c>
      <c r="E114" s="1">
        <f>'div risque'!F87</f>
        <v>0</v>
      </c>
      <c r="F114">
        <f>'div risque'!B87</f>
        <v>0</v>
      </c>
    </row>
    <row r="115" spans="1:6" x14ac:dyDescent="0.2">
      <c r="A115" s="1" t="str">
        <f>+'div risque'!G88</f>
        <v/>
      </c>
      <c r="B115" s="1">
        <f>'div risque'!C88</f>
        <v>0</v>
      </c>
      <c r="C115" s="1">
        <f>'div risque'!D88</f>
        <v>0</v>
      </c>
      <c r="D115" s="1">
        <f>'div risque'!E88</f>
        <v>0</v>
      </c>
      <c r="E115" s="1">
        <f>'div risque'!F88</f>
        <v>0</v>
      </c>
      <c r="F115">
        <f>'div risque'!B88</f>
        <v>0</v>
      </c>
    </row>
    <row r="116" spans="1:6" x14ac:dyDescent="0.2">
      <c r="A116" s="1" t="str">
        <f>+'div risque'!G89</f>
        <v/>
      </c>
      <c r="B116" s="1">
        <f>'div risque'!C89</f>
        <v>0</v>
      </c>
      <c r="C116" s="1">
        <f>'div risque'!D89</f>
        <v>0</v>
      </c>
      <c r="D116" s="1">
        <f>'div risque'!E89</f>
        <v>0</v>
      </c>
      <c r="E116" s="1">
        <f>'div risque'!F89</f>
        <v>0</v>
      </c>
      <c r="F116">
        <f>'div risque'!B89</f>
        <v>0</v>
      </c>
    </row>
    <row r="117" spans="1:6" x14ac:dyDescent="0.2">
      <c r="A117" s="1" t="str">
        <f>+'div risque'!G90</f>
        <v/>
      </c>
      <c r="B117" s="1">
        <f>'div risque'!C90</f>
        <v>0</v>
      </c>
      <c r="C117" s="1">
        <f>'div risque'!D90</f>
        <v>0</v>
      </c>
      <c r="D117" s="1">
        <f>'div risque'!E90</f>
        <v>0</v>
      </c>
      <c r="E117" s="1">
        <f>'div risque'!F90</f>
        <v>0</v>
      </c>
      <c r="F117">
        <f>'div risque'!B90</f>
        <v>0</v>
      </c>
    </row>
    <row r="118" spans="1:6" x14ac:dyDescent="0.2">
      <c r="A118" s="1" t="str">
        <f>+'div risque'!G91</f>
        <v/>
      </c>
      <c r="B118" s="1">
        <f>'div risque'!C91</f>
        <v>0</v>
      </c>
      <c r="C118" s="1">
        <f>'div risque'!D91</f>
        <v>0</v>
      </c>
      <c r="D118" s="1">
        <f>'div risque'!E91</f>
        <v>0</v>
      </c>
      <c r="E118" s="1">
        <f>'div risque'!F91</f>
        <v>0</v>
      </c>
      <c r="F118">
        <f>'div risque'!B91</f>
        <v>0</v>
      </c>
    </row>
    <row r="119" spans="1:6" x14ac:dyDescent="0.2">
      <c r="A119" s="1" t="str">
        <f>+'div risque'!G92</f>
        <v/>
      </c>
      <c r="B119" s="1">
        <f>'div risque'!C92</f>
        <v>0</v>
      </c>
      <c r="C119" s="1">
        <f>'div risque'!D92</f>
        <v>0</v>
      </c>
      <c r="D119" s="1">
        <f>'div risque'!E92</f>
        <v>0</v>
      </c>
      <c r="E119" s="1">
        <f>'div risque'!F92</f>
        <v>0</v>
      </c>
      <c r="F119">
        <f>'div risque'!B92</f>
        <v>0</v>
      </c>
    </row>
    <row r="120" spans="1:6" x14ac:dyDescent="0.2">
      <c r="A120" s="1" t="str">
        <f>+'div risque'!G93</f>
        <v/>
      </c>
      <c r="B120" s="1">
        <f>'div risque'!C93</f>
        <v>0</v>
      </c>
      <c r="C120" s="1">
        <f>'div risque'!D93</f>
        <v>0</v>
      </c>
      <c r="D120" s="1">
        <f>'div risque'!E93</f>
        <v>0</v>
      </c>
      <c r="E120" s="1">
        <f>'div risque'!F93</f>
        <v>0</v>
      </c>
      <c r="F120">
        <f>'div risque'!B93</f>
        <v>0</v>
      </c>
    </row>
    <row r="121" spans="1:6" x14ac:dyDescent="0.2">
      <c r="A121" s="1" t="str">
        <f>+'div risque'!G94</f>
        <v/>
      </c>
      <c r="B121" s="1">
        <f>'div risque'!C94</f>
        <v>0</v>
      </c>
      <c r="C121" s="1">
        <f>'div risque'!D94</f>
        <v>0</v>
      </c>
      <c r="D121" s="1">
        <f>'div risque'!E94</f>
        <v>0</v>
      </c>
      <c r="E121" s="1">
        <f>'div risque'!F94</f>
        <v>0</v>
      </c>
      <c r="F121">
        <f>'div risque'!B94</f>
        <v>0</v>
      </c>
    </row>
    <row r="122" spans="1:6" x14ac:dyDescent="0.2">
      <c r="A122" s="1" t="str">
        <f>+'div risque'!G95</f>
        <v/>
      </c>
      <c r="B122" s="1">
        <f>'div risque'!C95</f>
        <v>0</v>
      </c>
      <c r="C122" s="1">
        <f>'div risque'!D95</f>
        <v>0</v>
      </c>
      <c r="D122" s="1">
        <f>'div risque'!E95</f>
        <v>0</v>
      </c>
      <c r="E122" s="1">
        <f>'div risque'!F95</f>
        <v>0</v>
      </c>
      <c r="F122">
        <f>'div risque'!B95</f>
        <v>0</v>
      </c>
    </row>
    <row r="123" spans="1:6" x14ac:dyDescent="0.2">
      <c r="A123" s="1" t="str">
        <f>+'div risque'!G96</f>
        <v/>
      </c>
      <c r="B123" s="1">
        <f>'div risque'!C96</f>
        <v>0</v>
      </c>
      <c r="C123" s="1">
        <f>'div risque'!D96</f>
        <v>0</v>
      </c>
      <c r="D123" s="1">
        <f>'div risque'!E96</f>
        <v>0</v>
      </c>
      <c r="E123" s="1">
        <f>'div risque'!F96</f>
        <v>0</v>
      </c>
      <c r="F123">
        <f>'div risque'!B96</f>
        <v>0</v>
      </c>
    </row>
    <row r="124" spans="1:6" x14ac:dyDescent="0.2">
      <c r="A124" s="1" t="str">
        <f>+'div risque'!G97</f>
        <v/>
      </c>
      <c r="B124" s="1">
        <f>'div risque'!C97</f>
        <v>0</v>
      </c>
      <c r="C124" s="1">
        <f>'div risque'!D97</f>
        <v>0</v>
      </c>
      <c r="D124" s="1">
        <f>'div risque'!E97</f>
        <v>0</v>
      </c>
      <c r="E124" s="1">
        <f>'div risque'!F97</f>
        <v>0</v>
      </c>
      <c r="F124">
        <f>'div risque'!B97</f>
        <v>0</v>
      </c>
    </row>
    <row r="125" spans="1:6" x14ac:dyDescent="0.2">
      <c r="A125" s="1" t="str">
        <f>+'div risque'!G98</f>
        <v/>
      </c>
      <c r="B125" s="1">
        <f>'div risque'!C98</f>
        <v>0</v>
      </c>
      <c r="C125" s="1">
        <f>'div risque'!D98</f>
        <v>0</v>
      </c>
      <c r="D125" s="1">
        <f>'div risque'!E98</f>
        <v>0</v>
      </c>
      <c r="E125" s="1">
        <f>'div risque'!F98</f>
        <v>0</v>
      </c>
      <c r="F125">
        <f>'div risque'!B98</f>
        <v>0</v>
      </c>
    </row>
    <row r="126" spans="1:6" x14ac:dyDescent="0.2">
      <c r="A126" s="1" t="str">
        <f>+'div risque'!G99</f>
        <v/>
      </c>
      <c r="B126" s="1">
        <f>'div risque'!C99</f>
        <v>0</v>
      </c>
      <c r="C126" s="1">
        <f>'div risque'!D99</f>
        <v>0</v>
      </c>
      <c r="D126" s="1">
        <f>'div risque'!E99</f>
        <v>0</v>
      </c>
      <c r="E126" s="1">
        <f>'div risque'!F99</f>
        <v>0</v>
      </c>
      <c r="F126">
        <f>'div risque'!B99</f>
        <v>0</v>
      </c>
    </row>
    <row r="127" spans="1:6" x14ac:dyDescent="0.2">
      <c r="A127" s="1" t="str">
        <f>+'div risque'!G100</f>
        <v/>
      </c>
      <c r="B127" s="1">
        <f>'div risque'!C100</f>
        <v>0</v>
      </c>
      <c r="C127" s="1">
        <f>'div risque'!D100</f>
        <v>0</v>
      </c>
      <c r="D127" s="1">
        <f>'div risque'!E100</f>
        <v>0</v>
      </c>
      <c r="E127" s="1">
        <f>'div risque'!F100</f>
        <v>0</v>
      </c>
      <c r="F127">
        <f>'div risque'!B100</f>
        <v>0</v>
      </c>
    </row>
    <row r="128" spans="1:6" x14ac:dyDescent="0.2">
      <c r="A128" s="1" t="str">
        <f>+'div risque'!G101</f>
        <v/>
      </c>
      <c r="B128" s="1">
        <f>'div risque'!C101</f>
        <v>0</v>
      </c>
      <c r="C128" s="1">
        <f>'div risque'!D101</f>
        <v>0</v>
      </c>
      <c r="D128" s="1">
        <f>'div risque'!E101</f>
        <v>0</v>
      </c>
      <c r="E128" s="1">
        <f>'div risque'!F101</f>
        <v>0</v>
      </c>
      <c r="F128">
        <f>'div risque'!B101</f>
        <v>0</v>
      </c>
    </row>
  </sheetData>
  <sheetProtection algorithmName="SHA-512" hashValue="b/iBBS4lZl98A2qklrZzKsok+hNFMVjgvztcNS4Jwu5vPXLMXhzdJTicVSpKunvbirNS/QDnk70IG4wDRYIfyw==" saltValue="MilcpO5Qs0HTyO8VRZIfsw==" spinCount="100000" sheet="1" objects="1" scenarios="1" formatCells="0" formatColumns="0" formatRows="0" insertColumns="0" insertRows="0" insertHyperlinks="0" deleteColumns="0" deleteRows="0" sort="0" autoFilter="0" pivotTables="0"/>
  <mergeCells count="2">
    <mergeCell ref="A1:B1"/>
    <mergeCell ref="B29: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topLeftCell="B34" workbookViewId="0">
      <selection activeCell="C48" sqref="C48"/>
    </sheetView>
  </sheetViews>
  <sheetFormatPr baseColWidth="10" defaultRowHeight="12.75" x14ac:dyDescent="0.2"/>
  <cols>
    <col min="1" max="1" width="6.7109375" style="3" customWidth="1"/>
    <col min="2" max="2" width="34.140625" style="3" customWidth="1"/>
    <col min="3" max="3" width="24.42578125" style="3" customWidth="1"/>
    <col min="4" max="4" width="22.7109375" style="3" customWidth="1"/>
    <col min="5" max="5" width="11.42578125" style="3"/>
    <col min="6" max="6" width="16.5703125" style="3" bestFit="1" customWidth="1"/>
    <col min="7" max="16384" width="11.42578125" style="3"/>
  </cols>
  <sheetData>
    <row r="1" spans="1:4" ht="13.5" thickBot="1" x14ac:dyDescent="0.25">
      <c r="A1" s="119">
        <f>+Signaletiq!B9</f>
        <v>202312</v>
      </c>
      <c r="B1" s="119">
        <f>+Signaletiq!B3</f>
        <v>1601122</v>
      </c>
      <c r="D1" s="133" t="s">
        <v>479</v>
      </c>
    </row>
    <row r="2" spans="1:4" ht="14.25" thickTop="1" thickBot="1" x14ac:dyDescent="0.25">
      <c r="A2" s="152" t="s">
        <v>0</v>
      </c>
      <c r="B2" s="153" t="s">
        <v>1</v>
      </c>
      <c r="C2" s="153" t="s">
        <v>104</v>
      </c>
      <c r="D2" s="153" t="s">
        <v>105</v>
      </c>
    </row>
    <row r="3" spans="1:4" ht="13.5" thickTop="1" x14ac:dyDescent="0.2">
      <c r="A3" s="136" t="s">
        <v>106</v>
      </c>
      <c r="B3" s="145" t="s">
        <v>107</v>
      </c>
      <c r="C3" s="120">
        <f>SUM(C4:C15)</f>
        <v>429715659</v>
      </c>
      <c r="D3" s="120">
        <f>SUM(D4:D15)</f>
        <v>394651455</v>
      </c>
    </row>
    <row r="4" spans="1:4" x14ac:dyDescent="0.2">
      <c r="A4" s="136" t="s">
        <v>108</v>
      </c>
      <c r="B4" s="138" t="s">
        <v>109</v>
      </c>
      <c r="C4" s="11">
        <v>329300000</v>
      </c>
      <c r="D4" s="11">
        <v>329300000</v>
      </c>
    </row>
    <row r="5" spans="1:4" x14ac:dyDescent="0.2">
      <c r="A5" s="136" t="s">
        <v>110</v>
      </c>
      <c r="B5" s="138" t="s">
        <v>111</v>
      </c>
      <c r="C5" s="11">
        <v>0</v>
      </c>
      <c r="D5" s="11">
        <v>0</v>
      </c>
    </row>
    <row r="6" spans="1:4" ht="12.75" customHeight="1" x14ac:dyDescent="0.2">
      <c r="A6" s="136" t="s">
        <v>112</v>
      </c>
      <c r="B6" s="138" t="s">
        <v>113</v>
      </c>
      <c r="C6" s="11">
        <v>0</v>
      </c>
      <c r="D6" s="11">
        <v>0</v>
      </c>
    </row>
    <row r="7" spans="1:4" x14ac:dyDescent="0.2">
      <c r="A7" s="136" t="s">
        <v>114</v>
      </c>
      <c r="B7" s="138" t="s">
        <v>115</v>
      </c>
      <c r="C7" s="11">
        <v>7664288</v>
      </c>
      <c r="D7" s="11">
        <v>5783564</v>
      </c>
    </row>
    <row r="8" spans="1:4" x14ac:dyDescent="0.2">
      <c r="A8" s="136" t="s">
        <v>116</v>
      </c>
      <c r="B8" s="138" t="s">
        <v>117</v>
      </c>
      <c r="C8" s="11">
        <v>10672236</v>
      </c>
      <c r="D8" s="11">
        <v>7851149</v>
      </c>
    </row>
    <row r="9" spans="1:4" x14ac:dyDescent="0.2">
      <c r="A9" s="136" t="s">
        <v>118</v>
      </c>
      <c r="B9" s="138" t="s">
        <v>119</v>
      </c>
      <c r="C9" s="11">
        <v>34868128</v>
      </c>
      <c r="D9" s="11">
        <v>21118141</v>
      </c>
    </row>
    <row r="10" spans="1:4" x14ac:dyDescent="0.2">
      <c r="A10" s="136" t="s">
        <v>120</v>
      </c>
      <c r="B10" s="138" t="s">
        <v>121</v>
      </c>
      <c r="C10" s="11">
        <v>121007</v>
      </c>
      <c r="D10" s="11">
        <v>11620351</v>
      </c>
    </row>
    <row r="11" spans="1:4" x14ac:dyDescent="0.2">
      <c r="A11" s="136" t="s">
        <v>122</v>
      </c>
      <c r="B11" s="138" t="s">
        <v>123</v>
      </c>
      <c r="C11" s="11">
        <v>0</v>
      </c>
      <c r="D11" s="11">
        <v>0</v>
      </c>
    </row>
    <row r="12" spans="1:4" x14ac:dyDescent="0.2">
      <c r="A12" s="136" t="s">
        <v>124</v>
      </c>
      <c r="B12" s="138" t="s">
        <v>125</v>
      </c>
      <c r="C12" s="11">
        <v>714000</v>
      </c>
      <c r="D12" s="11">
        <v>2778250</v>
      </c>
    </row>
    <row r="13" spans="1:4" x14ac:dyDescent="0.2">
      <c r="A13" s="136" t="s">
        <v>126</v>
      </c>
      <c r="B13" s="138" t="s">
        <v>127</v>
      </c>
      <c r="C13" s="11">
        <v>46376000</v>
      </c>
      <c r="D13" s="11">
        <v>16200000</v>
      </c>
    </row>
    <row r="14" spans="1:4" x14ac:dyDescent="0.2">
      <c r="A14" s="136" t="s">
        <v>128</v>
      </c>
      <c r="B14" s="138" t="s">
        <v>129</v>
      </c>
      <c r="C14" s="11">
        <v>0</v>
      </c>
      <c r="D14" s="11">
        <v>0</v>
      </c>
    </row>
    <row r="15" spans="1:4" ht="13.5" thickBot="1" x14ac:dyDescent="0.25">
      <c r="A15" s="146" t="s">
        <v>130</v>
      </c>
      <c r="B15" s="147" t="s">
        <v>131</v>
      </c>
      <c r="C15" s="16"/>
      <c r="D15" s="16"/>
    </row>
    <row r="16" spans="1:4" ht="14.25" thickTop="1" thickBot="1" x14ac:dyDescent="0.25">
      <c r="A16" s="146" t="s">
        <v>132</v>
      </c>
      <c r="B16" s="135" t="s">
        <v>133</v>
      </c>
      <c r="C16" s="20"/>
      <c r="D16" s="16"/>
    </row>
    <row r="17" spans="1:4" ht="14.25" thickTop="1" thickBot="1" x14ac:dyDescent="0.25">
      <c r="A17" s="146" t="s">
        <v>134</v>
      </c>
      <c r="B17" s="135" t="s">
        <v>135</v>
      </c>
      <c r="C17" s="20"/>
      <c r="D17" s="16"/>
    </row>
    <row r="18" spans="1:4" ht="13.5" thickTop="1" x14ac:dyDescent="0.2">
      <c r="A18" s="136" t="s">
        <v>136</v>
      </c>
      <c r="B18" s="145" t="s">
        <v>137</v>
      </c>
      <c r="C18" s="120">
        <f>SUM(C19:C22)</f>
        <v>2861727679</v>
      </c>
      <c r="D18" s="120">
        <f>SUM(D19:D22)</f>
        <v>1925163922</v>
      </c>
    </row>
    <row r="19" spans="1:4" x14ac:dyDescent="0.2">
      <c r="A19" s="136" t="s">
        <v>138</v>
      </c>
      <c r="B19" s="138" t="s">
        <v>139</v>
      </c>
      <c r="C19" s="11">
        <v>894475000</v>
      </c>
      <c r="D19" s="11">
        <v>463839000</v>
      </c>
    </row>
    <row r="20" spans="1:4" x14ac:dyDescent="0.2">
      <c r="A20" s="136" t="s">
        <v>140</v>
      </c>
      <c r="B20" s="138" t="s">
        <v>141</v>
      </c>
      <c r="C20" s="11">
        <v>0</v>
      </c>
      <c r="D20" s="11">
        <v>0</v>
      </c>
    </row>
    <row r="21" spans="1:4" x14ac:dyDescent="0.2">
      <c r="A21" s="136" t="s">
        <v>142</v>
      </c>
      <c r="B21" s="138" t="s">
        <v>143</v>
      </c>
      <c r="C21" s="11">
        <v>1951828265</v>
      </c>
      <c r="D21" s="11">
        <v>1445693279</v>
      </c>
    </row>
    <row r="22" spans="1:4" ht="13.5" thickBot="1" x14ac:dyDescent="0.25">
      <c r="A22" s="146" t="s">
        <v>144</v>
      </c>
      <c r="B22" s="147" t="s">
        <v>145</v>
      </c>
      <c r="C22" s="16">
        <v>15424414</v>
      </c>
      <c r="D22" s="16">
        <v>15631643</v>
      </c>
    </row>
    <row r="23" spans="1:4" ht="13.5" thickTop="1" x14ac:dyDescent="0.2">
      <c r="A23" s="136" t="s">
        <v>146</v>
      </c>
      <c r="B23" s="145" t="s">
        <v>147</v>
      </c>
      <c r="C23" s="120">
        <f>SUM(C24:C28)</f>
        <v>19209277</v>
      </c>
      <c r="D23" s="120">
        <f>SUM(D24:D28)</f>
        <v>14391367</v>
      </c>
    </row>
    <row r="24" spans="1:4" x14ac:dyDescent="0.2">
      <c r="A24" s="136" t="s">
        <v>148</v>
      </c>
      <c r="B24" s="138" t="s">
        <v>149</v>
      </c>
      <c r="C24" s="11">
        <v>0</v>
      </c>
      <c r="D24" s="11">
        <v>0</v>
      </c>
    </row>
    <row r="25" spans="1:4" x14ac:dyDescent="0.2">
      <c r="A25" s="136" t="s">
        <v>150</v>
      </c>
      <c r="B25" s="138" t="s">
        <v>46</v>
      </c>
      <c r="C25" s="11">
        <v>53000</v>
      </c>
      <c r="D25" s="11">
        <v>53000</v>
      </c>
    </row>
    <row r="26" spans="1:4" x14ac:dyDescent="0.2">
      <c r="A26" s="136" t="s">
        <v>151</v>
      </c>
      <c r="B26" s="138" t="s">
        <v>48</v>
      </c>
      <c r="C26" s="11">
        <v>13698259</v>
      </c>
      <c r="D26" s="11">
        <v>9394125</v>
      </c>
    </row>
    <row r="27" spans="1:4" x14ac:dyDescent="0.2">
      <c r="A27" s="136" t="s">
        <v>152</v>
      </c>
      <c r="B27" s="138" t="s">
        <v>153</v>
      </c>
      <c r="C27" s="11">
        <v>9000</v>
      </c>
      <c r="D27" s="11">
        <v>0</v>
      </c>
    </row>
    <row r="28" spans="1:4" ht="13.5" thickBot="1" x14ac:dyDescent="0.25">
      <c r="A28" s="146" t="s">
        <v>154</v>
      </c>
      <c r="B28" s="147" t="s">
        <v>155</v>
      </c>
      <c r="C28" s="16">
        <v>5449018</v>
      </c>
      <c r="D28" s="16">
        <v>4944242</v>
      </c>
    </row>
    <row r="29" spans="1:4" ht="14.25" thickTop="1" thickBot="1" x14ac:dyDescent="0.25">
      <c r="A29" s="146" t="s">
        <v>156</v>
      </c>
      <c r="B29" s="135" t="s">
        <v>157</v>
      </c>
      <c r="C29" s="20">
        <v>1772350</v>
      </c>
      <c r="D29" s="16">
        <v>0</v>
      </c>
    </row>
    <row r="30" spans="1:4" ht="13.5" thickTop="1" x14ac:dyDescent="0.2">
      <c r="A30" s="136" t="s">
        <v>158</v>
      </c>
      <c r="B30" s="145" t="s">
        <v>159</v>
      </c>
      <c r="C30" s="120">
        <f>SUM(C31:C33)</f>
        <v>3291647</v>
      </c>
      <c r="D30" s="120">
        <f>SUM(D31:D33)</f>
        <v>1788813</v>
      </c>
    </row>
    <row r="31" spans="1:4" x14ac:dyDescent="0.2">
      <c r="A31" s="136" t="s">
        <v>160</v>
      </c>
      <c r="B31" s="138" t="s">
        <v>161</v>
      </c>
      <c r="C31" s="11">
        <v>3291647</v>
      </c>
      <c r="D31" s="11">
        <v>1788813</v>
      </c>
    </row>
    <row r="32" spans="1:4" x14ac:dyDescent="0.2">
      <c r="A32" s="136" t="s">
        <v>162</v>
      </c>
      <c r="B32" s="138" t="s">
        <v>163</v>
      </c>
      <c r="C32" s="11">
        <v>0</v>
      </c>
      <c r="D32" s="11">
        <v>0</v>
      </c>
    </row>
    <row r="33" spans="1:4" ht="13.5" thickBot="1" x14ac:dyDescent="0.25">
      <c r="A33" s="146" t="s">
        <v>164</v>
      </c>
      <c r="B33" s="147" t="s">
        <v>165</v>
      </c>
      <c r="C33" s="16">
        <v>0</v>
      </c>
      <c r="D33" s="16">
        <v>0</v>
      </c>
    </row>
    <row r="34" spans="1:4" ht="13.5" thickTop="1" x14ac:dyDescent="0.2">
      <c r="A34" s="136" t="s">
        <v>166</v>
      </c>
      <c r="B34" s="145" t="s">
        <v>70</v>
      </c>
      <c r="C34" s="120">
        <f>SUM(C35:C39)</f>
        <v>4323000</v>
      </c>
      <c r="D34" s="120">
        <f>SUM(D35:D39)</f>
        <v>2573000</v>
      </c>
    </row>
    <row r="35" spans="1:4" x14ac:dyDescent="0.2">
      <c r="A35" s="136" t="s">
        <v>167</v>
      </c>
      <c r="B35" s="138" t="s">
        <v>72</v>
      </c>
      <c r="C35" s="11">
        <v>2780500</v>
      </c>
      <c r="D35" s="11">
        <v>1030500</v>
      </c>
    </row>
    <row r="36" spans="1:4" ht="19.5" customHeight="1" x14ac:dyDescent="0.2">
      <c r="A36" s="136" t="s">
        <v>168</v>
      </c>
      <c r="B36" s="138" t="s">
        <v>74</v>
      </c>
      <c r="C36" s="11"/>
      <c r="D36" s="11"/>
    </row>
    <row r="37" spans="1:4" ht="15" customHeight="1" x14ac:dyDescent="0.2">
      <c r="A37" s="136" t="s">
        <v>169</v>
      </c>
      <c r="B37" s="138" t="s">
        <v>76</v>
      </c>
      <c r="C37" s="11"/>
      <c r="D37" s="11"/>
    </row>
    <row r="38" spans="1:4" x14ac:dyDescent="0.2">
      <c r="A38" s="136" t="s">
        <v>170</v>
      </c>
      <c r="B38" s="138" t="s">
        <v>78</v>
      </c>
      <c r="C38" s="11">
        <v>1542500</v>
      </c>
      <c r="D38" s="11">
        <v>1542500</v>
      </c>
    </row>
    <row r="39" spans="1:4" ht="13.5" thickBot="1" x14ac:dyDescent="0.25">
      <c r="A39" s="146" t="s">
        <v>171</v>
      </c>
      <c r="B39" s="147" t="s">
        <v>80</v>
      </c>
      <c r="C39" s="16">
        <v>0</v>
      </c>
      <c r="D39" s="16">
        <v>0</v>
      </c>
    </row>
    <row r="40" spans="1:4" ht="13.5" thickTop="1" x14ac:dyDescent="0.2">
      <c r="A40" s="136" t="s">
        <v>172</v>
      </c>
      <c r="B40" s="145" t="s">
        <v>173</v>
      </c>
      <c r="C40" s="120">
        <f>SUM(C41:C45)</f>
        <v>0</v>
      </c>
      <c r="D40" s="120">
        <f>SUM(D41:D45)</f>
        <v>0</v>
      </c>
    </row>
    <row r="41" spans="1:4" x14ac:dyDescent="0.2">
      <c r="A41" s="136" t="s">
        <v>174</v>
      </c>
      <c r="B41" s="138" t="s">
        <v>175</v>
      </c>
      <c r="C41" s="11">
        <v>0</v>
      </c>
      <c r="D41" s="11">
        <v>0</v>
      </c>
    </row>
    <row r="42" spans="1:4" x14ac:dyDescent="0.2">
      <c r="A42" s="136" t="s">
        <v>176</v>
      </c>
      <c r="B42" s="138" t="s">
        <v>88</v>
      </c>
      <c r="C42" s="11">
        <v>0</v>
      </c>
      <c r="D42" s="11">
        <v>0</v>
      </c>
    </row>
    <row r="43" spans="1:4" x14ac:dyDescent="0.2">
      <c r="A43" s="136" t="s">
        <v>177</v>
      </c>
      <c r="B43" s="138" t="s">
        <v>178</v>
      </c>
      <c r="C43" s="11">
        <v>0</v>
      </c>
      <c r="D43" s="11">
        <v>0</v>
      </c>
    </row>
    <row r="44" spans="1:4" ht="22.5" x14ac:dyDescent="0.2">
      <c r="A44" s="136" t="s">
        <v>179</v>
      </c>
      <c r="B44" s="138" t="s">
        <v>180</v>
      </c>
      <c r="C44" s="11">
        <v>0</v>
      </c>
      <c r="D44" s="11">
        <v>0</v>
      </c>
    </row>
    <row r="45" spans="1:4" ht="23.25" thickBot="1" x14ac:dyDescent="0.25">
      <c r="A45" s="146" t="s">
        <v>181</v>
      </c>
      <c r="B45" s="147" t="s">
        <v>94</v>
      </c>
      <c r="C45" s="16">
        <v>0</v>
      </c>
      <c r="D45" s="16">
        <v>0</v>
      </c>
    </row>
    <row r="46" spans="1:4" ht="14.25" thickTop="1" thickBot="1" x14ac:dyDescent="0.25">
      <c r="A46" s="146" t="s">
        <v>182</v>
      </c>
      <c r="B46" s="135" t="s">
        <v>183</v>
      </c>
      <c r="C46" s="20"/>
      <c r="D46" s="16"/>
    </row>
    <row r="47" spans="1:4" ht="22.5" thickTop="1" thickBot="1" x14ac:dyDescent="0.25">
      <c r="A47" s="146" t="s">
        <v>184</v>
      </c>
      <c r="B47" s="135" t="s">
        <v>185</v>
      </c>
      <c r="C47" s="21">
        <v>44271807</v>
      </c>
      <c r="D47" s="293">
        <v>24666406</v>
      </c>
    </row>
    <row r="48" spans="1:4" ht="17.25" thickTop="1" thickBot="1" x14ac:dyDescent="0.25">
      <c r="A48" s="148"/>
      <c r="B48" s="135" t="s">
        <v>103</v>
      </c>
      <c r="C48" s="124">
        <f>+C47+C46+C40+C34+C30+C29+C23+C18+C17+C16+C3</f>
        <v>3364311419</v>
      </c>
      <c r="D48" s="124">
        <f>+D47+D46+D40+D34+D30+D29+D23+D18+D17+D16+D3</f>
        <v>2363234963</v>
      </c>
    </row>
    <row r="49" spans="1:4" ht="16.5" thickTop="1" x14ac:dyDescent="0.2">
      <c r="A49" s="149"/>
      <c r="B49" s="150"/>
      <c r="C49" s="151"/>
      <c r="D49" s="149"/>
    </row>
    <row r="50" spans="1:4" ht="15.75" x14ac:dyDescent="0.2">
      <c r="A50" s="149"/>
      <c r="B50" s="150"/>
      <c r="C50" s="151"/>
      <c r="D50" s="149"/>
    </row>
    <row r="51" spans="1:4" ht="15.75" x14ac:dyDescent="0.2">
      <c r="A51" s="149"/>
      <c r="B51" s="150"/>
      <c r="C51" s="151"/>
      <c r="D51" s="149"/>
    </row>
  </sheetData>
  <sheetProtection algorithmName="SHA-512" hashValue="6sz7JLPs5puBw7QBFD+w24W/d6J6akTJAVesfM5kxNzXpn0rLZ/Mr4A8UKqkQtlZuRX/A34ctLHcmqneFIt8ww==" saltValue="ZmSaEnCY5U4/X6xUL0V8Dg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5 C16:D17 C19:D22 M40 M40 M40 M40 C24 C24 C24:D28 C29:D29 C31:D33 C35:D39 C41:D45 C46:D46" name="Plage1"/>
  </protectedRanges>
  <phoneticPr fontId="0" type="noConversion"/>
  <pageMargins left="0.78740157499999996" right="0.78740157499999996" top="0.71" bottom="0.71" header="0.4921259845" footer="0.4921259845"/>
  <pageSetup paperSize="9" scale="85" orientation="portrait" r:id="rId1"/>
  <headerFooter alignWithMargins="0"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B1" workbookViewId="0">
      <selection activeCell="G10" sqref="G10"/>
    </sheetView>
  </sheetViews>
  <sheetFormatPr baseColWidth="10" defaultRowHeight="12.75" x14ac:dyDescent="0.2"/>
  <cols>
    <col min="1" max="1" width="10.28515625" style="3" customWidth="1"/>
    <col min="2" max="2" width="42" style="3" bestFit="1" customWidth="1"/>
    <col min="3" max="3" width="25.28515625" style="3" customWidth="1"/>
    <col min="4" max="4" width="25.5703125" style="3" customWidth="1"/>
    <col min="5" max="16384" width="11.42578125" style="3"/>
  </cols>
  <sheetData>
    <row r="1" spans="1:4" ht="13.5" thickBot="1" x14ac:dyDescent="0.25">
      <c r="A1" s="119">
        <f>+Signaletiq!B9</f>
        <v>202312</v>
      </c>
      <c r="B1" s="119">
        <f>Signaletiq!B3</f>
        <v>1601122</v>
      </c>
      <c r="D1" s="154" t="s">
        <v>492</v>
      </c>
    </row>
    <row r="2" spans="1:4" ht="17.25" customHeight="1" x14ac:dyDescent="0.2">
      <c r="A2" s="155" t="s">
        <v>480</v>
      </c>
      <c r="B2" s="156" t="s">
        <v>482</v>
      </c>
      <c r="C2" s="157" t="s">
        <v>483</v>
      </c>
      <c r="D2" s="158" t="s">
        <v>481</v>
      </c>
    </row>
    <row r="3" spans="1:4" ht="20.100000000000001" customHeight="1" x14ac:dyDescent="0.2">
      <c r="A3" s="159">
        <v>1</v>
      </c>
      <c r="B3" s="160" t="s">
        <v>485</v>
      </c>
      <c r="C3" s="22"/>
      <c r="D3" s="23"/>
    </row>
    <row r="4" spans="1:4" ht="20.100000000000001" customHeight="1" x14ac:dyDescent="0.2">
      <c r="A4" s="159">
        <v>2</v>
      </c>
      <c r="B4" s="160" t="s">
        <v>486</v>
      </c>
      <c r="C4" s="22">
        <v>31297828</v>
      </c>
      <c r="D4" s="23">
        <v>31297828</v>
      </c>
    </row>
    <row r="5" spans="1:4" ht="20.100000000000001" customHeight="1" x14ac:dyDescent="0.2">
      <c r="A5" s="159">
        <v>3</v>
      </c>
      <c r="B5" s="160" t="s">
        <v>487</v>
      </c>
      <c r="C5" s="22"/>
      <c r="D5" s="23"/>
    </row>
    <row r="6" spans="1:4" ht="20.100000000000001" customHeight="1" x14ac:dyDescent="0.2">
      <c r="A6" s="159">
        <v>4</v>
      </c>
      <c r="B6" s="160" t="s">
        <v>488</v>
      </c>
      <c r="C6" s="22"/>
      <c r="D6" s="23"/>
    </row>
    <row r="7" spans="1:4" ht="20.100000000000001" customHeight="1" x14ac:dyDescent="0.2">
      <c r="A7" s="159">
        <v>5</v>
      </c>
      <c r="B7" s="160" t="s">
        <v>489</v>
      </c>
      <c r="C7" s="22"/>
      <c r="D7" s="23"/>
    </row>
    <row r="8" spans="1:4" ht="20.100000000000001" customHeight="1" x14ac:dyDescent="0.2">
      <c r="A8" s="159">
        <v>6</v>
      </c>
      <c r="B8" s="160" t="s">
        <v>490</v>
      </c>
      <c r="C8" s="22"/>
      <c r="D8" s="23"/>
    </row>
    <row r="9" spans="1:4" ht="20.100000000000001" customHeight="1" x14ac:dyDescent="0.2">
      <c r="A9" s="159">
        <v>7</v>
      </c>
      <c r="B9" s="160" t="s">
        <v>491</v>
      </c>
      <c r="C9" s="22"/>
      <c r="D9" s="23"/>
    </row>
    <row r="10" spans="1:4" ht="20.100000000000001" customHeight="1" thickBot="1" x14ac:dyDescent="0.25">
      <c r="A10" s="161" t="s">
        <v>484</v>
      </c>
      <c r="B10" s="126"/>
      <c r="C10" s="126">
        <f>SUM(C3:C9)</f>
        <v>31297828</v>
      </c>
      <c r="D10" s="127">
        <f>SUM(D3:D9)</f>
        <v>31297828</v>
      </c>
    </row>
  </sheetData>
  <sheetProtection algorithmName="SHA-512" hashValue="E8pWkLQZWchFJHV86wbY8vms6SLxry3YefSpEO7r95W/NszcjQktqXfThq80Oh72SU3Og3PWfgkH6ttYx5KeHg==" saltValue="xsuUMChPiFCj48QsVnPGT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3:D9" name="Plage1"/>
  </protectedRanges>
  <phoneticPr fontId="1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4"/>
  <sheetViews>
    <sheetView topLeftCell="A25" workbookViewId="0">
      <selection activeCell="D44" sqref="D44"/>
    </sheetView>
  </sheetViews>
  <sheetFormatPr baseColWidth="10" defaultRowHeight="12.75" x14ac:dyDescent="0.2"/>
  <cols>
    <col min="1" max="1" width="6.7109375" style="3" customWidth="1"/>
    <col min="2" max="2" width="39" style="3" customWidth="1"/>
    <col min="3" max="4" width="19.7109375" style="3" customWidth="1"/>
    <col min="5" max="5" width="11.42578125" style="3"/>
    <col min="6" max="6" width="13.85546875" style="3" bestFit="1" customWidth="1"/>
    <col min="7" max="7" width="12.85546875" style="3" bestFit="1" customWidth="1"/>
    <col min="8" max="16384" width="11.42578125" style="3"/>
  </cols>
  <sheetData>
    <row r="1" spans="1:4" ht="13.5" thickBot="1" x14ac:dyDescent="0.25">
      <c r="A1" s="119">
        <f>+Signaletiq!B9</f>
        <v>202312</v>
      </c>
      <c r="B1" s="119">
        <f>+Signaletiq!B3</f>
        <v>1601122</v>
      </c>
      <c r="C1" s="162"/>
      <c r="D1" s="162" t="s">
        <v>186</v>
      </c>
    </row>
    <row r="2" spans="1:4" ht="14.25" thickTop="1" thickBot="1" x14ac:dyDescent="0.25">
      <c r="A2" s="152" t="s">
        <v>0</v>
      </c>
      <c r="B2" s="153" t="s">
        <v>186</v>
      </c>
      <c r="C2" s="153" t="s">
        <v>187</v>
      </c>
      <c r="D2" s="163" t="s">
        <v>188</v>
      </c>
    </row>
    <row r="3" spans="1:4" ht="13.5" thickTop="1" x14ac:dyDescent="0.2">
      <c r="A3" s="136" t="s">
        <v>189</v>
      </c>
      <c r="B3" s="145" t="s">
        <v>190</v>
      </c>
      <c r="C3" s="120">
        <f>SUM(C4:C9)</f>
        <v>79643436</v>
      </c>
      <c r="D3" s="120">
        <f>SUM(D4:D9)</f>
        <v>41050333</v>
      </c>
    </row>
    <row r="4" spans="1:4" ht="15" customHeight="1" x14ac:dyDescent="0.2">
      <c r="A4" s="136" t="s">
        <v>191</v>
      </c>
      <c r="B4" s="138" t="s">
        <v>192</v>
      </c>
      <c r="C4" s="24">
        <v>0</v>
      </c>
      <c r="D4" s="25">
        <v>0</v>
      </c>
    </row>
    <row r="5" spans="1:4" x14ac:dyDescent="0.2">
      <c r="A5" s="136" t="s">
        <v>193</v>
      </c>
      <c r="B5" s="138" t="s">
        <v>194</v>
      </c>
      <c r="C5" s="24">
        <v>30811606</v>
      </c>
      <c r="D5" s="25">
        <v>25020801</v>
      </c>
    </row>
    <row r="6" spans="1:4" x14ac:dyDescent="0.2">
      <c r="A6" s="136" t="s">
        <v>195</v>
      </c>
      <c r="B6" s="138" t="s">
        <v>196</v>
      </c>
      <c r="C6" s="24">
        <v>46321449</v>
      </c>
      <c r="D6" s="25">
        <v>13211163</v>
      </c>
    </row>
    <row r="7" spans="1:4" x14ac:dyDescent="0.2">
      <c r="A7" s="136" t="s">
        <v>197</v>
      </c>
      <c r="B7" s="138" t="s">
        <v>198</v>
      </c>
      <c r="C7" s="24">
        <v>0</v>
      </c>
      <c r="D7" s="25">
        <v>0</v>
      </c>
    </row>
    <row r="8" spans="1:4" ht="16.5" customHeight="1" x14ac:dyDescent="0.2">
      <c r="A8" s="136" t="s">
        <v>199</v>
      </c>
      <c r="B8" s="138" t="s">
        <v>200</v>
      </c>
      <c r="C8" s="24">
        <v>0</v>
      </c>
      <c r="D8" s="25">
        <v>0</v>
      </c>
    </row>
    <row r="9" spans="1:4" ht="13.5" thickBot="1" x14ac:dyDescent="0.25">
      <c r="A9" s="146" t="s">
        <v>201</v>
      </c>
      <c r="B9" s="147" t="s">
        <v>202</v>
      </c>
      <c r="C9" s="26">
        <v>2510381</v>
      </c>
      <c r="D9" s="27">
        <v>2818369</v>
      </c>
    </row>
    <row r="10" spans="1:4" ht="14.25" thickTop="1" thickBot="1" x14ac:dyDescent="0.25">
      <c r="A10" s="146" t="s">
        <v>203</v>
      </c>
      <c r="B10" s="135" t="s">
        <v>204</v>
      </c>
      <c r="C10" s="26">
        <v>3091230</v>
      </c>
      <c r="D10" s="27">
        <v>2878000</v>
      </c>
    </row>
    <row r="11" spans="1:4" ht="13.5" thickTop="1" x14ac:dyDescent="0.2">
      <c r="A11" s="136" t="s">
        <v>205</v>
      </c>
      <c r="B11" s="145" t="s">
        <v>206</v>
      </c>
      <c r="C11" s="120">
        <f>SUM(C12:C13)</f>
        <v>67244631</v>
      </c>
      <c r="D11" s="120">
        <f>SUM(D12:D13)</f>
        <v>66809370</v>
      </c>
    </row>
    <row r="12" spans="1:4" x14ac:dyDescent="0.2">
      <c r="A12" s="136" t="s">
        <v>207</v>
      </c>
      <c r="B12" s="138" t="s">
        <v>208</v>
      </c>
      <c r="C12" s="24">
        <v>59593340</v>
      </c>
      <c r="D12" s="25">
        <v>57234889</v>
      </c>
    </row>
    <row r="13" spans="1:4" ht="13.5" thickBot="1" x14ac:dyDescent="0.25">
      <c r="A13" s="146" t="s">
        <v>209</v>
      </c>
      <c r="B13" s="147" t="s">
        <v>210</v>
      </c>
      <c r="C13" s="26">
        <v>7651291</v>
      </c>
      <c r="D13" s="27">
        <v>9574481</v>
      </c>
    </row>
    <row r="14" spans="1:4" ht="13.5" thickTop="1" x14ac:dyDescent="0.2">
      <c r="A14" s="136" t="s">
        <v>211</v>
      </c>
      <c r="B14" s="145" t="s">
        <v>212</v>
      </c>
      <c r="C14" s="120">
        <f>SUM(C15:C27)</f>
        <v>112464819</v>
      </c>
      <c r="D14" s="120">
        <f>SUM(D15:D27)</f>
        <v>107624424</v>
      </c>
    </row>
    <row r="15" spans="1:4" x14ac:dyDescent="0.2">
      <c r="A15" s="136" t="s">
        <v>213</v>
      </c>
      <c r="B15" s="138" t="s">
        <v>214</v>
      </c>
      <c r="C15" s="28">
        <v>3861050</v>
      </c>
      <c r="D15" s="25">
        <v>3927975</v>
      </c>
    </row>
    <row r="16" spans="1:4" x14ac:dyDescent="0.2">
      <c r="A16" s="136" t="s">
        <v>215</v>
      </c>
      <c r="B16" s="138" t="s">
        <v>216</v>
      </c>
      <c r="C16" s="28">
        <v>11018958</v>
      </c>
      <c r="D16" s="25">
        <v>8995028</v>
      </c>
    </row>
    <row r="17" spans="1:4" x14ac:dyDescent="0.2">
      <c r="A17" s="136" t="s">
        <v>217</v>
      </c>
      <c r="B17" s="138" t="s">
        <v>218</v>
      </c>
      <c r="C17" s="28">
        <v>20902500</v>
      </c>
      <c r="D17" s="25">
        <v>21425744</v>
      </c>
    </row>
    <row r="18" spans="1:4" x14ac:dyDescent="0.2">
      <c r="A18" s="136" t="s">
        <v>219</v>
      </c>
      <c r="B18" s="138" t="s">
        <v>220</v>
      </c>
      <c r="C18" s="28">
        <v>8153115</v>
      </c>
      <c r="D18" s="25">
        <v>6756935</v>
      </c>
    </row>
    <row r="19" spans="1:4" x14ac:dyDescent="0.2">
      <c r="A19" s="136" t="s">
        <v>221</v>
      </c>
      <c r="B19" s="138" t="s">
        <v>222</v>
      </c>
      <c r="C19" s="24">
        <v>84600</v>
      </c>
      <c r="D19" s="25">
        <v>317863</v>
      </c>
    </row>
    <row r="20" spans="1:4" x14ac:dyDescent="0.2">
      <c r="A20" s="136" t="s">
        <v>223</v>
      </c>
      <c r="B20" s="138" t="s">
        <v>224</v>
      </c>
      <c r="C20" s="28">
        <v>13089355</v>
      </c>
      <c r="D20" s="25">
        <v>12979455</v>
      </c>
    </row>
    <row r="21" spans="1:4" x14ac:dyDescent="0.2">
      <c r="A21" s="136" t="s">
        <v>225</v>
      </c>
      <c r="B21" s="138" t="s">
        <v>226</v>
      </c>
      <c r="C21" s="28">
        <v>3565050</v>
      </c>
      <c r="D21" s="25">
        <v>2067300</v>
      </c>
    </row>
    <row r="22" spans="1:4" x14ac:dyDescent="0.2">
      <c r="A22" s="136" t="s">
        <v>227</v>
      </c>
      <c r="B22" s="138" t="s">
        <v>228</v>
      </c>
      <c r="C22" s="28">
        <v>9014920</v>
      </c>
      <c r="D22" s="25">
        <v>8556852</v>
      </c>
    </row>
    <row r="23" spans="1:4" x14ac:dyDescent="0.2">
      <c r="A23" s="136" t="s">
        <v>229</v>
      </c>
      <c r="B23" s="138" t="s">
        <v>230</v>
      </c>
      <c r="C23" s="28">
        <v>825000</v>
      </c>
      <c r="D23" s="25">
        <v>700000</v>
      </c>
    </row>
    <row r="24" spans="1:4" x14ac:dyDescent="0.2">
      <c r="A24" s="136" t="s">
        <v>231</v>
      </c>
      <c r="B24" s="138" t="s">
        <v>232</v>
      </c>
      <c r="C24" s="24">
        <v>11292000</v>
      </c>
      <c r="D24" s="25">
        <v>10737000</v>
      </c>
    </row>
    <row r="25" spans="1:4" x14ac:dyDescent="0.2">
      <c r="A25" s="136" t="s">
        <v>233</v>
      </c>
      <c r="B25" s="138" t="s">
        <v>234</v>
      </c>
      <c r="C25" s="24">
        <v>1500000</v>
      </c>
      <c r="D25" s="25">
        <v>1500000</v>
      </c>
    </row>
    <row r="26" spans="1:4" ht="22.5" x14ac:dyDescent="0.2">
      <c r="A26" s="136" t="s">
        <v>235</v>
      </c>
      <c r="B26" s="138" t="s">
        <v>236</v>
      </c>
      <c r="C26" s="24">
        <v>9011450</v>
      </c>
      <c r="D26" s="25">
        <v>8551425</v>
      </c>
    </row>
    <row r="27" spans="1:4" ht="13.5" thickBot="1" x14ac:dyDescent="0.25">
      <c r="A27" s="146" t="s">
        <v>237</v>
      </c>
      <c r="B27" s="147" t="s">
        <v>238</v>
      </c>
      <c r="C27" s="29">
        <v>20146821</v>
      </c>
      <c r="D27" s="27">
        <v>21108847</v>
      </c>
    </row>
    <row r="28" spans="1:4" ht="14.25" thickTop="1" thickBot="1" x14ac:dyDescent="0.25">
      <c r="A28" s="164" t="s">
        <v>239</v>
      </c>
      <c r="B28" s="153" t="s">
        <v>240</v>
      </c>
      <c r="C28" s="30">
        <v>4327057</v>
      </c>
      <c r="D28" s="31">
        <v>4876019</v>
      </c>
    </row>
    <row r="29" spans="1:4" ht="13.5" thickTop="1" x14ac:dyDescent="0.2">
      <c r="A29" s="136" t="s">
        <v>241</v>
      </c>
      <c r="B29" s="145" t="s">
        <v>242</v>
      </c>
      <c r="C29" s="120">
        <f>SUM(C30:C32)</f>
        <v>69753508</v>
      </c>
      <c r="D29" s="120">
        <f>SUM(D30:D32)</f>
        <v>43195332</v>
      </c>
    </row>
    <row r="30" spans="1:4" x14ac:dyDescent="0.2">
      <c r="A30" s="136" t="s">
        <v>243</v>
      </c>
      <c r="B30" s="138" t="s">
        <v>244</v>
      </c>
      <c r="C30" s="28">
        <v>28616709</v>
      </c>
      <c r="D30" s="25">
        <v>30747763</v>
      </c>
    </row>
    <row r="31" spans="1:4" x14ac:dyDescent="0.2">
      <c r="A31" s="136" t="s">
        <v>245</v>
      </c>
      <c r="B31" s="138" t="s">
        <v>246</v>
      </c>
      <c r="C31" s="28">
        <v>41136799</v>
      </c>
      <c r="D31" s="25">
        <v>12447569</v>
      </c>
    </row>
    <row r="32" spans="1:4" ht="13.5" thickBot="1" x14ac:dyDescent="0.25">
      <c r="A32" s="146" t="s">
        <v>247</v>
      </c>
      <c r="B32" s="147" t="s">
        <v>248</v>
      </c>
      <c r="C32" s="26">
        <v>0</v>
      </c>
      <c r="D32" s="27">
        <v>0</v>
      </c>
    </row>
    <row r="33" spans="1:4" ht="13.5" thickTop="1" x14ac:dyDescent="0.2">
      <c r="A33" s="136" t="s">
        <v>249</v>
      </c>
      <c r="B33" s="145" t="s">
        <v>250</v>
      </c>
      <c r="C33" s="120">
        <f>SUM(C34:C35)</f>
        <v>4868017</v>
      </c>
      <c r="D33" s="120">
        <f>SUM(D34:D35)</f>
        <v>1830200</v>
      </c>
    </row>
    <row r="34" spans="1:4" ht="14.25" customHeight="1" x14ac:dyDescent="0.2">
      <c r="A34" s="136" t="s">
        <v>251</v>
      </c>
      <c r="B34" s="138" t="s">
        <v>252</v>
      </c>
      <c r="C34" s="24">
        <v>0</v>
      </c>
      <c r="D34" s="25">
        <v>0</v>
      </c>
    </row>
    <row r="35" spans="1:4" ht="13.5" thickBot="1" x14ac:dyDescent="0.25">
      <c r="A35" s="146" t="s">
        <v>253</v>
      </c>
      <c r="B35" s="147" t="s">
        <v>254</v>
      </c>
      <c r="C35" s="29">
        <v>4868017</v>
      </c>
      <c r="D35" s="27">
        <v>1830200</v>
      </c>
    </row>
    <row r="36" spans="1:4" ht="14.25" thickTop="1" thickBot="1" x14ac:dyDescent="0.25">
      <c r="A36" s="146" t="s">
        <v>255</v>
      </c>
      <c r="B36" s="135" t="s">
        <v>256</v>
      </c>
      <c r="C36" s="26">
        <v>0</v>
      </c>
      <c r="D36" s="27">
        <v>0</v>
      </c>
    </row>
    <row r="37" spans="1:4" ht="14.25" thickTop="1" thickBot="1" x14ac:dyDescent="0.25">
      <c r="A37" s="146" t="s">
        <v>257</v>
      </c>
      <c r="B37" s="135" t="s">
        <v>258</v>
      </c>
      <c r="C37" s="32">
        <v>44271807</v>
      </c>
      <c r="D37" s="27">
        <v>24666406</v>
      </c>
    </row>
    <row r="38" spans="1:4" ht="17.25" thickTop="1" thickBot="1" x14ac:dyDescent="0.25">
      <c r="A38" s="148"/>
      <c r="B38" s="135" t="s">
        <v>259</v>
      </c>
      <c r="C38" s="128">
        <f>+C37+C36+C33+C29+C28+C14+C11+C10+C3</f>
        <v>385664505</v>
      </c>
      <c r="D38" s="128">
        <f>+D37+D36+D33+D29+D28+D14+D11+D10+D3</f>
        <v>292930084</v>
      </c>
    </row>
    <row r="39" spans="1:4" ht="13.5" thickTop="1" x14ac:dyDescent="0.2">
      <c r="A39" s="165"/>
    </row>
    <row r="40" spans="1:4" x14ac:dyDescent="0.2">
      <c r="A40" s="165"/>
    </row>
    <row r="41" spans="1:4" x14ac:dyDescent="0.2">
      <c r="A41" s="165"/>
    </row>
    <row r="42" spans="1:4" x14ac:dyDescent="0.2">
      <c r="A42" s="165"/>
    </row>
    <row r="43" spans="1:4" x14ac:dyDescent="0.2">
      <c r="A43" s="166"/>
    </row>
    <row r="44" spans="1:4" ht="15.75" x14ac:dyDescent="0.25">
      <c r="A44" s="167"/>
    </row>
  </sheetData>
  <sheetProtection algorithmName="SHA-512" hashValue="ZC+SwNHaY1pEH4LR5reB3PGLp/1IucJtlLaDDAC75eEs12lb5CoQy/q+j/OpZqP9QKrwlXnXFMDHP9J1I6q47A==" saltValue="I/3P47xvfDukW6MmiYVynA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0 C12:D13 C15:D28 C30:D32 C34:D37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opLeftCell="A4" workbookViewId="0">
      <selection activeCell="G26" sqref="G26"/>
    </sheetView>
  </sheetViews>
  <sheetFormatPr baseColWidth="10" defaultRowHeight="12.75" x14ac:dyDescent="0.2"/>
  <cols>
    <col min="1" max="1" width="6.7109375" style="3" customWidth="1"/>
    <col min="2" max="2" width="40.28515625" style="3" customWidth="1"/>
    <col min="3" max="4" width="19.7109375" style="3" customWidth="1"/>
    <col min="5" max="5" width="11.42578125" style="3"/>
    <col min="6" max="6" width="13.85546875" style="3" bestFit="1" customWidth="1"/>
    <col min="7" max="7" width="12.85546875" style="3" bestFit="1" customWidth="1"/>
    <col min="8" max="16384" width="11.42578125" style="3"/>
  </cols>
  <sheetData>
    <row r="1" spans="1:4" ht="13.5" thickBot="1" x14ac:dyDescent="0.25">
      <c r="A1" s="119">
        <f>Signaletiq!B9</f>
        <v>202312</v>
      </c>
      <c r="B1" s="119">
        <f>Signaletiq!B3</f>
        <v>1601122</v>
      </c>
      <c r="D1" s="133" t="s">
        <v>260</v>
      </c>
    </row>
    <row r="2" spans="1:4" ht="14.25" thickTop="1" thickBot="1" x14ac:dyDescent="0.25">
      <c r="A2" s="152" t="s">
        <v>0</v>
      </c>
      <c r="B2" s="153" t="s">
        <v>260</v>
      </c>
      <c r="C2" s="153" t="s">
        <v>261</v>
      </c>
      <c r="D2" s="153" t="s">
        <v>188</v>
      </c>
    </row>
    <row r="3" spans="1:4" ht="13.5" thickTop="1" x14ac:dyDescent="0.2">
      <c r="A3" s="136" t="s">
        <v>262</v>
      </c>
      <c r="B3" s="145" t="s">
        <v>263</v>
      </c>
      <c r="C3" s="120">
        <f>SUM(C4:C11)</f>
        <v>339242065</v>
      </c>
      <c r="D3" s="120">
        <f>SUM(D4:D11)</f>
        <v>269061368</v>
      </c>
    </row>
    <row r="4" spans="1:4" x14ac:dyDescent="0.2">
      <c r="A4" s="136" t="s">
        <v>264</v>
      </c>
      <c r="B4" s="138" t="s">
        <v>265</v>
      </c>
      <c r="C4" s="11">
        <v>0</v>
      </c>
      <c r="D4" s="11">
        <v>0</v>
      </c>
    </row>
    <row r="5" spans="1:4" x14ac:dyDescent="0.2">
      <c r="A5" s="136" t="s">
        <v>266</v>
      </c>
      <c r="B5" s="138" t="s">
        <v>267</v>
      </c>
      <c r="C5" s="24">
        <v>81751798</v>
      </c>
      <c r="D5" s="25">
        <v>77152769</v>
      </c>
    </row>
    <row r="6" spans="1:4" x14ac:dyDescent="0.2">
      <c r="A6" s="136" t="s">
        <v>268</v>
      </c>
      <c r="B6" s="138" t="s">
        <v>269</v>
      </c>
      <c r="C6" s="24">
        <v>84997613</v>
      </c>
      <c r="D6" s="25">
        <v>58916675</v>
      </c>
    </row>
    <row r="7" spans="1:4" x14ac:dyDescent="0.2">
      <c r="A7" s="136" t="s">
        <v>270</v>
      </c>
      <c r="B7" s="138" t="s">
        <v>271</v>
      </c>
      <c r="C7" s="24">
        <v>85390286</v>
      </c>
      <c r="D7" s="25">
        <v>52774125</v>
      </c>
    </row>
    <row r="8" spans="1:4" x14ac:dyDescent="0.2">
      <c r="A8" s="136" t="s">
        <v>272</v>
      </c>
      <c r="B8" s="138" t="s">
        <v>273</v>
      </c>
      <c r="C8" s="24">
        <v>39842108</v>
      </c>
      <c r="D8" s="25">
        <v>19254573</v>
      </c>
    </row>
    <row r="9" spans="1:4" x14ac:dyDescent="0.2">
      <c r="A9" s="136" t="s">
        <v>274</v>
      </c>
      <c r="B9" s="138" t="s">
        <v>275</v>
      </c>
      <c r="C9" s="24">
        <v>0</v>
      </c>
      <c r="D9" s="25">
        <v>0</v>
      </c>
    </row>
    <row r="10" spans="1:4" ht="22.5" x14ac:dyDescent="0.2">
      <c r="A10" s="136" t="s">
        <v>276</v>
      </c>
      <c r="B10" s="138" t="s">
        <v>277</v>
      </c>
      <c r="C10" s="24">
        <v>10412902</v>
      </c>
      <c r="D10" s="25">
        <v>15403510</v>
      </c>
    </row>
    <row r="11" spans="1:4" ht="13.5" thickBot="1" x14ac:dyDescent="0.25">
      <c r="A11" s="146" t="s">
        <v>278</v>
      </c>
      <c r="B11" s="147" t="s">
        <v>279</v>
      </c>
      <c r="C11" s="29">
        <v>36847358</v>
      </c>
      <c r="D11" s="27">
        <v>45559716</v>
      </c>
    </row>
    <row r="12" spans="1:4" ht="14.25" thickTop="1" thickBot="1" x14ac:dyDescent="0.25">
      <c r="A12" s="146" t="s">
        <v>280</v>
      </c>
      <c r="B12" s="135" t="s">
        <v>281</v>
      </c>
      <c r="C12" s="20">
        <v>577481</v>
      </c>
      <c r="D12" s="16">
        <v>1518461</v>
      </c>
    </row>
    <row r="13" spans="1:4" ht="13.5" thickTop="1" x14ac:dyDescent="0.2">
      <c r="A13" s="136" t="s">
        <v>282</v>
      </c>
      <c r="B13" s="145" t="s">
        <v>283</v>
      </c>
      <c r="C13" s="120">
        <f>SUM(C14:C15)</f>
        <v>90794</v>
      </c>
      <c r="D13" s="120">
        <f>SUM(D14:D15)</f>
        <v>0</v>
      </c>
    </row>
    <row r="14" spans="1:4" x14ac:dyDescent="0.2">
      <c r="A14" s="136" t="s">
        <v>284</v>
      </c>
      <c r="B14" s="138" t="s">
        <v>285</v>
      </c>
      <c r="C14" s="24">
        <v>90794</v>
      </c>
      <c r="D14" s="25"/>
    </row>
    <row r="15" spans="1:4" ht="13.5" thickBot="1" x14ac:dyDescent="0.25">
      <c r="A15" s="146" t="s">
        <v>286</v>
      </c>
      <c r="B15" s="147" t="s">
        <v>287</v>
      </c>
      <c r="C15" s="26">
        <v>0</v>
      </c>
      <c r="D15" s="27"/>
    </row>
    <row r="16" spans="1:4" ht="13.5" thickTop="1" x14ac:dyDescent="0.2">
      <c r="A16" s="136" t="s">
        <v>288</v>
      </c>
      <c r="B16" s="145" t="s">
        <v>289</v>
      </c>
      <c r="C16" s="120">
        <f>SUM(C17:C19)</f>
        <v>27266323</v>
      </c>
      <c r="D16" s="120">
        <f>SUM(D17:D19)</f>
        <v>11006948</v>
      </c>
    </row>
    <row r="17" spans="1:4" x14ac:dyDescent="0.2">
      <c r="A17" s="136" t="s">
        <v>290</v>
      </c>
      <c r="B17" s="138" t="s">
        <v>291</v>
      </c>
      <c r="C17" s="24">
        <v>0</v>
      </c>
      <c r="D17" s="25">
        <v>0</v>
      </c>
    </row>
    <row r="18" spans="1:4" x14ac:dyDescent="0.2">
      <c r="A18" s="136" t="s">
        <v>292</v>
      </c>
      <c r="B18" s="138" t="s">
        <v>293</v>
      </c>
      <c r="C18" s="24">
        <v>0</v>
      </c>
      <c r="D18" s="25">
        <v>0</v>
      </c>
    </row>
    <row r="19" spans="1:4" ht="13.5" thickBot="1" x14ac:dyDescent="0.25">
      <c r="A19" s="146" t="s">
        <v>294</v>
      </c>
      <c r="B19" s="147" t="s">
        <v>295</v>
      </c>
      <c r="C19" s="29">
        <v>27266323</v>
      </c>
      <c r="D19" s="27">
        <v>11006948</v>
      </c>
    </row>
    <row r="20" spans="1:4" ht="13.5" thickTop="1" x14ac:dyDescent="0.2">
      <c r="A20" s="136" t="s">
        <v>296</v>
      </c>
      <c r="B20" s="145" t="s">
        <v>297</v>
      </c>
      <c r="C20" s="120">
        <f>SUM(C21:C23)</f>
        <v>18487842</v>
      </c>
      <c r="D20" s="120">
        <f>SUM(D21:D23)</f>
        <v>11343307</v>
      </c>
    </row>
    <row r="21" spans="1:4" x14ac:dyDescent="0.2">
      <c r="A21" s="136" t="s">
        <v>298</v>
      </c>
      <c r="B21" s="138" t="s">
        <v>299</v>
      </c>
      <c r="C21" s="24">
        <v>0</v>
      </c>
      <c r="D21" s="25">
        <v>0</v>
      </c>
    </row>
    <row r="22" spans="1:4" x14ac:dyDescent="0.2">
      <c r="A22" s="136" t="s">
        <v>300</v>
      </c>
      <c r="B22" s="138" t="s">
        <v>301</v>
      </c>
      <c r="C22" s="24">
        <v>18487842</v>
      </c>
      <c r="D22" s="25">
        <v>11343307</v>
      </c>
    </row>
    <row r="23" spans="1:4" ht="13.5" thickBot="1" x14ac:dyDescent="0.25">
      <c r="A23" s="146" t="s">
        <v>302</v>
      </c>
      <c r="B23" s="147" t="s">
        <v>303</v>
      </c>
      <c r="C23" s="26">
        <v>0</v>
      </c>
      <c r="D23" s="27">
        <v>0</v>
      </c>
    </row>
    <row r="24" spans="1:4" ht="14.25" thickTop="1" thickBot="1" x14ac:dyDescent="0.25">
      <c r="A24" s="146" t="s">
        <v>304</v>
      </c>
      <c r="B24" s="135" t="s">
        <v>305</v>
      </c>
      <c r="C24" s="32"/>
      <c r="D24" s="27"/>
    </row>
    <row r="25" spans="1:4" ht="17.25" thickTop="1" thickBot="1" x14ac:dyDescent="0.25">
      <c r="A25" s="148"/>
      <c r="B25" s="135" t="s">
        <v>306</v>
      </c>
      <c r="C25" s="129">
        <f>+C24+C20+C16+C13+C12+C3</f>
        <v>385664505</v>
      </c>
      <c r="D25" s="130">
        <f>+D24+D20+D16+D13+D12+D3</f>
        <v>292930084</v>
      </c>
    </row>
    <row r="26" spans="1:4" ht="13.5" thickTop="1" x14ac:dyDescent="0.2">
      <c r="A26" s="165"/>
    </row>
    <row r="27" spans="1:4" ht="15.75" x14ac:dyDescent="0.25">
      <c r="A27" s="167"/>
    </row>
  </sheetData>
  <sheetProtection algorithmName="SHA-512" hashValue="aq1hXbjXg3jgTZdydrlfAOXHdkBrVq5Q174psC0qOX63f7Q58AozlpraGNlt9cNB9sRfdzhzuqO+qaZPEvls0Q==" saltValue="DV5n2BwdXaGdpsBVoDTl2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4:D12 C14:D15 C17:D19 C21:D24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1"/>
  <sheetViews>
    <sheetView topLeftCell="A37" workbookViewId="0">
      <selection activeCell="C49" sqref="C49"/>
    </sheetView>
  </sheetViews>
  <sheetFormatPr baseColWidth="10" defaultRowHeight="12.75" x14ac:dyDescent="0.2"/>
  <cols>
    <col min="1" max="1" width="15.5703125" style="3" customWidth="1"/>
    <col min="2" max="2" width="45.5703125" style="3" customWidth="1"/>
    <col min="3" max="3" width="25.28515625" style="3" customWidth="1"/>
    <col min="4" max="16384" width="11.42578125" style="3"/>
  </cols>
  <sheetData>
    <row r="1" spans="1:4" ht="29.25" customHeight="1" thickBot="1" x14ac:dyDescent="0.25">
      <c r="A1" s="119">
        <f>Signaletiq!B9</f>
        <v>202312</v>
      </c>
      <c r="B1" s="119">
        <f>Signaletiq!B3</f>
        <v>1601122</v>
      </c>
      <c r="C1" s="168" t="s">
        <v>493</v>
      </c>
      <c r="D1" s="168"/>
    </row>
    <row r="2" spans="1:4" ht="13.5" thickTop="1" x14ac:dyDescent="0.2">
      <c r="A2" s="169" t="s">
        <v>307</v>
      </c>
      <c r="B2" s="170" t="s">
        <v>308</v>
      </c>
      <c r="C2" s="171" t="s">
        <v>309</v>
      </c>
    </row>
    <row r="3" spans="1:4" ht="12.75" customHeight="1" x14ac:dyDescent="0.25">
      <c r="A3" s="172"/>
      <c r="B3" s="173"/>
      <c r="C3" s="33"/>
    </row>
    <row r="4" spans="1:4" ht="12.75" customHeight="1" x14ac:dyDescent="0.25">
      <c r="A4" s="172" t="s">
        <v>310</v>
      </c>
      <c r="B4" s="173" t="s">
        <v>311</v>
      </c>
      <c r="C4" s="34">
        <f>passif!C4-passif!C5</f>
        <v>329300000</v>
      </c>
    </row>
    <row r="5" spans="1:4" ht="12.75" customHeight="1" x14ac:dyDescent="0.25">
      <c r="A5" s="172"/>
      <c r="B5" s="173"/>
      <c r="C5" s="34"/>
    </row>
    <row r="6" spans="1:4" ht="12.75" customHeight="1" x14ac:dyDescent="0.25">
      <c r="A6" s="172" t="s">
        <v>312</v>
      </c>
      <c r="B6" s="173" t="s">
        <v>113</v>
      </c>
      <c r="C6" s="34">
        <f>passif!C6</f>
        <v>0</v>
      </c>
    </row>
    <row r="7" spans="1:4" ht="12.75" customHeight="1" x14ac:dyDescent="0.25">
      <c r="A7" s="172"/>
      <c r="B7" s="173"/>
      <c r="C7" s="34"/>
    </row>
    <row r="8" spans="1:4" ht="12.75" customHeight="1" x14ac:dyDescent="0.25">
      <c r="A8" s="172" t="s">
        <v>313</v>
      </c>
      <c r="B8" s="173" t="s">
        <v>115</v>
      </c>
      <c r="C8" s="34">
        <f>passif!C7</f>
        <v>7664288</v>
      </c>
    </row>
    <row r="9" spans="1:4" ht="12.75" customHeight="1" x14ac:dyDescent="0.25">
      <c r="A9" s="172"/>
      <c r="B9" s="173"/>
      <c r="C9" s="34"/>
    </row>
    <row r="10" spans="1:4" ht="12.75" customHeight="1" x14ac:dyDescent="0.25">
      <c r="A10" s="172" t="s">
        <v>314</v>
      </c>
      <c r="B10" s="173" t="s">
        <v>117</v>
      </c>
      <c r="C10" s="34">
        <f>passif!C8</f>
        <v>10672236</v>
      </c>
    </row>
    <row r="11" spans="1:4" ht="12.75" customHeight="1" x14ac:dyDescent="0.25">
      <c r="A11" s="172"/>
      <c r="B11" s="173"/>
      <c r="C11" s="34"/>
    </row>
    <row r="12" spans="1:4" ht="12.75" customHeight="1" x14ac:dyDescent="0.25">
      <c r="A12" s="172" t="s">
        <v>315</v>
      </c>
      <c r="B12" s="173" t="s">
        <v>119</v>
      </c>
      <c r="C12" s="34">
        <f>passif!C9</f>
        <v>34868128</v>
      </c>
    </row>
    <row r="13" spans="1:4" ht="12.75" customHeight="1" x14ac:dyDescent="0.25">
      <c r="A13" s="172"/>
      <c r="B13" s="173"/>
      <c r="C13" s="34"/>
    </row>
    <row r="14" spans="1:4" ht="12.75" customHeight="1" x14ac:dyDescent="0.25">
      <c r="A14" s="172" t="s">
        <v>316</v>
      </c>
      <c r="B14" s="173" t="s">
        <v>317</v>
      </c>
      <c r="C14" s="35">
        <v>714000</v>
      </c>
    </row>
    <row r="15" spans="1:4" ht="12.75" customHeight="1" x14ac:dyDescent="0.25">
      <c r="A15" s="172"/>
      <c r="B15" s="173"/>
      <c r="C15" s="34"/>
    </row>
    <row r="16" spans="1:4" ht="12.75" customHeight="1" x14ac:dyDescent="0.25">
      <c r="A16" s="172" t="s">
        <v>318</v>
      </c>
      <c r="B16" s="173" t="s">
        <v>319</v>
      </c>
      <c r="C16" s="35"/>
    </row>
    <row r="17" spans="1:3" ht="12.75" customHeight="1" x14ac:dyDescent="0.25">
      <c r="A17" s="172"/>
      <c r="B17" s="173"/>
      <c r="C17" s="34"/>
    </row>
    <row r="18" spans="1:3" ht="12.75" customHeight="1" x14ac:dyDescent="0.25">
      <c r="A18" s="172" t="s">
        <v>320</v>
      </c>
      <c r="B18" s="173" t="s">
        <v>321</v>
      </c>
      <c r="C18" s="34">
        <f>passif!C13</f>
        <v>46376000</v>
      </c>
    </row>
    <row r="19" spans="1:3" ht="12.75" customHeight="1" x14ac:dyDescent="0.25">
      <c r="A19" s="172"/>
      <c r="B19" s="173"/>
      <c r="C19" s="34"/>
    </row>
    <row r="20" spans="1:3" ht="12.75" customHeight="1" x14ac:dyDescent="0.25">
      <c r="A20" s="172" t="s">
        <v>322</v>
      </c>
      <c r="B20" s="173" t="s">
        <v>323</v>
      </c>
      <c r="C20" s="34">
        <f>passif!C14</f>
        <v>0</v>
      </c>
    </row>
    <row r="21" spans="1:3" ht="12.75" customHeight="1" x14ac:dyDescent="0.25">
      <c r="A21" s="172"/>
      <c r="B21" s="173"/>
      <c r="C21" s="34"/>
    </row>
    <row r="22" spans="1:3" ht="12.75" customHeight="1" x14ac:dyDescent="0.25">
      <c r="A22" s="172" t="s">
        <v>324</v>
      </c>
      <c r="B22" s="173" t="s">
        <v>325</v>
      </c>
      <c r="C22" s="34">
        <f>IF(passif!C10&gt;=0,passif!C10,0)</f>
        <v>121007</v>
      </c>
    </row>
    <row r="23" spans="1:3" ht="12.75" customHeight="1" x14ac:dyDescent="0.25">
      <c r="A23" s="172"/>
      <c r="B23" s="173"/>
      <c r="C23" s="34"/>
    </row>
    <row r="24" spans="1:3" ht="26.25" thickBot="1" x14ac:dyDescent="0.3">
      <c r="A24" s="174" t="s">
        <v>326</v>
      </c>
      <c r="B24" s="175" t="s">
        <v>327</v>
      </c>
      <c r="C24" s="36">
        <f>IF(passif!C15&gt;0,passif!C15,0)</f>
        <v>0</v>
      </c>
    </row>
    <row r="25" spans="1:3" ht="17.25" thickTop="1" thickBot="1" x14ac:dyDescent="0.3">
      <c r="A25" s="174" t="s">
        <v>328</v>
      </c>
      <c r="B25" s="176" t="s">
        <v>329</v>
      </c>
      <c r="C25" s="36">
        <f>C24+C22+C20+C18+C16+C14+C12+C10+C8+C6+C4</f>
        <v>429715659</v>
      </c>
    </row>
    <row r="26" spans="1:3" ht="13.5" customHeight="1" thickTop="1" x14ac:dyDescent="0.25">
      <c r="A26" s="172"/>
      <c r="B26" s="173"/>
      <c r="C26" s="37"/>
    </row>
    <row r="27" spans="1:3" ht="12.75" customHeight="1" x14ac:dyDescent="0.25">
      <c r="A27" s="172" t="s">
        <v>330</v>
      </c>
      <c r="B27" s="173" t="s">
        <v>331</v>
      </c>
      <c r="C27" s="35"/>
    </row>
    <row r="28" spans="1:3" ht="12.75" customHeight="1" x14ac:dyDescent="0.25">
      <c r="A28" s="172"/>
      <c r="B28" s="173"/>
      <c r="C28" s="34"/>
    </row>
    <row r="29" spans="1:3" ht="12.75" customHeight="1" x14ac:dyDescent="0.25">
      <c r="A29" s="172" t="s">
        <v>332</v>
      </c>
      <c r="B29" s="173" t="s">
        <v>333</v>
      </c>
      <c r="C29" s="34">
        <f>IF(passif!C10&lt;0,-1*passif!C10,0)</f>
        <v>0</v>
      </c>
    </row>
    <row r="30" spans="1:3" ht="12.75" customHeight="1" x14ac:dyDescent="0.25">
      <c r="A30" s="172"/>
      <c r="B30" s="173"/>
      <c r="C30" s="34"/>
    </row>
    <row r="31" spans="1:3" ht="25.5" x14ac:dyDescent="0.25">
      <c r="A31" s="172" t="s">
        <v>334</v>
      </c>
      <c r="B31" s="173" t="s">
        <v>335</v>
      </c>
      <c r="C31" s="34">
        <f>IF(passif!C15&lt;0,-1*passif!C15,0)</f>
        <v>0</v>
      </c>
    </row>
    <row r="32" spans="1:3" ht="12.75" customHeight="1" x14ac:dyDescent="0.25">
      <c r="A32" s="172"/>
      <c r="B32" s="173"/>
      <c r="C32" s="34"/>
    </row>
    <row r="33" spans="1:3" ht="25.5" x14ac:dyDescent="0.25">
      <c r="A33" s="172" t="s">
        <v>336</v>
      </c>
      <c r="B33" s="173" t="s">
        <v>337</v>
      </c>
      <c r="C33" s="34">
        <f>+actif!E50+actif!E51</f>
        <v>0</v>
      </c>
    </row>
    <row r="34" spans="1:3" ht="12.75" customHeight="1" x14ac:dyDescent="0.25">
      <c r="A34" s="172"/>
      <c r="B34" s="173"/>
      <c r="C34" s="34"/>
    </row>
    <row r="35" spans="1:3" ht="12.75" customHeight="1" x14ac:dyDescent="0.25">
      <c r="A35" s="172" t="s">
        <v>338</v>
      </c>
      <c r="B35" s="173" t="s">
        <v>339</v>
      </c>
      <c r="C35" s="35">
        <v>9000</v>
      </c>
    </row>
    <row r="36" spans="1:3" ht="12.75" customHeight="1" x14ac:dyDescent="0.25">
      <c r="A36" s="172"/>
      <c r="B36" s="173"/>
      <c r="C36" s="38"/>
    </row>
    <row r="37" spans="1:3" ht="12.75" customHeight="1" x14ac:dyDescent="0.25">
      <c r="A37" s="172" t="s">
        <v>340</v>
      </c>
      <c r="B37" s="173" t="s">
        <v>341</v>
      </c>
      <c r="C37" s="38">
        <f>actif!E5+actif!E6</f>
        <v>3194433</v>
      </c>
    </row>
    <row r="38" spans="1:3" ht="12.75" customHeight="1" x14ac:dyDescent="0.25">
      <c r="A38" s="172"/>
      <c r="B38" s="173"/>
      <c r="C38" s="34"/>
    </row>
    <row r="39" spans="1:3" ht="13.5" customHeight="1" thickBot="1" x14ac:dyDescent="0.3">
      <c r="A39" s="174" t="s">
        <v>342</v>
      </c>
      <c r="B39" s="175" t="s">
        <v>343</v>
      </c>
      <c r="C39" s="39"/>
    </row>
    <row r="40" spans="1:3" ht="17.25" thickTop="1" thickBot="1" x14ac:dyDescent="0.3">
      <c r="A40" s="174" t="s">
        <v>344</v>
      </c>
      <c r="B40" s="176" t="s">
        <v>345</v>
      </c>
      <c r="C40" s="40">
        <f>C39+C37+C35+C33+C31+C29+C27</f>
        <v>3203433</v>
      </c>
    </row>
    <row r="41" spans="1:3" ht="13.5" customHeight="1" thickTop="1" x14ac:dyDescent="0.25">
      <c r="A41" s="172"/>
      <c r="B41" s="173"/>
      <c r="C41" s="37"/>
    </row>
    <row r="42" spans="1:3" ht="12.75" customHeight="1" x14ac:dyDescent="0.25">
      <c r="A42" s="172" t="s">
        <v>346</v>
      </c>
      <c r="B42" s="173" t="s">
        <v>347</v>
      </c>
      <c r="C42" s="35"/>
    </row>
    <row r="43" spans="1:3" ht="12.75" customHeight="1" x14ac:dyDescent="0.25">
      <c r="A43" s="172"/>
      <c r="B43" s="173"/>
      <c r="C43" s="34"/>
    </row>
    <row r="44" spans="1:3" ht="12.75" customHeight="1" x14ac:dyDescent="0.25">
      <c r="A44" s="172" t="s">
        <v>348</v>
      </c>
      <c r="B44" s="173" t="s">
        <v>349</v>
      </c>
      <c r="C44" s="35"/>
    </row>
    <row r="45" spans="1:3" ht="12.75" customHeight="1" x14ac:dyDescent="0.25">
      <c r="A45" s="172"/>
      <c r="B45" s="173"/>
      <c r="C45" s="34"/>
    </row>
    <row r="46" spans="1:3" ht="13.5" customHeight="1" thickBot="1" x14ac:dyDescent="0.3">
      <c r="A46" s="174" t="s">
        <v>350</v>
      </c>
      <c r="B46" s="175" t="s">
        <v>351</v>
      </c>
      <c r="C46" s="39"/>
    </row>
    <row r="47" spans="1:3" ht="17.25" thickTop="1" thickBot="1" x14ac:dyDescent="0.3">
      <c r="A47" s="174" t="s">
        <v>352</v>
      </c>
      <c r="B47" s="176" t="s">
        <v>353</v>
      </c>
      <c r="C47" s="36">
        <f>C46+C44+C42</f>
        <v>0</v>
      </c>
    </row>
    <row r="48" spans="1:3" ht="16.5" thickTop="1" x14ac:dyDescent="0.25">
      <c r="A48" s="172"/>
      <c r="B48" s="177"/>
      <c r="C48" s="41"/>
    </row>
    <row r="49" spans="1:3" ht="13.5" customHeight="1" x14ac:dyDescent="0.25">
      <c r="A49" s="367" t="s">
        <v>354</v>
      </c>
      <c r="B49" s="177" t="s">
        <v>429</v>
      </c>
      <c r="C49" s="42">
        <f>C25-C40+C47</f>
        <v>426512226</v>
      </c>
    </row>
    <row r="50" spans="1:3" ht="12.75" customHeight="1" thickBot="1" x14ac:dyDescent="0.3">
      <c r="A50" s="368"/>
      <c r="B50" s="176"/>
      <c r="C50" s="43"/>
    </row>
    <row r="51" spans="1:3" ht="13.5" thickTop="1" x14ac:dyDescent="0.2"/>
  </sheetData>
  <sheetProtection algorithmName="SHA-512" hashValue="rHxyYGVO/GDE67UdNFcFv58x3SyX4Vlvwe6xdkGr+KAREzHmA9Oiy18s3Ne3e1brJwxUcMsv8cZ8uJIg5rZ8rg==" saltValue="zH5l8HWzopikrcOeWn5c7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4 C16 C27 C35 C39 C42 C44 C46" name="Plage1"/>
  </protectedRanges>
  <mergeCells count="1">
    <mergeCell ref="A49:A50"/>
  </mergeCells>
  <phoneticPr fontId="0" type="noConversion"/>
  <pageMargins left="0.78740157499999996" right="0.78740157499999996" top="0.66" bottom="0.62" header="0.4921259845" footer="0.4921259845"/>
  <pageSetup paperSize="9" scale="95" orientation="portrait" r:id="rId1"/>
  <headerFooter alignWithMargins="0">
    <oddHeader>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29"/>
  <sheetViews>
    <sheetView workbookViewId="0">
      <selection activeCell="C30" sqref="C30"/>
    </sheetView>
  </sheetViews>
  <sheetFormatPr baseColWidth="10" defaultRowHeight="12.75" x14ac:dyDescent="0.2"/>
  <cols>
    <col min="1" max="1" width="11.42578125" style="3"/>
    <col min="2" max="2" width="48.42578125" style="3" customWidth="1"/>
    <col min="3" max="3" width="29" style="3" customWidth="1"/>
    <col min="4" max="16384" width="11.42578125" style="3"/>
  </cols>
  <sheetData>
    <row r="1" spans="1:3" ht="32.25" customHeight="1" thickBot="1" x14ac:dyDescent="0.25">
      <c r="A1" s="119">
        <f>Signaletiq!B9</f>
        <v>202312</v>
      </c>
      <c r="B1" s="119">
        <f>Signaletiq!B3</f>
        <v>1601122</v>
      </c>
      <c r="C1" s="178" t="s">
        <v>494</v>
      </c>
    </row>
    <row r="2" spans="1:3" ht="13.5" thickTop="1" x14ac:dyDescent="0.2">
      <c r="A2" s="179"/>
      <c r="B2" s="180"/>
      <c r="C2" s="181"/>
    </row>
    <row r="3" spans="1:3" x14ac:dyDescent="0.2">
      <c r="A3" s="182" t="s">
        <v>307</v>
      </c>
      <c r="B3" s="177" t="s">
        <v>308</v>
      </c>
      <c r="C3" s="183" t="s">
        <v>309</v>
      </c>
    </row>
    <row r="4" spans="1:3" ht="16.5" thickBot="1" x14ac:dyDescent="0.25">
      <c r="A4" s="184"/>
      <c r="B4" s="185"/>
      <c r="C4" s="186"/>
    </row>
    <row r="5" spans="1:3" ht="12.75" customHeight="1" thickTop="1" x14ac:dyDescent="0.2">
      <c r="A5" s="187"/>
      <c r="B5" s="173"/>
      <c r="C5" s="44"/>
    </row>
    <row r="6" spans="1:3" ht="12.75" customHeight="1" x14ac:dyDescent="0.2">
      <c r="A6" s="172" t="s">
        <v>355</v>
      </c>
      <c r="B6" s="173" t="s">
        <v>356</v>
      </c>
      <c r="C6" s="44">
        <f>FPN!C49</f>
        <v>426512226</v>
      </c>
    </row>
    <row r="7" spans="1:3" ht="16.5" thickBot="1" x14ac:dyDescent="0.25">
      <c r="A7" s="188"/>
      <c r="B7" s="189"/>
      <c r="C7" s="45"/>
    </row>
    <row r="8" spans="1:3" ht="13.5" customHeight="1" thickTop="1" x14ac:dyDescent="0.25">
      <c r="A8" s="172"/>
      <c r="B8" s="177"/>
      <c r="C8" s="46"/>
    </row>
    <row r="9" spans="1:3" ht="13.5" customHeight="1" thickBot="1" x14ac:dyDescent="0.3">
      <c r="A9" s="174" t="s">
        <v>357</v>
      </c>
      <c r="B9" s="176" t="s">
        <v>329</v>
      </c>
      <c r="C9" s="43">
        <f>C6</f>
        <v>426512226</v>
      </c>
    </row>
    <row r="10" spans="1:3" ht="13.5" customHeight="1" thickTop="1" x14ac:dyDescent="0.25">
      <c r="A10" s="172"/>
      <c r="B10" s="173"/>
      <c r="C10" s="47"/>
    </row>
    <row r="11" spans="1:3" ht="12.75" customHeight="1" x14ac:dyDescent="0.25">
      <c r="A11" s="172" t="s">
        <v>358</v>
      </c>
      <c r="B11" s="173" t="s">
        <v>359</v>
      </c>
      <c r="C11" s="38">
        <f>actif!E13+actif!E14+actif!E15+actif!E16</f>
        <v>1930276823</v>
      </c>
    </row>
    <row r="12" spans="1:3" ht="12.75" customHeight="1" x14ac:dyDescent="0.2">
      <c r="A12" s="172"/>
      <c r="B12" s="173"/>
      <c r="C12" s="48"/>
    </row>
    <row r="13" spans="1:3" ht="25.5" x14ac:dyDescent="0.2">
      <c r="A13" s="172" t="s">
        <v>360</v>
      </c>
      <c r="B13" s="173" t="s">
        <v>361</v>
      </c>
      <c r="C13" s="48">
        <f>actif!E11</f>
        <v>0</v>
      </c>
    </row>
    <row r="14" spans="1:3" ht="15.75" x14ac:dyDescent="0.2">
      <c r="A14" s="190"/>
      <c r="B14" s="191"/>
      <c r="C14" s="48"/>
    </row>
    <row r="15" spans="1:3" ht="12.75" customHeight="1" x14ac:dyDescent="0.2">
      <c r="A15" s="172"/>
      <c r="B15" s="173"/>
      <c r="C15" s="48"/>
    </row>
    <row r="16" spans="1:3" ht="12.75" customHeight="1" x14ac:dyDescent="0.2">
      <c r="A16" s="172" t="s">
        <v>362</v>
      </c>
      <c r="B16" s="173" t="s">
        <v>363</v>
      </c>
      <c r="C16" s="48">
        <f>actif!E17+actif!E18+actif!E19</f>
        <v>35051213</v>
      </c>
    </row>
    <row r="17" spans="1:3" ht="15.75" x14ac:dyDescent="0.2">
      <c r="A17" s="190"/>
      <c r="B17" s="191"/>
      <c r="C17" s="48"/>
    </row>
    <row r="18" spans="1:3" ht="26.25" thickBot="1" x14ac:dyDescent="0.25">
      <c r="A18" s="174" t="s">
        <v>364</v>
      </c>
      <c r="B18" s="175" t="s">
        <v>365</v>
      </c>
      <c r="C18" s="49">
        <f>actif!E48</f>
        <v>0</v>
      </c>
    </row>
    <row r="19" spans="1:3" ht="13.5" customHeight="1" thickTop="1" x14ac:dyDescent="0.25">
      <c r="A19" s="172"/>
      <c r="B19" s="192"/>
      <c r="C19" s="46"/>
    </row>
    <row r="20" spans="1:3" ht="13.5" customHeight="1" thickBot="1" x14ac:dyDescent="0.3">
      <c r="A20" s="174" t="s">
        <v>366</v>
      </c>
      <c r="B20" s="193" t="s">
        <v>345</v>
      </c>
      <c r="C20" s="43">
        <f>C11+C13+C16+C18</f>
        <v>1965328036</v>
      </c>
    </row>
    <row r="21" spans="1:3" ht="13.5" customHeight="1" thickTop="1" x14ac:dyDescent="0.2">
      <c r="A21" s="172"/>
      <c r="B21" s="194"/>
      <c r="C21" s="50"/>
    </row>
    <row r="22" spans="1:3" ht="12.75" customHeight="1" x14ac:dyDescent="0.2">
      <c r="A22" s="172" t="s">
        <v>367</v>
      </c>
      <c r="B22" s="194" t="s">
        <v>368</v>
      </c>
      <c r="C22" s="48">
        <f>FPN!C39</f>
        <v>0</v>
      </c>
    </row>
    <row r="23" spans="1:3" ht="16.5" thickBot="1" x14ac:dyDescent="0.25">
      <c r="A23" s="188"/>
      <c r="B23" s="189"/>
      <c r="C23" s="51"/>
    </row>
    <row r="24" spans="1:3" ht="13.5" customHeight="1" thickTop="1" x14ac:dyDescent="0.25">
      <c r="A24" s="172"/>
      <c r="B24" s="192"/>
      <c r="C24" s="37"/>
    </row>
    <row r="25" spans="1:3" ht="16.5" thickBot="1" x14ac:dyDescent="0.3">
      <c r="A25" s="174" t="s">
        <v>369</v>
      </c>
      <c r="B25" s="195" t="s">
        <v>353</v>
      </c>
      <c r="C25" s="52">
        <f>C22</f>
        <v>0</v>
      </c>
    </row>
    <row r="26" spans="1:3" ht="13.5" customHeight="1" thickTop="1" x14ac:dyDescent="0.2">
      <c r="A26" s="172"/>
      <c r="B26" s="192"/>
      <c r="C26" s="53"/>
    </row>
    <row r="27" spans="1:3" ht="12.75" customHeight="1" x14ac:dyDescent="0.2">
      <c r="A27" s="172" t="s">
        <v>370</v>
      </c>
      <c r="B27" s="192" t="s">
        <v>371</v>
      </c>
      <c r="C27" s="4">
        <f>IF(C20-C25=0,"",C9*100/(C20-C25))</f>
        <v>21.701833901890158</v>
      </c>
    </row>
    <row r="28" spans="1:3" ht="16.5" thickBot="1" x14ac:dyDescent="0.25">
      <c r="A28" s="188"/>
      <c r="B28" s="189"/>
      <c r="C28" s="54"/>
    </row>
    <row r="29" spans="1:3" ht="15.75" thickTop="1" x14ac:dyDescent="0.2">
      <c r="A29" s="196"/>
    </row>
  </sheetData>
  <sheetProtection algorithmName="SHA-512" hashValue="hjAvslnL/9yQiC8kgEdGZeJlVGkgthxh4w5HuYPImpPrB7AquHWZIKpbUbQ2hGd7emhQB2W4SOWQCQiTzLmR2g==" saltValue="9SRif43uBqeKlbaqMQYx6A==" spinCount="100000" sheet="1" objects="1" scenarios="1" formatCells="0" formatColumns="0" formatRows="0" insertColumns="0" insertRows="0" insertHyperlinks="0" deleteColumns="0" deleteRows="0" sort="0" autoFilter="0" pivotTables="0"/>
  <phoneticPr fontId="0" type="noConversion"/>
  <pageMargins left="0.78740157480314965" right="0.78740157480314965" top="0.98425196850393704" bottom="0.98425196850393704" header="0.51181102362204722" footer="0.51181102362204722"/>
  <pageSetup paperSize="9" scale="98" orientation="portrait" r:id="rId1"/>
  <headerFooter alignWithMargins="0">
    <oddHeader>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25"/>
  <sheetViews>
    <sheetView topLeftCell="A31" workbookViewId="0">
      <selection activeCell="E9" sqref="E9"/>
    </sheetView>
  </sheetViews>
  <sheetFormatPr baseColWidth="10" defaultRowHeight="12.75" x14ac:dyDescent="0.2"/>
  <cols>
    <col min="1" max="1" width="14.7109375" style="3" customWidth="1"/>
    <col min="2" max="2" width="48" style="3" customWidth="1"/>
    <col min="3" max="3" width="27.85546875" style="3" customWidth="1"/>
    <col min="4" max="16384" width="11.42578125" style="3"/>
  </cols>
  <sheetData>
    <row r="1" spans="1:3" ht="49.5" customHeight="1" thickBot="1" x14ac:dyDescent="0.25">
      <c r="A1" s="119">
        <f>Signaletiq!B9</f>
        <v>202312</v>
      </c>
      <c r="B1" s="119">
        <f>Signaletiq!B3</f>
        <v>1601122</v>
      </c>
      <c r="C1" s="178" t="s">
        <v>495</v>
      </c>
    </row>
    <row r="2" spans="1:3" ht="13.5" thickTop="1" x14ac:dyDescent="0.2">
      <c r="A2" s="179"/>
      <c r="B2" s="180"/>
      <c r="C2" s="181"/>
    </row>
    <row r="3" spans="1:3" x14ac:dyDescent="0.2">
      <c r="A3" s="182" t="s">
        <v>307</v>
      </c>
      <c r="B3" s="177" t="s">
        <v>308</v>
      </c>
      <c r="C3" s="183" t="s">
        <v>309</v>
      </c>
    </row>
    <row r="4" spans="1:3" ht="16.5" thickBot="1" x14ac:dyDescent="0.25">
      <c r="A4" s="184"/>
      <c r="B4" s="185"/>
      <c r="C4" s="186"/>
    </row>
    <row r="5" spans="1:3" ht="13.5" customHeight="1" thickTop="1" x14ac:dyDescent="0.2">
      <c r="A5" s="187"/>
      <c r="B5" s="173"/>
      <c r="C5" s="55"/>
    </row>
    <row r="6" spans="1:3" ht="12.75" customHeight="1" x14ac:dyDescent="0.2">
      <c r="A6" s="172"/>
      <c r="B6" s="173"/>
      <c r="C6" s="44"/>
    </row>
    <row r="7" spans="1:3" ht="12.75" customHeight="1" x14ac:dyDescent="0.2">
      <c r="A7" s="172" t="s">
        <v>372</v>
      </c>
      <c r="B7" s="173" t="s">
        <v>356</v>
      </c>
      <c r="C7" s="44">
        <f>FPN!C49</f>
        <v>426512226</v>
      </c>
    </row>
    <row r="8" spans="1:3" ht="15.75" x14ac:dyDescent="0.2">
      <c r="A8" s="190"/>
      <c r="B8" s="197"/>
      <c r="C8" s="44"/>
    </row>
    <row r="9" spans="1:3" ht="12.75" customHeight="1" x14ac:dyDescent="0.2">
      <c r="A9" s="172"/>
      <c r="B9" s="173"/>
      <c r="C9" s="48"/>
    </row>
    <row r="10" spans="1:3" ht="25.5" x14ac:dyDescent="0.2">
      <c r="A10" s="172" t="s">
        <v>373</v>
      </c>
      <c r="B10" s="173" t="s">
        <v>374</v>
      </c>
      <c r="C10" s="56"/>
    </row>
    <row r="11" spans="1:3" ht="16.5" thickBot="1" x14ac:dyDescent="0.25">
      <c r="A11" s="188"/>
      <c r="B11" s="189"/>
      <c r="C11" s="51"/>
    </row>
    <row r="12" spans="1:3" ht="13.5" customHeight="1" thickTop="1" x14ac:dyDescent="0.25">
      <c r="A12" s="172"/>
      <c r="B12" s="177"/>
      <c r="C12" s="57"/>
    </row>
    <row r="13" spans="1:3" ht="13.5" customHeight="1" thickBot="1" x14ac:dyDescent="0.3">
      <c r="A13" s="174" t="s">
        <v>375</v>
      </c>
      <c r="B13" s="176" t="s">
        <v>376</v>
      </c>
      <c r="C13" s="58">
        <f>C7+C10</f>
        <v>426512226</v>
      </c>
    </row>
    <row r="14" spans="1:3" ht="13.5" customHeight="1" thickTop="1" x14ac:dyDescent="0.25">
      <c r="A14" s="172"/>
      <c r="B14" s="173"/>
      <c r="C14" s="47"/>
    </row>
    <row r="15" spans="1:3" ht="12.75" customHeight="1" x14ac:dyDescent="0.25">
      <c r="A15" s="172"/>
      <c r="B15" s="173"/>
      <c r="C15" s="38"/>
    </row>
    <row r="16" spans="1:3" ht="13.5" customHeight="1" thickBot="1" x14ac:dyDescent="0.3">
      <c r="A16" s="172" t="s">
        <v>377</v>
      </c>
      <c r="B16" s="173" t="s">
        <v>378</v>
      </c>
      <c r="C16" s="59">
        <f>actif!E4-(actif!E5+actif!E6)</f>
        <v>131198053</v>
      </c>
    </row>
    <row r="17" spans="1:3" ht="13.5" customHeight="1" thickTop="1" x14ac:dyDescent="0.2">
      <c r="A17" s="198"/>
      <c r="B17" s="180"/>
      <c r="C17" s="60"/>
    </row>
    <row r="18" spans="1:3" ht="12.75" customHeight="1" x14ac:dyDescent="0.2">
      <c r="A18" s="172" t="s">
        <v>379</v>
      </c>
      <c r="B18" s="177" t="s">
        <v>380</v>
      </c>
      <c r="C18" s="61">
        <f>C16</f>
        <v>131198053</v>
      </c>
    </row>
    <row r="19" spans="1:3" ht="16.5" thickBot="1" x14ac:dyDescent="0.25">
      <c r="A19" s="188"/>
      <c r="B19" s="189"/>
      <c r="C19" s="62"/>
    </row>
    <row r="20" spans="1:3" ht="13.5" customHeight="1" thickTop="1" x14ac:dyDescent="0.2">
      <c r="A20" s="172"/>
      <c r="B20" s="177"/>
      <c r="C20" s="53"/>
    </row>
    <row r="21" spans="1:3" ht="12.75" customHeight="1" x14ac:dyDescent="0.2">
      <c r="A21" s="172"/>
      <c r="B21" s="177"/>
      <c r="C21" s="4"/>
    </row>
    <row r="22" spans="1:3" ht="12.75" customHeight="1" x14ac:dyDescent="0.2">
      <c r="A22" s="172" t="s">
        <v>381</v>
      </c>
      <c r="B22" s="177" t="s">
        <v>382</v>
      </c>
      <c r="C22" s="4">
        <f>IF(C18=0,"",C13*100/C18)</f>
        <v>325.09036243091197</v>
      </c>
    </row>
    <row r="23" spans="1:3" ht="16.5" thickBot="1" x14ac:dyDescent="0.25">
      <c r="A23" s="188"/>
      <c r="B23" s="189"/>
      <c r="C23" s="54"/>
    </row>
    <row r="24" spans="1:3" ht="13.5" thickTop="1" x14ac:dyDescent="0.2">
      <c r="A24" s="199"/>
    </row>
    <row r="25" spans="1:3" x14ac:dyDescent="0.2">
      <c r="A25" s="199"/>
    </row>
  </sheetData>
  <sheetProtection algorithmName="SHA-512" hashValue="pM8vYYoY4mj3O/GL+UcdL1LohXykN85/W0y8ikPFm1VqAsD76QLczb7afBRJ21OliWH/WtsieO7dHmmARWWNGw==" saltValue="RXC8LMdh4j2loIYospsFGw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C10" name="Plage1"/>
  </protectedRanges>
  <phoneticPr fontId="0" type="noConversion"/>
  <pageMargins left="0.78740157480314965" right="0.78740157480314965" top="0.98425196850393704" bottom="0.98425196850393704" header="0.51181102362204722" footer="0.51181102362204722"/>
  <pageSetup paperSize="9" scale="96" orientation="portrait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Signaletiq</vt:lpstr>
      <vt:lpstr>actif</vt:lpstr>
      <vt:lpstr>passif</vt:lpstr>
      <vt:lpstr>HORS_BILAN</vt:lpstr>
      <vt:lpstr>cpte de result Charges</vt:lpstr>
      <vt:lpstr>cpte de result Produits</vt:lpstr>
      <vt:lpstr>FPN</vt:lpstr>
      <vt:lpstr>Couv risque</vt:lpstr>
      <vt:lpstr>Couv immob</vt:lpstr>
      <vt:lpstr>Couv CRD</vt:lpstr>
      <vt:lpstr>Engag appar</vt:lpstr>
      <vt:lpstr>participation</vt:lpstr>
      <vt:lpstr>participation Ind</vt:lpstr>
      <vt:lpstr>liquidite</vt:lpstr>
      <vt:lpstr>Statistiques</vt:lpstr>
      <vt:lpstr>div risque</vt:lpstr>
      <vt:lpstr>div risque Ind</vt:lpstr>
      <vt:lpstr>Financement</vt:lpstr>
      <vt:lpstr>temoin</vt:lpstr>
      <vt:lpstr>Div&amp;Part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Leny Euridice Tavouka</dc:creator>
  <cp:lastModifiedBy>levis Nguelemo</cp:lastModifiedBy>
  <cp:lastPrinted>2022-04-25T17:54:05Z</cp:lastPrinted>
  <dcterms:created xsi:type="dcterms:W3CDTF">2007-12-28T08:04:13Z</dcterms:created>
  <dcterms:modified xsi:type="dcterms:W3CDTF">2024-02-15T14:53:51Z</dcterms:modified>
</cp:coreProperties>
</file>