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0"/>
  <workbookPr codeName="ThisWorkbook" defaultThemeVersion="166925"/>
  <mc:AlternateContent xmlns:mc="http://schemas.openxmlformats.org/markup-compatibility/2006">
    <mc:Choice Requires="x15">
      <x15ac:absPath xmlns:x15ac="http://schemas.microsoft.com/office/spreadsheetml/2010/11/ac" url="C:\Users\Jack Brayan\Documents\MUBAKU IT\LOAN APPRAISAL APP\"/>
    </mc:Choice>
  </mc:AlternateContent>
  <xr:revisionPtr revIDLastSave="0" documentId="8_{C94AE3AC-D3F2-4830-BDB1-14E9642A436F}" xr6:coauthVersionLast="47" xr6:coauthVersionMax="47" xr10:uidLastSave="{00000000-0000-0000-0000-000000000000}"/>
  <bookViews>
    <workbookView xWindow="-120" yWindow="-120" windowWidth="20730" windowHeight="11040" tabRatio="832" firstSheet="15" activeTab="21" xr2:uid="{FA4BA43F-6F7C-4AAD-9FED-800A7366281C}"/>
  </bookViews>
  <sheets>
    <sheet name="Sheet2" sheetId="2" r:id="rId1"/>
    <sheet name="HOME PAGE" sheetId="13" r:id="rId2"/>
    <sheet name="Sheet5" sheetId="22" r:id="rId3"/>
    <sheet name="SUMMARY" sheetId="23" r:id="rId4"/>
    <sheet name="MEMBER INFORMATION" sheetId="24" r:id="rId5"/>
    <sheet name="CHARACTER OF BORROWER" sheetId="4" r:id="rId6"/>
    <sheet name="CHARACTER OF BORROWER (2)" sheetId="15" r:id="rId7"/>
    <sheet name="CAPACITY TO REPAY" sheetId="3" r:id="rId8"/>
    <sheet name="CAPACITY TO REPAY (2)" sheetId="16" r:id="rId9"/>
    <sheet name="COLLATERAL OFFERED" sheetId="5" r:id="rId10"/>
    <sheet name="COLLATERAL OFFERED (2)" sheetId="17" r:id="rId11"/>
    <sheet name="CAPITAL" sheetId="6" r:id="rId12"/>
    <sheet name="CAPITAL (2)" sheetId="18" r:id="rId13"/>
    <sheet name="CONDITIONS" sheetId="7" r:id="rId14"/>
    <sheet name="CONDITIONS (2)" sheetId="19" r:id="rId15"/>
    <sheet name="PHYSICAL MEMBER RATING" sheetId="12" r:id="rId16"/>
    <sheet name="MORAL MEMBER RATING " sheetId="20" r:id="rId17"/>
    <sheet name="Sheet1" sheetId="1" r:id="rId18"/>
    <sheet name="BRAINSTORM" sheetId="8" r:id="rId19"/>
    <sheet name="COBAC R 2017 07" sheetId="9" r:id="rId20"/>
    <sheet name="COBAC R 2017 08" sheetId="10" r:id="rId21"/>
    <sheet name="SCORING" sheetId="14" r:id="rId22"/>
    <sheet name="VALIDATIONS" sheetId="11" r:id="rId23"/>
    <sheet name="Sheet4" sheetId="21" r:id="rId24"/>
    <sheet name="ELEMENTS FROM MFI LOAN POLICY" sheetId="2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23" l="1"/>
  <c r="E10" i="16"/>
  <c r="C10" i="16"/>
  <c r="D46" i="20"/>
  <c r="D45" i="20"/>
  <c r="D48" i="20" s="1"/>
  <c r="D40" i="20"/>
  <c r="D39" i="20"/>
  <c r="D38" i="20"/>
  <c r="D37" i="20"/>
  <c r="D36" i="20"/>
  <c r="D31" i="20"/>
  <c r="D30" i="20"/>
  <c r="D29" i="20"/>
  <c r="D28" i="20"/>
  <c r="D23" i="20"/>
  <c r="D22" i="20"/>
  <c r="D21" i="20"/>
  <c r="D20" i="20"/>
  <c r="D19" i="20"/>
  <c r="D14" i="20"/>
  <c r="D13" i="20"/>
  <c r="D12" i="20"/>
  <c r="D10" i="20"/>
  <c r="D9" i="20"/>
  <c r="D8" i="20"/>
  <c r="D7" i="20"/>
  <c r="D6" i="20"/>
  <c r="D5" i="20"/>
  <c r="D23" i="12"/>
  <c r="D7" i="12"/>
  <c r="D10" i="12"/>
  <c r="D12" i="12"/>
  <c r="D13" i="12"/>
  <c r="D14" i="12"/>
  <c r="D19" i="12"/>
  <c r="D20" i="12"/>
  <c r="D46" i="12"/>
  <c r="D45" i="12"/>
  <c r="D16" i="20" l="1"/>
  <c r="D25" i="20"/>
  <c r="D42" i="20"/>
  <c r="D33" i="20"/>
  <c r="D50" i="20" s="1"/>
  <c r="D53" i="20" s="1"/>
  <c r="D37" i="12"/>
  <c r="D38" i="12"/>
  <c r="D39" i="12"/>
  <c r="D40" i="12"/>
  <c r="D36" i="12"/>
  <c r="D31" i="12"/>
  <c r="D30" i="12"/>
  <c r="D29" i="12"/>
  <c r="D28" i="12"/>
  <c r="D21" i="12"/>
  <c r="D22" i="12"/>
  <c r="D9" i="12"/>
  <c r="D6" i="12"/>
  <c r="D8" i="12"/>
  <c r="D5" i="12"/>
  <c r="D25" i="12" l="1"/>
  <c r="D48" i="12"/>
  <c r="D42" i="12"/>
  <c r="D33" i="12"/>
  <c r="D16" i="12"/>
  <c r="G18" i="2"/>
  <c r="D50" i="12" l="1"/>
  <c r="D53" i="12" s="1"/>
</calcChain>
</file>

<file path=xl/sharedStrings.xml><?xml version="1.0" encoding="utf-8"?>
<sst xmlns="http://schemas.openxmlformats.org/spreadsheetml/2006/main" count="554" uniqueCount="461">
  <si>
    <t>CAPACITY TO REPAY</t>
  </si>
  <si>
    <t>CHARACTER OF BORROWER</t>
  </si>
  <si>
    <t>COLLATERAL</t>
  </si>
  <si>
    <t>CAPITAL</t>
  </si>
  <si>
    <t>CONDITIONS</t>
  </si>
  <si>
    <t>WEIGHT</t>
  </si>
  <si>
    <t>my original plan was to design a credit appraisal and rating tool to be used by affiliates, such that for EVERY loan application, whether approved or rejected, the member pays like 250 frs extra for the appraisal. and from that, at least 150 comes to rainbow and 100 goes to the affiliate. this will help us have a semi harmonised method of appraisal and evaluation of lending in the affiliates, while generating us some cashflow</t>
  </si>
  <si>
    <t>if we can have a well designed, stress-tested tool, which can generate a report which we, as the apex, will insist that it is put in every loan file, i think it will be good</t>
  </si>
  <si>
    <t>during control, as u open file, first thing is to check the Appraisal report printed from the tool and the assigned rating</t>
  </si>
  <si>
    <t xml:space="preserve"> it can only be us to design a tool like this, not our software providers, because the way i see it: it has to be a tool on Excel, so that it can easily be used on any machine running Windows. And it would not need installation.</t>
  </si>
  <si>
    <t>and as insiders, we know the inner workings of the credit union well enough, coupled with our ever growing knowledge of current regulations</t>
  </si>
  <si>
    <t>COBAC REGULATION MFI R-2017/07 RELATING TO THE CLASSIFICATION, RECORDING AND PROVISIONING OF LOANS OF MICROFINANCE INSTITUTIONS</t>
  </si>
  <si>
    <t>CHAPTER 1 - DEFINITIONS</t>
  </si>
  <si>
    <t>Article 7- Unpaid loans shall be amounts not paid at the contractual maturity. They include:
-	loan maturities other than that of immovable property unpaid for a period less than or equal to 45 days;
-	rents for simple leases, leases with the option to purchase or immovable property leasing and unpaid mortgages for a period less than or equal to 90 days;
-	rents for simple lease, lease with option to purchase or lease on movable property, unpaid for a period less than or equal to 45 days;
-	overruns of authorized credit limits (amount and/or period of validity) recorded on the current accounts, which are not regularized within a period less than or equal to 45 days;
-	interest and/or principal of overdue and unpaid debt obligations for a term less than or equal to 45 days.
Also considered as unpaid shall be loans that have been forfeited for less than 45 days for any reason other than the occurrence of unpaid debts or the debtor's inability to repay.</t>
  </si>
  <si>
    <t>Article 8 - Doubtful loans shall be claims of any kind which present a probable risk of total or partial non-recovery, even if accompanied by a guarantee. They comprise notably:
-	loans other than those for immovable property with at least one unpaid instalment for more than 45 days;
-	outstanding mortgage loans with at least one unpaid instalment for more than 90 days;
-	outstanding simple lease operations, lease with option to purchase or lease related to immovable property with at least a rent unpaid for more than 90 days;
-	outstanding operating leases, lease with purchase options or leases on movable assets with unpaid rent for more than 45 days;
-	debit balance of current or ordinary accounts debit balances with no significant credit movement for more than 45 days;
-	current or ordinary account debit balances above the authorized credit limits (amount and/or period of validity), not settled for more than 45 days;
-	claims of a contentious nature ( loans which have been the subject of judicial recovery, of a collective action brought against the debtor - preventive settlement, judicial adjustment, liquidation of assets, personal bankruptcy - loans giving rise to disputed recovery or arbitration proceedings, termination of the leasing contract);
-	debt securities due but unpaid for more than 45 days. The following shall also be considered as doubtful loans:
-	loans that have defaulted for more than 45 days, other than those referred to in article 7;
-	irrevocable commitments by signature, in favour of other parties which present a probable or certain risk of partial or total default or whose loans are classified as doubtful.</t>
  </si>
  <si>
    <t>Article 9 - The classification of doubtful loans of a part of the loans carried by another party shall entail the transfer of the totality of the loans held on this counterpart into doubtful outstanding loans, notwithstanding any consideration related to the guarantees possibly held (contagion effect or spill over effect).
Irrecoverable non-performing loans shall also include loans on groups or persons related to the other party concerned, considered as the same beneficiary, as stipulated in article 7 of COBAC Regulation EMF-2002/08 of 13 April 2002, relating to the spreading of risks of Microfinance Institutions.
The Banking Commission may extend the scope of the related persons in view of the objective elements in its possession and inform the institution concerned.</t>
  </si>
  <si>
    <t>Article 10 - Bad loans shall be the loans whose non-recovery is ascertained  after all amicable or judicial actions and means have been exhausted, or for any other relevant consideration.
Doubtful loans that have been fully provisioned for more than 3 years must be written off as bad debts, subject to the provisions of article 25 of this Regulation.</t>
  </si>
  <si>
    <t>Article11- Consolidated amounts shall be amounts of restructured or rescheduled debts, as negotiated between the institution and its client.</t>
  </si>
  <si>
    <t>CHAPTER 2 - PROCESSING OF RESTRUCTURED LOANS</t>
  </si>
  <si>
    <t>Article 12- The provisions of this Chapter shall apply to loans whose initial contractual terms are subject to amendments or renewal by new agreements because of the financial situation of the borrower, or by the extension of their duration (rescheduled loans), or by renegotiating all of their initial conditions (restructured loans).</t>
  </si>
  <si>
    <t>CHAPTER 3 - TERMS AND CONDITIONS OF CLASSIFICATION AND RECORDING OF CLAIMS</t>
  </si>
  <si>
    <t>Article 15 –	Overdue debts and bad debts shall be recorded in accordance with the following principles:
a.	State-owed defaulted loans and unpaid claims must be identified in specific accounts provided for by the Chart of Accounts of MFI.
b.	unpaid balances noticed will be cleared, in order of occurrence, as and when paid; in any event, if the oldest of the arrears charged to the same debtor is older than 45 days or 90 days as the case may be, they will be subject to the treatment reserved for doubtful debts.
c.	loans that have become doubtful shall be taken out of their original account and charged to the "doubtful debts" account for each class.
d.	interest and commissions due shall be recorded in the revenue accounts only if they are actually collected, as follows:
-	the accounting entries for interests and commissions recorded before the reclassification as State-owed defaulted loans, unpaid loans or doubtful debts are reversed if the products concerned have not actually been collected; these products are then recorded in off-balance sheet accounts;
-	Interest generated on State-owed defaulted loans long-term, unpaid loans and doubtful debts shall not be recognized in the revenue accounts; they shall be recorded in off-balance sheet accounts.
e.	Bad debts must be written off for the full amount. The totality of the provisions previously constituted on these loans will have to be brought forward.
f.	Doubtful commitments by signature shall be tracked in the "doubtful commitments" account of class 9.
g.	Pending compliance with the provisions of Article 14 of this Regulation are complied with, the consolidated amounts shall be monitored, in accordance with the duration of the consolidation, in the main accounts "long-term credits" "medium-term credits" and "short-term credits" "within fractional accounts" moratorium or consolidated credits on the State "with regard to the State and “non-allocable credits" for the other customers.</t>
  </si>
  <si>
    <t>Chapter 4- PROVISIONING RULES</t>
  </si>
  <si>
    <t>Article 16 - Microfinance institutions shall constitute provisions for the coverage of doubtful loans.</t>
  </si>
  <si>
    <t>Article 18 - The eligible guarantees referred to in Article 16 above are:
1)	cash transfers and cash pledges (security deposits, term accounts or cash vouchers subscribed from the institution concerned itself, or negotiable debt securities);
2)	pledge of debt securities issued by the State;
3)	counter-guarantees received from a credit institution set up in CEMAC;
4)	guarantees received from multilateral development banks, multilateral guarantee agencies, or public financing or guarantee agencies established in CEMAC;
5)	real sureties: mortgages, commissaria lex, etc.</t>
  </si>
  <si>
    <t>Article 19 - For it to be considered, pursuant to the provisions of Article 16 above, the guarantees shall:
•	be put in writing and recorded in accordance with the legal and regulatory provisions in force;
•	expressly state that these values are used to cover the risks incurred;
•	have a maturity at least equal to that of the hedged credit or hedged signature commitment;
•		be stipulated at first request, in the case of counter-guarantees received from a credit institution.</t>
  </si>
  <si>
    <t>Article 20- Doubtful debts relating to leasing and rental operations  with purchase options shall be provisioned, in both corporate accounting and cost accounting, on the basis of their respective amounts in these two accounts.
These loans shall be provisioned in accordance with the provisions of Article 17
(b) above.</t>
  </si>
  <si>
    <t>Article 21- Eligible mortgages are first or second grade firm mortgages on buildings.
These mortgages shall be duly drawn up and registered.</t>
  </si>
  <si>
    <t>Article 22 - The specific provisions are recorded in the accounts provided for this purpose in the appropriate classes of the Chart of accounts of microfinance institutions. In particular, the provisions relating to bad debts on leasing are recorded in the "provisions for bad debts on leasing" account.
Provisions relating to commitments by doubtful signature are recorded, as the case may be, in the "provisions for the execution of guarantee and caution commitments" account, or, in the case of commitments relating to leasing or renting with option to purchase, in provisions for risk of non-collection of rents” account.
The provisions necessary to cover the risk of loss are determined and must be recorded, at the latest, on the date of closing of the annual financial statements.</t>
  </si>
  <si>
    <t>Article 23 - The identification of State-owed defaulted loans, unpaid claims and doubtful debts is abandoned when the payments resume regularly for the amounts corresponding to the deadlines and if the arrears are cleared.</t>
  </si>
  <si>
    <t>Article 24 - The Banking Commission may, where it deems justified, require claims against another party to be classified in a given category and covered by appropriate provisions.</t>
  </si>
  <si>
    <t>Article 25 - The rules laid down in this Regulation for the classification of claims in one or the other category of outstanding receivables and their provisioning shall constitute minimum obligations to be respected by the institutions subject to this Regulation.</t>
  </si>
  <si>
    <t>Article 26 - The prior approval of the Secretary General of the Banking Commission is required for any loss or waiver of debts owed to groups or related parties.
Related parties include subsidiaries of the institution, affiliated companies and any party (including its subsidiaries, affiliates and ad hoc structures) over which the microfinance institution exercises control or which exercises control over it. It may also include the principal shareholders, directors, general management, personnel, their direct or indirect interests, their relatives, as well as corresponding persons in the affiliated institutions</t>
  </si>
  <si>
    <t>Article 27 - Subjected institutions must periodically declare to the Banking Commission the status of their commitments, in accordance with the terms and conditions set by the Banking Commission.</t>
  </si>
  <si>
    <t>CHAPTER 5: FINAL PROVISIONS</t>
  </si>
  <si>
    <t>Article 28- The CEMAC microfinance institutions operating on the date of entry into force of this Regulation shall have a transitional period of twenty-four (24) months maximum, to comply with the provisions of the Regulation.</t>
  </si>
  <si>
    <t>Article 29- In the event of non-compliance with the provisions  of  this Regulation, the measures provided for by the regulations in force shall apply.</t>
  </si>
  <si>
    <t>Article 30- This Regulation repeals all previous provisions which are contrary to it, in particular COBAC Regulation EMF 2002/18 on the recording and provisioning of bad debts.</t>
  </si>
  <si>
    <t>Article 31- All previous provisions repugnant to this regulation are hereby repealed.</t>
  </si>
  <si>
    <t>Article 32- This Regulation shall enter into force on 1 January 2018.</t>
  </si>
  <si>
    <t>Article 33- The Secretary General of COBAC shall be charged with the application of this Regulation and its notification to the National Monetary Authorities, to the National Head Offices of the Bank of Central African States, to the professional Associations of Credit Institutions and the professional Associations of Microfinance Institutions of the Central African Economic and Monetary Community.</t>
  </si>
  <si>
    <t>Article 1- Microfinance Institutions shall classify record  and  provision  loans held by clients and any counterparty under the conditions provided for in the Chart of Accounts of Microfinance Institutions (PCEMF) and this Regulation.</t>
  </si>
  <si>
    <t>Article 2- Microfinance Institutions shall classify their loan portfolio as "performing" and "non-performing" loans. The classification of loans in the appropriate categories shall be carried out independently of the guarantees held.</t>
  </si>
  <si>
    <t>R-2017/07 ART. 1</t>
  </si>
  <si>
    <t>R-2017/07 ART. 2</t>
  </si>
  <si>
    <t>R-2017/07 ART. 3</t>
  </si>
  <si>
    <t>R-2017/07 ART. 4</t>
  </si>
  <si>
    <t>R-2017/07 ART. 5</t>
  </si>
  <si>
    <t>R-2017/07 ART. 6</t>
  </si>
  <si>
    <t>R-2017/07 ART. 7</t>
  </si>
  <si>
    <t>R-2017/07 ART. 8</t>
  </si>
  <si>
    <t>R-2017/07 ART. 9</t>
  </si>
  <si>
    <t>R-2017/07 ART. 10</t>
  </si>
  <si>
    <t>R-2017/07 ART. 11</t>
  </si>
  <si>
    <t>R-2017/07 ART. 12</t>
  </si>
  <si>
    <t>R-2017/07 ART. 13</t>
  </si>
  <si>
    <t>R-2017/07 ART. 14</t>
  </si>
  <si>
    <t>R-2017/07 ART. 15</t>
  </si>
  <si>
    <t>R-2017/07 ART. 16</t>
  </si>
  <si>
    <t>R-2017/07 ART. 17</t>
  </si>
  <si>
    <t>R-2017/07 ART. 18</t>
  </si>
  <si>
    <t>R-2017/07 ART. 19</t>
  </si>
  <si>
    <t>R-2017/07 ART. 20</t>
  </si>
  <si>
    <t>R-2017/07 ART. 21</t>
  </si>
  <si>
    <t>R-2017/07 ART. 22</t>
  </si>
  <si>
    <t>R-2017/07 ART. 23</t>
  </si>
  <si>
    <t>R-2017/07 ART. 24</t>
  </si>
  <si>
    <t>R-2017/07 ART. 25</t>
  </si>
  <si>
    <t>R-2017/07 ART. 26</t>
  </si>
  <si>
    <t>R-2017/07 ART. 27</t>
  </si>
  <si>
    <t>R-2017/07 ART. 28</t>
  </si>
  <si>
    <t>R-2017/07 ART. 29</t>
  </si>
  <si>
    <t>R-2017/07 ART. 30</t>
  </si>
  <si>
    <t>R-2017/07 ART. 31</t>
  </si>
  <si>
    <t>R-2017/07 ART. 32</t>
  </si>
  <si>
    <t>R-2017/07 ART. 33</t>
  </si>
  <si>
    <r>
      <t xml:space="preserve">Article 3- For the purposes of this Regulation, the term "loan" shall refer to </t>
    </r>
    <r>
      <rPr>
        <b/>
        <sz val="12"/>
        <color theme="1"/>
        <rFont val="Calibri Light"/>
        <family val="2"/>
        <scheme val="major"/>
      </rPr>
      <t>all commitments on the balance sheet and off-balance sheet held by a Microfinance Institution to counterparty (natural person or legal entity) in the form of:
-	credits by disbursement or advances, regardless of their nature, form and term;
-	irrevocable commitments by signature (such as guarantees, endorsements, acceptances, irrevocable financing commitments, etc.) in favour of another party;
-	debt securities issued by the other party and held by the institution;
-	leasing on movable and immovable property.</t>
    </r>
    <r>
      <rPr>
        <sz val="12"/>
        <color theme="1"/>
        <rFont val="Calibri Light"/>
        <family val="2"/>
        <scheme val="major"/>
      </rPr>
      <t xml:space="preserve">
A Counterparty shall be any natural person or legal entity who receives disbursement loans or commitments by signature from a microfinance institution or issuer of debt securities held by such an institution.</t>
    </r>
  </si>
  <si>
    <r>
      <t xml:space="preserve">Article 5 - Non-performing loans shall consist of </t>
    </r>
    <r>
      <rPr>
        <b/>
        <sz val="12"/>
        <color theme="1"/>
        <rFont val="Calibri Light"/>
        <family val="2"/>
        <scheme val="major"/>
      </rPr>
      <t>"State-owed defaulted loans", "unpaid loans" and "bad loans".</t>
    </r>
  </si>
  <si>
    <r>
      <t xml:space="preserve">Article 4 - </t>
    </r>
    <r>
      <rPr>
        <b/>
        <sz val="12"/>
        <color theme="1"/>
        <rFont val="Calibri Light"/>
        <family val="2"/>
        <scheme val="major"/>
      </rPr>
      <t>Performing loans shall refer to loans whose repayment is made in accordance with the contractual provisions and which are held on other parties whose ability to honour all their current and future commitments raises no reason for concern (solid financial situation, quality shareholding, satisfactory situation and outlook of the business sector, etc.).</t>
    </r>
    <r>
      <rPr>
        <sz val="12"/>
        <color theme="1"/>
        <rFont val="Calibri Light"/>
        <family val="2"/>
        <scheme val="major"/>
      </rPr>
      <t xml:space="preserve">
The expected and immature values accepted by the drawee and whose good end does not raise doubts shall also be considered as performing loans.</t>
    </r>
  </si>
  <si>
    <r>
      <t xml:space="preserve">Article 6 - State-owed defaulted loans are </t>
    </r>
    <r>
      <rPr>
        <b/>
        <sz val="12"/>
        <color theme="1"/>
        <rFont val="Calibri Light"/>
        <family val="2"/>
        <scheme val="major"/>
      </rPr>
      <t>direct claims on the State or guaranteed by the State, advances on public contracts entered in the State budget and pledged and whose payments are irrevocably held in the books of the Microfinance Institution, and advances on securities issued by the State, which have been due for more than 45 days but whose final repayment, without being compromised, cannot be made immediately by the State or the secured debtor</t>
    </r>
  </si>
  <si>
    <t>Article 3- The loan amount referred to in article 2 above shall mean all commitments in cash and by signature</t>
  </si>
  <si>
    <t>Article 4-	Loans granted before the entry into force of this Regulation shall not be taken into account for its application.</t>
  </si>
  <si>
    <t>Article 5	In case of non-compliance with the provisions herein, the measures stipulated by the regulations in force shall be applicable.</t>
  </si>
  <si>
    <t>Article 6-	All previous provisions repugnant to this regulation are hereby repealed.</t>
  </si>
  <si>
    <t>Article 7- This regulation enters into force with effect from 1 July 2018.</t>
  </si>
  <si>
    <t>COBAC	 REGULATION 	MFI 	R-2017/08	 SETTING	 THE	 CAP 	ON 	LOAN  GRANTING  BY  MICROFINANCE  INSTITUTIONS.</t>
  </si>
  <si>
    <t>R-2017/08 ART. 1</t>
  </si>
  <si>
    <t>R-2017/08 ART. 2</t>
  </si>
  <si>
    <t>R-2017/08 ART. 3</t>
  </si>
  <si>
    <t>R-2017/08 ART. 4</t>
  </si>
  <si>
    <t>R-2017/08 ART. 5</t>
  </si>
  <si>
    <t>R-2017/08 ART. 6</t>
  </si>
  <si>
    <t>R-2017/08 ART. 7</t>
  </si>
  <si>
    <r>
      <t xml:space="preserve">Article 2-  Subject to the provisions of paragraph 2, </t>
    </r>
    <r>
      <rPr>
        <b/>
        <sz val="11"/>
        <color theme="1"/>
        <rFont val="Calibri"/>
        <family val="2"/>
        <scheme val="minor"/>
      </rPr>
      <t>the maximum amount of  loan a Microfinance Institution, irrespective of its category, may grant to one of its members or clients shall be capped at 10% of its paid-up capital.</t>
    </r>
    <r>
      <rPr>
        <sz val="11"/>
        <color theme="1"/>
        <rFont val="Calibri"/>
        <family val="2"/>
        <scheme val="minor"/>
      </rPr>
      <t xml:space="preserve">
</t>
    </r>
    <r>
      <rPr>
        <b/>
        <sz val="11"/>
        <color theme="1"/>
        <rFont val="Calibri"/>
        <family val="2"/>
        <scheme val="minor"/>
      </rPr>
      <t>The maximum amount of loan a Microfinance Institution, irrespective of its category, may grant to one of its shareholders or cooperative members, Board members, the Executive or staff shall be capped at CFA francs 50 million.</t>
    </r>
    <r>
      <rPr>
        <sz val="11"/>
        <color theme="1"/>
        <rFont val="Calibri"/>
        <family val="2"/>
        <scheme val="minor"/>
      </rPr>
      <t xml:space="preserve">
The above caps are set, without prejudice to the obligation of Microfinance Institutions, to comply with other risk-related prudential standards laid down by regulations in force.</t>
    </r>
  </si>
  <si>
    <r>
      <t>Article 13-</t>
    </r>
    <r>
      <rPr>
        <b/>
        <sz val="12"/>
        <color theme="1"/>
        <rFont val="Calibri Light"/>
        <family val="2"/>
        <scheme val="major"/>
      </rPr>
      <t xml:space="preserve"> A microfinance institution shall agree on new repayment terms with a client or a member whose loans are classified as unpaid loans, State-owed defaulted loans or doubtful loans.
With the exception of the Board of Directors, the body that authorizes the restructuring or rescheduling operation must be in a hierarchically superior position to that of the person or body that originally authorized the loan.</t>
    </r>
    <r>
      <rPr>
        <sz val="12"/>
        <color theme="1"/>
        <rFont val="Calibri Light"/>
        <family val="2"/>
        <scheme val="major"/>
      </rPr>
      <t xml:space="preserve">
However, such loans may only be rescheduled or restructured upon the express decision of the competent body of the microfinance institution, which shall ensure that the financial situation of the borrower makes it possible to repay the debt under the new conditions.</t>
    </r>
  </si>
  <si>
    <r>
      <t xml:space="preserve">Article 14 - The reclassification of a restructured or rescheduled overdue loan into performing loans may only occur if:
•	</t>
    </r>
    <r>
      <rPr>
        <b/>
        <sz val="12"/>
        <color theme="1"/>
        <rFont val="Calibri Light"/>
        <family val="2"/>
        <scheme val="major"/>
      </rPr>
      <t>the other party makes a repayment equal to at least the greater of the following amounts:
i.	20% of the amount of the loan settled after negotiation;
ii.	total interest accrued included in the original receivable prior to negotiation;
•	the repayment is financed by the other party's own funds</t>
    </r>
    <r>
      <rPr>
        <sz val="12"/>
        <color theme="1"/>
        <rFont val="Calibri Light"/>
        <family val="2"/>
        <scheme val="major"/>
      </rPr>
      <t>. It must not be the subject of direct financing by the microfinance institution or financing of the microfinance institution for persons considered as the same beneficiary as the said counterpart within the meaning of Article 7 of COBAC Regulation EMF-2002/08 of 13 April 2002 on the division of risks.
Otherwise, the loan is maintained in its initial classification category for a period of 90 days, starting from the first maturity of the consolidation loan. Its reclassification among performing loans can only occur at the end of this transitional period, provided that no unpaid instalment is registered during this period. Provisions made prior to restructuring or rescheduling may only be brought forward at the end of the transitional period.
With the exception of State-owed defaulted loans, any unpaid instalment during the transitional period shall lead to the automatic decommissioning of the outstanding instalment of the restructured or rescheduled loan.
The loan initially classified as doubtful shall remain in this category when an unpaid instalment occurs during the transitional period and must also be fully provisioned.
The loan initially classified as State-owed defaulted loan shall remain in this category in the event of an unpaid instalment during the transitional period.</t>
    </r>
  </si>
  <si>
    <r>
      <t xml:space="preserve">Article 17 - Provisions for doubtful or non-performing loans shall be constituted in accordance with the following principles.
1.	The provision is optional for State-owed defaulted loans, unpaid loans and doubtful debts on the State or guaranteed by the State.
2.	The provisioning of doubtful debts not covered by the State guarantee is carried out as follows:
(a)	claims which are fully covered by one of the eligible guarantees provided for in Article 17 (1) and (2) below shall not give rise to any provisioning;
(b)	</t>
    </r>
    <r>
      <rPr>
        <b/>
        <sz val="12"/>
        <color theme="1"/>
        <rFont val="Calibri Light"/>
        <family val="2"/>
        <scheme val="major"/>
      </rPr>
      <t>claims fully covered by one of the eligible guarantees provided for in sub- paragraphs 3, 4 and 5 of Article 18 of this Regulation shall have been fully provisioned within a maximum of four years. The accumulated provision must cover: at least 25% of the total gross risks concerned at the end of the first year, 50% at the end of the second year, 75% at the end of the third year and 100% at the end of the fourth year;</t>
    </r>
    <r>
      <rPr>
        <sz val="12"/>
        <color theme="1"/>
        <rFont val="Calibri Light"/>
        <family val="2"/>
        <scheme val="major"/>
      </rPr>
      <t xml:space="preserve">
(c)	loans not covered by one of the eligible guarantees provided for in Article 17 of this Regulation must be fully provisioned within a maximum of one year;
(d)	loans shall partially be covered by one of the eligible guarantees provided for in Article 18 of this Regulation shall be provisioned in accordance with the provisions of (c) above, up to the amount not covered by the guarantee.
The	amount	of	specific	provisions	is	obtained	by	multiplying	the	gross outstanding amount of each receivable by the applicable provisioning rate.
Provisions shall be recorded no later than the annual closing date following the declassification into doubtful debts, in accordance with the terms of rates set in point 2-b of the first paragraph.
Doubtful loans relating to leasing and renting operations with purchase option shall be provisioned to the tune of their amount.
The processing provided for in this article shall be applicable to all loans  recorded in the balance sheet, regardless of when they were set up or decommissioned as doubtful loans.</t>
    </r>
  </si>
  <si>
    <t>ITEMS</t>
  </si>
  <si>
    <t>REMARKS</t>
  </si>
  <si>
    <t>Account Holder:</t>
  </si>
  <si>
    <t>Purpose:</t>
  </si>
  <si>
    <t>Amount:</t>
  </si>
  <si>
    <t>Competent Authority:</t>
  </si>
  <si>
    <t>Rate:</t>
  </si>
  <si>
    <t>Duration:</t>
  </si>
  <si>
    <t xml:space="preserve">Frequency </t>
  </si>
  <si>
    <t>Grace Period:</t>
  </si>
  <si>
    <t xml:space="preserve">Loan Application form </t>
  </si>
  <si>
    <r>
      <t>·</t>
    </r>
    <r>
      <rPr>
        <sz val="7"/>
        <color theme="1"/>
        <rFont val="Times New Roman"/>
        <family val="1"/>
      </rPr>
      <t xml:space="preserve">       </t>
    </r>
    <r>
      <rPr>
        <sz val="12"/>
        <color theme="1"/>
        <rFont val="Times New Roman"/>
        <family val="1"/>
      </rPr>
      <t>Acc No. ________________ Name___________________________</t>
    </r>
  </si>
  <si>
    <r>
      <t>·</t>
    </r>
    <r>
      <rPr>
        <sz val="7"/>
        <color theme="1"/>
        <rFont val="Times New Roman"/>
        <family val="1"/>
      </rPr>
      <t xml:space="preserve">       </t>
    </r>
    <r>
      <rPr>
        <sz val="12"/>
        <color theme="1"/>
        <rFont val="Times New Roman"/>
        <family val="1"/>
      </rPr>
      <t>________________________</t>
    </r>
  </si>
  <si>
    <r>
      <t>·</t>
    </r>
    <r>
      <rPr>
        <sz val="7"/>
        <color theme="1"/>
        <rFont val="Times New Roman"/>
        <family val="1"/>
      </rPr>
      <t xml:space="preserve">       </t>
    </r>
    <r>
      <rPr>
        <b/>
        <sz val="12"/>
        <color theme="1"/>
        <rFont val="Times New Roman"/>
        <family val="1"/>
      </rPr>
      <t>__________________________FCFA</t>
    </r>
    <r>
      <rPr>
        <sz val="12"/>
        <color theme="1"/>
        <rFont val="Times New Roman"/>
        <family val="1"/>
      </rPr>
      <t>.</t>
    </r>
  </si>
  <si>
    <r>
      <t>·</t>
    </r>
    <r>
      <rPr>
        <sz val="7"/>
        <color theme="1"/>
        <rFont val="Times New Roman"/>
        <family val="1"/>
      </rPr>
      <t xml:space="preserve">       </t>
    </r>
    <r>
      <rPr>
        <sz val="12"/>
        <color theme="1"/>
        <rFont val="Times New Roman"/>
        <family val="1"/>
      </rPr>
      <t>Management/ Credit Committee/BOD</t>
    </r>
  </si>
  <si>
    <r>
      <t>·</t>
    </r>
    <r>
      <rPr>
        <sz val="7"/>
        <color theme="1"/>
        <rFont val="Times New Roman"/>
        <family val="1"/>
      </rPr>
      <t xml:space="preserve">       </t>
    </r>
    <r>
      <rPr>
        <sz val="12"/>
        <color theme="1"/>
        <rFont val="Times New Roman"/>
        <family val="1"/>
      </rPr>
      <t>___% per annum or ______% per month (Credit Union BOD Decision)</t>
    </r>
  </si>
  <si>
    <r>
      <t>·</t>
    </r>
    <r>
      <rPr>
        <sz val="7"/>
        <color theme="1"/>
        <rFont val="Times New Roman"/>
        <family val="1"/>
      </rPr>
      <t xml:space="preserve">       </t>
    </r>
    <r>
      <rPr>
        <sz val="12"/>
        <color theme="1"/>
        <rFont val="Times New Roman"/>
        <family val="1"/>
      </rPr>
      <t>_______ Months (_______ years)</t>
    </r>
  </si>
  <si>
    <r>
      <t>·</t>
    </r>
    <r>
      <rPr>
        <sz val="7"/>
        <color theme="1"/>
        <rFont val="Times New Roman"/>
        <family val="1"/>
      </rPr>
      <t xml:space="preserve">       </t>
    </r>
    <r>
      <rPr>
        <sz val="12"/>
        <color theme="1"/>
        <rFont val="Times New Roman"/>
        <family val="1"/>
      </rPr>
      <t>Daily/weekly/Monthly/Quarterly/ Biannually/Annually   repayment</t>
    </r>
  </si>
  <si>
    <r>
      <t>·</t>
    </r>
    <r>
      <rPr>
        <sz val="7"/>
        <color theme="1"/>
        <rFont val="Times New Roman"/>
        <family val="1"/>
      </rPr>
      <t xml:space="preserve">       </t>
    </r>
    <r>
      <rPr>
        <sz val="12"/>
        <color theme="1"/>
        <rFont val="Times New Roman"/>
        <family val="1"/>
      </rPr>
      <t>______________ months</t>
    </r>
  </si>
  <si>
    <r>
      <t>Observations</t>
    </r>
    <r>
      <rPr>
        <b/>
        <sz val="12"/>
        <color theme="1"/>
        <rFont val="Times New Roman"/>
        <family val="1"/>
      </rPr>
      <t>:</t>
    </r>
  </si>
  <si>
    <r>
      <t>·</t>
    </r>
    <r>
      <rPr>
        <sz val="7"/>
        <color theme="1"/>
        <rFont val="Times New Roman"/>
        <family val="1"/>
      </rPr>
      <t xml:space="preserve">        </t>
    </r>
    <r>
      <rPr>
        <sz val="11"/>
        <color theme="1"/>
        <rFont val="Times New Roman"/>
        <family val="1"/>
      </rPr>
      <t>Has the loan Application form been completely filed?</t>
    </r>
  </si>
  <si>
    <t>Check the following areas</t>
  </si>
  <si>
    <t xml:space="preserve"> </t>
  </si>
  <si>
    <r>
      <t>1)</t>
    </r>
    <r>
      <rPr>
        <i/>
        <sz val="7"/>
        <color theme="1"/>
        <rFont val="Times New Roman"/>
        <family val="1"/>
      </rPr>
      <t xml:space="preserve">     </t>
    </r>
    <r>
      <rPr>
        <b/>
        <i/>
        <sz val="12"/>
        <color theme="1"/>
        <rFont val="Times New Roman"/>
        <family val="1"/>
      </rPr>
      <t>Has the member indicate the co-obligors to the loan</t>
    </r>
    <r>
      <rPr>
        <sz val="11"/>
        <color theme="1"/>
        <rFont val="Times New Roman"/>
        <family val="1"/>
      </rPr>
      <t>?</t>
    </r>
  </si>
  <si>
    <r>
      <t>2)</t>
    </r>
    <r>
      <rPr>
        <sz val="7"/>
        <color theme="1"/>
        <rFont val="Times New Roman"/>
        <family val="1"/>
      </rPr>
      <t xml:space="preserve">     </t>
    </r>
    <r>
      <rPr>
        <b/>
        <i/>
        <sz val="12"/>
        <color theme="1"/>
        <rFont val="Times New Roman"/>
        <family val="1"/>
      </rPr>
      <t xml:space="preserve">Loan Amount: </t>
    </r>
    <r>
      <rPr>
        <sz val="12"/>
        <color theme="1"/>
        <rFont val="Times New Roman"/>
        <family val="1"/>
      </rPr>
      <t>To find out if the net loan amount is within the 15% net equity ratio of the union in line with COBAC norm ….relating to risk spread ratio or does not exceed 50MillionFCFA in line with</t>
    </r>
    <r>
      <rPr>
        <b/>
        <sz val="22"/>
        <color rgb="FF000000"/>
        <rFont val="Franklin Gothic Book"/>
        <family val="2"/>
      </rPr>
      <t xml:space="preserve"> </t>
    </r>
    <r>
      <rPr>
        <b/>
        <sz val="12"/>
        <color theme="1"/>
        <rFont val="Times New Roman"/>
        <family val="1"/>
      </rPr>
      <t xml:space="preserve">Regulation 01/17/CEMAC/UMAC/COBAC signed on 27/09/2017 </t>
    </r>
    <r>
      <rPr>
        <sz val="12"/>
        <color theme="1"/>
        <rFont val="Times New Roman"/>
        <family val="1"/>
      </rPr>
      <t>relating to the conditions of operating and control of Micro-finance activity within the CEMAC zone which entered into force on the 01/01/2018 with 24 months to implement innovations,</t>
    </r>
  </si>
  <si>
    <r>
      <t>3)</t>
    </r>
    <r>
      <rPr>
        <sz val="7"/>
        <color theme="1"/>
        <rFont val="Times New Roman"/>
        <family val="1"/>
      </rPr>
      <t xml:space="preserve">     </t>
    </r>
    <r>
      <rPr>
        <b/>
        <i/>
        <sz val="12"/>
        <color theme="1"/>
        <rFont val="Times New Roman"/>
        <family val="1"/>
      </rPr>
      <t>Duration:</t>
    </r>
    <r>
      <rPr>
        <sz val="12"/>
        <color theme="1"/>
        <rFont val="Times New Roman"/>
        <family val="1"/>
      </rPr>
      <t xml:space="preserve"> To find out if the duration of the loan is in line with the purpose of the loan according to the loan policy of the union.</t>
    </r>
  </si>
  <si>
    <r>
      <t>4)</t>
    </r>
    <r>
      <rPr>
        <sz val="7"/>
        <color theme="1"/>
        <rFont val="Times New Roman"/>
        <family val="1"/>
      </rPr>
      <t xml:space="preserve">     </t>
    </r>
    <r>
      <rPr>
        <b/>
        <i/>
        <sz val="12"/>
        <color theme="1"/>
        <rFont val="Times New Roman"/>
        <family val="1"/>
      </rPr>
      <t>Grace Period:</t>
    </r>
    <r>
      <rPr>
        <i/>
        <sz val="12"/>
        <color theme="1"/>
        <rFont val="Times New Roman"/>
        <family val="1"/>
      </rPr>
      <t xml:space="preserve">  To find out if the grace period of the loan is in line with the purpose of the loan/sector of activity.</t>
    </r>
  </si>
  <si>
    <r>
      <t>5)</t>
    </r>
    <r>
      <rPr>
        <sz val="7"/>
        <color theme="1"/>
        <rFont val="Times New Roman"/>
        <family val="1"/>
      </rPr>
      <t xml:space="preserve">     </t>
    </r>
    <r>
      <rPr>
        <b/>
        <i/>
        <sz val="12"/>
        <color theme="1"/>
        <rFont val="Times New Roman"/>
        <family val="1"/>
      </rPr>
      <t>Check if member has authorized the union to consult the CRM platform in the loan form.</t>
    </r>
  </si>
  <si>
    <t xml:space="preserve">Processing /inspection fee </t>
  </si>
  <si>
    <r>
      <t>·</t>
    </r>
    <r>
      <rPr>
        <sz val="7"/>
        <color theme="1"/>
        <rFont val="Times New Roman"/>
        <family val="1"/>
      </rPr>
      <t xml:space="preserve">       </t>
    </r>
    <r>
      <rPr>
        <sz val="12"/>
        <color theme="1"/>
        <rFont val="Times New Roman"/>
        <family val="1"/>
      </rPr>
      <t>Check members willingness to pay loan processing/inspection fees as described in the Loan policy.</t>
    </r>
  </si>
  <si>
    <r>
      <t>·</t>
    </r>
    <r>
      <rPr>
        <sz val="7"/>
        <color theme="1"/>
        <rFont val="Times New Roman"/>
        <family val="1"/>
      </rPr>
      <t xml:space="preserve">       </t>
    </r>
    <r>
      <rPr>
        <sz val="12"/>
        <color theme="1"/>
        <rFont val="Times New Roman"/>
        <family val="1"/>
      </rPr>
      <t>Is the member willing to pay processing fee up front</t>
    </r>
    <r>
      <rPr>
        <sz val="11"/>
        <color theme="1"/>
        <rFont val="Times New Roman"/>
        <family val="1"/>
      </rPr>
      <t>?</t>
    </r>
  </si>
  <si>
    <t xml:space="preserve">Need for the loan Request </t>
  </si>
  <si>
    <r>
      <t>·</t>
    </r>
    <r>
      <rPr>
        <sz val="7"/>
        <color theme="1"/>
        <rFont val="Times New Roman"/>
        <family val="1"/>
      </rPr>
      <t xml:space="preserve">       </t>
    </r>
    <r>
      <rPr>
        <sz val="12"/>
        <color theme="1"/>
        <rFont val="Times New Roman"/>
        <family val="1"/>
      </rPr>
      <t>To present a summary report on the reason why the applicant is requesting the loan.</t>
    </r>
  </si>
  <si>
    <r>
      <t>Observations</t>
    </r>
    <r>
      <rPr>
        <b/>
        <i/>
        <sz val="12"/>
        <color theme="1"/>
        <rFont val="Times New Roman"/>
        <family val="1"/>
      </rPr>
      <t>:</t>
    </r>
  </si>
  <si>
    <r>
      <t>·</t>
    </r>
    <r>
      <rPr>
        <sz val="7"/>
        <color theme="1"/>
        <rFont val="Times New Roman"/>
        <family val="1"/>
      </rPr>
      <t xml:space="preserve">       </t>
    </r>
    <r>
      <rPr>
        <i/>
        <sz val="12"/>
        <color theme="1"/>
        <rFont val="Times New Roman"/>
        <family val="1"/>
      </rPr>
      <t xml:space="preserve">Need to know the current market share. </t>
    </r>
  </si>
  <si>
    <t>Project to finance:</t>
  </si>
  <si>
    <r>
      <t>·</t>
    </r>
    <r>
      <rPr>
        <sz val="7"/>
        <color theme="1"/>
        <rFont val="Times New Roman"/>
        <family val="1"/>
      </rPr>
      <t xml:space="preserve">       </t>
    </r>
    <r>
      <rPr>
        <sz val="12"/>
        <color theme="1"/>
        <rFont val="Times New Roman"/>
        <family val="1"/>
      </rPr>
      <t>To present a detail itemize cost description of the project to be financed.</t>
    </r>
  </si>
  <si>
    <r>
      <t>·</t>
    </r>
    <r>
      <rPr>
        <sz val="7"/>
        <color theme="1"/>
        <rFont val="Times New Roman"/>
        <family val="1"/>
      </rPr>
      <t xml:space="preserve">       </t>
    </r>
    <r>
      <rPr>
        <sz val="12"/>
        <color theme="1"/>
        <rFont val="Times New Roman"/>
        <family val="1"/>
      </rPr>
      <t>What is the total cost of the project to be financed;</t>
    </r>
  </si>
  <si>
    <r>
      <t>·</t>
    </r>
    <r>
      <rPr>
        <sz val="7"/>
        <color theme="1"/>
        <rFont val="Times New Roman"/>
        <family val="1"/>
      </rPr>
      <t xml:space="preserve">       </t>
    </r>
    <r>
      <rPr>
        <sz val="12"/>
        <color theme="1"/>
        <rFont val="Times New Roman"/>
        <family val="1"/>
      </rPr>
      <t>To do an analysis on the supporting documents backing the project to be financed e.g  Proforma invoices, cost estimates etc….</t>
    </r>
  </si>
  <si>
    <r>
      <t>·</t>
    </r>
    <r>
      <rPr>
        <sz val="7"/>
        <color theme="1"/>
        <rFont val="Times New Roman"/>
        <family val="1"/>
      </rPr>
      <t xml:space="preserve">       </t>
    </r>
    <r>
      <rPr>
        <sz val="12"/>
        <color theme="1"/>
        <rFont val="Times New Roman"/>
        <family val="1"/>
      </rPr>
      <t>What is the applicant own contribution in the project;</t>
    </r>
  </si>
  <si>
    <r>
      <t>·</t>
    </r>
    <r>
      <rPr>
        <sz val="7"/>
        <color theme="1"/>
        <rFont val="Times New Roman"/>
        <family val="1"/>
      </rPr>
      <t xml:space="preserve">       </t>
    </r>
    <r>
      <rPr>
        <sz val="12"/>
        <color theme="1"/>
        <rFont val="Times New Roman"/>
        <family val="1"/>
      </rPr>
      <t>What the eventual sources of funds for his contribution.</t>
    </r>
  </si>
  <si>
    <t>Savings</t>
  </si>
  <si>
    <t>CHARACTERS      (30)      of the Business.</t>
  </si>
  <si>
    <t>The legal form of the business, its location, the structure of the business whether it’s Sole Proprietor, Partnership or Corporation? The number of years in business, the size of the operations and the number of employees</t>
  </si>
  <si>
    <r>
      <t>·</t>
    </r>
    <r>
      <rPr>
        <sz val="7"/>
        <color theme="1"/>
        <rFont val="Times New Roman"/>
        <family val="1"/>
      </rPr>
      <t xml:space="preserve">       </t>
    </r>
    <r>
      <rPr>
        <sz val="12"/>
        <color theme="1"/>
        <rFont val="Times New Roman"/>
        <family val="1"/>
      </rPr>
      <t>External Activities:</t>
    </r>
  </si>
  <si>
    <r>
      <t>·</t>
    </r>
    <r>
      <rPr>
        <sz val="7"/>
        <color theme="1"/>
        <rFont val="Times New Roman"/>
        <family val="1"/>
      </rPr>
      <t xml:space="preserve">       </t>
    </r>
    <r>
      <rPr>
        <sz val="12"/>
        <color theme="1"/>
        <rFont val="Times New Roman"/>
        <family val="1"/>
      </rPr>
      <t>Registered Capital:  FCFA</t>
    </r>
  </si>
  <si>
    <r>
      <t>·</t>
    </r>
    <r>
      <rPr>
        <sz val="7"/>
        <color theme="1"/>
        <rFont val="Times New Roman"/>
        <family val="1"/>
      </rPr>
      <t xml:space="preserve">       </t>
    </r>
    <r>
      <rPr>
        <sz val="12"/>
        <color theme="1"/>
        <rFont val="Times New Roman"/>
        <family val="1"/>
      </rPr>
      <t>Certificate of incorporation No</t>
    </r>
  </si>
  <si>
    <r>
      <t>·</t>
    </r>
    <r>
      <rPr>
        <sz val="7"/>
        <color theme="1"/>
        <rFont val="Times New Roman"/>
        <family val="1"/>
      </rPr>
      <t xml:space="preserve">       </t>
    </r>
    <r>
      <rPr>
        <sz val="12"/>
        <color theme="1"/>
        <rFont val="Times New Roman"/>
        <family val="1"/>
      </rPr>
      <t>CNPS Clearance Certificate dated .</t>
    </r>
  </si>
  <si>
    <r>
      <t>·</t>
    </r>
    <r>
      <rPr>
        <sz val="7"/>
        <color theme="1"/>
        <rFont val="Times New Roman"/>
        <family val="1"/>
      </rPr>
      <t xml:space="preserve">       </t>
    </r>
    <r>
      <rPr>
        <sz val="12"/>
        <color theme="1"/>
        <rFont val="Times New Roman"/>
        <family val="1"/>
      </rPr>
      <t xml:space="preserve">Tax Payers card No: </t>
    </r>
  </si>
  <si>
    <r>
      <t>·</t>
    </r>
    <r>
      <rPr>
        <sz val="7"/>
        <color theme="1"/>
        <rFont val="Times New Roman"/>
        <family val="1"/>
      </rPr>
      <t xml:space="preserve">       </t>
    </r>
    <r>
      <rPr>
        <sz val="12"/>
        <color theme="1"/>
        <rFont val="Times New Roman"/>
        <family val="1"/>
      </rPr>
      <t xml:space="preserve">Patent license of : </t>
    </r>
  </si>
  <si>
    <r>
      <t>·</t>
    </r>
    <r>
      <rPr>
        <sz val="7"/>
        <color theme="1"/>
        <rFont val="Times New Roman"/>
        <family val="1"/>
      </rPr>
      <t xml:space="preserve">       </t>
    </r>
    <r>
      <rPr>
        <sz val="12"/>
        <color theme="1"/>
        <rFont val="Times New Roman"/>
        <family val="1"/>
      </rPr>
      <t>Distribution of share capital:</t>
    </r>
  </si>
  <si>
    <r>
      <t>·</t>
    </r>
    <r>
      <rPr>
        <sz val="7"/>
        <color theme="1"/>
        <rFont val="Times New Roman"/>
        <family val="1"/>
      </rPr>
      <t xml:space="preserve">       </t>
    </r>
    <r>
      <rPr>
        <b/>
        <sz val="12"/>
        <color theme="1"/>
        <rFont val="Times New Roman"/>
        <family val="1"/>
      </rPr>
      <t>The management record of the company:</t>
    </r>
  </si>
  <si>
    <r>
      <t>·</t>
    </r>
    <r>
      <rPr>
        <sz val="7"/>
        <color theme="1"/>
        <rFont val="Times New Roman"/>
        <family val="1"/>
      </rPr>
      <t xml:space="preserve">       </t>
    </r>
    <r>
      <rPr>
        <b/>
        <sz val="12"/>
        <color theme="1"/>
        <rFont val="Times New Roman"/>
        <family val="1"/>
      </rPr>
      <t>Main Customers:</t>
    </r>
  </si>
  <si>
    <r>
      <t>·</t>
    </r>
    <r>
      <rPr>
        <sz val="7"/>
        <color theme="1"/>
        <rFont val="Times New Roman"/>
        <family val="1"/>
      </rPr>
      <t xml:space="preserve">       </t>
    </r>
    <r>
      <rPr>
        <b/>
        <sz val="12"/>
        <color theme="1"/>
        <rFont val="Times New Roman"/>
        <family val="1"/>
      </rPr>
      <t>Distribution Centers:</t>
    </r>
  </si>
  <si>
    <r>
      <t>·</t>
    </r>
    <r>
      <rPr>
        <sz val="7"/>
        <color theme="1"/>
        <rFont val="Times New Roman"/>
        <family val="1"/>
      </rPr>
      <t xml:space="preserve">       </t>
    </r>
    <r>
      <rPr>
        <b/>
        <i/>
        <sz val="12"/>
        <color theme="1"/>
        <rFont val="Times New Roman"/>
        <family val="1"/>
      </rPr>
      <t>What is the memberBookkeeping System.</t>
    </r>
  </si>
  <si>
    <r>
      <t>·</t>
    </r>
    <r>
      <rPr>
        <sz val="7"/>
        <color theme="1"/>
        <rFont val="Times New Roman"/>
        <family val="1"/>
      </rPr>
      <t xml:space="preserve">       </t>
    </r>
    <r>
      <rPr>
        <b/>
        <i/>
        <sz val="12"/>
        <color theme="1"/>
        <rFont val="Times New Roman"/>
        <family val="1"/>
      </rPr>
      <t>Any previous evidence of fraud or insolvency record?</t>
    </r>
  </si>
  <si>
    <r>
      <t>·</t>
    </r>
    <r>
      <rPr>
        <sz val="7"/>
        <color theme="1"/>
        <rFont val="Times New Roman"/>
        <family val="1"/>
      </rPr>
      <t xml:space="preserve">       </t>
    </r>
    <r>
      <rPr>
        <b/>
        <i/>
        <sz val="12"/>
        <color theme="1"/>
        <rFont val="Times New Roman"/>
        <family val="1"/>
      </rPr>
      <t>Any disputes, Law suits pending against the company?</t>
    </r>
  </si>
  <si>
    <r>
      <t>·</t>
    </r>
    <r>
      <rPr>
        <sz val="7"/>
        <color theme="1"/>
        <rFont val="Times New Roman"/>
        <family val="1"/>
      </rPr>
      <t xml:space="preserve">       </t>
    </r>
    <r>
      <rPr>
        <b/>
        <i/>
        <sz val="12"/>
        <color theme="1"/>
        <rFont val="Times New Roman"/>
        <family val="1"/>
      </rPr>
      <t>Is the business seasonal/ non-seasonal?</t>
    </r>
  </si>
  <si>
    <r>
      <t>·</t>
    </r>
    <r>
      <rPr>
        <sz val="7"/>
        <color theme="1"/>
        <rFont val="Times New Roman"/>
        <family val="1"/>
      </rPr>
      <t xml:space="preserve">       </t>
    </r>
    <r>
      <rPr>
        <b/>
        <i/>
        <sz val="12"/>
        <color theme="1"/>
        <rFont val="Times New Roman"/>
        <family val="1"/>
      </rPr>
      <t>Is there any recent media coverage about the company?</t>
    </r>
  </si>
  <si>
    <t>Is it positive or negative, or are there any rumors floating?</t>
  </si>
  <si>
    <r>
      <t>·</t>
    </r>
    <r>
      <rPr>
        <sz val="7"/>
        <color theme="1"/>
        <rFont val="Times New Roman"/>
        <family val="1"/>
      </rPr>
      <t xml:space="preserve">       </t>
    </r>
    <r>
      <rPr>
        <b/>
        <i/>
        <sz val="12"/>
        <color theme="1"/>
        <rFont val="Times New Roman"/>
        <family val="1"/>
      </rPr>
      <t>How willing is the prospect to share information?</t>
    </r>
  </si>
  <si>
    <t>CAPITAL  STATUS:  Current Business Situation  (5)</t>
  </si>
  <si>
    <r>
      <t>·</t>
    </r>
    <r>
      <rPr>
        <sz val="7"/>
        <color theme="1"/>
        <rFont val="Times New Roman"/>
        <family val="1"/>
      </rPr>
      <t xml:space="preserve">       </t>
    </r>
    <r>
      <rPr>
        <b/>
        <sz val="12"/>
        <color theme="1"/>
        <rFont val="Times New Roman"/>
        <family val="1"/>
      </rPr>
      <t>Business current Financial Situation</t>
    </r>
    <r>
      <rPr>
        <sz val="12"/>
        <color theme="1"/>
        <rFont val="Times New Roman"/>
        <family val="1"/>
      </rPr>
      <t>:</t>
    </r>
  </si>
  <si>
    <t>Total Income</t>
  </si>
  <si>
    <t>Total expenses</t>
  </si>
  <si>
    <t xml:space="preserve">Net Profit </t>
  </si>
  <si>
    <t>Acc Receivable</t>
  </si>
  <si>
    <t>Customers</t>
  </si>
  <si>
    <t>Sundry debtors</t>
  </si>
  <si>
    <t>Owners Accounts</t>
  </si>
  <si>
    <t>Total Balance Sheet</t>
  </si>
  <si>
    <t>Stock (Sales Value)</t>
  </si>
  <si>
    <t>Share Capital</t>
  </si>
  <si>
    <r>
      <t>Observations</t>
    </r>
    <r>
      <rPr>
        <b/>
        <i/>
        <sz val="12"/>
        <color theme="1"/>
        <rFont val="Times New Roman"/>
        <family val="1"/>
      </rPr>
      <t xml:space="preserve">: </t>
    </r>
  </si>
  <si>
    <r>
      <t>·</t>
    </r>
    <r>
      <rPr>
        <sz val="7"/>
        <color theme="1"/>
        <rFont val="Times New Roman"/>
        <family val="1"/>
      </rPr>
      <t xml:space="preserve">       </t>
    </r>
    <r>
      <rPr>
        <b/>
        <i/>
        <sz val="12"/>
        <color theme="1"/>
        <rFont val="Times New Roman"/>
        <family val="1"/>
      </rPr>
      <t xml:space="preserve">Dependence: </t>
    </r>
    <r>
      <rPr>
        <i/>
        <sz val="12"/>
        <color theme="1"/>
        <rFont val="Times New Roman"/>
        <family val="1"/>
      </rPr>
      <t>Reservation to depend on the figures. Not audited but Company prepared.Unable to determine the solvency ratio and the Return on Investment ratio of the company.</t>
    </r>
  </si>
  <si>
    <r>
      <t>·</t>
    </r>
    <r>
      <rPr>
        <sz val="7"/>
        <color theme="1"/>
        <rFont val="Times New Roman"/>
        <family val="1"/>
      </rPr>
      <t xml:space="preserve">       </t>
    </r>
    <r>
      <rPr>
        <b/>
        <i/>
        <sz val="12"/>
        <color theme="1"/>
        <rFont val="Times New Roman"/>
        <family val="1"/>
      </rPr>
      <t xml:space="preserve">Net Profit: </t>
    </r>
  </si>
  <si>
    <r>
      <t>·</t>
    </r>
    <r>
      <rPr>
        <sz val="7"/>
        <color theme="1"/>
        <rFont val="Times New Roman"/>
        <family val="1"/>
      </rPr>
      <t xml:space="preserve">       </t>
    </r>
    <r>
      <rPr>
        <b/>
        <i/>
        <sz val="12"/>
        <color theme="1"/>
        <rFont val="Times New Roman"/>
        <family val="1"/>
      </rPr>
      <t xml:space="preserve">Accounts Receivables: </t>
    </r>
  </si>
  <si>
    <r>
      <t>·</t>
    </r>
    <r>
      <rPr>
        <sz val="7"/>
        <color theme="1"/>
        <rFont val="Times New Roman"/>
        <family val="1"/>
      </rPr>
      <t xml:space="preserve">       </t>
    </r>
    <r>
      <rPr>
        <b/>
        <i/>
        <sz val="12"/>
        <color theme="1"/>
        <rFont val="Times New Roman"/>
        <family val="1"/>
      </rPr>
      <t xml:space="preserve">Balance Sheet as at ________: </t>
    </r>
  </si>
  <si>
    <r>
      <t>·</t>
    </r>
    <r>
      <rPr>
        <sz val="7"/>
        <color theme="1"/>
        <rFont val="Times New Roman"/>
        <family val="1"/>
      </rPr>
      <t xml:space="preserve">       </t>
    </r>
    <r>
      <rPr>
        <b/>
        <i/>
        <sz val="12"/>
        <color theme="1"/>
        <rFont val="Times New Roman"/>
        <family val="1"/>
      </rPr>
      <t>Sundry Debtors:</t>
    </r>
  </si>
  <si>
    <r>
      <t>·</t>
    </r>
    <r>
      <rPr>
        <sz val="7"/>
        <color theme="1"/>
        <rFont val="Times New Roman"/>
        <family val="1"/>
      </rPr>
      <t xml:space="preserve">       </t>
    </r>
    <r>
      <rPr>
        <b/>
        <i/>
        <sz val="12"/>
        <color theme="1"/>
        <rFont val="Times New Roman"/>
        <family val="1"/>
      </rPr>
      <t>Stock:</t>
    </r>
  </si>
  <si>
    <r>
      <t>·</t>
    </r>
    <r>
      <rPr>
        <sz val="7"/>
        <color theme="1"/>
        <rFont val="Times New Roman"/>
        <family val="1"/>
      </rPr>
      <t xml:space="preserve">       </t>
    </r>
    <r>
      <rPr>
        <b/>
        <i/>
        <sz val="12"/>
        <color theme="1"/>
        <rFont val="Times New Roman"/>
        <family val="1"/>
      </rPr>
      <t>Share Capital:</t>
    </r>
  </si>
  <si>
    <t>CONDITIONS:  (5) External Conditions surrounding the Business.</t>
  </si>
  <si>
    <r>
      <t>·</t>
    </r>
    <r>
      <rPr>
        <sz val="7"/>
        <color theme="1"/>
        <rFont val="Times New Roman"/>
        <family val="1"/>
      </rPr>
      <t xml:space="preserve">       </t>
    </r>
    <r>
      <rPr>
        <b/>
        <i/>
        <sz val="12"/>
        <color theme="1"/>
        <rFont val="Times New Roman"/>
        <family val="1"/>
      </rPr>
      <t>International Trade:</t>
    </r>
    <r>
      <rPr>
        <i/>
        <sz val="12"/>
        <color theme="1"/>
        <rFont val="Times New Roman"/>
        <family val="1"/>
      </rPr>
      <t>The company deals in international trade and a shift in the currency rates might have a detrimental or beneficial effect on it.</t>
    </r>
  </si>
  <si>
    <r>
      <t>·</t>
    </r>
    <r>
      <rPr>
        <sz val="7"/>
        <color theme="1"/>
        <rFont val="Times New Roman"/>
        <family val="1"/>
      </rPr>
      <t xml:space="preserve">       </t>
    </r>
    <r>
      <rPr>
        <b/>
        <i/>
        <sz val="12"/>
        <color theme="1"/>
        <rFont val="Times New Roman"/>
        <family val="1"/>
      </rPr>
      <t xml:space="preserve">Force Majeure:  </t>
    </r>
    <r>
      <rPr>
        <i/>
        <sz val="12"/>
        <color theme="1"/>
        <rFont val="Times New Roman"/>
        <family val="1"/>
      </rPr>
      <t xml:space="preserve">The events on terrorism add more meaning to Force Majeure in context of International Trade terms and conditions. </t>
    </r>
    <r>
      <rPr>
        <b/>
        <i/>
        <sz val="12"/>
        <color theme="1"/>
        <rFont val="Times New Roman"/>
        <family val="1"/>
      </rPr>
      <t xml:space="preserve">Local Economies: </t>
    </r>
    <r>
      <rPr>
        <i/>
        <sz val="12"/>
        <color theme="1"/>
        <rFont val="Times New Roman"/>
        <family val="1"/>
      </rPr>
      <t>Business with local economies would be prone to the social climate and their influence on the local society.</t>
    </r>
  </si>
  <si>
    <r>
      <t>·</t>
    </r>
    <r>
      <rPr>
        <sz val="7"/>
        <color theme="1"/>
        <rFont val="Times New Roman"/>
        <family val="1"/>
      </rPr>
      <t xml:space="preserve">       </t>
    </r>
    <r>
      <rPr>
        <b/>
        <i/>
        <sz val="12"/>
        <color theme="1"/>
        <rFont val="Times New Roman"/>
        <family val="1"/>
      </rPr>
      <t xml:space="preserve">Change in Policy, taxation etc:  </t>
    </r>
    <r>
      <rPr>
        <i/>
        <sz val="12"/>
        <color theme="1"/>
        <rFont val="Times New Roman"/>
        <family val="1"/>
      </rPr>
      <t>A business activity might get influenced with the changes in the government's wide range of policies on taxation etc.</t>
    </r>
  </si>
  <si>
    <r>
      <t>·</t>
    </r>
    <r>
      <rPr>
        <sz val="7"/>
        <color theme="1"/>
        <rFont val="Times New Roman"/>
        <family val="1"/>
      </rPr>
      <t xml:space="preserve">       </t>
    </r>
    <r>
      <rPr>
        <b/>
        <i/>
        <sz val="12"/>
        <color theme="1"/>
        <rFont val="Times New Roman"/>
        <family val="1"/>
      </rPr>
      <t>Internet Facilities:</t>
    </r>
    <r>
      <rPr>
        <i/>
        <sz val="12"/>
        <color theme="1"/>
        <rFont val="Times New Roman"/>
        <family val="1"/>
      </rPr>
      <t xml:space="preserve"> The internet is redefining business. The global reach of the World Wide Web can add more influence on the revenues of a business.</t>
    </r>
  </si>
  <si>
    <r>
      <t>·</t>
    </r>
    <r>
      <rPr>
        <sz val="7"/>
        <color theme="1"/>
        <rFont val="Times New Roman"/>
        <family val="1"/>
      </rPr>
      <t xml:space="preserve">       </t>
    </r>
    <r>
      <rPr>
        <b/>
        <i/>
        <sz val="12"/>
        <color theme="1"/>
        <rFont val="Times New Roman"/>
        <family val="1"/>
      </rPr>
      <t xml:space="preserve">Find out </t>
    </r>
    <r>
      <rPr>
        <i/>
        <sz val="12"/>
        <color theme="1"/>
        <rFont val="Times New Roman"/>
        <family val="1"/>
      </rPr>
      <t>if the member’s business activities involve illegal activities or pose health hazards?</t>
    </r>
  </si>
  <si>
    <t>COLLATERAL Securities (10)</t>
  </si>
  <si>
    <t>Description of the collateral securities provided:</t>
  </si>
  <si>
    <t xml:space="preserve">Check the following </t>
  </si>
  <si>
    <r>
      <t>·</t>
    </r>
    <r>
      <rPr>
        <sz val="7"/>
        <color theme="1"/>
        <rFont val="Times New Roman"/>
        <family val="1"/>
      </rPr>
      <t xml:space="preserve">       </t>
    </r>
    <r>
      <rPr>
        <b/>
        <sz val="12"/>
        <color theme="1"/>
        <rFont val="Times New Roman"/>
        <family val="1"/>
      </rPr>
      <t xml:space="preserve">Savings </t>
    </r>
  </si>
  <si>
    <r>
      <t>·</t>
    </r>
    <r>
      <rPr>
        <sz val="7"/>
        <color theme="1"/>
        <rFont val="Times New Roman"/>
        <family val="1"/>
      </rPr>
      <t xml:space="preserve">       </t>
    </r>
    <r>
      <rPr>
        <b/>
        <sz val="12"/>
        <color theme="1"/>
        <rFont val="Times New Roman"/>
        <family val="1"/>
      </rPr>
      <t xml:space="preserve">Land documents </t>
    </r>
  </si>
  <si>
    <r>
      <t>·</t>
    </r>
    <r>
      <rPr>
        <sz val="7"/>
        <color theme="1"/>
        <rFont val="Times New Roman"/>
        <family val="1"/>
      </rPr>
      <t xml:space="preserve">       </t>
    </r>
    <r>
      <rPr>
        <b/>
        <sz val="12"/>
        <color theme="1"/>
        <rFont val="Times New Roman"/>
        <family val="1"/>
      </rPr>
      <t>Surtees</t>
    </r>
    <r>
      <rPr>
        <b/>
        <u/>
        <sz val="12"/>
        <color theme="1"/>
        <rFont val="Times New Roman"/>
        <family val="1"/>
      </rPr>
      <t xml:space="preserve"> </t>
    </r>
  </si>
  <si>
    <t>Risk Management</t>
  </si>
  <si>
    <t>Analysis of the various risk associated to the business and the strategies to mitigate them. E.g:</t>
  </si>
  <si>
    <r>
      <t>Business risk</t>
    </r>
    <r>
      <rPr>
        <b/>
        <sz val="12"/>
        <color theme="1"/>
        <rFont val="Times New Roman"/>
        <family val="1"/>
      </rPr>
      <t xml:space="preserve">: </t>
    </r>
    <r>
      <rPr>
        <i/>
        <sz val="12"/>
        <color theme="1"/>
        <rFont val="Times New Roman"/>
        <family val="1"/>
      </rPr>
      <t>Demand and supply of the type of product:  Many actors sharing the same market.</t>
    </r>
  </si>
  <si>
    <r>
      <t xml:space="preserve">Market Risk: </t>
    </r>
    <r>
      <rPr>
        <i/>
        <sz val="12"/>
        <color theme="1"/>
        <rFont val="Times New Roman"/>
        <family val="1"/>
      </rPr>
      <t>Competitors:</t>
    </r>
  </si>
  <si>
    <r>
      <t xml:space="preserve">Financial Risk: </t>
    </r>
    <r>
      <rPr>
        <i/>
        <sz val="12"/>
        <color theme="1"/>
        <rFont val="Times New Roman"/>
        <family val="1"/>
      </rPr>
      <t xml:space="preserve">Foreign exchange; </t>
    </r>
  </si>
  <si>
    <r>
      <t>Management and organization risk</t>
    </r>
    <r>
      <rPr>
        <sz val="12"/>
        <color theme="1"/>
        <rFont val="Times New Roman"/>
        <family val="1"/>
      </rPr>
      <t xml:space="preserve">: </t>
    </r>
    <r>
      <rPr>
        <i/>
        <sz val="12"/>
        <color theme="1"/>
        <rFont val="Times New Roman"/>
        <family val="1"/>
      </rPr>
      <t>Profile of the Management staff Human Resources.</t>
    </r>
  </si>
  <si>
    <r>
      <t>Political and Regulatory:</t>
    </r>
    <r>
      <rPr>
        <i/>
        <sz val="12"/>
        <color theme="1"/>
        <rFont val="Times New Roman"/>
        <family val="1"/>
      </rPr>
      <t xml:space="preserve"> Legislation in place, Gov’t Policy.</t>
    </r>
  </si>
  <si>
    <r>
      <t>Investment Risk:</t>
    </r>
    <r>
      <rPr>
        <i/>
        <sz val="12"/>
        <color theme="1"/>
        <rFont val="Times New Roman"/>
        <family val="1"/>
      </rPr>
      <t xml:space="preserve"> Incorrect cash projection; Incorrect assessment of the Market</t>
    </r>
  </si>
  <si>
    <r>
      <t>·</t>
    </r>
    <r>
      <rPr>
        <sz val="7"/>
        <color theme="1"/>
        <rFont val="Times New Roman"/>
        <family val="1"/>
      </rPr>
      <t xml:space="preserve">       </t>
    </r>
    <r>
      <rPr>
        <i/>
        <sz val="12"/>
        <color theme="1"/>
        <rFont val="Times New Roman"/>
        <family val="1"/>
      </rPr>
      <t>The applicant to propose some strategies on how to mitigate the risk.</t>
    </r>
  </si>
  <si>
    <t>Disbursement modalities</t>
  </si>
  <si>
    <r>
      <t>·</t>
    </r>
    <r>
      <rPr>
        <sz val="7"/>
        <color theme="1"/>
        <rFont val="Times New Roman"/>
        <family val="1"/>
      </rPr>
      <t xml:space="preserve">        </t>
    </r>
    <r>
      <rPr>
        <b/>
        <i/>
        <sz val="11"/>
        <color theme="1"/>
        <rFont val="Times New Roman"/>
        <family val="1"/>
      </rPr>
      <t xml:space="preserve">To find out from the applicant </t>
    </r>
  </si>
  <si>
    <t>Eligibility of Credit Union.</t>
  </si>
  <si>
    <t xml:space="preserve">To analysis the eligibility of the Credit Union following the COBAC prudential norms, the  loan Policy and the </t>
  </si>
  <si>
    <r>
      <t>·</t>
    </r>
    <r>
      <rPr>
        <sz val="7"/>
        <color theme="1"/>
        <rFont val="Times New Roman"/>
        <family val="1"/>
      </rPr>
      <t xml:space="preserve">       </t>
    </r>
    <r>
      <rPr>
        <sz val="12"/>
        <color theme="1"/>
        <rFont val="Times New Roman"/>
        <family val="1"/>
      </rPr>
      <t>Delinquency PAR 45 as at __________</t>
    </r>
  </si>
  <si>
    <r>
      <t>·</t>
    </r>
    <r>
      <rPr>
        <sz val="7"/>
        <color theme="1"/>
        <rFont val="Times New Roman"/>
        <family val="1"/>
      </rPr>
      <t xml:space="preserve">       </t>
    </r>
    <r>
      <rPr>
        <sz val="12"/>
        <color theme="1"/>
        <rFont val="Times New Roman"/>
        <family val="1"/>
      </rPr>
      <t>Bye law of the union.</t>
    </r>
  </si>
  <si>
    <r>
      <t>·</t>
    </r>
    <r>
      <rPr>
        <sz val="7"/>
        <color theme="1"/>
        <rFont val="Times New Roman"/>
        <family val="1"/>
      </rPr>
      <t xml:space="preserve">       </t>
    </r>
    <r>
      <rPr>
        <sz val="12"/>
        <color theme="1"/>
        <rFont val="Times New Roman"/>
        <family val="1"/>
      </rPr>
      <t>Liquidity situation,</t>
    </r>
  </si>
  <si>
    <r>
      <t>·</t>
    </r>
    <r>
      <rPr>
        <sz val="7"/>
        <color theme="1"/>
        <rFont val="Times New Roman"/>
        <family val="1"/>
      </rPr>
      <t xml:space="preserve">       </t>
    </r>
    <r>
      <rPr>
        <sz val="12"/>
        <color theme="1"/>
        <rFont val="Times New Roman"/>
        <family val="1"/>
      </rPr>
      <t>COBAC Norms ,</t>
    </r>
  </si>
  <si>
    <t>Treatment of loan if granted.</t>
  </si>
  <si>
    <r>
      <t>·</t>
    </r>
    <r>
      <rPr>
        <sz val="7"/>
        <color theme="1"/>
        <rFont val="Times New Roman"/>
        <family val="1"/>
      </rPr>
      <t xml:space="preserve">        </t>
    </r>
    <r>
      <rPr>
        <b/>
        <i/>
        <sz val="11"/>
        <color theme="1"/>
        <rFont val="Times New Roman"/>
        <family val="1"/>
      </rPr>
      <t xml:space="preserve">Cash payments only, no journals </t>
    </r>
  </si>
  <si>
    <t>Recommendation</t>
  </si>
  <si>
    <r>
      <t>·</t>
    </r>
    <r>
      <rPr>
        <sz val="7"/>
        <color theme="1"/>
        <rFont val="Times New Roman"/>
        <family val="1"/>
      </rPr>
      <t xml:space="preserve">        </t>
    </r>
    <r>
      <rPr>
        <b/>
        <i/>
        <sz val="11"/>
        <color theme="1"/>
        <rFont val="Times New Roman"/>
        <family val="1"/>
      </rPr>
      <t>We recommend an Inspection / working session to discuss the above mentioned observations and requisitions.</t>
    </r>
  </si>
  <si>
    <t>RAINBOWCAM APPRAISAL TOOL AND ANALYSIS (RATA RATING)</t>
  </si>
  <si>
    <t>PROPOSED NATE: RAINBOWCAM APPRAISAL TOOL AND ANALYSIS (RATA RATING)</t>
  </si>
  <si>
    <t>Article 1-	This Regulation sets the maximum amount of loan that a Microfinance Institution shall grant to one of its clients /members.</t>
  </si>
  <si>
    <t>Has the Borrower ever been Blacklisted?</t>
  </si>
  <si>
    <t>Does the Borrower possess a good reputation in the community?</t>
  </si>
  <si>
    <t>Is the Borrower a leader/ command respect in the community?</t>
  </si>
  <si>
    <t>Relationship with:</t>
  </si>
  <si>
    <t>Family</t>
  </si>
  <si>
    <t>Colleagues (Workplace)</t>
  </si>
  <si>
    <t>Community</t>
  </si>
  <si>
    <t>Does the borrower have a stable job?</t>
  </si>
  <si>
    <t>What is the frequency of the regular income of the member?</t>
  </si>
  <si>
    <t>Does the regular income of the member match the loan amortization schedule?</t>
  </si>
  <si>
    <t>YES</t>
  </si>
  <si>
    <t>NO</t>
  </si>
  <si>
    <t>Are there other loans besides the one being applied for?</t>
  </si>
  <si>
    <t>CAPITAL STATUS</t>
  </si>
  <si>
    <t>Does the member maintain regular savings/ deposits with the MFI?</t>
  </si>
  <si>
    <t>Are there personal properties, savings and business assets that can serve as collateral for the loan? (Asset base)</t>
  </si>
  <si>
    <t>is the asset base growing? Was savings always regular, OR the member is saving only because of the loan request?</t>
  </si>
  <si>
    <t>COLLATERALS/ CO MAKERS</t>
  </si>
  <si>
    <t>Can the collateral easily be converted to cash at any time?</t>
  </si>
  <si>
    <t>Is the value of the collateral more than the loan applied for?</t>
  </si>
  <si>
    <t>Is the collateral free from encumbrances or lien?</t>
  </si>
  <si>
    <t>is the co-maker willing to pledge the savings/deposits/shares, or accept a salary deduction agreement for the duration of the loan?</t>
  </si>
  <si>
    <t>is the spouse of the borrower willing/ has the consent on the loan applied?</t>
  </si>
  <si>
    <t>CREDIT CONDITIONS</t>
  </si>
  <si>
    <t>Does the activity of the member involve illegal activities and/ or environmentally harmful activities?</t>
  </si>
  <si>
    <t>Does the member's job pose health hazards to himself or others?</t>
  </si>
  <si>
    <t>SCORING</t>
  </si>
  <si>
    <t>70% AND BELOW</t>
  </si>
  <si>
    <t>71% TO 80%</t>
  </si>
  <si>
    <t>81% TO 90%</t>
  </si>
  <si>
    <t>91% TO 100%</t>
  </si>
  <si>
    <t>DISAPPROVED, HIGH PROBABILITY OF FAILURE</t>
  </si>
  <si>
    <t>APPROVED BUT REQUIRES COLLATERAL, CO-MAKERS, SAVINGS, AND CLOSE SUPERVISION.</t>
  </si>
  <si>
    <t>APPROVED BUT NEEDS ANY COLLATERAL AND CLOSE SUPERVISION</t>
  </si>
  <si>
    <t>APPROVED WITH OR WITHOUT COLLATERAL</t>
  </si>
  <si>
    <t>N/A</t>
  </si>
  <si>
    <t>LESS THAN 2 YEARS</t>
  </si>
  <si>
    <t>3-5 YEARS</t>
  </si>
  <si>
    <t>OVER 5 YEARS</t>
  </si>
  <si>
    <t>NO STABLE JOB</t>
  </si>
  <si>
    <t>LESS THAN 5 YEARS</t>
  </si>
  <si>
    <t>MORE THAN 5 YEARS</t>
  </si>
  <si>
    <t>DAILY</t>
  </si>
  <si>
    <t>WEEKLY</t>
  </si>
  <si>
    <t>SEMI MONTHLY</t>
  </si>
  <si>
    <t>MONTHLY</t>
  </si>
  <si>
    <t>BI-QUARTERLY</t>
  </si>
  <si>
    <t>QUARTERLY</t>
  </si>
  <si>
    <t>SEMI ANNUALLY</t>
  </si>
  <si>
    <t>ANNUALLY</t>
  </si>
  <si>
    <t>How long has the Borrower been in the community?</t>
  </si>
  <si>
    <t xml:space="preserve">GOOD </t>
  </si>
  <si>
    <t>AVERAGE</t>
  </si>
  <si>
    <t>POOR</t>
  </si>
  <si>
    <t>C1</t>
  </si>
  <si>
    <t>C1.1</t>
  </si>
  <si>
    <t>C1.2</t>
  </si>
  <si>
    <t>C1.3</t>
  </si>
  <si>
    <t>C1.4</t>
  </si>
  <si>
    <t>C1.5</t>
  </si>
  <si>
    <t>C1.6</t>
  </si>
  <si>
    <t>C1.7</t>
  </si>
  <si>
    <t>C1.8</t>
  </si>
  <si>
    <t>C1.9</t>
  </si>
  <si>
    <t>C1.10</t>
  </si>
  <si>
    <t>C2</t>
  </si>
  <si>
    <t>C2.1</t>
  </si>
  <si>
    <t>C2.2</t>
  </si>
  <si>
    <t>C2.3</t>
  </si>
  <si>
    <t>C2.4</t>
  </si>
  <si>
    <t>C2.5</t>
  </si>
  <si>
    <t>C3</t>
  </si>
  <si>
    <t>C3.1</t>
  </si>
  <si>
    <t>C3.2</t>
  </si>
  <si>
    <t>C3.3</t>
  </si>
  <si>
    <t>C4</t>
  </si>
  <si>
    <t>C4.1</t>
  </si>
  <si>
    <t>C4.2</t>
  </si>
  <si>
    <t>C4.3</t>
  </si>
  <si>
    <t>C4.4</t>
  </si>
  <si>
    <t>C4.5</t>
  </si>
  <si>
    <t>C5</t>
  </si>
  <si>
    <t>C5.1</t>
  </si>
  <si>
    <t>C5.2</t>
  </si>
  <si>
    <t>GRAND TOTAL</t>
  </si>
  <si>
    <t xml:space="preserve">CHARACTER </t>
  </si>
  <si>
    <t>30 POINTS</t>
  </si>
  <si>
    <t>50 POINTS</t>
  </si>
  <si>
    <t>5 POINTS</t>
  </si>
  <si>
    <t>10 POINTS</t>
  </si>
  <si>
    <t>C3.4</t>
  </si>
  <si>
    <t>Is the member's net worth favourable?</t>
  </si>
  <si>
    <r>
      <t xml:space="preserve">Does the Borrower have a </t>
    </r>
    <r>
      <rPr>
        <b/>
        <sz val="11"/>
        <color theme="1"/>
        <rFont val="Times New Roman"/>
        <family val="1"/>
      </rPr>
      <t>proven</t>
    </r>
    <r>
      <rPr>
        <sz val="11"/>
        <color theme="1"/>
        <rFont val="Times New Roman"/>
        <family val="1"/>
      </rPr>
      <t xml:space="preserve"> record of repayment to the MFI?</t>
    </r>
  </si>
  <si>
    <r>
      <t xml:space="preserve">Does the Borrower have a </t>
    </r>
    <r>
      <rPr>
        <b/>
        <sz val="11"/>
        <color theme="1"/>
        <rFont val="Times New Roman"/>
        <family val="1"/>
      </rPr>
      <t>proven</t>
    </r>
    <r>
      <rPr>
        <sz val="11"/>
        <color theme="1"/>
        <rFont val="Times New Roman"/>
        <family val="1"/>
      </rPr>
      <t xml:space="preserve"> record of repayment to other institutions?</t>
    </r>
  </si>
  <si>
    <t>SELECT ANSWER</t>
  </si>
  <si>
    <t>RESPONSES</t>
  </si>
  <si>
    <t>APPRAISAL ELEMENTS</t>
  </si>
  <si>
    <t>VALUATION</t>
  </si>
  <si>
    <t>REF.</t>
  </si>
  <si>
    <r>
      <t>·</t>
    </r>
    <r>
      <rPr>
        <sz val="7"/>
        <color theme="1"/>
        <rFont val="Times New Roman"/>
        <family val="1"/>
      </rPr>
      <t xml:space="preserve">       </t>
    </r>
    <r>
      <rPr>
        <sz val="12"/>
        <color theme="1"/>
        <rFont val="Times New Roman"/>
        <family val="1"/>
      </rPr>
      <t>Check if member is saving just to meet up with the down payment ratio to take a loan.</t>
    </r>
  </si>
  <si>
    <t xml:space="preserve">Member’s history in the Credit Union </t>
  </si>
  <si>
    <t>Possible elements of an MFI’s credit policy</t>
  </si>
  <si>
    <t>Client qualifications</t>
  </si>
  <si>
    <t>• Age</t>
  </si>
  <si>
    <t>• Number of years in business</t>
  </si>
  <si>
    <t>• Independence in business activity</t>
  </si>
  <si>
    <t>• No criminal record</t>
  </si>
  <si>
    <t>Repayment capacity</t>
  </si>
  <si>
    <t>• Method of establishing repayment capacity</t>
  </si>
  <si>
    <t>• Minimum levels of repayment capacity</t>
  </si>
  <si>
    <t>• Fluctuations in repayment capacity</t>
  </si>
  <si>
    <t>• Type of activity to be financed</t>
  </si>
  <si>
    <t>Credit history</t>
  </si>
  <si>
    <t>• Repayment history with the program</t>
  </si>
  <si>
    <t>• Repayment history with other programs</t>
  </si>
  <si>
    <t>• Repayment history with basic services such as water or electricity</t>
  </si>
  <si>
    <t>Size of the loan and size of regular loan payments relative to key business indicators</t>
  </si>
  <si>
    <t>such as:</t>
  </si>
  <si>
    <t>• Working capital</t>
  </si>
  <si>
    <t>• Total sales</t>
  </si>
  <si>
    <t>• Net income</t>
  </si>
  <si>
    <t>• Previous loans and loan payments</t>
  </si>
  <si>
    <t>• Collateral guarantee</t>
  </si>
  <si>
    <t>Credit delivery methodology</t>
  </si>
  <si>
    <t>• Number of members in solidarity or village banking groups</t>
  </si>
  <si>
    <t>• Relationships among members of groups</t>
  </si>
  <si>
    <t>• Rate of increase in loan amounts</t>
  </si>
  <si>
    <t>• Relationship between loan amounts and forced savings</t>
  </si>
  <si>
    <t>• Size of other clients’ loans and payments (in solidarity groups)</t>
  </si>
  <si>
    <t>Interest and fee structure</t>
  </si>
  <si>
    <t>Loan approval procedures</t>
  </si>
  <si>
    <t>Follow-up procedures for delinquent loans</t>
  </si>
  <si>
    <t>Policies on refinancing or rescheduling delinquent loans</t>
  </si>
  <si>
    <t>Will the duration of the loan match the anticipated duration of the Borrower's job/occupation?</t>
  </si>
  <si>
    <t>Particulars</t>
  </si>
  <si>
    <t xml:space="preserve">Monthly(FCFA) </t>
  </si>
  <si>
    <t>Annually (FCFA)</t>
  </si>
  <si>
    <t>Sources of Income</t>
  </si>
  <si>
    <t>Total Income:</t>
  </si>
  <si>
    <t xml:space="preserve">Less </t>
  </si>
  <si>
    <t>Expenditures</t>
  </si>
  <si>
    <t>Miscellaneous fees</t>
  </si>
  <si>
    <t>Books, school supplies and equipment etc.</t>
  </si>
  <si>
    <t>Total Expenditures</t>
  </si>
  <si>
    <t>Commitments:</t>
  </si>
  <si>
    <t>Others (please specify institution and amount)</t>
  </si>
  <si>
    <t>Total Commitment</t>
  </si>
  <si>
    <t>TOTAL EXPENDITURES AND COMMITMENTS</t>
  </si>
  <si>
    <t>Net Savings ( Total Income – Total Expenditures &amp; Commitments)</t>
  </si>
  <si>
    <t>LESS: Contingency (20% of Total Expenditures and Commitments)</t>
  </si>
  <si>
    <t>Net Savings after Contingency</t>
  </si>
  <si>
    <t>1.   Salaries and Wages</t>
  </si>
  <si>
    <t>2.   Income from Business (Net):</t>
  </si>
  <si>
    <t>3.   Income from Financial Investments/Dividend</t>
  </si>
  <si>
    <t>4.   Other Income:</t>
  </si>
  <si>
    <t>1.   Food Expenses</t>
  </si>
  <si>
    <t>2.   House Rentals</t>
  </si>
  <si>
    <t>3.   Education: Tuition Fees</t>
  </si>
  <si>
    <t xml:space="preserve">4. Clothing </t>
  </si>
  <si>
    <t xml:space="preserve">5.   Medical </t>
  </si>
  <si>
    <t>6.    Personal hygiene expenses (including barber parlor exp.)</t>
  </si>
  <si>
    <t>7.   Cooking gas expenses</t>
  </si>
  <si>
    <t>8.   Transportation expenses</t>
  </si>
  <si>
    <t>9.   Water bills</t>
  </si>
  <si>
    <t>10.   Electricity bills</t>
  </si>
  <si>
    <t>11.   Telephone bills</t>
  </si>
  <si>
    <t>12.   Expenses for family gatherings and or outings</t>
  </si>
  <si>
    <t>13.   Salary for house help/servant</t>
  </si>
  <si>
    <t>14.   Taxes and Licenses</t>
  </si>
  <si>
    <t>1.      Payments of old debts/Amortization with Credit Union</t>
  </si>
  <si>
    <t>2.      Njangi Contributions</t>
  </si>
  <si>
    <t>3.      Other Commitment (please specify)</t>
  </si>
  <si>
    <t>Name:</t>
  </si>
  <si>
    <t>Account No:</t>
  </si>
  <si>
    <t>Business Loans</t>
  </si>
  <si>
    <t>1.      Purpose of Loan</t>
  </si>
  <si>
    <t>Commerce</t>
  </si>
  <si>
    <t xml:space="preserve">Transformation </t>
  </si>
  <si>
    <t>Service (transport, tailoring, consultancy…)</t>
  </si>
  <si>
    <t>Working capital</t>
  </si>
  <si>
    <t>Purchase of equipment</t>
  </si>
  <si>
    <t xml:space="preserve">Others </t>
  </si>
  <si>
    <t>2.      Is the loan for the principal activity of the borrower?</t>
  </si>
  <si>
    <t xml:space="preserve">Yes </t>
  </si>
  <si>
    <t xml:space="preserve">No </t>
  </si>
  <si>
    <t>3.      For how long has the borrower been carrying out this type of activity?</t>
  </si>
  <si>
    <t>4.      Description of the project</t>
  </si>
  <si>
    <t>Describe the project:</t>
  </si>
  <si>
    <t>Difficulties encountered and how they were solved:</t>
  </si>
  <si>
    <t xml:space="preserve">What are the current market conditions? </t>
  </si>
  <si>
    <t>1.      Balance Sheet</t>
  </si>
  <si>
    <t>Assets</t>
  </si>
  <si>
    <t>Liabilities</t>
  </si>
  <si>
    <t>Fixed Assets:</t>
  </si>
  <si>
    <t>Equity:</t>
  </si>
  <si>
    <t>Stock:</t>
  </si>
  <si>
    <t>Long term Liabilities:</t>
  </si>
  <si>
    <t>Account Receivable:</t>
  </si>
  <si>
    <t>Account Payable:</t>
  </si>
  <si>
    <t>Bank and Cash:</t>
  </si>
  <si>
    <t>Total:</t>
  </si>
  <si>
    <t>Copy of detailed Balance Sheet for the year attached.</t>
  </si>
  <si>
    <t>1.      Willingness to repay:</t>
  </si>
  <si>
    <t xml:space="preserve">The past loans were paid off without delay? Yes  </t>
  </si>
  <si>
    <t>No</t>
  </si>
  <si>
    <t>If yes then consider that the borrower has the will to repay; if no then check why.</t>
  </si>
  <si>
    <t>Creditors</t>
  </si>
  <si>
    <t>Amount</t>
  </si>
  <si>
    <t>Balance</t>
  </si>
  <si>
    <t>Capacity</t>
  </si>
  <si>
    <t>Character</t>
  </si>
  <si>
    <t>Capital</t>
  </si>
  <si>
    <t>Collateral</t>
  </si>
  <si>
    <t>Table 14. Credit assessment variables used to describe collateral..</t>
  </si>
  <si>
    <t>Sufficiency of proposed collateral</t>
  </si>
  <si>
    <t>Value of collateral against the loan</t>
  </si>
  <si>
    <t>Availability of secondary market</t>
  </si>
  <si>
    <t>Type of collateral offered</t>
  </si>
  <si>
    <t>Personal witness of executives &amp;</t>
  </si>
  <si>
    <t>directors</t>
  </si>
  <si>
    <t>Table 13. Credit assessment variables used to describe capital.</t>
  </si>
  <si>
    <t>Sufficiency of borrower capital to generate cash</t>
  </si>
  <si>
    <t>Borrower own capital investment</t>
  </si>
  <si>
    <t>Borrower own capital contribution against debt</t>
  </si>
  <si>
    <t>Whether a borrower has any other fund</t>
  </si>
  <si>
    <t>Table 12. Credit assessment variables used to describe capacity.</t>
  </si>
  <si>
    <t>Borrower ability to generate cash from side bus.</t>
  </si>
  <si>
    <t>Borrower ability to generate cash from operation</t>
  </si>
  <si>
    <t>Cash flow below expectation</t>
  </si>
  <si>
    <t>Borrower cash balance in Bank</t>
  </si>
  <si>
    <t>Table 11. Credit assessment variables used to describe conditions.</t>
  </si>
  <si>
    <t>competitive landscape of borrower</t>
  </si>
  <si>
    <t>Risks associated to industry</t>
  </si>
  <si>
    <t>swinging of supply &amp; demand</t>
  </si>
  <si>
    <t>Conditions</t>
  </si>
  <si>
    <t>TOTAL</t>
  </si>
  <si>
    <t>Does the member have other loans besides the one being applied for?</t>
  </si>
  <si>
    <r>
      <t xml:space="preserve">Does the member have a </t>
    </r>
    <r>
      <rPr>
        <b/>
        <sz val="11"/>
        <color theme="1"/>
        <rFont val="Times New Roman"/>
        <family val="1"/>
      </rPr>
      <t>proven</t>
    </r>
    <r>
      <rPr>
        <sz val="11"/>
        <color theme="1"/>
        <rFont val="Times New Roman"/>
        <family val="1"/>
      </rPr>
      <t xml:space="preserve"> record of repayment to the MFI? (account statement)</t>
    </r>
  </si>
  <si>
    <t>Does the Member have a proven record of repayment to other institutions?</t>
  </si>
  <si>
    <t>Has the Member ever been Blacklisted?</t>
  </si>
  <si>
    <t>Does the Member possess a good reputation in the community?</t>
  </si>
  <si>
    <t>Is the Member a leader/ command respect in the community?</t>
  </si>
  <si>
    <t>How long has the Member been in the community?</t>
  </si>
  <si>
    <t>Does the Member have a stable job?</t>
  </si>
  <si>
    <t>Will the duration of the loan match the anticipated duration of the Member's job/ business?</t>
  </si>
  <si>
    <t>is the spouse of the Member willing/ has the consent on the loan applied?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</si>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</sst>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2"/>
      <color theme="1"/>
      <name val="Calibri Light"/>
      <family val="2"/>
      <scheme val="major"/>
    </font>
    <font>
      <b/>
      <sz val="12"/>
      <color theme="1"/>
      <name val="Calibri Light"/>
      <family val="2"/>
      <scheme val="major"/>
    </font>
    <font>
      <b/>
      <sz val="12"/>
      <color theme="1"/>
      <name val="Calibri"/>
      <family val="2"/>
      <scheme val="minor"/>
    </font>
    <font>
      <sz val="8"/>
      <name val="Calibri"/>
      <family val="2"/>
      <scheme val="minor"/>
    </font>
    <font>
      <sz val="12"/>
      <color theme="1"/>
      <name val="Times New Roman"/>
      <family val="1"/>
    </font>
    <font>
      <b/>
      <sz val="12"/>
      <color theme="1"/>
      <name val="Times New Roman"/>
      <family val="1"/>
    </font>
    <font>
      <b/>
      <sz val="12"/>
      <color rgb="FF000000"/>
      <name val="Times New Roman"/>
      <family val="1"/>
    </font>
    <font>
      <sz val="12"/>
      <color theme="1"/>
      <name val="Symbol"/>
      <family val="1"/>
      <charset val="2"/>
    </font>
    <font>
      <sz val="7"/>
      <color theme="1"/>
      <name val="Times New Roman"/>
      <family val="1"/>
    </font>
    <font>
      <b/>
      <u/>
      <sz val="12"/>
      <color theme="1"/>
      <name val="Times New Roman"/>
      <family val="1"/>
    </font>
    <font>
      <sz val="11"/>
      <color theme="1"/>
      <name val="Symbol"/>
      <family val="1"/>
      <charset val="2"/>
    </font>
    <font>
      <sz val="11"/>
      <color theme="1"/>
      <name val="Times New Roman"/>
      <family val="1"/>
    </font>
    <font>
      <i/>
      <sz val="11"/>
      <color theme="1"/>
      <name val="Times New Roman"/>
      <family val="1"/>
    </font>
    <font>
      <i/>
      <sz val="12"/>
      <color theme="1"/>
      <name val="Times New Roman"/>
      <family val="1"/>
    </font>
    <font>
      <b/>
      <sz val="14"/>
      <color theme="1"/>
      <name val="Times New Roman"/>
      <family val="1"/>
    </font>
    <font>
      <sz val="14"/>
      <color theme="1"/>
      <name val="Times New Roman"/>
      <family val="1"/>
    </font>
    <font>
      <i/>
      <sz val="7"/>
      <color theme="1"/>
      <name val="Times New Roman"/>
      <family val="1"/>
    </font>
    <font>
      <b/>
      <i/>
      <sz val="12"/>
      <color theme="1"/>
      <name val="Times New Roman"/>
      <family val="1"/>
    </font>
    <font>
      <b/>
      <sz val="22"/>
      <color rgb="FF000000"/>
      <name val="Franklin Gothic Book"/>
      <family val="2"/>
    </font>
    <font>
      <b/>
      <i/>
      <u/>
      <sz val="12"/>
      <color theme="1"/>
      <name val="Times New Roman"/>
      <family val="1"/>
    </font>
    <font>
      <b/>
      <sz val="11"/>
      <color theme="1"/>
      <name val="Comic Sans MS"/>
      <family val="4"/>
    </font>
    <font>
      <b/>
      <i/>
      <sz val="11"/>
      <color theme="1"/>
      <name val="Times New Roman"/>
      <family val="1"/>
    </font>
    <font>
      <sz val="11"/>
      <color theme="1"/>
      <name val="Calibri"/>
      <family val="2"/>
      <scheme val="minor"/>
    </font>
    <font>
      <b/>
      <sz val="11"/>
      <color theme="1"/>
      <name val="Times New Roman"/>
      <family val="1"/>
    </font>
    <font>
      <sz val="11"/>
      <name val="Times New Roman"/>
      <family val="1"/>
    </font>
    <font>
      <sz val="12"/>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0C0C0"/>
        <bgColor indexed="64"/>
      </patternFill>
    </fill>
    <fill>
      <patternFill patternType="solid">
        <fgColor theme="0" tint="-0.14999847407452621"/>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double">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24" fillId="0" borderId="0" applyFont="0" applyFill="0" applyBorder="0" applyAlignment="0" applyProtection="0"/>
  </cellStyleXfs>
  <cellXfs count="108">
    <xf numFmtId="0" fontId="0" fillId="0" borderId="0" xfId="0"/>
    <xf numFmtId="0" fontId="1" fillId="0" borderId="0" xfId="0" applyFont="1"/>
    <xf numFmtId="0" fontId="0" fillId="0" borderId="1" xfId="0" applyBorder="1"/>
    <xf numFmtId="0" fontId="0" fillId="0" borderId="0" xfId="0" applyAlignment="1">
      <alignment wrapText="1"/>
    </xf>
    <xf numFmtId="0" fontId="2" fillId="0" borderId="0" xfId="0" applyFont="1" applyAlignment="1">
      <alignment horizontal="justify" vertical="center"/>
    </xf>
    <xf numFmtId="0" fontId="2" fillId="0" borderId="0" xfId="0" applyFont="1" applyAlignment="1">
      <alignment horizontal="justify" vertical="center" wrapText="1"/>
    </xf>
    <xf numFmtId="0" fontId="2" fillId="0" borderId="0" xfId="0" applyFont="1" applyAlignment="1">
      <alignment wrapText="1"/>
    </xf>
    <xf numFmtId="0" fontId="2" fillId="0" borderId="0" xfId="0" applyFont="1"/>
    <xf numFmtId="0" fontId="3" fillId="2" borderId="0" xfId="0" applyFont="1" applyFill="1" applyAlignment="1">
      <alignment horizontal="center" vertical="center"/>
    </xf>
    <xf numFmtId="0" fontId="4" fillId="2" borderId="0" xfId="0" applyFont="1" applyFill="1"/>
    <xf numFmtId="0" fontId="3" fillId="2" borderId="0" xfId="0" applyFont="1" applyFill="1" applyAlignment="1">
      <alignment wrapText="1"/>
    </xf>
    <xf numFmtId="0" fontId="3" fillId="2" borderId="0" xfId="0" applyFont="1" applyFill="1"/>
    <xf numFmtId="0" fontId="4" fillId="3" borderId="0" xfId="0" applyFont="1" applyFill="1"/>
    <xf numFmtId="0" fontId="3" fillId="3" borderId="0" xfId="0" applyFont="1" applyFill="1" applyAlignment="1">
      <alignment horizontal="center" vertical="center"/>
    </xf>
    <xf numFmtId="0" fontId="1" fillId="3" borderId="0" xfId="0" applyFont="1" applyFill="1"/>
    <xf numFmtId="0" fontId="1" fillId="3" borderId="0" xfId="0" applyFont="1" applyFill="1" applyAlignment="1">
      <alignment vertical="center"/>
    </xf>
    <xf numFmtId="0" fontId="1" fillId="0" borderId="0" xfId="0" applyFont="1" applyAlignment="1">
      <alignment vertical="center"/>
    </xf>
    <xf numFmtId="0" fontId="0" fillId="0" borderId="0" xfId="0"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7"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7" fillId="0" borderId="6" xfId="0" applyFont="1" applyBorder="1" applyAlignment="1">
      <alignment vertical="center" wrapText="1"/>
    </xf>
    <xf numFmtId="0" fontId="0" fillId="0" borderId="6" xfId="0" applyBorder="1" applyAlignment="1">
      <alignment vertical="top" wrapText="1"/>
    </xf>
    <xf numFmtId="0" fontId="0" fillId="0" borderId="3" xfId="0" applyBorder="1" applyAlignment="1">
      <alignment vertical="top" wrapText="1"/>
    </xf>
    <xf numFmtId="0" fontId="6" fillId="0" borderId="5" xfId="0" applyFont="1" applyBorder="1" applyAlignment="1">
      <alignment vertical="center" wrapText="1"/>
    </xf>
    <xf numFmtId="0" fontId="6" fillId="0" borderId="5" xfId="0" applyFont="1" applyBorder="1" applyAlignment="1">
      <alignment horizontal="justify" vertical="center" wrapText="1"/>
    </xf>
    <xf numFmtId="0" fontId="7" fillId="0" borderId="5" xfId="0" applyFont="1" applyBorder="1" applyAlignment="1">
      <alignment horizontal="center" vertical="center" wrapText="1"/>
    </xf>
    <xf numFmtId="0" fontId="6" fillId="0" borderId="4" xfId="0" applyFont="1" applyBorder="1" applyAlignment="1">
      <alignment horizontal="justify" vertical="center" wrapText="1"/>
    </xf>
    <xf numFmtId="0" fontId="7" fillId="0" borderId="5" xfId="0" applyFont="1" applyBorder="1" applyAlignment="1">
      <alignment horizontal="right" vertical="center" wrapText="1"/>
    </xf>
    <xf numFmtId="0" fontId="6" fillId="0" borderId="7" xfId="0" applyFont="1" applyBorder="1" applyAlignment="1">
      <alignment vertical="center" wrapText="1"/>
    </xf>
    <xf numFmtId="0" fontId="22" fillId="0" borderId="3" xfId="0"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7" fillId="0" borderId="8" xfId="0" applyFont="1" applyBorder="1" applyAlignment="1">
      <alignment vertical="center" wrapText="1"/>
    </xf>
    <xf numFmtId="0" fontId="19" fillId="0" borderId="8" xfId="0" applyFont="1" applyBorder="1" applyAlignment="1">
      <alignment vertical="center" wrapText="1"/>
    </xf>
    <xf numFmtId="0" fontId="0" fillId="0" borderId="9" xfId="0" applyBorder="1" applyAlignment="1">
      <alignment vertical="top" wrapText="1"/>
    </xf>
    <xf numFmtId="0" fontId="0" fillId="0" borderId="10" xfId="0" applyBorder="1" applyAlignment="1">
      <alignment vertical="top" wrapText="1"/>
    </xf>
    <xf numFmtId="0" fontId="11" fillId="0" borderId="10" xfId="0" applyFont="1" applyBorder="1" applyAlignment="1">
      <alignment vertical="center" wrapText="1"/>
    </xf>
    <xf numFmtId="0" fontId="12" fillId="0" borderId="8" xfId="0" applyFont="1" applyBorder="1" applyAlignment="1">
      <alignment vertical="center" wrapText="1"/>
    </xf>
    <xf numFmtId="0" fontId="12" fillId="0" borderId="10" xfId="0" applyFont="1" applyBorder="1" applyAlignment="1">
      <alignment vertical="center" wrapText="1"/>
    </xf>
    <xf numFmtId="0" fontId="12" fillId="0" borderId="9" xfId="0" applyFont="1" applyBorder="1" applyAlignment="1">
      <alignment vertical="center" wrapText="1"/>
    </xf>
    <xf numFmtId="0" fontId="12" fillId="0" borderId="11" xfId="0" applyFont="1" applyBorder="1" applyAlignment="1">
      <alignment vertical="center" wrapText="1"/>
    </xf>
    <xf numFmtId="0" fontId="9" fillId="0" borderId="10" xfId="0" applyFont="1" applyBorder="1" applyAlignment="1">
      <alignment vertical="center" wrapText="1"/>
    </xf>
    <xf numFmtId="0" fontId="9" fillId="0" borderId="9" xfId="0" applyFont="1" applyBorder="1" applyAlignment="1">
      <alignment vertical="center" wrapText="1"/>
    </xf>
    <xf numFmtId="0" fontId="11" fillId="0" borderId="8" xfId="0" applyFont="1" applyBorder="1" applyAlignment="1">
      <alignment vertical="center" wrapText="1"/>
    </xf>
    <xf numFmtId="0" fontId="9" fillId="0" borderId="8" xfId="0" applyFont="1" applyBorder="1" applyAlignment="1">
      <alignment vertical="center" wrapText="1"/>
    </xf>
    <xf numFmtId="0" fontId="15" fillId="0" borderId="10" xfId="0" applyFont="1" applyBorder="1" applyAlignment="1">
      <alignment vertical="center" wrapText="1"/>
    </xf>
    <xf numFmtId="0" fontId="9" fillId="0" borderId="11" xfId="0" applyFont="1" applyBorder="1" applyAlignment="1">
      <alignment vertical="center" wrapText="1"/>
    </xf>
    <xf numFmtId="0" fontId="21" fillId="0" borderId="10" xfId="0" applyFont="1" applyBorder="1" applyAlignment="1">
      <alignment vertical="center" wrapText="1"/>
    </xf>
    <xf numFmtId="0" fontId="6" fillId="0" borderId="8" xfId="0" applyFont="1" applyBorder="1" applyAlignment="1">
      <alignment vertical="center" wrapText="1"/>
    </xf>
    <xf numFmtId="0" fontId="6" fillId="0" borderId="10" xfId="0" applyFont="1" applyBorder="1" applyAlignment="1">
      <alignment vertical="center" wrapText="1"/>
    </xf>
    <xf numFmtId="0" fontId="6" fillId="0" borderId="9" xfId="0" applyFont="1" applyBorder="1" applyAlignment="1">
      <alignment vertical="center" wrapText="1"/>
    </xf>
    <xf numFmtId="0" fontId="14" fillId="0" borderId="10" xfId="0" applyFont="1" applyBorder="1" applyAlignment="1">
      <alignment vertical="center" wrapText="1"/>
    </xf>
    <xf numFmtId="0" fontId="16" fillId="0" borderId="10" xfId="0" applyFont="1" applyBorder="1" applyAlignment="1">
      <alignment vertical="center" wrapText="1"/>
    </xf>
    <xf numFmtId="0" fontId="17" fillId="0" borderId="10" xfId="0" applyFont="1" applyBorder="1" applyAlignment="1">
      <alignment vertical="center" wrapText="1"/>
    </xf>
    <xf numFmtId="0" fontId="8" fillId="4" borderId="8" xfId="0" applyFont="1" applyFill="1" applyBorder="1" applyAlignment="1">
      <alignment vertical="center" wrapText="1"/>
    </xf>
    <xf numFmtId="0" fontId="8" fillId="4" borderId="9" xfId="0" applyFont="1" applyFill="1" applyBorder="1" applyAlignment="1">
      <alignment vertical="center" wrapText="1"/>
    </xf>
    <xf numFmtId="0" fontId="1" fillId="0" borderId="0" xfId="0" applyFont="1" applyAlignment="1">
      <alignment wrapText="1"/>
    </xf>
    <xf numFmtId="0" fontId="25" fillId="0" borderId="0" xfId="0" applyFont="1"/>
    <xf numFmtId="0" fontId="13" fillId="0" borderId="12" xfId="0" applyFont="1" applyBorder="1" applyAlignment="1">
      <alignment horizontal="left" vertical="center"/>
    </xf>
    <xf numFmtId="0" fontId="13" fillId="0" borderId="12" xfId="0" applyFont="1" applyBorder="1" applyAlignment="1">
      <alignment horizontal="left" vertical="center" wrapText="1"/>
    </xf>
    <xf numFmtId="0" fontId="13" fillId="0" borderId="12" xfId="0" applyFont="1" applyBorder="1" applyAlignment="1">
      <alignment horizontal="center" vertical="center"/>
    </xf>
    <xf numFmtId="0" fontId="13" fillId="0" borderId="0" xfId="0" applyFont="1"/>
    <xf numFmtId="0" fontId="25" fillId="0" borderId="12" xfId="0" applyFont="1" applyBorder="1" applyAlignment="1">
      <alignment horizontal="left" vertical="center" wrapText="1"/>
    </xf>
    <xf numFmtId="0" fontId="13" fillId="0" borderId="12" xfId="0" applyFont="1" applyBorder="1" applyAlignment="1">
      <alignment horizontal="center" vertical="center" wrapText="1"/>
    </xf>
    <xf numFmtId="0" fontId="13" fillId="5" borderId="11" xfId="0" applyFont="1" applyFill="1" applyBorder="1" applyAlignment="1">
      <alignment horizontal="left" vertical="center"/>
    </xf>
    <xf numFmtId="0" fontId="13" fillId="5" borderId="18" xfId="0" applyFont="1" applyFill="1" applyBorder="1" applyAlignment="1">
      <alignment horizontal="left" vertical="center" wrapText="1"/>
    </xf>
    <xf numFmtId="0" fontId="13" fillId="5" borderId="18" xfId="0" applyFont="1" applyFill="1" applyBorder="1" applyAlignment="1">
      <alignment horizontal="center" vertical="center"/>
    </xf>
    <xf numFmtId="0" fontId="25" fillId="5" borderId="14" xfId="0" applyFont="1" applyFill="1" applyBorder="1" applyAlignment="1">
      <alignment horizontal="left" vertical="center"/>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center" vertical="center"/>
    </xf>
    <xf numFmtId="9" fontId="13" fillId="0" borderId="12" xfId="0" applyNumberFormat="1" applyFont="1" applyBorder="1" applyAlignment="1">
      <alignment horizontal="left" vertical="center" wrapText="1"/>
    </xf>
    <xf numFmtId="0" fontId="7" fillId="5" borderId="22" xfId="0" applyFont="1" applyFill="1" applyBorder="1" applyAlignment="1">
      <alignment horizontal="left" vertical="center"/>
    </xf>
    <xf numFmtId="0" fontId="7" fillId="5" borderId="23" xfId="0" applyFont="1" applyFill="1" applyBorder="1" applyAlignment="1">
      <alignment horizontal="left" vertical="center" wrapText="1"/>
    </xf>
    <xf numFmtId="0" fontId="7" fillId="5" borderId="23" xfId="0" applyFont="1" applyFill="1" applyBorder="1" applyAlignment="1">
      <alignment horizontal="center" vertical="center"/>
    </xf>
    <xf numFmtId="0" fontId="7" fillId="0" borderId="0" xfId="0" applyFont="1"/>
    <xf numFmtId="0" fontId="7" fillId="5" borderId="24" xfId="0" applyFont="1" applyFill="1" applyBorder="1" applyAlignment="1">
      <alignment horizontal="center" vertical="center"/>
    </xf>
    <xf numFmtId="0" fontId="25" fillId="0" borderId="13" xfId="0" applyFont="1" applyBorder="1" applyAlignment="1">
      <alignment horizontal="center" vertical="center"/>
    </xf>
    <xf numFmtId="0" fontId="13" fillId="5" borderId="4" xfId="0" applyFont="1" applyFill="1" applyBorder="1" applyAlignment="1">
      <alignment horizontal="center" vertical="center"/>
    </xf>
    <xf numFmtId="0" fontId="25" fillId="0" borderId="12" xfId="0" applyFont="1" applyBorder="1" applyAlignment="1">
      <alignment horizontal="center" vertical="center"/>
    </xf>
    <xf numFmtId="0" fontId="25" fillId="0" borderId="14" xfId="0" applyFont="1" applyBorder="1" applyAlignment="1">
      <alignment horizontal="center" vertical="center"/>
    </xf>
    <xf numFmtId="9" fontId="13" fillId="0" borderId="0" xfId="1" applyFont="1" applyAlignment="1" applyProtection="1">
      <alignment horizontal="center" vertical="center"/>
    </xf>
    <xf numFmtId="0" fontId="0" fillId="0" borderId="0" xfId="0" applyAlignment="1">
      <alignment horizontal="right"/>
    </xf>
    <xf numFmtId="0" fontId="0" fillId="0" borderId="12" xfId="0" applyBorder="1"/>
    <xf numFmtId="0" fontId="27" fillId="0" borderId="12" xfId="0" applyFont="1" applyBorder="1" applyAlignment="1">
      <alignment vertical="center" wrapText="1"/>
    </xf>
    <xf numFmtId="0" fontId="27" fillId="0" borderId="12" xfId="0" applyFont="1" applyBorder="1" applyAlignment="1">
      <alignment horizontal="right" vertical="center" wrapText="1"/>
    </xf>
    <xf numFmtId="0" fontId="26" fillId="0" borderId="12" xfId="0" applyFont="1" applyBorder="1" applyAlignment="1">
      <alignment vertical="center" wrapText="1"/>
    </xf>
    <xf numFmtId="0" fontId="27" fillId="0" borderId="12" xfId="0" applyFont="1" applyBorder="1" applyAlignment="1">
      <alignment horizontal="center" vertical="center" wrapText="1"/>
    </xf>
    <xf numFmtId="0" fontId="27" fillId="0" borderId="12" xfId="0" applyFont="1" applyBorder="1" applyAlignment="1">
      <alignment horizontal="left" vertical="center" wrapText="1" indent="1"/>
    </xf>
    <xf numFmtId="0" fontId="0" fillId="0" borderId="12" xfId="0" applyBorder="1" applyAlignment="1">
      <alignment wrapText="1"/>
    </xf>
    <xf numFmtId="0" fontId="7" fillId="0" borderId="2" xfId="0" applyFont="1" applyBorder="1" applyAlignment="1">
      <alignment vertical="center" wrapText="1"/>
    </xf>
    <xf numFmtId="0" fontId="7" fillId="0" borderId="6" xfId="0" applyFont="1" applyBorder="1" applyAlignment="1">
      <alignment vertical="center" wrapText="1"/>
    </xf>
    <xf numFmtId="0" fontId="7" fillId="0" borderId="3" xfId="0" applyFont="1" applyBorder="1" applyAlignment="1">
      <alignment vertical="center" wrapText="1"/>
    </xf>
    <xf numFmtId="0" fontId="0" fillId="0" borderId="0" xfId="0" applyAlignment="1">
      <alignment horizontal="center"/>
    </xf>
    <xf numFmtId="0" fontId="1" fillId="0" borderId="0" xfId="0" applyFont="1" applyAlignment="1">
      <alignment horizontal="center"/>
    </xf>
    <xf numFmtId="0" fontId="22" fillId="0" borderId="2" xfId="0" applyFont="1" applyBorder="1" applyAlignment="1">
      <alignment vertical="center" wrapText="1"/>
    </xf>
    <xf numFmtId="0" fontId="22" fillId="0" borderId="6" xfId="0" applyFont="1" applyBorder="1" applyAlignment="1">
      <alignment vertical="center" wrapText="1"/>
    </xf>
    <xf numFmtId="0" fontId="22" fillId="0" borderId="3" xfId="0" applyFont="1" applyBorder="1" applyAlignment="1">
      <alignment vertical="center" wrapText="1"/>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25" fillId="0" borderId="15" xfId="0" applyFont="1" applyBorder="1" applyAlignment="1">
      <alignment horizontal="center" vertical="center"/>
    </xf>
    <xf numFmtId="0" fontId="25" fillId="0" borderId="16" xfId="0" applyFont="1" applyBorder="1" applyAlignment="1">
      <alignment horizontal="center" vertical="center"/>
    </xf>
    <xf numFmtId="0" fontId="25" fillId="0" borderId="17"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F7FE-CAE9-4DA0-8384-5133A06D97F5}">
  <sheetPr codeName="Sheet1"/>
  <dimension ref="D1:K121"/>
  <sheetViews>
    <sheetView workbookViewId="0">
      <selection activeCell="G8" sqref="G8"/>
    </sheetView>
  </sheetViews>
  <sheetFormatPr defaultRowHeight="15" x14ac:dyDescent="0.25"/>
  <cols>
    <col min="6" max="6" width="24.140625" bestFit="1" customWidth="1"/>
    <col min="7" max="7" width="7.85546875" bestFit="1" customWidth="1"/>
    <col min="10" max="10" width="30.42578125" bestFit="1" customWidth="1"/>
    <col min="11" max="11" width="36.5703125" bestFit="1" customWidth="1"/>
  </cols>
  <sheetData>
    <row r="1" spans="4:11" x14ac:dyDescent="0.25">
      <c r="D1" t="s">
        <v>211</v>
      </c>
    </row>
    <row r="2" spans="4:11" ht="15.75" thickBot="1" x14ac:dyDescent="0.3"/>
    <row r="3" spans="4:11" ht="15.6" customHeight="1" x14ac:dyDescent="0.25">
      <c r="J3" s="20"/>
      <c r="K3" s="56" t="s">
        <v>98</v>
      </c>
    </row>
    <row r="4" spans="4:11" ht="16.5" thickBot="1" x14ac:dyDescent="0.3">
      <c r="J4" s="21" t="s">
        <v>97</v>
      </c>
      <c r="K4" s="57"/>
    </row>
    <row r="5" spans="4:11" ht="46.7" customHeight="1" x14ac:dyDescent="0.25">
      <c r="J5" s="22" t="s">
        <v>99</v>
      </c>
      <c r="K5" s="46" t="s">
        <v>108</v>
      </c>
    </row>
    <row r="6" spans="4:11" ht="31.35" customHeight="1" x14ac:dyDescent="0.25">
      <c r="G6" s="1" t="s">
        <v>5</v>
      </c>
      <c r="J6" s="22" t="s">
        <v>100</v>
      </c>
      <c r="K6" s="43" t="s">
        <v>109</v>
      </c>
    </row>
    <row r="7" spans="4:11" ht="46.35" customHeight="1" x14ac:dyDescent="0.25">
      <c r="G7" s="1"/>
      <c r="J7" s="22" t="s">
        <v>101</v>
      </c>
      <c r="K7" s="43" t="s">
        <v>110</v>
      </c>
    </row>
    <row r="8" spans="4:11" ht="62.45" customHeight="1" x14ac:dyDescent="0.25">
      <c r="F8" t="s">
        <v>0</v>
      </c>
      <c r="G8">
        <v>30</v>
      </c>
      <c r="J8" s="22" t="s">
        <v>102</v>
      </c>
      <c r="K8" s="43" t="s">
        <v>111</v>
      </c>
    </row>
    <row r="9" spans="4:11" ht="31.35" customHeight="1" x14ac:dyDescent="0.25">
      <c r="J9" s="22" t="s">
        <v>103</v>
      </c>
      <c r="K9" s="43" t="s">
        <v>112</v>
      </c>
    </row>
    <row r="10" spans="4:11" ht="31.35" customHeight="1" x14ac:dyDescent="0.25">
      <c r="F10" t="s">
        <v>1</v>
      </c>
      <c r="G10">
        <v>25</v>
      </c>
      <c r="J10" s="22" t="s">
        <v>104</v>
      </c>
      <c r="K10" s="43" t="s">
        <v>113</v>
      </c>
    </row>
    <row r="11" spans="4:11" ht="31.35" customHeight="1" x14ac:dyDescent="0.25">
      <c r="J11" s="22" t="s">
        <v>105</v>
      </c>
      <c r="K11" s="43" t="s">
        <v>114</v>
      </c>
    </row>
    <row r="12" spans="4:11" ht="31.35" customHeight="1" x14ac:dyDescent="0.25">
      <c r="F12" t="s">
        <v>2</v>
      </c>
      <c r="G12">
        <v>20</v>
      </c>
      <c r="J12" s="22" t="s">
        <v>106</v>
      </c>
      <c r="K12" s="43" t="s">
        <v>115</v>
      </c>
    </row>
    <row r="13" spans="4:11" ht="15.75" x14ac:dyDescent="0.25">
      <c r="J13" s="22"/>
      <c r="K13" s="33"/>
    </row>
    <row r="14" spans="4:11" ht="15.6" customHeight="1" x14ac:dyDescent="0.25">
      <c r="F14" t="s">
        <v>3</v>
      </c>
      <c r="G14">
        <v>15</v>
      </c>
      <c r="J14" s="22"/>
      <c r="K14" s="38" t="s">
        <v>116</v>
      </c>
    </row>
    <row r="15" spans="4:11" ht="46.7" customHeight="1" x14ac:dyDescent="0.25">
      <c r="J15" s="22" t="s">
        <v>107</v>
      </c>
      <c r="K15" s="40" t="s">
        <v>117</v>
      </c>
    </row>
    <row r="16" spans="4:11" x14ac:dyDescent="0.25">
      <c r="F16" t="s">
        <v>4</v>
      </c>
      <c r="G16">
        <v>10</v>
      </c>
      <c r="J16" s="23"/>
      <c r="K16" s="53"/>
    </row>
    <row r="17" spans="7:11" ht="18" customHeight="1" thickBot="1" x14ac:dyDescent="0.3">
      <c r="J17" s="23"/>
      <c r="K17" s="54" t="s">
        <v>118</v>
      </c>
    </row>
    <row r="18" spans="7:11" ht="19.5" thickBot="1" x14ac:dyDescent="0.3">
      <c r="G18" s="2">
        <f>SUM(G8:G17)</f>
        <v>100</v>
      </c>
      <c r="J18" s="23"/>
      <c r="K18" s="55" t="s">
        <v>119</v>
      </c>
    </row>
    <row r="19" spans="7:11" ht="32.450000000000003" customHeight="1" x14ac:dyDescent="0.25">
      <c r="J19" s="23"/>
      <c r="K19" s="47" t="s">
        <v>120</v>
      </c>
    </row>
    <row r="20" spans="7:11" ht="231" customHeight="1" x14ac:dyDescent="0.25">
      <c r="J20" s="23"/>
      <c r="K20" s="51" t="s">
        <v>121</v>
      </c>
    </row>
    <row r="21" spans="7:11" ht="63" customHeight="1" x14ac:dyDescent="0.25">
      <c r="J21" s="23"/>
      <c r="K21" s="51" t="s">
        <v>122</v>
      </c>
    </row>
    <row r="22" spans="7:11" ht="63" customHeight="1" x14ac:dyDescent="0.25">
      <c r="J22" s="23"/>
      <c r="K22" s="51" t="s">
        <v>123</v>
      </c>
    </row>
    <row r="23" spans="7:11" ht="48.6" customHeight="1" thickBot="1" x14ac:dyDescent="0.3">
      <c r="J23" s="24"/>
      <c r="K23" s="52" t="s">
        <v>124</v>
      </c>
    </row>
    <row r="24" spans="7:11" ht="46.7" customHeight="1" x14ac:dyDescent="0.25">
      <c r="J24" s="94" t="s">
        <v>125</v>
      </c>
      <c r="K24" s="46" t="s">
        <v>126</v>
      </c>
    </row>
    <row r="25" spans="7:11" ht="31.35" customHeight="1" thickBot="1" x14ac:dyDescent="0.3">
      <c r="J25" s="96"/>
      <c r="K25" s="44" t="s">
        <v>127</v>
      </c>
    </row>
    <row r="26" spans="7:11" ht="46.7" customHeight="1" x14ac:dyDescent="0.25">
      <c r="J26" s="94" t="s">
        <v>128</v>
      </c>
      <c r="K26" s="46" t="s">
        <v>129</v>
      </c>
    </row>
    <row r="27" spans="7:11" ht="16.350000000000001" customHeight="1" x14ac:dyDescent="0.25">
      <c r="J27" s="95"/>
      <c r="K27" s="49" t="s">
        <v>130</v>
      </c>
    </row>
    <row r="28" spans="7:11" ht="31.35" customHeight="1" thickBot="1" x14ac:dyDescent="0.3">
      <c r="J28" s="96"/>
      <c r="K28" s="44" t="s">
        <v>131</v>
      </c>
    </row>
    <row r="29" spans="7:11" ht="46.7" customHeight="1" x14ac:dyDescent="0.25">
      <c r="J29" s="94" t="s">
        <v>132</v>
      </c>
      <c r="K29" s="46" t="s">
        <v>133</v>
      </c>
    </row>
    <row r="30" spans="7:11" ht="31.35" customHeight="1" x14ac:dyDescent="0.25">
      <c r="J30" s="95"/>
      <c r="K30" s="43" t="s">
        <v>134</v>
      </c>
    </row>
    <row r="31" spans="7:11" ht="62.45" customHeight="1" x14ac:dyDescent="0.25">
      <c r="J31" s="95"/>
      <c r="K31" s="43" t="s">
        <v>135</v>
      </c>
    </row>
    <row r="32" spans="7:11" ht="31.35" customHeight="1" x14ac:dyDescent="0.25">
      <c r="J32" s="95"/>
      <c r="K32" s="43" t="s">
        <v>136</v>
      </c>
    </row>
    <row r="33" spans="10:11" ht="31.35" customHeight="1" x14ac:dyDescent="0.25">
      <c r="J33" s="95"/>
      <c r="K33" s="43" t="s">
        <v>137</v>
      </c>
    </row>
    <row r="34" spans="10:11" x14ac:dyDescent="0.25">
      <c r="J34" s="95"/>
      <c r="K34" s="37"/>
    </row>
    <row r="35" spans="10:11" x14ac:dyDescent="0.25">
      <c r="J35" s="95"/>
      <c r="K35" s="37"/>
    </row>
    <row r="36" spans="10:11" ht="15.75" thickBot="1" x14ac:dyDescent="0.3">
      <c r="J36" s="96"/>
      <c r="K36" s="36"/>
    </row>
    <row r="40" spans="10:11" ht="46.7" customHeight="1" x14ac:dyDescent="0.25"/>
    <row r="41" spans="10:11" ht="109.35" customHeight="1" x14ac:dyDescent="0.25"/>
    <row r="42" spans="10:11" ht="15.6" customHeight="1" x14ac:dyDescent="0.25"/>
    <row r="43" spans="10:11" ht="15.6" customHeight="1" x14ac:dyDescent="0.25"/>
    <row r="44" spans="10:11" ht="15.6" customHeight="1" x14ac:dyDescent="0.25"/>
    <row r="45" spans="10:11" ht="15.6" customHeight="1" x14ac:dyDescent="0.25"/>
    <row r="46" spans="10:11" ht="15.6" customHeight="1" x14ac:dyDescent="0.25"/>
    <row r="47" spans="10:11" ht="15.6" customHeight="1" x14ac:dyDescent="0.25"/>
    <row r="48" spans="10:11" ht="15.6" customHeight="1" x14ac:dyDescent="0.25"/>
    <row r="49" ht="31.35" customHeight="1" x14ac:dyDescent="0.25"/>
    <row r="50" ht="15.6" customHeight="1" x14ac:dyDescent="0.25"/>
    <row r="51" ht="15.6" customHeight="1" x14ac:dyDescent="0.25"/>
    <row r="52" ht="32.450000000000003" customHeight="1" x14ac:dyDescent="0.25"/>
    <row r="53" ht="32.450000000000003" customHeight="1" x14ac:dyDescent="0.25"/>
    <row r="54" ht="32.450000000000003" customHeight="1" x14ac:dyDescent="0.25"/>
    <row r="55" ht="32.450000000000003" customHeight="1" x14ac:dyDescent="0.25"/>
    <row r="56" ht="32.450000000000003" customHeight="1" x14ac:dyDescent="0.25"/>
    <row r="57" ht="32.450000000000003" customHeight="1" x14ac:dyDescent="0.25"/>
    <row r="58" ht="32.450000000000003" customHeight="1" x14ac:dyDescent="0.25"/>
    <row r="59" ht="31.35" customHeight="1" x14ac:dyDescent="0.25"/>
    <row r="60" ht="46.7" customHeight="1" x14ac:dyDescent="0.25"/>
    <row r="61" ht="46.7" customHeight="1" x14ac:dyDescent="0.25"/>
    <row r="62" ht="46.7" customHeight="1" x14ac:dyDescent="0.25"/>
    <row r="63" ht="32.450000000000003" customHeight="1" x14ac:dyDescent="0.25"/>
    <row r="64" ht="36" customHeight="1" x14ac:dyDescent="0.25"/>
    <row r="66" ht="48" customHeight="1" x14ac:dyDescent="0.25"/>
    <row r="67" ht="16.350000000000001" customHeight="1" x14ac:dyDescent="0.25"/>
    <row r="68" ht="47.45" customHeight="1" x14ac:dyDescent="0.25"/>
    <row r="69" ht="32.450000000000003" customHeight="1" x14ac:dyDescent="0.25"/>
    <row r="70" ht="32.450000000000003" customHeight="1" x14ac:dyDescent="0.25"/>
    <row r="71" ht="32.450000000000003" customHeight="1" x14ac:dyDescent="0.25"/>
    <row r="72" ht="31.35" customHeight="1" x14ac:dyDescent="0.25"/>
    <row r="85" ht="16.350000000000001" customHeight="1" x14ac:dyDescent="0.25"/>
    <row r="86" ht="94.35" customHeight="1" x14ac:dyDescent="0.25"/>
    <row r="87" ht="16.350000000000001" customHeight="1" x14ac:dyDescent="0.25"/>
    <row r="88" ht="16.350000000000001" customHeight="1" x14ac:dyDescent="0.25"/>
    <row r="89" ht="16.350000000000001" customHeight="1" x14ac:dyDescent="0.25"/>
    <row r="90" ht="16.350000000000001" customHeight="1" x14ac:dyDescent="0.25"/>
    <row r="91" ht="16.350000000000001" customHeight="1" x14ac:dyDescent="0.25"/>
    <row r="92" ht="16.350000000000001" customHeight="1" x14ac:dyDescent="0.25"/>
    <row r="93" ht="95.45" customHeight="1" x14ac:dyDescent="0.25"/>
    <row r="94" ht="126.6" customHeight="1" x14ac:dyDescent="0.25"/>
    <row r="95" ht="78.599999999999994" customHeight="1" x14ac:dyDescent="0.25"/>
    <row r="96" ht="78.599999999999994" customHeight="1" x14ac:dyDescent="0.25"/>
    <row r="97" ht="47.45" customHeight="1" x14ac:dyDescent="0.25"/>
    <row r="98" ht="31.35" customHeight="1" x14ac:dyDescent="0.25"/>
    <row r="100" ht="15.6" customHeight="1" x14ac:dyDescent="0.25"/>
    <row r="101" ht="15.6" customHeight="1" x14ac:dyDescent="0.25"/>
    <row r="102" ht="15.6" customHeight="1" x14ac:dyDescent="0.25"/>
    <row r="103" ht="15.6" customHeight="1" x14ac:dyDescent="0.25"/>
    <row r="104" ht="46.7" customHeight="1" x14ac:dyDescent="0.25"/>
    <row r="105" ht="47.45" customHeight="1" x14ac:dyDescent="0.25"/>
    <row r="106" ht="16.350000000000001" customHeight="1" x14ac:dyDescent="0.25"/>
    <row r="107" ht="16.350000000000001" customHeight="1" x14ac:dyDescent="0.25"/>
    <row r="108" ht="46.7" customHeight="1" x14ac:dyDescent="0.25"/>
    <row r="109" ht="31.7" customHeight="1" x14ac:dyDescent="0.25"/>
    <row r="110" ht="47.45" customHeight="1" x14ac:dyDescent="0.25"/>
    <row r="111" ht="31.35" customHeight="1" x14ac:dyDescent="0.25"/>
    <row r="112" ht="65.45" customHeight="1" x14ac:dyDescent="0.25"/>
    <row r="113" ht="64.7" customHeight="1" x14ac:dyDescent="0.25"/>
    <row r="114" ht="31.35" customHeight="1" x14ac:dyDescent="0.25"/>
    <row r="115" ht="15.6" customHeight="1" x14ac:dyDescent="0.25"/>
    <row r="116" ht="15.6" customHeight="1" x14ac:dyDescent="0.25"/>
    <row r="117" ht="15.6" customHeight="1" x14ac:dyDescent="0.25"/>
    <row r="118" ht="51.6" customHeight="1" x14ac:dyDescent="0.25"/>
    <row r="121" ht="43.35" customHeight="1" x14ac:dyDescent="0.25"/>
  </sheetData>
  <mergeCells count="3">
    <mergeCell ref="J29:J36"/>
    <mergeCell ref="J24:J25"/>
    <mergeCell ref="J26:J2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C6F5-F1C4-46C5-806B-0A2290D51C25}">
  <sheetPr codeName="Sheet5"/>
  <dimension ref="A1"/>
  <sheetViews>
    <sheetView zoomScale="95" zoomScaleNormal="95" workbookViewId="0">
      <selection activeCell="M15" sqref="M15"/>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DC44-68D9-4F11-9F9E-50AE92F7468C}">
  <dimension ref="J2:K26"/>
  <sheetViews>
    <sheetView zoomScale="70" zoomScaleNormal="70" workbookViewId="0">
      <selection activeCell="D12" sqref="D12"/>
    </sheetView>
  </sheetViews>
  <sheetFormatPr defaultRowHeight="15" x14ac:dyDescent="0.25"/>
  <cols>
    <col min="10" max="10" width="46.85546875" customWidth="1"/>
    <col min="11" max="11" width="73.85546875" customWidth="1"/>
  </cols>
  <sheetData>
    <row r="2" spans="10:11" ht="15.75" thickBot="1" x14ac:dyDescent="0.3"/>
    <row r="3" spans="10:11" ht="15.75" x14ac:dyDescent="0.25">
      <c r="J3" s="94" t="s">
        <v>184</v>
      </c>
      <c r="K3" s="45" t="s">
        <v>185</v>
      </c>
    </row>
    <row r="4" spans="10:11" ht="15.75" x14ac:dyDescent="0.25">
      <c r="J4" s="95"/>
      <c r="K4" s="33"/>
    </row>
    <row r="5" spans="10:11" ht="15.75" x14ac:dyDescent="0.25">
      <c r="J5" s="95"/>
      <c r="K5" s="38" t="s">
        <v>186</v>
      </c>
    </row>
    <row r="6" spans="10:11" ht="15.75" x14ac:dyDescent="0.25">
      <c r="J6" s="95"/>
      <c r="K6" s="43" t="s">
        <v>187</v>
      </c>
    </row>
    <row r="7" spans="10:11" ht="15.75" x14ac:dyDescent="0.25">
      <c r="J7" s="95"/>
      <c r="K7" s="43" t="s">
        <v>188</v>
      </c>
    </row>
    <row r="8" spans="10:11" ht="16.5" thickBot="1" x14ac:dyDescent="0.3">
      <c r="J8" s="96"/>
      <c r="K8" s="44" t="s">
        <v>189</v>
      </c>
    </row>
    <row r="9" spans="10:11" ht="31.5" x14ac:dyDescent="0.25">
      <c r="J9" s="94" t="s">
        <v>190</v>
      </c>
      <c r="K9" s="34" t="s">
        <v>191</v>
      </c>
    </row>
    <row r="10" spans="10:11" ht="31.5" x14ac:dyDescent="0.25">
      <c r="J10" s="95"/>
      <c r="K10" s="32" t="s">
        <v>192</v>
      </c>
    </row>
    <row r="11" spans="10:11" ht="15.75" x14ac:dyDescent="0.25">
      <c r="J11" s="95"/>
      <c r="K11" s="32" t="s">
        <v>193</v>
      </c>
    </row>
    <row r="12" spans="10:11" ht="15.75" x14ac:dyDescent="0.25">
      <c r="J12" s="95"/>
      <c r="K12" s="32" t="s">
        <v>194</v>
      </c>
    </row>
    <row r="13" spans="10:11" ht="31.5" x14ac:dyDescent="0.25">
      <c r="J13" s="95"/>
      <c r="K13" s="33" t="s">
        <v>195</v>
      </c>
    </row>
    <row r="14" spans="10:11" ht="15.75" x14ac:dyDescent="0.25">
      <c r="J14" s="95"/>
      <c r="K14" s="32" t="s">
        <v>196</v>
      </c>
    </row>
    <row r="15" spans="10:11" ht="31.5" x14ac:dyDescent="0.25">
      <c r="J15" s="95"/>
      <c r="K15" s="32" t="s">
        <v>197</v>
      </c>
    </row>
    <row r="16" spans="10:11" ht="16.5" thickBot="1" x14ac:dyDescent="0.3">
      <c r="J16" s="96"/>
      <c r="K16" s="44" t="s">
        <v>198</v>
      </c>
    </row>
    <row r="17" spans="10:11" ht="18.75" thickBot="1" x14ac:dyDescent="0.3">
      <c r="J17" s="31" t="s">
        <v>199</v>
      </c>
      <c r="K17" s="42" t="s">
        <v>200</v>
      </c>
    </row>
    <row r="18" spans="10:11" ht="31.5" x14ac:dyDescent="0.25">
      <c r="J18" s="94" t="s">
        <v>201</v>
      </c>
      <c r="K18" s="35" t="s">
        <v>202</v>
      </c>
    </row>
    <row r="19" spans="10:11" ht="15.75" x14ac:dyDescent="0.25">
      <c r="J19" s="95"/>
      <c r="K19" s="43" t="s">
        <v>203</v>
      </c>
    </row>
    <row r="20" spans="10:11" ht="15.75" x14ac:dyDescent="0.25">
      <c r="J20" s="95"/>
      <c r="K20" s="43" t="s">
        <v>204</v>
      </c>
    </row>
    <row r="21" spans="10:11" ht="15.75" x14ac:dyDescent="0.25">
      <c r="J21" s="95"/>
      <c r="K21" s="43" t="s">
        <v>205</v>
      </c>
    </row>
    <row r="22" spans="10:11" ht="16.5" thickBot="1" x14ac:dyDescent="0.3">
      <c r="J22" s="96"/>
      <c r="K22" s="44" t="s">
        <v>206</v>
      </c>
    </row>
    <row r="23" spans="10:11" x14ac:dyDescent="0.25">
      <c r="J23" s="99" t="s">
        <v>207</v>
      </c>
      <c r="K23" s="39" t="s">
        <v>208</v>
      </c>
    </row>
    <row r="24" spans="10:11" x14ac:dyDescent="0.25">
      <c r="J24" s="100"/>
      <c r="K24" s="40"/>
    </row>
    <row r="25" spans="10:11" ht="15.75" thickBot="1" x14ac:dyDescent="0.3">
      <c r="J25" s="101"/>
      <c r="K25" s="41"/>
    </row>
    <row r="26" spans="10:11" ht="30.75" thickBot="1" x14ac:dyDescent="0.3">
      <c r="J26" s="31" t="s">
        <v>209</v>
      </c>
      <c r="K26" s="42" t="s">
        <v>210</v>
      </c>
    </row>
  </sheetData>
  <mergeCells count="4">
    <mergeCell ref="J3:J8"/>
    <mergeCell ref="J9:J16"/>
    <mergeCell ref="J18:J22"/>
    <mergeCell ref="J23:J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DB52-5904-45BA-BEB1-C04DC84D2640}">
  <sheetPr codeName="Sheet6"/>
  <dimension ref="A1"/>
  <sheetViews>
    <sheetView workbookViewId="0">
      <selection activeCell="C11" sqref="C11"/>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A24C-D61C-4267-9B99-B33CDDD09D5B}">
  <dimension ref="I2:J23"/>
  <sheetViews>
    <sheetView topLeftCell="E5" workbookViewId="0">
      <selection activeCell="F17" sqref="F17"/>
    </sheetView>
  </sheetViews>
  <sheetFormatPr defaultRowHeight="15" x14ac:dyDescent="0.25"/>
  <cols>
    <col min="9" max="9" width="33.5703125" customWidth="1"/>
    <col min="10" max="10" width="62.42578125" customWidth="1"/>
  </cols>
  <sheetData>
    <row r="2" spans="9:10" ht="15.75" thickBot="1" x14ac:dyDescent="0.3"/>
    <row r="3" spans="9:10" ht="16.5" thickBot="1" x14ac:dyDescent="0.3">
      <c r="I3" s="94" t="s">
        <v>158</v>
      </c>
      <c r="J3" s="48" t="s">
        <v>159</v>
      </c>
    </row>
    <row r="4" spans="9:10" ht="16.5" thickBot="1" x14ac:dyDescent="0.3">
      <c r="I4" s="95"/>
      <c r="J4" s="28"/>
    </row>
    <row r="5" spans="9:10" ht="16.5" thickBot="1" x14ac:dyDescent="0.3">
      <c r="I5" s="95"/>
      <c r="J5" s="26" t="s">
        <v>160</v>
      </c>
    </row>
    <row r="6" spans="9:10" ht="16.5" thickBot="1" x14ac:dyDescent="0.3">
      <c r="I6" s="95"/>
      <c r="J6" s="26" t="s">
        <v>161</v>
      </c>
    </row>
    <row r="7" spans="9:10" ht="16.5" thickBot="1" x14ac:dyDescent="0.3">
      <c r="I7" s="95"/>
      <c r="J7" s="29" t="s">
        <v>162</v>
      </c>
    </row>
    <row r="8" spans="9:10" ht="16.5" thickBot="1" x14ac:dyDescent="0.3">
      <c r="I8" s="95"/>
      <c r="J8" s="26" t="s">
        <v>163</v>
      </c>
    </row>
    <row r="9" spans="9:10" ht="16.5" thickBot="1" x14ac:dyDescent="0.3">
      <c r="I9" s="95"/>
      <c r="J9" s="26" t="s">
        <v>164</v>
      </c>
    </row>
    <row r="10" spans="9:10" ht="16.5" thickBot="1" x14ac:dyDescent="0.3">
      <c r="I10" s="95"/>
      <c r="J10" s="26" t="s">
        <v>165</v>
      </c>
    </row>
    <row r="11" spans="9:10" ht="16.5" thickBot="1" x14ac:dyDescent="0.3">
      <c r="I11" s="95"/>
      <c r="J11" s="26" t="s">
        <v>166</v>
      </c>
    </row>
    <row r="12" spans="9:10" ht="16.5" thickBot="1" x14ac:dyDescent="0.3">
      <c r="I12" s="95"/>
      <c r="J12" s="26" t="s">
        <v>167</v>
      </c>
    </row>
    <row r="13" spans="9:10" ht="16.5" thickBot="1" x14ac:dyDescent="0.3">
      <c r="I13" s="95"/>
      <c r="J13" s="30" t="s">
        <v>168</v>
      </c>
    </row>
    <row r="14" spans="9:10" ht="16.5" thickBot="1" x14ac:dyDescent="0.3">
      <c r="I14" s="95"/>
      <c r="J14" s="25" t="s">
        <v>169</v>
      </c>
    </row>
    <row r="15" spans="9:10" ht="15.75" x14ac:dyDescent="0.25">
      <c r="I15" s="95"/>
      <c r="J15" s="32"/>
    </row>
    <row r="16" spans="9:10" ht="15.75" x14ac:dyDescent="0.25">
      <c r="I16" s="95"/>
      <c r="J16" s="49" t="s">
        <v>170</v>
      </c>
    </row>
    <row r="17" spans="9:10" ht="63" x14ac:dyDescent="0.25">
      <c r="I17" s="95"/>
      <c r="J17" s="43" t="s">
        <v>171</v>
      </c>
    </row>
    <row r="18" spans="9:10" ht="15.75" x14ac:dyDescent="0.25">
      <c r="I18" s="95"/>
      <c r="J18" s="43" t="s">
        <v>172</v>
      </c>
    </row>
    <row r="19" spans="9:10" ht="15.75" x14ac:dyDescent="0.25">
      <c r="I19" s="95"/>
      <c r="J19" s="43" t="s">
        <v>173</v>
      </c>
    </row>
    <row r="20" spans="9:10" ht="15.75" x14ac:dyDescent="0.25">
      <c r="I20" s="95"/>
      <c r="J20" s="43" t="s">
        <v>174</v>
      </c>
    </row>
    <row r="21" spans="9:10" ht="15.75" x14ac:dyDescent="0.25">
      <c r="I21" s="95"/>
      <c r="J21" s="43" t="s">
        <v>175</v>
      </c>
    </row>
    <row r="22" spans="9:10" ht="15.75" x14ac:dyDescent="0.25">
      <c r="I22" s="95"/>
      <c r="J22" s="43" t="s">
        <v>176</v>
      </c>
    </row>
    <row r="23" spans="9:10" ht="16.5" thickBot="1" x14ac:dyDescent="0.3">
      <c r="I23" s="96"/>
      <c r="J23" s="44" t="s">
        <v>177</v>
      </c>
    </row>
  </sheetData>
  <mergeCells count="1">
    <mergeCell ref="I3:I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7E1BA-FCE2-49F0-9E38-82244BC7D217}">
  <sheetPr codeName="Sheet7"/>
  <dimension ref="C4:E25"/>
  <sheetViews>
    <sheetView topLeftCell="A3" workbookViewId="0">
      <selection activeCell="A14" sqref="A14:XFD14"/>
    </sheetView>
  </sheetViews>
  <sheetFormatPr defaultRowHeight="15" x14ac:dyDescent="0.25"/>
  <cols>
    <col min="3" max="3" width="63" bestFit="1" customWidth="1"/>
  </cols>
  <sheetData>
    <row r="4" spans="3:5" x14ac:dyDescent="0.25">
      <c r="C4" t="s">
        <v>386</v>
      </c>
      <c r="E4" t="s">
        <v>387</v>
      </c>
    </row>
    <row r="5" spans="3:5" x14ac:dyDescent="0.25">
      <c r="C5" t="s">
        <v>388</v>
      </c>
    </row>
    <row r="7" spans="3:5" x14ac:dyDescent="0.25">
      <c r="C7" t="s">
        <v>389</v>
      </c>
    </row>
    <row r="8" spans="3:5" x14ac:dyDescent="0.25">
      <c r="C8" s="86" t="s">
        <v>390</v>
      </c>
    </row>
    <row r="9" spans="3:5" x14ac:dyDescent="0.25">
      <c r="C9" s="86" t="s">
        <v>391</v>
      </c>
    </row>
    <row r="10" spans="3:5" x14ac:dyDescent="0.25">
      <c r="C10" s="86" t="s">
        <v>392</v>
      </c>
    </row>
    <row r="11" spans="3:5" x14ac:dyDescent="0.25">
      <c r="C11" s="86" t="s">
        <v>393</v>
      </c>
    </row>
    <row r="12" spans="3:5" x14ac:dyDescent="0.25">
      <c r="C12" s="86" t="s">
        <v>394</v>
      </c>
    </row>
    <row r="13" spans="3:5" x14ac:dyDescent="0.25">
      <c r="C13" s="86" t="s">
        <v>395</v>
      </c>
    </row>
    <row r="14" spans="3:5" x14ac:dyDescent="0.25">
      <c r="C14" s="86"/>
    </row>
    <row r="15" spans="3:5" x14ac:dyDescent="0.25">
      <c r="C15" t="s">
        <v>396</v>
      </c>
    </row>
    <row r="16" spans="3:5" x14ac:dyDescent="0.25">
      <c r="C16" t="s">
        <v>397</v>
      </c>
    </row>
    <row r="17" spans="3:3" x14ac:dyDescent="0.25">
      <c r="C17" t="s">
        <v>398</v>
      </c>
    </row>
    <row r="19" spans="3:3" x14ac:dyDescent="0.25">
      <c r="C19" t="s">
        <v>399</v>
      </c>
    </row>
    <row r="20" spans="3:3" x14ac:dyDescent="0.25">
      <c r="C20" t="s">
        <v>400</v>
      </c>
    </row>
    <row r="21" spans="3:3" x14ac:dyDescent="0.25">
      <c r="C21" t="s">
        <v>401</v>
      </c>
    </row>
    <row r="23" spans="3:3" x14ac:dyDescent="0.25">
      <c r="C23" t="s">
        <v>403</v>
      </c>
    </row>
    <row r="25" spans="3:3" x14ac:dyDescent="0.25">
      <c r="C25" t="s">
        <v>402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9F2AE-BA7D-452B-BA2C-3E73BC3DE57C}">
  <dimension ref="B2:C7"/>
  <sheetViews>
    <sheetView zoomScale="56" zoomScaleNormal="56" workbookViewId="0">
      <selection activeCell="C23" sqref="C23"/>
    </sheetView>
  </sheetViews>
  <sheetFormatPr defaultRowHeight="15" x14ac:dyDescent="0.25"/>
  <cols>
    <col min="2" max="2" width="43.5703125" customWidth="1"/>
    <col min="3" max="3" width="69.42578125" customWidth="1"/>
  </cols>
  <sheetData>
    <row r="2" spans="2:3" ht="15.75" thickBot="1" x14ac:dyDescent="0.3"/>
    <row r="3" spans="2:3" ht="47.25" x14ac:dyDescent="0.25">
      <c r="B3" s="94" t="s">
        <v>178</v>
      </c>
      <c r="C3" s="46" t="s">
        <v>179</v>
      </c>
    </row>
    <row r="4" spans="2:3" ht="63" x14ac:dyDescent="0.25">
      <c r="B4" s="95"/>
      <c r="C4" s="43" t="s">
        <v>180</v>
      </c>
    </row>
    <row r="5" spans="2:3" ht="47.25" x14ac:dyDescent="0.25">
      <c r="B5" s="95"/>
      <c r="C5" s="43" t="s">
        <v>181</v>
      </c>
    </row>
    <row r="6" spans="2:3" ht="47.25" x14ac:dyDescent="0.25">
      <c r="B6" s="95"/>
      <c r="C6" s="43" t="s">
        <v>182</v>
      </c>
    </row>
    <row r="7" spans="2:3" ht="32.25" thickBot="1" x14ac:dyDescent="0.3">
      <c r="B7" s="96"/>
      <c r="C7" s="44" t="s">
        <v>183</v>
      </c>
    </row>
  </sheetData>
  <mergeCells count="1">
    <mergeCell ref="B3:B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6EA03-EF47-49F8-B733-8B260BA5C2D2}">
  <sheetPr codeName="Sheet12"/>
  <dimension ref="A2:D53"/>
  <sheetViews>
    <sheetView showGridLines="0" topLeftCell="A43" zoomScaleNormal="100" workbookViewId="0">
      <selection activeCell="D6" sqref="D6"/>
    </sheetView>
  </sheetViews>
  <sheetFormatPr defaultColWidth="0" defaultRowHeight="15" x14ac:dyDescent="0.25"/>
  <cols>
    <col min="1" max="1" width="5.5703125" style="72" bestFit="1" customWidth="1"/>
    <col min="2" max="2" width="47.42578125" style="73" customWidth="1"/>
    <col min="3" max="3" width="21.85546875" style="74" bestFit="1" customWidth="1"/>
    <col min="4" max="4" width="14.42578125" style="74" bestFit="1" customWidth="1"/>
    <col min="5" max="16384" width="8.85546875" style="63" hidden="1"/>
  </cols>
  <sheetData>
    <row r="2" spans="1:4" ht="15.75" thickBot="1" x14ac:dyDescent="0.3"/>
    <row r="3" spans="1:4" s="79" customFormat="1" ht="16.5" thickBot="1" x14ac:dyDescent="0.3">
      <c r="A3" s="76" t="s">
        <v>312</v>
      </c>
      <c r="B3" s="77" t="s">
        <v>310</v>
      </c>
      <c r="C3" s="78" t="s">
        <v>309</v>
      </c>
      <c r="D3" s="80" t="s">
        <v>311</v>
      </c>
    </row>
    <row r="4" spans="1:4" s="59" customFormat="1" ht="14.25" x14ac:dyDescent="0.2">
      <c r="A4" s="69" t="s">
        <v>268</v>
      </c>
      <c r="B4" s="70" t="s">
        <v>299</v>
      </c>
      <c r="C4" s="71" t="s">
        <v>308</v>
      </c>
      <c r="D4" s="71" t="s">
        <v>300</v>
      </c>
    </row>
    <row r="5" spans="1:4" ht="30" x14ac:dyDescent="0.25">
      <c r="A5" s="60" t="s">
        <v>269</v>
      </c>
      <c r="B5" s="61" t="s">
        <v>451</v>
      </c>
      <c r="C5" s="62" t="s">
        <v>224</v>
      </c>
      <c r="D5" s="62">
        <f>IF(C5="YES",5,0)</f>
        <v>5</v>
      </c>
    </row>
    <row r="6" spans="1:4" ht="30" x14ac:dyDescent="0.25">
      <c r="A6" s="60" t="s">
        <v>270</v>
      </c>
      <c r="B6" s="61" t="s">
        <v>452</v>
      </c>
      <c r="C6" s="62" t="s">
        <v>224</v>
      </c>
      <c r="D6" s="62">
        <f>IF(C6="YES",5,0)</f>
        <v>5</v>
      </c>
    </row>
    <row r="7" spans="1:4" x14ac:dyDescent="0.25">
      <c r="A7" s="60" t="s">
        <v>271</v>
      </c>
      <c r="B7" s="61" t="s">
        <v>453</v>
      </c>
      <c r="C7" s="62" t="s">
        <v>225</v>
      </c>
      <c r="D7" s="62">
        <f>IFERROR(_xlfn.IFS(C7="YES",0,C7=0,0,C7="NO",5),0)</f>
        <v>5</v>
      </c>
    </row>
    <row r="8" spans="1:4" ht="30" x14ac:dyDescent="0.25">
      <c r="A8" s="60" t="s">
        <v>272</v>
      </c>
      <c r="B8" s="61" t="s">
        <v>454</v>
      </c>
      <c r="C8" s="62" t="s">
        <v>224</v>
      </c>
      <c r="D8" s="62">
        <f>IF(C8="YES",5,0)</f>
        <v>5</v>
      </c>
    </row>
    <row r="9" spans="1:4" ht="30" x14ac:dyDescent="0.25">
      <c r="A9" s="60" t="s">
        <v>273</v>
      </c>
      <c r="B9" s="61" t="s">
        <v>455</v>
      </c>
      <c r="C9" s="62" t="s">
        <v>224</v>
      </c>
      <c r="D9" s="62">
        <f>IF(C9="YES",2,0)</f>
        <v>2</v>
      </c>
    </row>
    <row r="10" spans="1:4" x14ac:dyDescent="0.25">
      <c r="A10" s="60" t="s">
        <v>274</v>
      </c>
      <c r="B10" s="61" t="s">
        <v>456</v>
      </c>
      <c r="C10" s="62" t="s">
        <v>250</v>
      </c>
      <c r="D10" s="62">
        <f>IFERROR(_xlfn.IFS(C10="LESS THAN 2 YEARS",1,C10="3-5 YEARS",3,C10="OVER 5 YEARS",5),0)</f>
        <v>1</v>
      </c>
    </row>
    <row r="11" spans="1:4" x14ac:dyDescent="0.25">
      <c r="A11" s="60" t="s">
        <v>275</v>
      </c>
      <c r="B11" s="64" t="s">
        <v>217</v>
      </c>
      <c r="C11" s="62"/>
      <c r="D11" s="62"/>
    </row>
    <row r="12" spans="1:4" x14ac:dyDescent="0.25">
      <c r="A12" s="60" t="s">
        <v>276</v>
      </c>
      <c r="B12" s="65" t="s">
        <v>218</v>
      </c>
      <c r="C12" s="62" t="s">
        <v>265</v>
      </c>
      <c r="D12" s="62">
        <f>IFERROR(_xlfn.IFS(C12="GOOD ",1,C12="AVERAGE",0.5,C12="POOR",0),0)</f>
        <v>1</v>
      </c>
    </row>
    <row r="13" spans="1:4" x14ac:dyDescent="0.25">
      <c r="A13" s="60" t="s">
        <v>277</v>
      </c>
      <c r="B13" s="65" t="s">
        <v>219</v>
      </c>
      <c r="C13" s="62" t="s">
        <v>265</v>
      </c>
      <c r="D13" s="62">
        <f>IFERROR(_xlfn.IFS(C13="GOOD ",1,C13="AVERAGE",0.5,C13="POOR",0),0)</f>
        <v>1</v>
      </c>
    </row>
    <row r="14" spans="1:4" x14ac:dyDescent="0.25">
      <c r="A14" s="60" t="s">
        <v>278</v>
      </c>
      <c r="B14" s="65" t="s">
        <v>220</v>
      </c>
      <c r="C14" s="62" t="s">
        <v>265</v>
      </c>
      <c r="D14" s="62">
        <f>IFERROR(_xlfn.IFS(C14="GOOD ",1,C14="AVERAGE",0.5,C14="POOR",0),0)</f>
        <v>1</v>
      </c>
    </row>
    <row r="15" spans="1:4" x14ac:dyDescent="0.25">
      <c r="A15" s="60"/>
      <c r="B15" s="61"/>
      <c r="C15" s="62"/>
      <c r="D15" s="62"/>
    </row>
    <row r="16" spans="1:4" ht="15.75" thickBot="1" x14ac:dyDescent="0.3">
      <c r="A16" s="102"/>
      <c r="B16" s="103"/>
      <c r="C16" s="104"/>
      <c r="D16" s="81">
        <f>SUM(D5:D15)</f>
        <v>26</v>
      </c>
    </row>
    <row r="17" spans="1:4" ht="15.75" thickBot="1" x14ac:dyDescent="0.3">
      <c r="A17" s="66"/>
      <c r="B17" s="67"/>
      <c r="C17" s="68"/>
      <c r="D17" s="82"/>
    </row>
    <row r="18" spans="1:4" s="59" customFormat="1" ht="14.25" x14ac:dyDescent="0.2">
      <c r="A18" s="69" t="s">
        <v>279</v>
      </c>
      <c r="B18" s="70" t="s">
        <v>0</v>
      </c>
      <c r="C18" s="71"/>
      <c r="D18" s="71" t="s">
        <v>301</v>
      </c>
    </row>
    <row r="19" spans="1:4" x14ac:dyDescent="0.25">
      <c r="A19" s="60" t="s">
        <v>280</v>
      </c>
      <c r="B19" s="61" t="s">
        <v>457</v>
      </c>
      <c r="C19" s="62" t="s">
        <v>255</v>
      </c>
      <c r="D19" s="62">
        <f>IFERROR(_xlfn.IFS(C19=VALIDATIONS!G5,VALIDATIONS!H5,C19=VALIDATIONS!G6,VALIDATIONS!H6,C19=VALIDATIONS!G7,VALIDATIONS!H7),0)</f>
        <v>10</v>
      </c>
    </row>
    <row r="20" spans="1:4" ht="30" x14ac:dyDescent="0.25">
      <c r="A20" s="60" t="s">
        <v>281</v>
      </c>
      <c r="B20" s="61" t="s">
        <v>222</v>
      </c>
      <c r="C20" s="62" t="s">
        <v>259</v>
      </c>
      <c r="D20" s="62">
        <f>IFERROR(_xlfn.IFS(C20=VALIDATIONS!C14,VALIDATIONS!D14,C20=VALIDATIONS!C15,VALIDATIONS!D15,C20=VALIDATIONS!C16,VALIDATIONS!D16,C20=VALIDATIONS!C17,VALIDATIONS!D17,C20=VALIDATIONS!C18,VALIDATIONS!D18,C20=VALIDATIONS!C19,VALIDATIONS!D19,C20=VALIDATIONS!C20,VALIDATIONS!D20,C20=VALIDATIONS!C21,VALIDATIONS!D21),0)</f>
        <v>10</v>
      </c>
    </row>
    <row r="21" spans="1:4" ht="30" x14ac:dyDescent="0.25">
      <c r="A21" s="60" t="s">
        <v>282</v>
      </c>
      <c r="B21" s="61" t="s">
        <v>223</v>
      </c>
      <c r="C21" s="62" t="s">
        <v>224</v>
      </c>
      <c r="D21" s="62">
        <f>IF(C21="YES",10,0)</f>
        <v>10</v>
      </c>
    </row>
    <row r="22" spans="1:4" ht="30" x14ac:dyDescent="0.25">
      <c r="A22" s="60" t="s">
        <v>283</v>
      </c>
      <c r="B22" s="61" t="s">
        <v>458</v>
      </c>
      <c r="C22" s="62" t="s">
        <v>224</v>
      </c>
      <c r="D22" s="62">
        <f>IF(C22="YES",10,0)</f>
        <v>10</v>
      </c>
    </row>
    <row r="23" spans="1:4" ht="30" x14ac:dyDescent="0.25">
      <c r="A23" s="60" t="s">
        <v>284</v>
      </c>
      <c r="B23" s="61" t="s">
        <v>450</v>
      </c>
      <c r="C23" s="62" t="s">
        <v>225</v>
      </c>
      <c r="D23" s="62">
        <f>IFERROR(_xlfn.IFS(C23="YES",0,C23="NO",10,C23=0,0),0)</f>
        <v>10</v>
      </c>
    </row>
    <row r="24" spans="1:4" x14ac:dyDescent="0.25">
      <c r="A24" s="60"/>
      <c r="B24" s="61"/>
      <c r="C24" s="62"/>
      <c r="D24" s="62"/>
    </row>
    <row r="25" spans="1:4" ht="15.75" thickBot="1" x14ac:dyDescent="0.3">
      <c r="A25" s="102"/>
      <c r="B25" s="103"/>
      <c r="C25" s="104"/>
      <c r="D25" s="83">
        <f>SUM(D19:D24)</f>
        <v>50</v>
      </c>
    </row>
    <row r="26" spans="1:4" ht="15.75" thickBot="1" x14ac:dyDescent="0.3">
      <c r="A26" s="66"/>
      <c r="B26" s="67"/>
      <c r="C26" s="68"/>
      <c r="D26" s="82"/>
    </row>
    <row r="27" spans="1:4" s="59" customFormat="1" ht="14.25" x14ac:dyDescent="0.2">
      <c r="A27" s="69" t="s">
        <v>285</v>
      </c>
      <c r="B27" s="70" t="s">
        <v>227</v>
      </c>
      <c r="C27" s="71"/>
      <c r="D27" s="71" t="s">
        <v>302</v>
      </c>
    </row>
    <row r="28" spans="1:4" ht="30" x14ac:dyDescent="0.25">
      <c r="A28" s="60" t="s">
        <v>286</v>
      </c>
      <c r="B28" s="61" t="s">
        <v>228</v>
      </c>
      <c r="C28" s="62" t="s">
        <v>224</v>
      </c>
      <c r="D28" s="62">
        <f>IF(C28="YES",1.5,0)</f>
        <v>1.5</v>
      </c>
    </row>
    <row r="29" spans="1:4" ht="45" x14ac:dyDescent="0.25">
      <c r="A29" s="60" t="s">
        <v>287</v>
      </c>
      <c r="B29" s="61" t="s">
        <v>229</v>
      </c>
      <c r="C29" s="62" t="s">
        <v>224</v>
      </c>
      <c r="D29" s="62">
        <f>IF(C29="YES",1.5,0)</f>
        <v>1.5</v>
      </c>
    </row>
    <row r="30" spans="1:4" ht="45" x14ac:dyDescent="0.25">
      <c r="A30" s="60" t="s">
        <v>288</v>
      </c>
      <c r="B30" s="61" t="s">
        <v>230</v>
      </c>
      <c r="C30" s="62" t="s">
        <v>224</v>
      </c>
      <c r="D30" s="62">
        <f>IF(C30="YES",1,0)</f>
        <v>1</v>
      </c>
    </row>
    <row r="31" spans="1:4" x14ac:dyDescent="0.25">
      <c r="A31" s="60" t="s">
        <v>304</v>
      </c>
      <c r="B31" s="61" t="s">
        <v>305</v>
      </c>
      <c r="C31" s="62" t="s">
        <v>224</v>
      </c>
      <c r="D31" s="62">
        <f>IF(C31="YES",1,0)</f>
        <v>1</v>
      </c>
    </row>
    <row r="32" spans="1:4" x14ac:dyDescent="0.25">
      <c r="A32" s="60"/>
      <c r="B32" s="61"/>
      <c r="C32" s="62"/>
      <c r="D32" s="62"/>
    </row>
    <row r="33" spans="1:4" ht="15.75" thickBot="1" x14ac:dyDescent="0.3">
      <c r="A33" s="102"/>
      <c r="B33" s="103"/>
      <c r="C33" s="104"/>
      <c r="D33" s="81">
        <f>SUM(D28:D32)</f>
        <v>5</v>
      </c>
    </row>
    <row r="34" spans="1:4" ht="15.75" thickBot="1" x14ac:dyDescent="0.3">
      <c r="A34" s="66"/>
      <c r="B34" s="67"/>
      <c r="C34" s="68"/>
      <c r="D34" s="82"/>
    </row>
    <row r="35" spans="1:4" s="59" customFormat="1" ht="14.25" x14ac:dyDescent="0.2">
      <c r="A35" s="69" t="s">
        <v>289</v>
      </c>
      <c r="B35" s="70" t="s">
        <v>231</v>
      </c>
      <c r="C35" s="71"/>
      <c r="D35" s="71" t="s">
        <v>303</v>
      </c>
    </row>
    <row r="36" spans="1:4" ht="30" x14ac:dyDescent="0.25">
      <c r="A36" s="60" t="s">
        <v>290</v>
      </c>
      <c r="B36" s="61" t="s">
        <v>232</v>
      </c>
      <c r="C36" s="62" t="s">
        <v>224</v>
      </c>
      <c r="D36" s="62">
        <f>IF(C36="YES",2,0)</f>
        <v>2</v>
      </c>
    </row>
    <row r="37" spans="1:4" ht="30" x14ac:dyDescent="0.25">
      <c r="A37" s="60" t="s">
        <v>291</v>
      </c>
      <c r="B37" s="61" t="s">
        <v>233</v>
      </c>
      <c r="C37" s="62" t="s">
        <v>224</v>
      </c>
      <c r="D37" s="62">
        <f>IF(C37="YES",2,0)</f>
        <v>2</v>
      </c>
    </row>
    <row r="38" spans="1:4" x14ac:dyDescent="0.25">
      <c r="A38" s="60" t="s">
        <v>292</v>
      </c>
      <c r="B38" s="61" t="s">
        <v>234</v>
      </c>
      <c r="C38" s="62" t="s">
        <v>224</v>
      </c>
      <c r="D38" s="62">
        <f>IF(C38="YES",2,0)</f>
        <v>2</v>
      </c>
    </row>
    <row r="39" spans="1:4" ht="45" x14ac:dyDescent="0.25">
      <c r="A39" s="60" t="s">
        <v>293</v>
      </c>
      <c r="B39" s="61" t="s">
        <v>235</v>
      </c>
      <c r="C39" s="62" t="s">
        <v>224</v>
      </c>
      <c r="D39" s="62">
        <f>IF(C39="YES",2,0)</f>
        <v>2</v>
      </c>
    </row>
    <row r="40" spans="1:4" ht="30" x14ac:dyDescent="0.25">
      <c r="A40" s="60" t="s">
        <v>294</v>
      </c>
      <c r="B40" s="61" t="s">
        <v>459</v>
      </c>
      <c r="C40" s="62" t="s">
        <v>224</v>
      </c>
      <c r="D40" s="62">
        <f>IF(C40="YES",2,0)</f>
        <v>2</v>
      </c>
    </row>
    <row r="41" spans="1:4" x14ac:dyDescent="0.25">
      <c r="A41" s="60"/>
      <c r="B41" s="61"/>
      <c r="C41" s="62"/>
      <c r="D41" s="62"/>
    </row>
    <row r="42" spans="1:4" ht="15.75" thickBot="1" x14ac:dyDescent="0.3">
      <c r="A42" s="102"/>
      <c r="B42" s="103"/>
      <c r="C42" s="104"/>
      <c r="D42" s="81">
        <f>SUM(D36:D41)</f>
        <v>10</v>
      </c>
    </row>
    <row r="43" spans="1:4" ht="15.75" thickBot="1" x14ac:dyDescent="0.3">
      <c r="A43" s="66"/>
      <c r="B43" s="67"/>
      <c r="C43" s="68"/>
      <c r="D43" s="82"/>
    </row>
    <row r="44" spans="1:4" s="59" customFormat="1" ht="14.25" x14ac:dyDescent="0.2">
      <c r="A44" s="69" t="s">
        <v>295</v>
      </c>
      <c r="B44" s="70" t="s">
        <v>237</v>
      </c>
      <c r="C44" s="71"/>
      <c r="D44" s="71" t="s">
        <v>302</v>
      </c>
    </row>
    <row r="45" spans="1:4" ht="30" x14ac:dyDescent="0.25">
      <c r="A45" s="60" t="s">
        <v>296</v>
      </c>
      <c r="B45" s="61" t="s">
        <v>238</v>
      </c>
      <c r="C45" s="62" t="s">
        <v>225</v>
      </c>
      <c r="D45" s="62">
        <f>IFERROR(_xlfn.IFS(C45="YES",0,C45="NO",2.5,C45="N/A",0),0)</f>
        <v>2.5</v>
      </c>
    </row>
    <row r="46" spans="1:4" ht="30" x14ac:dyDescent="0.25">
      <c r="A46" s="60" t="s">
        <v>297</v>
      </c>
      <c r="B46" s="61" t="s">
        <v>239</v>
      </c>
      <c r="C46" s="62" t="s">
        <v>225</v>
      </c>
      <c r="D46" s="62">
        <f>IFERROR(_xlfn.IFS(C46="YES",0,C46="NO",2.5,C46="N/A",0),0)</f>
        <v>2.5</v>
      </c>
    </row>
    <row r="47" spans="1:4" x14ac:dyDescent="0.25">
      <c r="A47" s="60"/>
      <c r="B47" s="61"/>
      <c r="C47" s="62"/>
      <c r="D47" s="62"/>
    </row>
    <row r="48" spans="1:4" ht="15.75" thickBot="1" x14ac:dyDescent="0.3">
      <c r="A48" s="102"/>
      <c r="B48" s="103"/>
      <c r="C48" s="104"/>
      <c r="D48" s="81">
        <f>SUM(D45:D47)</f>
        <v>5</v>
      </c>
    </row>
    <row r="49" spans="1:4" ht="15.75" thickBot="1" x14ac:dyDescent="0.3">
      <c r="A49" s="66"/>
      <c r="B49" s="67"/>
      <c r="C49" s="68"/>
      <c r="D49" s="82"/>
    </row>
    <row r="50" spans="1:4" s="59" customFormat="1" ht="14.25" x14ac:dyDescent="0.2">
      <c r="A50" s="105" t="s">
        <v>298</v>
      </c>
      <c r="B50" s="106"/>
      <c r="C50" s="107"/>
      <c r="D50" s="84">
        <f>D16+D25+D33+D42+D48</f>
        <v>96</v>
      </c>
    </row>
    <row r="53" spans="1:4" x14ac:dyDescent="0.25">
      <c r="D53" s="85">
        <f>D50/100</f>
        <v>0.96</v>
      </c>
    </row>
  </sheetData>
  <mergeCells count="6">
    <mergeCell ref="A16:C16"/>
    <mergeCell ref="A50:C50"/>
    <mergeCell ref="A48:C48"/>
    <mergeCell ref="A42:C42"/>
    <mergeCell ref="A33:C33"/>
    <mergeCell ref="A25:C25"/>
  </mergeCells>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error="SELECT ONLY VALUES FROM THE DROP-DOWN LIST." xr:uid="{70342709-6E02-4DF4-9060-F1A4F98FF11C}">
          <x14:formula1>
            <xm:f>VALIDATIONS!$C$5:$C$7</xm:f>
          </x14:formula1>
          <xm:sqref>C5:C9 C21:C23 C36:C41 C49 C45:C47 C28:C32</xm:sqref>
        </x14:dataValidation>
        <x14:dataValidation type="list" allowBlank="1" showInputMessage="1" showErrorMessage="1" error="SELECT OPTION FROM DROP-DOWN LIST." xr:uid="{440F69CE-837E-487E-A7B4-E67B3AB91EE2}">
          <x14:formula1>
            <xm:f>VALIDATIONS!$E$5:$E$7</xm:f>
          </x14:formula1>
          <xm:sqref>C10</xm:sqref>
        </x14:dataValidation>
        <x14:dataValidation type="list" allowBlank="1" showInputMessage="1" showErrorMessage="1" error="SELECT FROM DROP-DOWN MENU." xr:uid="{B3AEB5A1-661D-49FA-B1CE-72BED20E01CB}">
          <x14:formula1>
            <xm:f>VALIDATIONS!$E$14:$E$16</xm:f>
          </x14:formula1>
          <xm:sqref>C12:C15</xm:sqref>
        </x14:dataValidation>
        <x14:dataValidation type="list" allowBlank="1" showInputMessage="1" showErrorMessage="1" error="CHOOSE FROM THE DROPDOWN MENU." xr:uid="{106A690E-B0EC-4A3C-8581-AE0AE3BE6317}">
          <x14:formula1>
            <xm:f>VALIDATIONS!$G$5:$G$7</xm:f>
          </x14:formula1>
          <xm:sqref>C19</xm:sqref>
        </x14:dataValidation>
        <x14:dataValidation type="list" allowBlank="1" showInputMessage="1" showErrorMessage="1" error="CHOOSE FROM DROPDOWN MENU." xr:uid="{0D4C95FA-E54A-4A4E-885A-EAD5F9BC3670}">
          <x14:formula1>
            <xm:f>VALIDATIONS!$C$14:$C$21</xm:f>
          </x14:formula1>
          <xm:sqref>C20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31B8-80AF-4F69-8403-F0951415692D}">
  <dimension ref="A2:D53"/>
  <sheetViews>
    <sheetView showGridLines="0" zoomScaleNormal="100" workbookViewId="0">
      <selection activeCell="B12" sqref="B12"/>
    </sheetView>
  </sheetViews>
  <sheetFormatPr defaultColWidth="8.85546875" defaultRowHeight="15" x14ac:dyDescent="0.25"/>
  <cols>
    <col min="1" max="1" width="5.5703125" style="72" bestFit="1" customWidth="1"/>
    <col min="2" max="2" width="42.5703125" style="73" customWidth="1"/>
    <col min="3" max="3" width="26.140625" style="74" customWidth="1"/>
    <col min="4" max="4" width="14.42578125" style="74" bestFit="1" customWidth="1"/>
    <col min="5" max="16384" width="8.85546875" style="63"/>
  </cols>
  <sheetData>
    <row r="2" spans="1:4" ht="15.75" thickBot="1" x14ac:dyDescent="0.3"/>
    <row r="3" spans="1:4" s="79" customFormat="1" ht="16.5" thickBot="1" x14ac:dyDescent="0.3">
      <c r="A3" s="76" t="s">
        <v>312</v>
      </c>
      <c r="B3" s="77" t="s">
        <v>310</v>
      </c>
      <c r="C3" s="78" t="s">
        <v>309</v>
      </c>
      <c r="D3" s="80" t="s">
        <v>311</v>
      </c>
    </row>
    <row r="4" spans="1:4" s="59" customFormat="1" ht="14.25" x14ac:dyDescent="0.2">
      <c r="A4" s="69" t="s">
        <v>268</v>
      </c>
      <c r="B4" s="70" t="s">
        <v>299</v>
      </c>
      <c r="C4" s="71" t="s">
        <v>308</v>
      </c>
      <c r="D4" s="71" t="s">
        <v>300</v>
      </c>
    </row>
    <row r="5" spans="1:4" ht="30" x14ac:dyDescent="0.25">
      <c r="A5" s="60" t="s">
        <v>269</v>
      </c>
      <c r="B5" s="61" t="s">
        <v>306</v>
      </c>
      <c r="C5" s="62"/>
      <c r="D5" s="62">
        <f>IF(C5="YES",5,0)</f>
        <v>0</v>
      </c>
    </row>
    <row r="6" spans="1:4" ht="30" x14ac:dyDescent="0.25">
      <c r="A6" s="60" t="s">
        <v>270</v>
      </c>
      <c r="B6" s="61" t="s">
        <v>307</v>
      </c>
      <c r="C6" s="62"/>
      <c r="D6" s="62">
        <f>IF(C6="YES",5,0)</f>
        <v>0</v>
      </c>
    </row>
    <row r="7" spans="1:4" x14ac:dyDescent="0.25">
      <c r="A7" s="60" t="s">
        <v>271</v>
      </c>
      <c r="B7" s="61" t="s">
        <v>214</v>
      </c>
      <c r="C7" s="62"/>
      <c r="D7" s="62">
        <f>IFERROR(_xlfn.IFS(C7="YES",0,C7=0,0,C7="NO",5),0)</f>
        <v>0</v>
      </c>
    </row>
    <row r="8" spans="1:4" ht="30" x14ac:dyDescent="0.25">
      <c r="A8" s="60" t="s">
        <v>272</v>
      </c>
      <c r="B8" s="61" t="s">
        <v>215</v>
      </c>
      <c r="C8" s="62"/>
      <c r="D8" s="62">
        <f>IF(C8="YES",5,0)</f>
        <v>0</v>
      </c>
    </row>
    <row r="9" spans="1:4" ht="30" x14ac:dyDescent="0.25">
      <c r="A9" s="60" t="s">
        <v>273</v>
      </c>
      <c r="B9" s="61" t="s">
        <v>216</v>
      </c>
      <c r="C9" s="62"/>
      <c r="D9" s="62">
        <f>IF(C9="YES",2,0)</f>
        <v>0</v>
      </c>
    </row>
    <row r="10" spans="1:4" ht="30" x14ac:dyDescent="0.25">
      <c r="A10" s="60" t="s">
        <v>274</v>
      </c>
      <c r="B10" s="61" t="s">
        <v>264</v>
      </c>
      <c r="C10" s="62"/>
      <c r="D10" s="62">
        <f>IFERROR(_xlfn.IFS(C10="LESS THAN 2 YEARS",1,C10="3-5 YEARS",3,C10="OVER 5 YEARS",5),0)</f>
        <v>0</v>
      </c>
    </row>
    <row r="11" spans="1:4" x14ac:dyDescent="0.25">
      <c r="A11" s="60" t="s">
        <v>275</v>
      </c>
      <c r="B11" s="64" t="s">
        <v>217</v>
      </c>
      <c r="C11" s="62"/>
      <c r="D11" s="62"/>
    </row>
    <row r="12" spans="1:4" x14ac:dyDescent="0.25">
      <c r="A12" s="60" t="s">
        <v>276</v>
      </c>
      <c r="B12" s="65" t="s">
        <v>218</v>
      </c>
      <c r="C12" s="62"/>
      <c r="D12" s="62">
        <f>IFERROR(_xlfn.IFS(C12="GOOD ",1,C12="AVERAGE",0.5,C12="POOR",0),0)</f>
        <v>0</v>
      </c>
    </row>
    <row r="13" spans="1:4" x14ac:dyDescent="0.25">
      <c r="A13" s="60" t="s">
        <v>277</v>
      </c>
      <c r="B13" s="65" t="s">
        <v>219</v>
      </c>
      <c r="C13" s="62"/>
      <c r="D13" s="62">
        <f>IFERROR(_xlfn.IFS(C13="GOOD ",1,C13="AVERAGE",0.5,C13="POOR",0),0)</f>
        <v>0</v>
      </c>
    </row>
    <row r="14" spans="1:4" x14ac:dyDescent="0.25">
      <c r="A14" s="60" t="s">
        <v>278</v>
      </c>
      <c r="B14" s="65" t="s">
        <v>220</v>
      </c>
      <c r="C14" s="62"/>
      <c r="D14" s="62">
        <f>IFERROR(_xlfn.IFS(C14="GOOD ",1,C14="AVERAGE",0.5,C14="POOR",0),0)</f>
        <v>0</v>
      </c>
    </row>
    <row r="15" spans="1:4" x14ac:dyDescent="0.25">
      <c r="A15" s="60"/>
      <c r="B15" s="61"/>
      <c r="C15" s="62"/>
      <c r="D15" s="62"/>
    </row>
    <row r="16" spans="1:4" ht="15.75" thickBot="1" x14ac:dyDescent="0.3">
      <c r="A16" s="102"/>
      <c r="B16" s="103"/>
      <c r="C16" s="104"/>
      <c r="D16" s="81">
        <f>SUM(D5:D15)</f>
        <v>0</v>
      </c>
    </row>
    <row r="17" spans="1:4" ht="15.75" thickBot="1" x14ac:dyDescent="0.3">
      <c r="A17" s="66"/>
      <c r="B17" s="67"/>
      <c r="C17" s="68"/>
      <c r="D17" s="82"/>
    </row>
    <row r="18" spans="1:4" s="59" customFormat="1" ht="14.25" x14ac:dyDescent="0.2">
      <c r="A18" s="69" t="s">
        <v>279</v>
      </c>
      <c r="B18" s="70" t="s">
        <v>0</v>
      </c>
      <c r="C18" s="71"/>
      <c r="D18" s="71" t="s">
        <v>301</v>
      </c>
    </row>
    <row r="19" spans="1:4" x14ac:dyDescent="0.25">
      <c r="A19" s="60" t="s">
        <v>280</v>
      </c>
      <c r="B19" s="61" t="s">
        <v>221</v>
      </c>
      <c r="C19" s="62"/>
      <c r="D19" s="62">
        <f>IFERROR(_xlfn.IFS(C19=VALIDATIONS!G5,VALIDATIONS!H5,C19=VALIDATIONS!G6,VALIDATIONS!H6,C19=VALIDATIONS!G7,VALIDATIONS!H7),0)</f>
        <v>0</v>
      </c>
    </row>
    <row r="20" spans="1:4" ht="30" x14ac:dyDescent="0.25">
      <c r="A20" s="60" t="s">
        <v>281</v>
      </c>
      <c r="B20" s="61" t="s">
        <v>222</v>
      </c>
      <c r="C20" s="62"/>
      <c r="D20" s="62">
        <f>IFERROR(_xlfn.IFS(C20=VALIDATIONS!C14,VALIDATIONS!D14,C20=VALIDATIONS!C15,VALIDATIONS!D15,C20=VALIDATIONS!C16,VALIDATIONS!D16,C20=VALIDATIONS!C17,VALIDATIONS!D17,C20=VALIDATIONS!C18,VALIDATIONS!D18,C20=VALIDATIONS!C19,VALIDATIONS!D19,C20=VALIDATIONS!C20,VALIDATIONS!D20,C20=VALIDATIONS!C21,VALIDATIONS!D21),0)</f>
        <v>0</v>
      </c>
    </row>
    <row r="21" spans="1:4" ht="30" x14ac:dyDescent="0.25">
      <c r="A21" s="60" t="s">
        <v>282</v>
      </c>
      <c r="B21" s="61" t="s">
        <v>223</v>
      </c>
      <c r="C21" s="62"/>
      <c r="D21" s="62">
        <f>IF(C21="YES",10,0)</f>
        <v>0</v>
      </c>
    </row>
    <row r="22" spans="1:4" ht="45" x14ac:dyDescent="0.25">
      <c r="A22" s="60" t="s">
        <v>283</v>
      </c>
      <c r="B22" s="61" t="s">
        <v>347</v>
      </c>
      <c r="C22" s="62"/>
      <c r="D22" s="62">
        <f>IF(C22="YES",10,0)</f>
        <v>0</v>
      </c>
    </row>
    <row r="23" spans="1:4" ht="30" x14ac:dyDescent="0.25">
      <c r="A23" s="60" t="s">
        <v>284</v>
      </c>
      <c r="B23" s="61" t="s">
        <v>226</v>
      </c>
      <c r="C23" s="62"/>
      <c r="D23" s="62">
        <f>IFERROR(_xlfn.IFS(C23="YES",0,C23="NO",10,C23=0,0),0)</f>
        <v>0</v>
      </c>
    </row>
    <row r="24" spans="1:4" x14ac:dyDescent="0.25">
      <c r="A24" s="60"/>
      <c r="B24" s="61"/>
      <c r="C24" s="62"/>
      <c r="D24" s="62"/>
    </row>
    <row r="25" spans="1:4" ht="15.75" thickBot="1" x14ac:dyDescent="0.3">
      <c r="A25" s="102"/>
      <c r="B25" s="103"/>
      <c r="C25" s="104"/>
      <c r="D25" s="83">
        <f>SUM(D19:D24)</f>
        <v>0</v>
      </c>
    </row>
    <row r="26" spans="1:4" ht="15.75" thickBot="1" x14ac:dyDescent="0.3">
      <c r="A26" s="66"/>
      <c r="B26" s="67"/>
      <c r="C26" s="68"/>
      <c r="D26" s="82"/>
    </row>
    <row r="27" spans="1:4" s="59" customFormat="1" ht="14.25" x14ac:dyDescent="0.2">
      <c r="A27" s="69" t="s">
        <v>285</v>
      </c>
      <c r="B27" s="70" t="s">
        <v>227</v>
      </c>
      <c r="C27" s="71"/>
      <c r="D27" s="71" t="s">
        <v>302</v>
      </c>
    </row>
    <row r="28" spans="1:4" ht="30" x14ac:dyDescent="0.25">
      <c r="A28" s="60" t="s">
        <v>286</v>
      </c>
      <c r="B28" s="61" t="s">
        <v>228</v>
      </c>
      <c r="C28" s="62"/>
      <c r="D28" s="62">
        <f>IF(C28="YES",1.5,0)</f>
        <v>0</v>
      </c>
    </row>
    <row r="29" spans="1:4" ht="45" x14ac:dyDescent="0.25">
      <c r="A29" s="60" t="s">
        <v>287</v>
      </c>
      <c r="B29" s="61" t="s">
        <v>229</v>
      </c>
      <c r="C29" s="62"/>
      <c r="D29" s="62">
        <f>IF(C29="YES",1.5,0)</f>
        <v>0</v>
      </c>
    </row>
    <row r="30" spans="1:4" ht="45" x14ac:dyDescent="0.25">
      <c r="A30" s="60" t="s">
        <v>288</v>
      </c>
      <c r="B30" s="61" t="s">
        <v>230</v>
      </c>
      <c r="C30" s="62"/>
      <c r="D30" s="62">
        <f>IF(C30="YES",1,0)</f>
        <v>0</v>
      </c>
    </row>
    <row r="31" spans="1:4" x14ac:dyDescent="0.25">
      <c r="A31" s="60" t="s">
        <v>304</v>
      </c>
      <c r="B31" s="61" t="s">
        <v>305</v>
      </c>
      <c r="C31" s="62" t="s">
        <v>225</v>
      </c>
      <c r="D31" s="62">
        <f>IF(C31="YES",1,0)</f>
        <v>0</v>
      </c>
    </row>
    <row r="32" spans="1:4" x14ac:dyDescent="0.25">
      <c r="A32" s="60"/>
      <c r="B32" s="61"/>
      <c r="C32" s="62"/>
      <c r="D32" s="62"/>
    </row>
    <row r="33" spans="1:4" ht="15.75" thickBot="1" x14ac:dyDescent="0.3">
      <c r="A33" s="102"/>
      <c r="B33" s="103"/>
      <c r="C33" s="104"/>
      <c r="D33" s="81">
        <f>SUM(D28:D32)</f>
        <v>0</v>
      </c>
    </row>
    <row r="34" spans="1:4" ht="15.75" thickBot="1" x14ac:dyDescent="0.3">
      <c r="A34" s="66"/>
      <c r="B34" s="67"/>
      <c r="C34" s="68"/>
      <c r="D34" s="82"/>
    </row>
    <row r="35" spans="1:4" s="59" customFormat="1" ht="14.25" x14ac:dyDescent="0.2">
      <c r="A35" s="69" t="s">
        <v>289</v>
      </c>
      <c r="B35" s="70" t="s">
        <v>231</v>
      </c>
      <c r="C35" s="71"/>
      <c r="D35" s="71" t="s">
        <v>303</v>
      </c>
    </row>
    <row r="36" spans="1:4" ht="30" x14ac:dyDescent="0.25">
      <c r="A36" s="60" t="s">
        <v>290</v>
      </c>
      <c r="B36" s="61" t="s">
        <v>232</v>
      </c>
      <c r="C36" s="62" t="s">
        <v>460</v>
      </c>
      <c r="D36" s="62">
        <f>IF(C36="YES",2,0)</f>
        <v>2</v>
      </c>
    </row>
    <row r="37" spans="1:4" ht="30" x14ac:dyDescent="0.25">
      <c r="A37" s="60" t="s">
        <v>291</v>
      </c>
      <c r="B37" s="61" t="s">
        <v>233</v>
      </c>
      <c r="C37" s="62"/>
      <c r="D37" s="62">
        <f>IF(C37="YES",2,0)</f>
        <v>0</v>
      </c>
    </row>
    <row r="38" spans="1:4" ht="30" x14ac:dyDescent="0.25">
      <c r="A38" s="60" t="s">
        <v>292</v>
      </c>
      <c r="B38" s="61" t="s">
        <v>234</v>
      </c>
      <c r="C38" s="62"/>
      <c r="D38" s="62">
        <f>IF(C38="YES",2,0)</f>
        <v>0</v>
      </c>
    </row>
    <row r="39" spans="1:4" ht="60" x14ac:dyDescent="0.25">
      <c r="A39" s="60" t="s">
        <v>293</v>
      </c>
      <c r="B39" s="61" t="s">
        <v>235</v>
      </c>
      <c r="C39" s="62"/>
      <c r="D39" s="62">
        <f>IF(C39="YES",2,0)</f>
        <v>0</v>
      </c>
    </row>
    <row r="40" spans="1:4" ht="30" x14ac:dyDescent="0.25">
      <c r="A40" s="60" t="s">
        <v>294</v>
      </c>
      <c r="B40" s="61" t="s">
        <v>236</v>
      </c>
      <c r="C40" s="62"/>
      <c r="D40" s="62">
        <f>IF(C40="YES",2,0)</f>
        <v>0</v>
      </c>
    </row>
    <row r="41" spans="1:4" x14ac:dyDescent="0.25">
      <c r="A41" s="60"/>
      <c r="B41" s="61"/>
      <c r="C41" s="62"/>
      <c r="D41" s="62"/>
    </row>
    <row r="42" spans="1:4" ht="15.75" thickBot="1" x14ac:dyDescent="0.3">
      <c r="A42" s="102"/>
      <c r="B42" s="103"/>
      <c r="C42" s="104"/>
      <c r="D42" s="81">
        <f>SUM(D36:D41)</f>
        <v>2</v>
      </c>
    </row>
    <row r="43" spans="1:4" ht="15.75" thickBot="1" x14ac:dyDescent="0.3">
      <c r="A43" s="66"/>
      <c r="B43" s="67"/>
      <c r="C43" s="68"/>
      <c r="D43" s="82"/>
    </row>
    <row r="44" spans="1:4" s="59" customFormat="1" ht="14.25" x14ac:dyDescent="0.2">
      <c r="A44" s="69" t="s">
        <v>295</v>
      </c>
      <c r="B44" s="70" t="s">
        <v>237</v>
      </c>
      <c r="C44" s="71"/>
      <c r="D44" s="71" t="s">
        <v>302</v>
      </c>
    </row>
    <row r="45" spans="1:4" ht="45" x14ac:dyDescent="0.25">
      <c r="A45" s="60" t="s">
        <v>296</v>
      </c>
      <c r="B45" s="61" t="s">
        <v>238</v>
      </c>
      <c r="C45" s="62"/>
      <c r="D45" s="62">
        <f>IFERROR(_xlfn.IFS(C45="YES",0,C45="NO",2.5,C45="N/A",0),0)</f>
        <v>0</v>
      </c>
    </row>
    <row r="46" spans="1:4" ht="30" x14ac:dyDescent="0.25">
      <c r="A46" s="60" t="s">
        <v>297</v>
      </c>
      <c r="B46" s="61" t="s">
        <v>239</v>
      </c>
      <c r="C46" s="62"/>
      <c r="D46" s="62">
        <f>IFERROR(_xlfn.IFS(C46="YES",0,C46="NO",2.5,C46="N/A",0),0)</f>
        <v>0</v>
      </c>
    </row>
    <row r="47" spans="1:4" x14ac:dyDescent="0.25">
      <c r="A47" s="60"/>
      <c r="B47" s="61"/>
      <c r="C47" s="62"/>
      <c r="D47" s="62"/>
    </row>
    <row r="48" spans="1:4" ht="15.75" thickBot="1" x14ac:dyDescent="0.3">
      <c r="A48" s="102"/>
      <c r="B48" s="103"/>
      <c r="C48" s="104"/>
      <c r="D48" s="81">
        <f>SUM(D45:D47)</f>
        <v>0</v>
      </c>
    </row>
    <row r="49" spans="1:4" ht="15.75" thickBot="1" x14ac:dyDescent="0.3">
      <c r="A49" s="66"/>
      <c r="B49" s="67"/>
      <c r="C49" s="68"/>
      <c r="D49" s="82"/>
    </row>
    <row r="50" spans="1:4" s="59" customFormat="1" ht="14.25" x14ac:dyDescent="0.2">
      <c r="A50" s="105" t="s">
        <v>298</v>
      </c>
      <c r="B50" s="106"/>
      <c r="C50" s="107"/>
      <c r="D50" s="84">
        <f>D16+D25+D33+D42+D48</f>
        <v>2</v>
      </c>
    </row>
    <row r="53" spans="1:4" x14ac:dyDescent="0.25">
      <c r="D53" s="85">
        <f>D50/100</f>
        <v>0.02</v>
      </c>
    </row>
  </sheetData>
  <mergeCells count="6">
    <mergeCell ref="A50:C50"/>
    <mergeCell ref="A16:C16"/>
    <mergeCell ref="A25:C25"/>
    <mergeCell ref="A33:C33"/>
    <mergeCell ref="A42:C42"/>
    <mergeCell ref="A48:C4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error="CHOOSE FROM DROPDOWN MENU." xr:uid="{F856535D-5FD0-4FB7-9299-C72E9C48FE6C}">
          <x14:formula1>
            <xm:f>VALIDATIONS!$C$14:$C$21</xm:f>
          </x14:formula1>
          <xm:sqref>C20</xm:sqref>
        </x14:dataValidation>
        <x14:dataValidation type="list" allowBlank="1" showInputMessage="1" showErrorMessage="1" error="CHOOSE FROM THE DROPDOWN MENU." xr:uid="{5AA44756-9C73-406C-BBBA-14627F2419F7}">
          <x14:formula1>
            <xm:f>VALIDATIONS!$G$5:$G$7</xm:f>
          </x14:formula1>
          <xm:sqref>C19</xm:sqref>
        </x14:dataValidation>
        <x14:dataValidation type="list" allowBlank="1" showInputMessage="1" showErrorMessage="1" error="SELECT FROM DROP-DOWN MENU." xr:uid="{22D45903-A128-458F-A8BC-F52AF842476A}">
          <x14:formula1>
            <xm:f>VALIDATIONS!$E$14:$E$16</xm:f>
          </x14:formula1>
          <xm:sqref>C12:C15</xm:sqref>
        </x14:dataValidation>
        <x14:dataValidation type="list" allowBlank="1" showInputMessage="1" showErrorMessage="1" error="SELECT OPTION FROM DROP-DOWN LIST." xr:uid="{236B8214-9CD3-4B98-8917-EEA20B414A11}">
          <x14:formula1>
            <xm:f>VALIDATIONS!$E$5:$E$7</xm:f>
          </x14:formula1>
          <xm:sqref>C10</xm:sqref>
        </x14:dataValidation>
        <x14:dataValidation type="list" allowBlank="1" showInputMessage="1" showErrorMessage="1" error="SELECT ONLY VALUES FROM THE DROP-DOWN LIST." xr:uid="{86510C0A-F56A-4EF0-A690-702FC57D1BA7}">
          <x14:formula1>
            <xm:f>VALIDATIONS!$C$5:$C$7</xm:f>
          </x14:formula1>
          <xm:sqref>C5:C9 C21:C23 C36:C41 C49 C45:C47 C28:C32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B67D-54E1-4EC9-8AF3-E9D4A08403DF}">
  <sheetPr codeName="Sheet8"/>
  <dimension ref="A1"/>
  <sheetViews>
    <sheetView workbookViewId="0">
      <selection activeCell="F11" sqref="F11"/>
    </sheetView>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3815-7CE9-44A3-B23B-7BB20CDED403}">
  <sheetPr codeName="Sheet9"/>
  <dimension ref="C4:C9"/>
  <sheetViews>
    <sheetView workbookViewId="0">
      <selection activeCell="K15" sqref="K15"/>
    </sheetView>
  </sheetViews>
  <sheetFormatPr defaultRowHeight="15" x14ac:dyDescent="0.25"/>
  <cols>
    <col min="3" max="3" width="66.42578125" style="3" customWidth="1"/>
  </cols>
  <sheetData>
    <row r="4" spans="3:3" ht="30" x14ac:dyDescent="0.25">
      <c r="C4" s="58" t="s">
        <v>212</v>
      </c>
    </row>
    <row r="5" spans="3:3" ht="105" x14ac:dyDescent="0.25">
      <c r="C5" s="3" t="s">
        <v>6</v>
      </c>
    </row>
    <row r="6" spans="3:3" ht="45" x14ac:dyDescent="0.25">
      <c r="C6" s="3" t="s">
        <v>7</v>
      </c>
    </row>
    <row r="7" spans="3:3" ht="30" x14ac:dyDescent="0.25">
      <c r="C7" s="3" t="s">
        <v>8</v>
      </c>
    </row>
    <row r="8" spans="3:3" ht="60" x14ac:dyDescent="0.25">
      <c r="C8" s="3" t="s">
        <v>9</v>
      </c>
    </row>
    <row r="9" spans="3:3" ht="45" x14ac:dyDescent="0.25">
      <c r="C9" s="3" t="s">
        <v>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42279-E52A-4871-AF28-B09B2CF495EF}">
  <sheetPr codeName="Sheet2"/>
  <dimension ref="A1"/>
  <sheetViews>
    <sheetView workbookViewId="0">
      <selection activeCell="C15" sqref="C15"/>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98BCF-BA1F-443F-AB4D-3C5AEF2D2974}">
  <sheetPr codeName="Sheet10"/>
  <dimension ref="B2:C45"/>
  <sheetViews>
    <sheetView zoomScale="80" zoomScaleNormal="80" workbookViewId="0">
      <pane ySplit="2" topLeftCell="A3" activePane="bottomLeft" state="frozen"/>
      <selection pane="bottomLeft" activeCell="C10" sqref="C10"/>
    </sheetView>
  </sheetViews>
  <sheetFormatPr defaultRowHeight="15.75" x14ac:dyDescent="0.25"/>
  <cols>
    <col min="2" max="2" width="16.85546875" style="16" customWidth="1"/>
    <col min="3" max="3" width="187.5703125" style="7" customWidth="1"/>
  </cols>
  <sheetData>
    <row r="2" spans="2:3" s="12" customFormat="1" x14ac:dyDescent="0.25">
      <c r="B2" s="18"/>
      <c r="C2" s="13" t="s">
        <v>11</v>
      </c>
    </row>
    <row r="5" spans="2:3" ht="31.5" x14ac:dyDescent="0.25">
      <c r="B5" s="16" t="s">
        <v>43</v>
      </c>
      <c r="C5" s="4" t="s">
        <v>41</v>
      </c>
    </row>
    <row r="7" spans="2:3" s="9" customFormat="1" x14ac:dyDescent="0.25">
      <c r="B7" s="19"/>
      <c r="C7" s="8" t="s">
        <v>12</v>
      </c>
    </row>
    <row r="8" spans="2:3" ht="31.5" x14ac:dyDescent="0.25">
      <c r="B8" s="16" t="s">
        <v>44</v>
      </c>
      <c r="C8" s="4" t="s">
        <v>42</v>
      </c>
    </row>
    <row r="9" spans="2:3" ht="141.75" x14ac:dyDescent="0.25">
      <c r="B9" s="16" t="s">
        <v>45</v>
      </c>
      <c r="C9" s="5" t="s">
        <v>76</v>
      </c>
    </row>
    <row r="10" spans="2:3" ht="63" x14ac:dyDescent="0.25">
      <c r="B10" s="16" t="s">
        <v>46</v>
      </c>
      <c r="C10" s="6" t="s">
        <v>78</v>
      </c>
    </row>
    <row r="11" spans="2:3" x14ac:dyDescent="0.25">
      <c r="B11" s="16" t="s">
        <v>47</v>
      </c>
      <c r="C11" s="4" t="s">
        <v>77</v>
      </c>
    </row>
    <row r="12" spans="2:3" ht="47.25" x14ac:dyDescent="0.25">
      <c r="B12" s="16" t="s">
        <v>48</v>
      </c>
      <c r="C12" s="4" t="s">
        <v>79</v>
      </c>
    </row>
    <row r="13" spans="2:3" ht="126" x14ac:dyDescent="0.25">
      <c r="B13" s="16" t="s">
        <v>49</v>
      </c>
      <c r="C13" s="6" t="s">
        <v>13</v>
      </c>
    </row>
    <row r="14" spans="2:3" ht="189" x14ac:dyDescent="0.25">
      <c r="B14" s="16" t="s">
        <v>50</v>
      </c>
      <c r="C14" s="6" t="s">
        <v>14</v>
      </c>
    </row>
    <row r="15" spans="2:3" ht="94.5" x14ac:dyDescent="0.25">
      <c r="B15" s="16" t="s">
        <v>51</v>
      </c>
      <c r="C15" s="6" t="s">
        <v>15</v>
      </c>
    </row>
    <row r="16" spans="2:3" ht="31.5" x14ac:dyDescent="0.25">
      <c r="B16" s="16" t="s">
        <v>52</v>
      </c>
      <c r="C16" s="6" t="s">
        <v>16</v>
      </c>
    </row>
    <row r="17" spans="2:3" x14ac:dyDescent="0.25">
      <c r="B17" s="16" t="s">
        <v>53</v>
      </c>
      <c r="C17" s="6" t="s">
        <v>17</v>
      </c>
    </row>
    <row r="19" spans="2:3" s="9" customFormat="1" x14ac:dyDescent="0.25">
      <c r="B19" s="19"/>
      <c r="C19" s="10" t="s">
        <v>18</v>
      </c>
    </row>
    <row r="20" spans="2:3" ht="31.5" x14ac:dyDescent="0.25">
      <c r="B20" s="16" t="s">
        <v>54</v>
      </c>
      <c r="C20" s="6" t="s">
        <v>19</v>
      </c>
    </row>
    <row r="21" spans="2:3" ht="94.5" x14ac:dyDescent="0.25">
      <c r="B21" s="16" t="s">
        <v>55</v>
      </c>
      <c r="C21" s="6" t="s">
        <v>94</v>
      </c>
    </row>
    <row r="22" spans="2:3" ht="204.75" x14ac:dyDescent="0.25">
      <c r="B22" s="16" t="s">
        <v>56</v>
      </c>
      <c r="C22" s="6" t="s">
        <v>95</v>
      </c>
    </row>
    <row r="23" spans="2:3" s="9" customFormat="1" x14ac:dyDescent="0.25">
      <c r="B23" s="19"/>
      <c r="C23" s="10" t="s">
        <v>20</v>
      </c>
    </row>
    <row r="24" spans="2:3" ht="252" x14ac:dyDescent="0.25">
      <c r="B24" s="16" t="s">
        <v>57</v>
      </c>
      <c r="C24" s="6" t="s">
        <v>21</v>
      </c>
    </row>
    <row r="25" spans="2:3" s="9" customFormat="1" x14ac:dyDescent="0.25">
      <c r="B25" s="19"/>
      <c r="C25" s="10" t="s">
        <v>22</v>
      </c>
    </row>
    <row r="26" spans="2:3" x14ac:dyDescent="0.25">
      <c r="B26" s="16" t="s">
        <v>58</v>
      </c>
      <c r="C26" s="6" t="s">
        <v>23</v>
      </c>
    </row>
    <row r="27" spans="2:3" ht="236.25" x14ac:dyDescent="0.25">
      <c r="B27" s="16" t="s">
        <v>59</v>
      </c>
      <c r="C27" s="6" t="s">
        <v>96</v>
      </c>
    </row>
    <row r="28" spans="2:3" ht="94.5" x14ac:dyDescent="0.25">
      <c r="B28" s="16" t="s">
        <v>60</v>
      </c>
      <c r="C28" s="6" t="s">
        <v>24</v>
      </c>
    </row>
    <row r="29" spans="2:3" ht="78.75" x14ac:dyDescent="0.25">
      <c r="B29" s="16" t="s">
        <v>61</v>
      </c>
      <c r="C29" s="6" t="s">
        <v>25</v>
      </c>
    </row>
    <row r="30" spans="2:3" ht="63" x14ac:dyDescent="0.25">
      <c r="B30" s="16" t="s">
        <v>62</v>
      </c>
      <c r="C30" s="6" t="s">
        <v>26</v>
      </c>
    </row>
    <row r="31" spans="2:3" ht="31.5" x14ac:dyDescent="0.25">
      <c r="B31" s="16" t="s">
        <v>63</v>
      </c>
      <c r="C31" s="6" t="s">
        <v>27</v>
      </c>
    </row>
    <row r="32" spans="2:3" ht="78.75" x14ac:dyDescent="0.25">
      <c r="B32" s="16" t="s">
        <v>64</v>
      </c>
      <c r="C32" s="6" t="s">
        <v>28</v>
      </c>
    </row>
    <row r="33" spans="2:3" ht="31.5" x14ac:dyDescent="0.25">
      <c r="B33" s="16" t="s">
        <v>65</v>
      </c>
      <c r="C33" s="6" t="s">
        <v>29</v>
      </c>
    </row>
    <row r="34" spans="2:3" x14ac:dyDescent="0.25">
      <c r="B34" s="16" t="s">
        <v>66</v>
      </c>
      <c r="C34" s="6" t="s">
        <v>30</v>
      </c>
    </row>
    <row r="35" spans="2:3" ht="31.5" x14ac:dyDescent="0.25">
      <c r="B35" s="16" t="s">
        <v>67</v>
      </c>
      <c r="C35" s="6" t="s">
        <v>31</v>
      </c>
    </row>
    <row r="36" spans="2:3" ht="63" x14ac:dyDescent="0.25">
      <c r="B36" s="16" t="s">
        <v>68</v>
      </c>
      <c r="C36" s="6" t="s">
        <v>32</v>
      </c>
    </row>
    <row r="37" spans="2:3" ht="31.5" x14ac:dyDescent="0.25">
      <c r="B37" s="16" t="s">
        <v>69</v>
      </c>
      <c r="C37" s="6" t="s">
        <v>33</v>
      </c>
    </row>
    <row r="39" spans="2:3" s="9" customFormat="1" x14ac:dyDescent="0.25">
      <c r="B39" s="19"/>
      <c r="C39" s="11" t="s">
        <v>34</v>
      </c>
    </row>
    <row r="40" spans="2:3" ht="31.5" x14ac:dyDescent="0.25">
      <c r="B40" s="16" t="s">
        <v>70</v>
      </c>
      <c r="C40" s="6" t="s">
        <v>35</v>
      </c>
    </row>
    <row r="41" spans="2:3" x14ac:dyDescent="0.25">
      <c r="B41" s="16" t="s">
        <v>71</v>
      </c>
      <c r="C41" s="6" t="s">
        <v>36</v>
      </c>
    </row>
    <row r="42" spans="2:3" x14ac:dyDescent="0.25">
      <c r="B42" s="16" t="s">
        <v>72</v>
      </c>
      <c r="C42" s="6" t="s">
        <v>37</v>
      </c>
    </row>
    <row r="43" spans="2:3" x14ac:dyDescent="0.25">
      <c r="B43" s="16" t="s">
        <v>73</v>
      </c>
      <c r="C43" s="6" t="s">
        <v>38</v>
      </c>
    </row>
    <row r="44" spans="2:3" x14ac:dyDescent="0.25">
      <c r="B44" s="16" t="s">
        <v>74</v>
      </c>
      <c r="C44" s="6" t="s">
        <v>39</v>
      </c>
    </row>
    <row r="45" spans="2:3" ht="47.25" x14ac:dyDescent="0.25">
      <c r="B45" s="16" t="s">
        <v>75</v>
      </c>
      <c r="C45" s="6" t="s">
        <v>40</v>
      </c>
    </row>
  </sheetData>
  <phoneticPr fontId="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8F11-308A-4FF5-BA40-F5BBCEF61288}">
  <sheetPr codeName="Sheet11"/>
  <dimension ref="B2:C10"/>
  <sheetViews>
    <sheetView workbookViewId="0">
      <selection activeCell="C15" sqref="C15"/>
    </sheetView>
  </sheetViews>
  <sheetFormatPr defaultRowHeight="15" x14ac:dyDescent="0.25"/>
  <cols>
    <col min="2" max="2" width="15.5703125" style="17" bestFit="1" customWidth="1"/>
    <col min="3" max="3" width="119.42578125" customWidth="1"/>
  </cols>
  <sheetData>
    <row r="2" spans="2:3" s="14" customFormat="1" x14ac:dyDescent="0.25">
      <c r="B2" s="15"/>
      <c r="C2" s="14" t="s">
        <v>85</v>
      </c>
    </row>
    <row r="4" spans="2:3" x14ac:dyDescent="0.25">
      <c r="B4" s="16" t="s">
        <v>86</v>
      </c>
      <c r="C4" t="s">
        <v>213</v>
      </c>
    </row>
    <row r="5" spans="2:3" ht="90" x14ac:dyDescent="0.25">
      <c r="B5" s="16" t="s">
        <v>87</v>
      </c>
      <c r="C5" s="3" t="s">
        <v>93</v>
      </c>
    </row>
    <row r="6" spans="2:3" x14ac:dyDescent="0.25">
      <c r="B6" s="16" t="s">
        <v>88</v>
      </c>
      <c r="C6" t="s">
        <v>80</v>
      </c>
    </row>
    <row r="7" spans="2:3" x14ac:dyDescent="0.25">
      <c r="B7" s="16" t="s">
        <v>89</v>
      </c>
      <c r="C7" s="1" t="s">
        <v>81</v>
      </c>
    </row>
    <row r="8" spans="2:3" x14ac:dyDescent="0.25">
      <c r="B8" s="16" t="s">
        <v>90</v>
      </c>
      <c r="C8" t="s">
        <v>82</v>
      </c>
    </row>
    <row r="9" spans="2:3" x14ac:dyDescent="0.25">
      <c r="B9" s="16" t="s">
        <v>91</v>
      </c>
      <c r="C9" t="s">
        <v>83</v>
      </c>
    </row>
    <row r="10" spans="2:3" x14ac:dyDescent="0.25">
      <c r="B10" s="16" t="s">
        <v>92</v>
      </c>
      <c r="C10" s="1" t="s">
        <v>84</v>
      </c>
    </row>
  </sheetData>
  <phoneticPr fontId="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97E4-4FF5-4B9B-9068-A6E8182C2D93}">
  <dimension ref="B5:F11"/>
  <sheetViews>
    <sheetView tabSelected="1" workbookViewId="0">
      <selection activeCell="C7" sqref="C7"/>
    </sheetView>
  </sheetViews>
  <sheetFormatPr defaultRowHeight="15" x14ac:dyDescent="0.25"/>
  <cols>
    <col min="3" max="3" width="17.42578125" bestFit="1" customWidth="1"/>
    <col min="4" max="4" width="17.42578125" customWidth="1"/>
    <col min="5" max="5" width="68.85546875" customWidth="1"/>
  </cols>
  <sheetData>
    <row r="5" spans="2:6" x14ac:dyDescent="0.25">
      <c r="B5" s="72"/>
      <c r="C5" s="61" t="s">
        <v>240</v>
      </c>
      <c r="D5" s="61"/>
      <c r="E5" s="62"/>
      <c r="F5" s="74"/>
    </row>
    <row r="6" spans="2:6" ht="30" x14ac:dyDescent="0.25">
      <c r="B6" s="72"/>
      <c r="C6" s="61" t="s">
        <v>241</v>
      </c>
      <c r="D6" s="75">
        <v>0.7</v>
      </c>
      <c r="E6" s="65" t="s">
        <v>245</v>
      </c>
      <c r="F6" s="74"/>
    </row>
    <row r="7" spans="2:6" ht="30" x14ac:dyDescent="0.25">
      <c r="B7" s="72"/>
      <c r="C7" s="61" t="s">
        <v>242</v>
      </c>
      <c r="D7" s="75">
        <v>0.8</v>
      </c>
      <c r="E7" s="65" t="s">
        <v>246</v>
      </c>
      <c r="F7" s="74"/>
    </row>
    <row r="8" spans="2:6" ht="30" x14ac:dyDescent="0.25">
      <c r="B8" s="72"/>
      <c r="C8" s="61" t="s">
        <v>243</v>
      </c>
      <c r="D8" s="75">
        <v>0.9</v>
      </c>
      <c r="E8" s="65" t="s">
        <v>247</v>
      </c>
      <c r="F8" s="74"/>
    </row>
    <row r="9" spans="2:6" x14ac:dyDescent="0.25">
      <c r="B9" s="72"/>
      <c r="C9" s="61" t="s">
        <v>244</v>
      </c>
      <c r="D9" s="75">
        <v>1</v>
      </c>
      <c r="E9" s="65" t="s">
        <v>248</v>
      </c>
      <c r="F9" s="74"/>
    </row>
    <row r="10" spans="2:6" x14ac:dyDescent="0.25">
      <c r="B10" s="72"/>
      <c r="C10" s="73"/>
      <c r="D10" s="73"/>
      <c r="E10" s="74"/>
      <c r="F10" s="74"/>
    </row>
    <row r="11" spans="2:6" x14ac:dyDescent="0.25">
      <c r="B11" s="72"/>
      <c r="C11" s="73"/>
      <c r="D11" s="73"/>
      <c r="E11" s="74"/>
      <c r="F11" s="7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2F83-14B1-48AE-B25C-191F230DBB2B}">
  <sheetPr codeName="Sheet13"/>
  <dimension ref="C5:H21"/>
  <sheetViews>
    <sheetView workbookViewId="0">
      <selection activeCell="D22" sqref="D22"/>
    </sheetView>
  </sheetViews>
  <sheetFormatPr defaultRowHeight="15" x14ac:dyDescent="0.25"/>
  <cols>
    <col min="3" max="3" width="14.5703125" bestFit="1" customWidth="1"/>
    <col min="5" max="5" width="16.85546875" bestFit="1" customWidth="1"/>
    <col min="6" max="6" width="3.42578125" customWidth="1"/>
    <col min="7" max="7" width="18.42578125" bestFit="1" customWidth="1"/>
    <col min="8" max="8" width="3" bestFit="1" customWidth="1"/>
  </cols>
  <sheetData>
    <row r="5" spans="3:8" x14ac:dyDescent="0.25">
      <c r="C5" t="s">
        <v>224</v>
      </c>
      <c r="D5">
        <v>0</v>
      </c>
      <c r="E5" t="s">
        <v>250</v>
      </c>
      <c r="F5">
        <v>1</v>
      </c>
      <c r="G5" t="s">
        <v>253</v>
      </c>
      <c r="H5">
        <v>0</v>
      </c>
    </row>
    <row r="6" spans="3:8" x14ac:dyDescent="0.25">
      <c r="C6" t="s">
        <v>225</v>
      </c>
      <c r="D6">
        <v>1</v>
      </c>
      <c r="E6" t="s">
        <v>251</v>
      </c>
      <c r="F6">
        <v>3</v>
      </c>
      <c r="G6" t="s">
        <v>254</v>
      </c>
      <c r="H6">
        <v>5</v>
      </c>
    </row>
    <row r="7" spans="3:8" x14ac:dyDescent="0.25">
      <c r="C7" t="s">
        <v>249</v>
      </c>
      <c r="D7">
        <v>2</v>
      </c>
      <c r="E7" t="s">
        <v>252</v>
      </c>
      <c r="F7">
        <v>5</v>
      </c>
      <c r="G7" t="s">
        <v>255</v>
      </c>
      <c r="H7">
        <v>10</v>
      </c>
    </row>
    <row r="8" spans="3:8" x14ac:dyDescent="0.25">
      <c r="D8">
        <v>3</v>
      </c>
    </row>
    <row r="9" spans="3:8" x14ac:dyDescent="0.25">
      <c r="D9">
        <v>4</v>
      </c>
    </row>
    <row r="10" spans="3:8" x14ac:dyDescent="0.25">
      <c r="D10">
        <v>5</v>
      </c>
    </row>
    <row r="14" spans="3:8" x14ac:dyDescent="0.25">
      <c r="C14" t="s">
        <v>256</v>
      </c>
      <c r="D14">
        <v>10</v>
      </c>
      <c r="E14" t="s">
        <v>265</v>
      </c>
    </row>
    <row r="15" spans="3:8" x14ac:dyDescent="0.25">
      <c r="C15" t="s">
        <v>257</v>
      </c>
      <c r="D15">
        <v>10</v>
      </c>
      <c r="E15" t="s">
        <v>266</v>
      </c>
    </row>
    <row r="16" spans="3:8" x14ac:dyDescent="0.25">
      <c r="C16" t="s">
        <v>258</v>
      </c>
      <c r="D16">
        <v>10</v>
      </c>
      <c r="E16" t="s">
        <v>267</v>
      </c>
    </row>
    <row r="17" spans="3:4" x14ac:dyDescent="0.25">
      <c r="C17" t="s">
        <v>259</v>
      </c>
      <c r="D17">
        <v>10</v>
      </c>
    </row>
    <row r="18" spans="3:4" x14ac:dyDescent="0.25">
      <c r="C18" t="s">
        <v>260</v>
      </c>
      <c r="D18">
        <v>5</v>
      </c>
    </row>
    <row r="19" spans="3:4" x14ac:dyDescent="0.25">
      <c r="C19" t="s">
        <v>261</v>
      </c>
      <c r="D19">
        <v>5</v>
      </c>
    </row>
    <row r="20" spans="3:4" x14ac:dyDescent="0.25">
      <c r="C20" t="s">
        <v>262</v>
      </c>
      <c r="D20">
        <v>5</v>
      </c>
    </row>
    <row r="21" spans="3:4" x14ac:dyDescent="0.25">
      <c r="C21" t="s">
        <v>263</v>
      </c>
      <c r="D21">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F52E-89C5-425C-9BD0-F47CDB3175EF}">
  <dimension ref="E2:E33"/>
  <sheetViews>
    <sheetView workbookViewId="0">
      <selection activeCell="E15" sqref="E15"/>
    </sheetView>
  </sheetViews>
  <sheetFormatPr defaultRowHeight="15" x14ac:dyDescent="0.25"/>
  <cols>
    <col min="5" max="5" width="70.140625" bestFit="1" customWidth="1"/>
  </cols>
  <sheetData>
    <row r="2" spans="5:5" x14ac:dyDescent="0.25">
      <c r="E2" t="s">
        <v>315</v>
      </c>
    </row>
    <row r="3" spans="5:5" x14ac:dyDescent="0.25">
      <c r="E3" t="s">
        <v>316</v>
      </c>
    </row>
    <row r="4" spans="5:5" x14ac:dyDescent="0.25">
      <c r="E4" t="s">
        <v>317</v>
      </c>
    </row>
    <row r="5" spans="5:5" x14ac:dyDescent="0.25">
      <c r="E5" t="s">
        <v>318</v>
      </c>
    </row>
    <row r="6" spans="5:5" x14ac:dyDescent="0.25">
      <c r="E6" t="s">
        <v>319</v>
      </c>
    </row>
    <row r="7" spans="5:5" x14ac:dyDescent="0.25">
      <c r="E7" t="s">
        <v>320</v>
      </c>
    </row>
    <row r="8" spans="5:5" x14ac:dyDescent="0.25">
      <c r="E8" t="s">
        <v>321</v>
      </c>
    </row>
    <row r="9" spans="5:5" x14ac:dyDescent="0.25">
      <c r="E9" t="s">
        <v>322</v>
      </c>
    </row>
    <row r="10" spans="5:5" x14ac:dyDescent="0.25">
      <c r="E10" t="s">
        <v>323</v>
      </c>
    </row>
    <row r="11" spans="5:5" x14ac:dyDescent="0.25">
      <c r="E11" t="s">
        <v>324</v>
      </c>
    </row>
    <row r="12" spans="5:5" x14ac:dyDescent="0.25">
      <c r="E12" t="s">
        <v>325</v>
      </c>
    </row>
    <row r="13" spans="5:5" x14ac:dyDescent="0.25">
      <c r="E13" t="s">
        <v>326</v>
      </c>
    </row>
    <row r="14" spans="5:5" x14ac:dyDescent="0.25">
      <c r="E14" t="s">
        <v>327</v>
      </c>
    </row>
    <row r="15" spans="5:5" x14ac:dyDescent="0.25">
      <c r="E15" t="s">
        <v>328</v>
      </c>
    </row>
    <row r="16" spans="5:5" x14ac:dyDescent="0.25">
      <c r="E16" t="s">
        <v>329</v>
      </c>
    </row>
    <row r="17" spans="5:5" x14ac:dyDescent="0.25">
      <c r="E17" t="s">
        <v>330</v>
      </c>
    </row>
    <row r="18" spans="5:5" x14ac:dyDescent="0.25">
      <c r="E18" t="s">
        <v>331</v>
      </c>
    </row>
    <row r="19" spans="5:5" x14ac:dyDescent="0.25">
      <c r="E19" t="s">
        <v>332</v>
      </c>
    </row>
    <row r="20" spans="5:5" x14ac:dyDescent="0.25">
      <c r="E20" t="s">
        <v>333</v>
      </c>
    </row>
    <row r="21" spans="5:5" x14ac:dyDescent="0.25">
      <c r="E21" t="s">
        <v>334</v>
      </c>
    </row>
    <row r="22" spans="5:5" x14ac:dyDescent="0.25">
      <c r="E22" t="s">
        <v>335</v>
      </c>
    </row>
    <row r="23" spans="5:5" x14ac:dyDescent="0.25">
      <c r="E23" t="s">
        <v>336</v>
      </c>
    </row>
    <row r="24" spans="5:5" x14ac:dyDescent="0.25">
      <c r="E24" t="s">
        <v>337</v>
      </c>
    </row>
    <row r="25" spans="5:5" x14ac:dyDescent="0.25">
      <c r="E25" t="s">
        <v>338</v>
      </c>
    </row>
    <row r="26" spans="5:5" x14ac:dyDescent="0.25">
      <c r="E26" t="s">
        <v>339</v>
      </c>
    </row>
    <row r="27" spans="5:5" x14ac:dyDescent="0.25">
      <c r="E27" t="s">
        <v>340</v>
      </c>
    </row>
    <row r="28" spans="5:5" x14ac:dyDescent="0.25">
      <c r="E28" t="s">
        <v>341</v>
      </c>
    </row>
    <row r="29" spans="5:5" x14ac:dyDescent="0.25">
      <c r="E29" t="s">
        <v>342</v>
      </c>
    </row>
    <row r="30" spans="5:5" x14ac:dyDescent="0.25">
      <c r="E30" t="s">
        <v>343</v>
      </c>
    </row>
    <row r="31" spans="5:5" x14ac:dyDescent="0.25">
      <c r="E31" t="s">
        <v>344</v>
      </c>
    </row>
    <row r="32" spans="5:5" x14ac:dyDescent="0.25">
      <c r="E32" t="s">
        <v>345</v>
      </c>
    </row>
    <row r="33" spans="5:5" x14ac:dyDescent="0.25">
      <c r="E33" t="s">
        <v>346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7BF2-0C1E-4B84-9E19-FB3FAB3789D6}">
  <dimension ref="A1"/>
  <sheetViews>
    <sheetView workbookViewId="0">
      <selection activeCell="R24" sqref="R24"/>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6E1F7-2049-42A4-BDCA-131B9AEFD30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482EB-956D-40B8-B041-6AECC1A4ABFC}">
  <dimension ref="D4:G41"/>
  <sheetViews>
    <sheetView topLeftCell="B1" workbookViewId="0">
      <selection activeCell="F13" sqref="F13"/>
    </sheetView>
  </sheetViews>
  <sheetFormatPr defaultRowHeight="15" x14ac:dyDescent="0.25"/>
  <cols>
    <col min="4" max="4" width="34.140625" style="3" customWidth="1"/>
    <col min="5" max="5" width="10.85546875" customWidth="1"/>
  </cols>
  <sheetData>
    <row r="4" spans="4:7" ht="15.75" x14ac:dyDescent="0.25">
      <c r="D4" s="90"/>
      <c r="E4" s="91"/>
      <c r="F4" s="92"/>
      <c r="G4" s="89"/>
    </row>
    <row r="5" spans="4:7" ht="15.75" x14ac:dyDescent="0.25">
      <c r="D5" s="88" t="s">
        <v>423</v>
      </c>
      <c r="E5" s="89">
        <v>50</v>
      </c>
      <c r="F5" s="89"/>
      <c r="G5" s="89"/>
    </row>
    <row r="6" spans="4:7" ht="15.75" x14ac:dyDescent="0.25">
      <c r="D6" s="88" t="s">
        <v>424</v>
      </c>
      <c r="E6" s="89">
        <v>30</v>
      </c>
      <c r="F6" s="89"/>
      <c r="G6" s="89"/>
    </row>
    <row r="7" spans="4:7" ht="15.75" x14ac:dyDescent="0.25">
      <c r="D7" s="88" t="s">
        <v>426</v>
      </c>
      <c r="E7" s="89">
        <v>10</v>
      </c>
      <c r="F7" s="89"/>
      <c r="G7" s="89"/>
    </row>
    <row r="8" spans="4:7" ht="15.75" x14ac:dyDescent="0.25">
      <c r="D8" s="88" t="s">
        <v>425</v>
      </c>
      <c r="E8" s="89">
        <v>5</v>
      </c>
      <c r="F8" s="89"/>
      <c r="G8" s="89"/>
    </row>
    <row r="9" spans="4:7" ht="15.75" x14ac:dyDescent="0.25">
      <c r="D9" s="88" t="s">
        <v>448</v>
      </c>
      <c r="E9" s="89">
        <v>5</v>
      </c>
      <c r="F9" s="89"/>
      <c r="G9" s="89"/>
    </row>
    <row r="10" spans="4:7" ht="15.75" x14ac:dyDescent="0.25">
      <c r="D10" s="89" t="s">
        <v>449</v>
      </c>
      <c r="E10" s="87">
        <f>SUM(E5:E9)</f>
        <v>100</v>
      </c>
      <c r="F10" s="87"/>
      <c r="G10" s="87"/>
    </row>
    <row r="14" spans="4:7" ht="45" x14ac:dyDescent="0.25">
      <c r="D14" s="3" t="s">
        <v>427</v>
      </c>
    </row>
    <row r="15" spans="4:7" x14ac:dyDescent="0.25">
      <c r="D15" s="93" t="s">
        <v>428</v>
      </c>
      <c r="E15" s="87"/>
      <c r="F15" s="87"/>
      <c r="G15" s="87"/>
    </row>
    <row r="16" spans="4:7" x14ac:dyDescent="0.25">
      <c r="D16" s="93" t="s">
        <v>429</v>
      </c>
      <c r="E16" s="87"/>
      <c r="F16" s="87"/>
      <c r="G16" s="87"/>
    </row>
    <row r="17" spans="4:7" x14ac:dyDescent="0.25">
      <c r="D17" s="93" t="s">
        <v>430</v>
      </c>
      <c r="E17" s="87"/>
      <c r="F17" s="87"/>
      <c r="G17" s="87"/>
    </row>
    <row r="18" spans="4:7" x14ac:dyDescent="0.25">
      <c r="D18" s="93" t="s">
        <v>431</v>
      </c>
      <c r="E18" s="87"/>
      <c r="F18" s="87"/>
      <c r="G18" s="87"/>
    </row>
    <row r="19" spans="4:7" x14ac:dyDescent="0.25">
      <c r="D19" s="93" t="s">
        <v>432</v>
      </c>
      <c r="E19" s="87"/>
      <c r="F19" s="87"/>
      <c r="G19" s="87"/>
    </row>
    <row r="20" spans="4:7" x14ac:dyDescent="0.25">
      <c r="D20" s="93" t="s">
        <v>433</v>
      </c>
      <c r="E20" s="87"/>
      <c r="F20" s="87"/>
      <c r="G20" s="87"/>
    </row>
    <row r="24" spans="4:7" ht="30" x14ac:dyDescent="0.25">
      <c r="D24" s="3" t="s">
        <v>434</v>
      </c>
    </row>
    <row r="25" spans="4:7" ht="30" x14ac:dyDescent="0.25">
      <c r="D25" s="93" t="s">
        <v>435</v>
      </c>
      <c r="E25" s="87"/>
      <c r="F25" s="87"/>
      <c r="G25" s="87"/>
    </row>
    <row r="26" spans="4:7" x14ac:dyDescent="0.25">
      <c r="D26" s="93" t="s">
        <v>436</v>
      </c>
      <c r="E26" s="87"/>
      <c r="F26" s="87"/>
      <c r="G26" s="87"/>
    </row>
    <row r="27" spans="4:7" ht="30" x14ac:dyDescent="0.25">
      <c r="D27" s="93" t="s">
        <v>437</v>
      </c>
      <c r="E27" s="87"/>
      <c r="F27" s="87"/>
      <c r="G27" s="87"/>
    </row>
    <row r="28" spans="4:7" ht="30" x14ac:dyDescent="0.25">
      <c r="D28" s="93" t="s">
        <v>438</v>
      </c>
      <c r="E28" s="87"/>
      <c r="F28" s="87"/>
      <c r="G28" s="87"/>
    </row>
    <row r="31" spans="4:7" ht="30" x14ac:dyDescent="0.25">
      <c r="D31" s="3" t="s">
        <v>439</v>
      </c>
    </row>
    <row r="32" spans="4:7" ht="30" x14ac:dyDescent="0.25">
      <c r="D32" s="93" t="s">
        <v>440</v>
      </c>
      <c r="E32" s="87"/>
      <c r="F32" s="87"/>
      <c r="G32" s="87"/>
    </row>
    <row r="33" spans="4:7" ht="30" x14ac:dyDescent="0.25">
      <c r="D33" s="93" t="s">
        <v>441</v>
      </c>
      <c r="E33" s="87"/>
      <c r="F33" s="87"/>
      <c r="G33" s="87"/>
    </row>
    <row r="34" spans="4:7" x14ac:dyDescent="0.25">
      <c r="D34" s="93" t="s">
        <v>442</v>
      </c>
      <c r="E34" s="87"/>
      <c r="F34" s="87"/>
      <c r="G34" s="87"/>
    </row>
    <row r="35" spans="4:7" x14ac:dyDescent="0.25">
      <c r="D35" s="93" t="s">
        <v>443</v>
      </c>
      <c r="E35" s="87"/>
      <c r="F35" s="87"/>
      <c r="G35" s="87"/>
    </row>
    <row r="38" spans="4:7" ht="45" x14ac:dyDescent="0.25">
      <c r="D38" s="3" t="s">
        <v>444</v>
      </c>
    </row>
    <row r="39" spans="4:7" x14ac:dyDescent="0.25">
      <c r="D39" s="93" t="s">
        <v>445</v>
      </c>
      <c r="E39" s="87"/>
      <c r="F39" s="87"/>
      <c r="G39" s="87"/>
    </row>
    <row r="40" spans="4:7" x14ac:dyDescent="0.25">
      <c r="D40" s="93" t="s">
        <v>446</v>
      </c>
      <c r="E40" s="87"/>
      <c r="F40" s="87"/>
      <c r="G40" s="87"/>
    </row>
    <row r="41" spans="4:7" x14ac:dyDescent="0.25">
      <c r="D41" s="93" t="s">
        <v>447</v>
      </c>
      <c r="E41" s="87"/>
      <c r="F41" s="87"/>
      <c r="G41" s="8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696DD-F11A-402F-A9B0-DBFF4D210E99}">
  <dimension ref="A1"/>
  <sheetViews>
    <sheetView workbookViewId="0">
      <selection activeCell="G8" sqref="G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F3350-2B6A-44EC-B947-FDA8FEB5A6C7}">
  <sheetPr codeName="Sheet4"/>
  <dimension ref="B7:D11"/>
  <sheetViews>
    <sheetView topLeftCell="A2" zoomScaleNormal="100" workbookViewId="0">
      <selection activeCell="E16" sqref="E16"/>
    </sheetView>
  </sheetViews>
  <sheetFormatPr defaultRowHeight="15" x14ac:dyDescent="0.25"/>
  <cols>
    <col min="2" max="2" width="8.85546875" style="3"/>
    <col min="3" max="3" width="45" style="3" customWidth="1"/>
    <col min="4" max="4" width="8.85546875" style="3"/>
  </cols>
  <sheetData>
    <row r="7" spans="3:3" x14ac:dyDescent="0.25">
      <c r="C7" s="3" t="s">
        <v>416</v>
      </c>
    </row>
    <row r="8" spans="3:3" x14ac:dyDescent="0.25">
      <c r="C8" s="3" t="s">
        <v>417</v>
      </c>
    </row>
    <row r="9" spans="3:3" x14ac:dyDescent="0.25">
      <c r="C9" s="3" t="s">
        <v>418</v>
      </c>
    </row>
    <row r="11" spans="3:3" ht="30" x14ac:dyDescent="0.25">
      <c r="C11" s="3" t="s">
        <v>419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04E1-D848-47BA-B834-EB89D4053CF3}">
  <sheetPr>
    <tabColor rgb="FFFF0000"/>
  </sheetPr>
  <dimension ref="B3:C25"/>
  <sheetViews>
    <sheetView topLeftCell="A7" zoomScale="110" zoomScaleNormal="110" workbookViewId="0">
      <selection activeCell="C28" sqref="C28"/>
    </sheetView>
  </sheetViews>
  <sheetFormatPr defaultRowHeight="15" x14ac:dyDescent="0.25"/>
  <cols>
    <col min="2" max="2" width="21" style="3" customWidth="1"/>
    <col min="3" max="3" width="49.85546875" style="3" customWidth="1"/>
  </cols>
  <sheetData>
    <row r="3" spans="2:3" ht="15.75" thickBot="1" x14ac:dyDescent="0.3"/>
    <row r="4" spans="2:3" ht="16.5" thickBot="1" x14ac:dyDescent="0.3">
      <c r="B4" s="94" t="s">
        <v>314</v>
      </c>
      <c r="C4" s="27" t="s">
        <v>138</v>
      </c>
    </row>
    <row r="5" spans="2:3" ht="16.5" thickBot="1" x14ac:dyDescent="0.3">
      <c r="B5" s="95"/>
      <c r="C5" s="25"/>
    </row>
    <row r="6" spans="2:3" ht="15.75" x14ac:dyDescent="0.25">
      <c r="B6" s="95"/>
      <c r="C6" s="35"/>
    </row>
    <row r="7" spans="2:3" ht="32.25" thickBot="1" x14ac:dyDescent="0.3">
      <c r="B7" s="96"/>
      <c r="C7" s="44" t="s">
        <v>313</v>
      </c>
    </row>
    <row r="8" spans="2:3" ht="78.75" x14ac:dyDescent="0.25">
      <c r="B8" s="94" t="s">
        <v>139</v>
      </c>
      <c r="C8" s="50" t="s">
        <v>140</v>
      </c>
    </row>
    <row r="9" spans="2:3" ht="15.75" x14ac:dyDescent="0.25">
      <c r="B9" s="95"/>
      <c r="C9" s="43" t="s">
        <v>141</v>
      </c>
    </row>
    <row r="10" spans="2:3" ht="15.75" x14ac:dyDescent="0.25">
      <c r="B10" s="95"/>
      <c r="C10" s="43" t="s">
        <v>142</v>
      </c>
    </row>
    <row r="11" spans="2:3" ht="15.75" x14ac:dyDescent="0.25">
      <c r="B11" s="95"/>
      <c r="C11" s="43" t="s">
        <v>143</v>
      </c>
    </row>
    <row r="12" spans="2:3" ht="15.75" x14ac:dyDescent="0.25">
      <c r="B12" s="95"/>
      <c r="C12" s="43" t="s">
        <v>144</v>
      </c>
    </row>
    <row r="13" spans="2:3" ht="15.75" x14ac:dyDescent="0.25">
      <c r="B13" s="95"/>
      <c r="C13" s="43" t="s">
        <v>145</v>
      </c>
    </row>
    <row r="14" spans="2:3" ht="15.75" x14ac:dyDescent="0.25">
      <c r="B14" s="95"/>
      <c r="C14" s="43" t="s">
        <v>146</v>
      </c>
    </row>
    <row r="15" spans="2:3" ht="15.75" x14ac:dyDescent="0.25">
      <c r="B15" s="95"/>
      <c r="C15" s="43" t="s">
        <v>147</v>
      </c>
    </row>
    <row r="16" spans="2:3" ht="15.75" x14ac:dyDescent="0.25">
      <c r="B16" s="95"/>
      <c r="C16" s="43" t="s">
        <v>148</v>
      </c>
    </row>
    <row r="17" spans="2:3" ht="15.75" x14ac:dyDescent="0.25">
      <c r="B17" s="95"/>
      <c r="C17" s="43" t="s">
        <v>149</v>
      </c>
    </row>
    <row r="18" spans="2:3" ht="15.75" x14ac:dyDescent="0.25">
      <c r="B18" s="95"/>
      <c r="C18" s="43" t="s">
        <v>150</v>
      </c>
    </row>
    <row r="19" spans="2:3" ht="15.75" x14ac:dyDescent="0.25">
      <c r="B19" s="95"/>
      <c r="C19" s="43" t="s">
        <v>151</v>
      </c>
    </row>
    <row r="20" spans="2:3" ht="31.5" x14ac:dyDescent="0.25">
      <c r="B20" s="95"/>
      <c r="C20" s="43" t="s">
        <v>152</v>
      </c>
    </row>
    <row r="21" spans="2:3" ht="31.5" x14ac:dyDescent="0.25">
      <c r="B21" s="95"/>
      <c r="C21" s="43" t="s">
        <v>153</v>
      </c>
    </row>
    <row r="22" spans="2:3" ht="15.75" x14ac:dyDescent="0.25">
      <c r="B22" s="95"/>
      <c r="C22" s="43" t="s">
        <v>154</v>
      </c>
    </row>
    <row r="23" spans="2:3" ht="31.5" x14ac:dyDescent="0.25">
      <c r="B23" s="95"/>
      <c r="C23" s="43" t="s">
        <v>155</v>
      </c>
    </row>
    <row r="24" spans="2:3" ht="31.5" x14ac:dyDescent="0.25">
      <c r="B24" s="95"/>
      <c r="C24" s="32" t="s">
        <v>156</v>
      </c>
    </row>
    <row r="25" spans="2:3" ht="32.25" thickBot="1" x14ac:dyDescent="0.3">
      <c r="B25" s="96"/>
      <c r="C25" s="44" t="s">
        <v>157</v>
      </c>
    </row>
  </sheetData>
  <mergeCells count="2">
    <mergeCell ref="B4:B7"/>
    <mergeCell ref="B8:B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817F-AD99-44BF-A351-1BA2704147DB}">
  <sheetPr codeName="Sheet3"/>
  <dimension ref="J4:M47"/>
  <sheetViews>
    <sheetView topLeftCell="I1" workbookViewId="0">
      <selection activeCell="J46" sqref="J46"/>
    </sheetView>
  </sheetViews>
  <sheetFormatPr defaultRowHeight="15" x14ac:dyDescent="0.25"/>
  <cols>
    <col min="10" max="10" width="55" bestFit="1" customWidth="1"/>
    <col min="11" max="11" width="13.42578125" bestFit="1" customWidth="1"/>
    <col min="12" max="12" width="13.5703125" bestFit="1" customWidth="1"/>
    <col min="13" max="13" width="8.85546875" style="3"/>
  </cols>
  <sheetData>
    <row r="4" spans="10:12" x14ac:dyDescent="0.25">
      <c r="J4" s="87" t="s">
        <v>348</v>
      </c>
      <c r="K4" s="87" t="s">
        <v>349</v>
      </c>
      <c r="L4" s="87" t="s">
        <v>350</v>
      </c>
    </row>
    <row r="5" spans="10:12" x14ac:dyDescent="0.25">
      <c r="J5" s="87" t="s">
        <v>351</v>
      </c>
      <c r="K5" s="87"/>
      <c r="L5" s="87"/>
    </row>
    <row r="6" spans="10:12" x14ac:dyDescent="0.25">
      <c r="J6" s="87" t="s">
        <v>365</v>
      </c>
      <c r="K6" s="87"/>
      <c r="L6" s="87"/>
    </row>
    <row r="7" spans="10:12" x14ac:dyDescent="0.25">
      <c r="J7" s="87" t="s">
        <v>366</v>
      </c>
      <c r="K7" s="87"/>
      <c r="L7" s="87"/>
    </row>
    <row r="8" spans="10:12" x14ac:dyDescent="0.25">
      <c r="J8" s="87" t="s">
        <v>367</v>
      </c>
      <c r="K8" s="87"/>
      <c r="L8" s="87"/>
    </row>
    <row r="9" spans="10:12" x14ac:dyDescent="0.25">
      <c r="J9" s="87" t="s">
        <v>368</v>
      </c>
      <c r="K9" s="87"/>
      <c r="L9" s="87"/>
    </row>
    <row r="10" spans="10:12" x14ac:dyDescent="0.25">
      <c r="J10" s="87" t="s">
        <v>352</v>
      </c>
      <c r="K10" s="87"/>
      <c r="L10" s="87"/>
    </row>
    <row r="11" spans="10:12" x14ac:dyDescent="0.25">
      <c r="J11" s="87" t="s">
        <v>353</v>
      </c>
      <c r="K11" s="87"/>
      <c r="L11" s="87"/>
    </row>
    <row r="12" spans="10:12" x14ac:dyDescent="0.25">
      <c r="J12" s="87" t="s">
        <v>354</v>
      </c>
      <c r="K12" s="87"/>
      <c r="L12" s="87"/>
    </row>
    <row r="13" spans="10:12" x14ac:dyDescent="0.25">
      <c r="J13" s="87" t="s">
        <v>354</v>
      </c>
      <c r="K13" s="87"/>
      <c r="L13" s="87"/>
    </row>
    <row r="14" spans="10:12" x14ac:dyDescent="0.25">
      <c r="J14" s="87" t="s">
        <v>369</v>
      </c>
      <c r="K14" s="87"/>
      <c r="L14" s="87"/>
    </row>
    <row r="15" spans="10:12" x14ac:dyDescent="0.25">
      <c r="J15" s="87" t="s">
        <v>370</v>
      </c>
      <c r="K15" s="87"/>
      <c r="L15" s="87"/>
    </row>
    <row r="16" spans="10:12" x14ac:dyDescent="0.25">
      <c r="J16" s="87" t="s">
        <v>371</v>
      </c>
      <c r="K16" s="87"/>
      <c r="L16" s="87"/>
    </row>
    <row r="17" spans="10:12" x14ac:dyDescent="0.25">
      <c r="J17" s="87" t="s">
        <v>355</v>
      </c>
      <c r="K17" s="87"/>
      <c r="L17" s="87"/>
    </row>
    <row r="18" spans="10:12" x14ac:dyDescent="0.25">
      <c r="J18" s="87" t="s">
        <v>356</v>
      </c>
      <c r="K18" s="87"/>
      <c r="L18" s="87"/>
    </row>
    <row r="19" spans="10:12" x14ac:dyDescent="0.25">
      <c r="J19" s="87" t="s">
        <v>372</v>
      </c>
      <c r="K19" s="87"/>
      <c r="L19" s="87"/>
    </row>
    <row r="20" spans="10:12" x14ac:dyDescent="0.25">
      <c r="J20" s="87" t="s">
        <v>373</v>
      </c>
      <c r="K20" s="87"/>
      <c r="L20" s="87"/>
    </row>
    <row r="21" spans="10:12" x14ac:dyDescent="0.25">
      <c r="J21" s="87" t="s">
        <v>374</v>
      </c>
      <c r="K21" s="87"/>
      <c r="L21" s="87"/>
    </row>
    <row r="22" spans="10:12" x14ac:dyDescent="0.25">
      <c r="J22" s="87" t="s">
        <v>375</v>
      </c>
      <c r="K22" s="87"/>
      <c r="L22" s="87"/>
    </row>
    <row r="23" spans="10:12" x14ac:dyDescent="0.25">
      <c r="J23" s="87" t="s">
        <v>376</v>
      </c>
      <c r="K23" s="87"/>
      <c r="L23" s="87"/>
    </row>
    <row r="24" spans="10:12" x14ac:dyDescent="0.25">
      <c r="J24" s="87" t="s">
        <v>377</v>
      </c>
      <c r="K24" s="87"/>
      <c r="L24" s="87"/>
    </row>
    <row r="25" spans="10:12" x14ac:dyDescent="0.25">
      <c r="J25" s="87" t="s">
        <v>378</v>
      </c>
      <c r="K25" s="87"/>
      <c r="L25" s="87"/>
    </row>
    <row r="26" spans="10:12" x14ac:dyDescent="0.25">
      <c r="J26" s="87" t="s">
        <v>379</v>
      </c>
      <c r="K26" s="87"/>
      <c r="L26" s="87"/>
    </row>
    <row r="27" spans="10:12" x14ac:dyDescent="0.25">
      <c r="J27" s="87" t="s">
        <v>380</v>
      </c>
      <c r="K27" s="87"/>
      <c r="L27" s="87"/>
    </row>
    <row r="28" spans="10:12" x14ac:dyDescent="0.25">
      <c r="J28" s="87" t="s">
        <v>381</v>
      </c>
      <c r="K28" s="87"/>
      <c r="L28" s="87"/>
    </row>
    <row r="29" spans="10:12" x14ac:dyDescent="0.25">
      <c r="J29" s="87" t="s">
        <v>382</v>
      </c>
      <c r="K29" s="87"/>
      <c r="L29" s="87"/>
    </row>
    <row r="30" spans="10:12" x14ac:dyDescent="0.25">
      <c r="J30" s="87" t="s">
        <v>357</v>
      </c>
      <c r="K30" s="87"/>
      <c r="L30" s="87"/>
    </row>
    <row r="31" spans="10:12" x14ac:dyDescent="0.25">
      <c r="J31" s="87" t="s">
        <v>358</v>
      </c>
      <c r="K31" s="87"/>
      <c r="L31" s="87"/>
    </row>
    <row r="32" spans="10:12" x14ac:dyDescent="0.25">
      <c r="J32" s="87" t="s">
        <v>383</v>
      </c>
      <c r="K32" s="87"/>
      <c r="L32" s="87"/>
    </row>
    <row r="33" spans="10:12" x14ac:dyDescent="0.25">
      <c r="J33" s="87" t="s">
        <v>359</v>
      </c>
      <c r="K33" s="87"/>
      <c r="L33" s="87"/>
    </row>
    <row r="34" spans="10:12" x14ac:dyDescent="0.25">
      <c r="J34" s="87" t="s">
        <v>384</v>
      </c>
      <c r="K34" s="87"/>
      <c r="L34" s="87"/>
    </row>
    <row r="35" spans="10:12" x14ac:dyDescent="0.25">
      <c r="J35" s="87" t="s">
        <v>385</v>
      </c>
      <c r="K35" s="87"/>
      <c r="L35" s="87"/>
    </row>
    <row r="36" spans="10:12" x14ac:dyDescent="0.25">
      <c r="J36" s="87" t="s">
        <v>360</v>
      </c>
      <c r="K36" s="87"/>
      <c r="L36" s="87"/>
    </row>
    <row r="37" spans="10:12" x14ac:dyDescent="0.25">
      <c r="J37" s="87" t="s">
        <v>361</v>
      </c>
      <c r="K37" s="87"/>
      <c r="L37" s="87"/>
    </row>
    <row r="38" spans="10:12" x14ac:dyDescent="0.25">
      <c r="J38" s="87" t="s">
        <v>362</v>
      </c>
      <c r="K38" s="87"/>
      <c r="L38" s="87"/>
    </row>
    <row r="39" spans="10:12" x14ac:dyDescent="0.25">
      <c r="J39" s="87" t="s">
        <v>363</v>
      </c>
      <c r="K39" s="87"/>
      <c r="L39" s="87"/>
    </row>
    <row r="40" spans="10:12" x14ac:dyDescent="0.25">
      <c r="J40" s="87" t="s">
        <v>364</v>
      </c>
      <c r="K40" s="87"/>
      <c r="L40" s="87"/>
    </row>
    <row r="44" spans="10:12" x14ac:dyDescent="0.25">
      <c r="J44" s="87" t="s">
        <v>420</v>
      </c>
      <c r="K44" s="87" t="s">
        <v>421</v>
      </c>
      <c r="L44" s="87" t="s">
        <v>422</v>
      </c>
    </row>
    <row r="45" spans="10:12" x14ac:dyDescent="0.25">
      <c r="J45" s="87"/>
      <c r="K45" s="87"/>
      <c r="L45" s="87"/>
    </row>
    <row r="46" spans="10:12" x14ac:dyDescent="0.25">
      <c r="J46" s="87"/>
      <c r="K46" s="87"/>
      <c r="L46" s="87"/>
    </row>
    <row r="47" spans="10:12" x14ac:dyDescent="0.25">
      <c r="J47" s="87"/>
      <c r="K47" s="87"/>
      <c r="L47" s="8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8C6FE-7C2F-425E-8033-87455F147C7E}">
  <dimension ref="B4:E11"/>
  <sheetViews>
    <sheetView workbookViewId="0">
      <selection activeCell="C15" sqref="C15"/>
    </sheetView>
  </sheetViews>
  <sheetFormatPr defaultRowHeight="15" x14ac:dyDescent="0.25"/>
  <cols>
    <col min="1" max="1" width="5.5703125" customWidth="1"/>
    <col min="2" max="2" width="17.5703125" bestFit="1" customWidth="1"/>
    <col min="3" max="3" width="16.5703125" customWidth="1"/>
    <col min="4" max="4" width="18" bestFit="1" customWidth="1"/>
    <col min="5" max="5" width="14.140625" customWidth="1"/>
    <col min="6" max="6" width="55.85546875" customWidth="1"/>
  </cols>
  <sheetData>
    <row r="4" spans="2:5" x14ac:dyDescent="0.25">
      <c r="B4" s="98" t="s">
        <v>404</v>
      </c>
      <c r="C4" s="98"/>
      <c r="D4" s="98"/>
      <c r="E4" s="98"/>
    </row>
    <row r="5" spans="2:5" s="1" customFormat="1" x14ac:dyDescent="0.25">
      <c r="B5" s="98" t="s">
        <v>405</v>
      </c>
      <c r="C5" s="98"/>
      <c r="D5" s="98" t="s">
        <v>406</v>
      </c>
      <c r="E5" s="98"/>
    </row>
    <row r="6" spans="2:5" x14ac:dyDescent="0.25">
      <c r="B6" t="s">
        <v>407</v>
      </c>
      <c r="D6" t="s">
        <v>408</v>
      </c>
    </row>
    <row r="7" spans="2:5" x14ac:dyDescent="0.25">
      <c r="B7" t="s">
        <v>409</v>
      </c>
      <c r="D7" t="s">
        <v>410</v>
      </c>
    </row>
    <row r="8" spans="2:5" x14ac:dyDescent="0.25">
      <c r="B8" t="s">
        <v>411</v>
      </c>
      <c r="D8" t="s">
        <v>412</v>
      </c>
    </row>
    <row r="9" spans="2:5" x14ac:dyDescent="0.25">
      <c r="B9" t="s">
        <v>413</v>
      </c>
    </row>
    <row r="10" spans="2:5" x14ac:dyDescent="0.25">
      <c r="B10" t="s">
        <v>414</v>
      </c>
      <c r="C10">
        <f>SUM(C6:C9)</f>
        <v>0</v>
      </c>
      <c r="D10" t="s">
        <v>414</v>
      </c>
      <c r="E10">
        <f>SUM(C10:D10)</f>
        <v>0</v>
      </c>
    </row>
    <row r="11" spans="2:5" x14ac:dyDescent="0.25">
      <c r="B11" s="97" t="s">
        <v>415</v>
      </c>
      <c r="C11" s="97"/>
      <c r="D11" s="97"/>
      <c r="E11" s="97"/>
    </row>
  </sheetData>
  <mergeCells count="4">
    <mergeCell ref="B11:E11"/>
    <mergeCell ref="D5:E5"/>
    <mergeCell ref="B5:C5"/>
    <mergeCell ref="B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Sheet2</vt:lpstr>
      <vt:lpstr>HOME PAGE</vt:lpstr>
      <vt:lpstr>Sheet5</vt:lpstr>
      <vt:lpstr>SUMMARY</vt:lpstr>
      <vt:lpstr>MEMBER INFORMATION</vt:lpstr>
      <vt:lpstr>CHARACTER OF BORROWER</vt:lpstr>
      <vt:lpstr>CHARACTER OF BORROWER (2)</vt:lpstr>
      <vt:lpstr>CAPACITY TO REPAY</vt:lpstr>
      <vt:lpstr>CAPACITY TO REPAY (2)</vt:lpstr>
      <vt:lpstr>COLLATERAL OFFERED</vt:lpstr>
      <vt:lpstr>COLLATERAL OFFERED (2)</vt:lpstr>
      <vt:lpstr>CAPITAL</vt:lpstr>
      <vt:lpstr>CAPITAL (2)</vt:lpstr>
      <vt:lpstr>CONDITIONS</vt:lpstr>
      <vt:lpstr>CONDITIONS (2)</vt:lpstr>
      <vt:lpstr>PHYSICAL MEMBER RATING</vt:lpstr>
      <vt:lpstr>MORAL MEMBER RATING </vt:lpstr>
      <vt:lpstr>Sheet1</vt:lpstr>
      <vt:lpstr>BRAINSTORM</vt:lpstr>
      <vt:lpstr>COBAC R 2017 07</vt:lpstr>
      <vt:lpstr>COBAC R 2017 08</vt:lpstr>
      <vt:lpstr>SCORING</vt:lpstr>
      <vt:lpstr>VALIDATIONS</vt:lpstr>
      <vt:lpstr>Sheet4</vt:lpstr>
      <vt:lpstr>ELEMENTS FROM MFI LOAN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Tangye Nebaneh</dc:creator>
  <cp:lastModifiedBy>Jack Brayan</cp:lastModifiedBy>
  <cp:lastPrinted>2023-07-07T13:33:43Z</cp:lastPrinted>
  <dcterms:created xsi:type="dcterms:W3CDTF">2022-03-22T11:13:31Z</dcterms:created>
  <dcterms:modified xsi:type="dcterms:W3CDTF">2025-02-15T14:54:48Z</dcterms:modified>
</cp:coreProperties>
</file>