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9ED81C3-C83D-4979-8185-92EACC05E347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1" r:id="rId7"/>
    <sheet name="weather" sheetId="14" r:id="rId8"/>
    <sheet name="altitude" sheetId="15" r:id="rId9"/>
    <sheet name="finalstanding" sheetId="13" r:id="rId10"/>
    <sheet name="integrated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 a="1"/>
  <c r="L3" i="12" s="1"/>
  <c r="L4" i="12" a="1"/>
  <c r="L4" i="12" s="1"/>
  <c r="L5" i="12" a="1"/>
  <c r="L5" i="12" s="1"/>
  <c r="L6" i="12" a="1"/>
  <c r="L6" i="12"/>
  <c r="L7" i="12" a="1"/>
  <c r="L7" i="12" s="1"/>
  <c r="L8" i="12" a="1"/>
  <c r="L8" i="12" s="1"/>
  <c r="L9" i="12" a="1"/>
  <c r="L9" i="12" s="1"/>
  <c r="L10" i="12" a="1"/>
  <c r="L10" i="12" s="1"/>
  <c r="L11" i="12" a="1"/>
  <c r="L11" i="12" s="1"/>
  <c r="L12" i="12" a="1"/>
  <c r="L12" i="12" s="1"/>
  <c r="L13" i="12" a="1"/>
  <c r="L13" i="12" s="1"/>
  <c r="L14" i="12" a="1"/>
  <c r="L14" i="12"/>
  <c r="L15" i="12" a="1"/>
  <c r="L15" i="12" s="1"/>
  <c r="L16" i="12" a="1"/>
  <c r="L16" i="12" s="1"/>
  <c r="L17" i="12" a="1"/>
  <c r="L17" i="12" s="1"/>
  <c r="L18" i="12" a="1"/>
  <c r="L18" i="12"/>
  <c r="L19" i="12" a="1"/>
  <c r="L19" i="12" s="1"/>
  <c r="L20" i="12" a="1"/>
  <c r="L20" i="12" s="1"/>
  <c r="L21" i="12" a="1"/>
  <c r="L21" i="12" s="1"/>
  <c r="L2" i="12" a="1"/>
  <c r="L2" i="12" s="1"/>
  <c r="K3" i="12" a="1"/>
  <c r="K3" i="12" s="1"/>
  <c r="K4" i="12" a="1"/>
  <c r="K4" i="12" s="1"/>
  <c r="K5" i="12" a="1"/>
  <c r="K5" i="12" s="1"/>
  <c r="K6" i="12" a="1"/>
  <c r="K6" i="12" s="1"/>
  <c r="K7" i="12" a="1"/>
  <c r="K7" i="12" s="1"/>
  <c r="K8" i="12" a="1"/>
  <c r="K8" i="12" s="1"/>
  <c r="K9" i="12" a="1"/>
  <c r="K9" i="12" s="1"/>
  <c r="K10" i="12" a="1"/>
  <c r="K10" i="12" s="1"/>
  <c r="K11" i="12" a="1"/>
  <c r="K11" i="12" s="1"/>
  <c r="K12" i="12" a="1"/>
  <c r="K12" i="12" s="1"/>
  <c r="K13" i="12" a="1"/>
  <c r="K13" i="12" s="1"/>
  <c r="K14" i="12" a="1"/>
  <c r="K14" i="12" s="1"/>
  <c r="K15" i="12" a="1"/>
  <c r="K15" i="12" s="1"/>
  <c r="K16" i="12" a="1"/>
  <c r="K16" i="12" s="1"/>
  <c r="K17" i="12" a="1"/>
  <c r="K17" i="12" s="1"/>
  <c r="K18" i="12" a="1"/>
  <c r="K18" i="12" s="1"/>
  <c r="K19" i="12" a="1"/>
  <c r="K19" i="12" s="1"/>
  <c r="K20" i="12" a="1"/>
  <c r="K20" i="12" s="1"/>
  <c r="K21" i="12" a="1"/>
  <c r="K21" i="12" s="1"/>
  <c r="J3" i="12" a="1"/>
  <c r="J3" i="12" s="1"/>
  <c r="J4" i="12" a="1"/>
  <c r="J4" i="12"/>
  <c r="J5" i="12" a="1"/>
  <c r="J5" i="12" s="1"/>
  <c r="J6" i="12" a="1"/>
  <c r="J6" i="12"/>
  <c r="J7" i="12" a="1"/>
  <c r="J7" i="12" s="1"/>
  <c r="J8" i="12" a="1"/>
  <c r="J8" i="12"/>
  <c r="J9" i="12" a="1"/>
  <c r="J9" i="12" s="1"/>
  <c r="J10" i="12" a="1"/>
  <c r="J10" i="12" s="1"/>
  <c r="J11" i="12" a="1"/>
  <c r="J11" i="12" s="1"/>
  <c r="J12" i="12" a="1"/>
  <c r="J12" i="12" s="1"/>
  <c r="J13" i="12" a="1"/>
  <c r="J13" i="12" s="1"/>
  <c r="J14" i="12" a="1"/>
  <c r="J14" i="12" s="1"/>
  <c r="J15" i="12" a="1"/>
  <c r="J15" i="12" s="1"/>
  <c r="J16" i="12" a="1"/>
  <c r="J16" i="12" s="1"/>
  <c r="J17" i="12" a="1"/>
  <c r="J17" i="12" s="1"/>
  <c r="J18" i="12" a="1"/>
  <c r="J18" i="12" s="1"/>
  <c r="J19" i="12" a="1"/>
  <c r="J19" i="12" s="1"/>
  <c r="J20" i="12" a="1"/>
  <c r="J20" i="12" s="1"/>
  <c r="J21" i="12" a="1"/>
  <c r="J21" i="12" s="1"/>
  <c r="J2" i="12" a="1"/>
  <c r="J2" i="12" s="1"/>
  <c r="K2" i="12" a="1"/>
  <c r="K2" i="1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" i="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" i="12"/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E11" i="12" l="1"/>
  <c r="D11" i="12"/>
  <c r="E8" i="12"/>
  <c r="D8" i="12"/>
  <c r="E7" i="12"/>
  <c r="D7" i="12"/>
  <c r="E6" i="12"/>
  <c r="D6" i="12"/>
  <c r="E10" i="12"/>
  <c r="D10" i="12"/>
  <c r="E9" i="12"/>
  <c r="D9" i="12"/>
  <c r="E15" i="12"/>
  <c r="D15" i="12"/>
  <c r="E14" i="12"/>
  <c r="D14" i="12"/>
  <c r="E21" i="12"/>
  <c r="D21" i="12"/>
  <c r="E13" i="12"/>
  <c r="D13" i="12"/>
  <c r="E5" i="12"/>
  <c r="D5" i="12"/>
  <c r="E19" i="12"/>
  <c r="D19" i="12"/>
  <c r="E3" i="12"/>
  <c r="D3" i="12"/>
  <c r="E18" i="12"/>
  <c r="D18" i="12"/>
  <c r="E17" i="12"/>
  <c r="D17" i="12"/>
  <c r="E16" i="12"/>
  <c r="D16" i="12"/>
  <c r="E2" i="12"/>
  <c r="D2" i="12"/>
  <c r="E20" i="12"/>
  <c r="D20" i="12"/>
  <c r="E12" i="12"/>
  <c r="D12" i="12"/>
  <c r="E4" i="12"/>
  <c r="D4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J4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I9" i="10"/>
  <c r="I10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D17" i="11"/>
  <c r="D18" i="11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I11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E18" i="11" a="1"/>
  <c r="E18" i="11" s="1"/>
  <c r="F18" i="11" s="1"/>
  <c r="G18" i="11" s="1"/>
  <c r="E17" i="11" a="1"/>
  <c r="E17" i="11" s="1"/>
  <c r="F17" i="11" s="1"/>
  <c r="G17" i="11" s="1"/>
  <c r="D8" i="11"/>
  <c r="D21" i="11"/>
  <c r="D12" i="11"/>
  <c r="D14" i="11"/>
  <c r="D15" i="11"/>
  <c r="D2" i="11"/>
  <c r="D20" i="11"/>
  <c r="D9" i="11"/>
  <c r="D3" i="11"/>
  <c r="D5" i="11"/>
  <c r="D10" i="11"/>
  <c r="D13" i="11"/>
  <c r="D19" i="11"/>
  <c r="D16" i="11"/>
  <c r="D6" i="11"/>
  <c r="D7" i="11"/>
  <c r="D11" i="11"/>
  <c r="D4" i="11"/>
  <c r="E4" i="11" l="1" a="1"/>
  <c r="E4" i="11" s="1"/>
  <c r="F4" i="11" s="1"/>
  <c r="G4" i="11" s="1"/>
  <c r="E8" i="11" a="1"/>
  <c r="E8" i="11" s="1"/>
  <c r="F8" i="11" s="1"/>
  <c r="G8" i="11" s="1"/>
  <c r="E21" i="11" a="1"/>
  <c r="E21" i="11" s="1"/>
  <c r="F21" i="11" s="1"/>
  <c r="G21" i="11" s="1"/>
  <c r="E19" i="11" a="1"/>
  <c r="E19" i="11" s="1"/>
  <c r="F19" i="11" s="1"/>
  <c r="G19" i="11" s="1"/>
  <c r="E16" i="11" a="1"/>
  <c r="E16" i="11" s="1"/>
  <c r="F16" i="11" s="1"/>
  <c r="G16" i="11" s="1"/>
  <c r="E5" i="11" a="1"/>
  <c r="E5" i="11" s="1"/>
  <c r="E9" i="11" a="1"/>
  <c r="E9" i="11" s="1"/>
  <c r="F9" i="11" s="1"/>
  <c r="G9" i="11" s="1"/>
  <c r="E6" i="11" a="1"/>
  <c r="E6" i="11" s="1"/>
  <c r="E20" i="11" a="1"/>
  <c r="E20" i="11" s="1"/>
  <c r="F20" i="11" s="1"/>
  <c r="G20" i="11" s="1"/>
  <c r="E15" i="11" a="1"/>
  <c r="E15" i="11" s="1"/>
  <c r="E3" i="11" a="1"/>
  <c r="E3" i="11" s="1"/>
  <c r="E14" i="11" a="1"/>
  <c r="E14" i="11" s="1"/>
  <c r="E13" i="11" a="1"/>
  <c r="E13" i="11" s="1"/>
  <c r="F13" i="11" s="1"/>
  <c r="G13" i="11" s="1"/>
  <c r="E10" i="11" a="1"/>
  <c r="E10" i="11" s="1"/>
  <c r="E12" i="11" a="1"/>
  <c r="E12" i="11" s="1"/>
  <c r="E7" i="11" a="1"/>
  <c r="E7" i="11" s="1"/>
  <c r="E11" i="11" a="1"/>
  <c r="E11" i="11" s="1"/>
  <c r="E2" i="11" a="1"/>
  <c r="E2" i="11" s="1"/>
  <c r="F2" i="11" s="1"/>
  <c r="G2" i="11" s="1"/>
  <c r="H18" i="11"/>
  <c r="H17" i="11"/>
  <c r="F5" i="11"/>
  <c r="F11" i="11"/>
  <c r="F12" i="11"/>
  <c r="F3" i="11"/>
  <c r="F10" i="11"/>
  <c r="F15" i="11"/>
  <c r="F14" i="11"/>
  <c r="F6" i="11"/>
  <c r="F7" i="11"/>
  <c r="G6" i="11" l="1"/>
  <c r="G15" i="11"/>
  <c r="G11" i="11"/>
  <c r="G5" i="11"/>
  <c r="G7" i="11"/>
  <c r="G3" i="11"/>
  <c r="G12" i="11"/>
  <c r="G14" i="11"/>
  <c r="G10" i="11"/>
  <c r="H19" i="11"/>
  <c r="H3" i="11"/>
  <c r="H5" i="11"/>
  <c r="H14" i="11"/>
  <c r="H11" i="11"/>
  <c r="H2" i="11"/>
  <c r="H12" i="11"/>
  <c r="H10" i="11"/>
  <c r="H13" i="11"/>
  <c r="H21" i="11"/>
  <c r="H16" i="11"/>
  <c r="H15" i="11"/>
  <c r="H8" i="11"/>
  <c r="H20" i="11"/>
  <c r="H7" i="11"/>
  <c r="H6" i="11"/>
  <c r="H4" i="11"/>
  <c r="H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<sst xmlns="http://schemas.openxmlformats.org/spreadsheetml/2006/main" count="261" uniqueCount="132">
  <si>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</si>
  <si>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</si>
  <si>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</si>
  <si>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</si>
  <si>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</si>
  <si>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</si>
  <si>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</si>
  <si>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</si>
  <si>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</si>
  <si>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</si>
  <si>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</si>
  <si>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</si>
  <si>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</si>
  <si>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</si>
  <si>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</si>
  <si>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</si>
  <si>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</si>
  <si>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</si>
  <si>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</si>
  <si>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</si>
  <si>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</si>
  <si>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</si>
  <si>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</si>
  <si>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</si>
  <si>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</si>
  <si>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</si>
  <si>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</si>
  <si>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</si>
  <si>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</si>
  <si>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</si>
  <si>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</si>
  <si>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</si>
  <si>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</si>
  <si>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</si>
  <si>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</si>
  <si>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</si>
  <si>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</si>
  <si>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</si>
  <si>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</si>
  <si>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</si>
  <si>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</si>
  <si>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</si>
  <si>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</si>
  <si>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</si>
  <si>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</si>
  <si>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</si>
  <si>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</si>
  <si>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</si>
  <si>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</si>
  <si>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</si>
  <si>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</si>
  <si>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</si>
  <si>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</si>
  <si>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</si>
  <si>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</si>
  <si>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</si>
  <si>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</si>
  <si>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</si>
  <si>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</si>
  <si>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</si>
  <si>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</si>
  <si>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</si>
  <si>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</si>
  <si>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</si>
  <si>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</si>
  <si>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</si>
  <si>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</si>
  <si>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</si>
  <si>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</si>
  <si>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</si>
  <si>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</si>
  <si>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</si>
  <si>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</si>
  <si>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</si>
  <si>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</si>
  <si>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</si>
  <si>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</si>
  <si>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</si>
  <si>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</si>
  <si>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</si>
  <si>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</si>
  <si>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</si>
  <si>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</si>
  <si>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</si>
  <si>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</si>
  <si>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</si>
  <si>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</si>
  <si>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</si>
  <si>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</si>
  <si>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</si>
  <si>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</si>
  <si>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</si>
  <si>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</si>
  <si>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</si>
  <si>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</si>
  <si>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</si>
  <si>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</si>
  <si>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</si>
  <si>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</si>
  <si>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</si>
  <si>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</si>
  <si>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</si>
  <si>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</si>
  <si>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</si>
  <si>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</si>
  <si>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</si>
  <si>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</si>
  <si>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</si>
  <si>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</si>
  <si>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</si>
  <si>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</si>
  <si>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</si>
  <si>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</si>
  <si>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</si>
  <si>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</si>
  <si>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laps_travelled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</si>
  <si>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</si>
  <si>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</si>
  <si>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</si>
  <si>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</si>
  <si>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</si>
  <si>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</si>
  <si>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</si>
  <si>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Clear</t>
  </si>
  <si>
    <t>Temperature</t>
  </si>
  <si>
    <t>79.77°F</t>
  </si>
  <si>
    <t>Humidity</t>
  </si>
  <si>
    <t>Wind speed</t>
  </si>
  <si>
    <t>9.07 mph</t>
  </si>
  <si>
    <t>Wind bearing</t>
  </si>
  <si>
    <t>330°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</si>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</sst>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F29" sqref="F2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44</v>
      </c>
      <c r="C2" t="s">
        <v>66</v>
      </c>
      <c r="D2" t="s">
        <v>67</v>
      </c>
      <c r="E2" s="1">
        <v>1.1491087962962963E-3</v>
      </c>
      <c r="F2">
        <v>53</v>
      </c>
    </row>
    <row r="3" spans="1:7" x14ac:dyDescent="0.25">
      <c r="A3">
        <v>2</v>
      </c>
      <c r="B3">
        <v>77</v>
      </c>
      <c r="C3" t="s">
        <v>68</v>
      </c>
      <c r="D3" t="s">
        <v>67</v>
      </c>
      <c r="E3" s="1">
        <v>1.1541087962962963E-3</v>
      </c>
      <c r="F3">
        <v>31</v>
      </c>
      <c r="G3">
        <v>0.432</v>
      </c>
    </row>
    <row r="4" spans="1:7" x14ac:dyDescent="0.25">
      <c r="A4">
        <v>3</v>
      </c>
      <c r="B4">
        <v>5</v>
      </c>
      <c r="C4" t="s">
        <v>69</v>
      </c>
      <c r="D4" t="s">
        <v>70</v>
      </c>
      <c r="E4" s="1">
        <v>1.158888888888889E-3</v>
      </c>
      <c r="F4">
        <v>55</v>
      </c>
      <c r="G4">
        <v>0.84499999999999997</v>
      </c>
    </row>
    <row r="5" spans="1:7" x14ac:dyDescent="0.25">
      <c r="A5">
        <v>4</v>
      </c>
      <c r="B5">
        <v>16</v>
      </c>
      <c r="C5" t="s">
        <v>71</v>
      </c>
      <c r="D5" t="s">
        <v>70</v>
      </c>
      <c r="E5" s="1">
        <v>1.1625231481481482E-3</v>
      </c>
      <c r="F5">
        <v>44</v>
      </c>
      <c r="G5">
        <v>1.159</v>
      </c>
    </row>
    <row r="6" spans="1:7" x14ac:dyDescent="0.25">
      <c r="A6">
        <v>5</v>
      </c>
      <c r="B6">
        <v>33</v>
      </c>
      <c r="C6" t="s">
        <v>72</v>
      </c>
      <c r="D6" t="s">
        <v>73</v>
      </c>
      <c r="E6" s="1">
        <v>1.1703587962962963E-3</v>
      </c>
      <c r="F6">
        <v>55</v>
      </c>
      <c r="G6">
        <v>1.8360000000000001</v>
      </c>
    </row>
    <row r="7" spans="1:7" x14ac:dyDescent="0.25">
      <c r="A7">
        <v>6</v>
      </c>
      <c r="B7">
        <v>3</v>
      </c>
      <c r="C7" t="s">
        <v>74</v>
      </c>
      <c r="D7" t="s">
        <v>75</v>
      </c>
      <c r="E7" s="1">
        <v>1.1711805555555557E-3</v>
      </c>
      <c r="F7">
        <v>51</v>
      </c>
      <c r="G7">
        <v>1.907</v>
      </c>
    </row>
    <row r="8" spans="1:7" x14ac:dyDescent="0.25">
      <c r="A8">
        <v>7</v>
      </c>
      <c r="B8">
        <v>55</v>
      </c>
      <c r="C8" t="s">
        <v>76</v>
      </c>
      <c r="D8" t="s">
        <v>77</v>
      </c>
      <c r="E8" s="1">
        <v>1.1723842592592591E-3</v>
      </c>
      <c r="F8">
        <v>43</v>
      </c>
      <c r="G8">
        <v>2.0110000000000001</v>
      </c>
    </row>
    <row r="9" spans="1:7" x14ac:dyDescent="0.25">
      <c r="A9">
        <v>8</v>
      </c>
      <c r="B9">
        <v>23</v>
      </c>
      <c r="C9" t="s">
        <v>78</v>
      </c>
      <c r="D9" t="s">
        <v>73</v>
      </c>
      <c r="E9" s="1">
        <v>1.1830902777777779E-3</v>
      </c>
      <c r="F9">
        <v>49</v>
      </c>
      <c r="G9">
        <v>2.9359999999999999</v>
      </c>
    </row>
    <row r="10" spans="1:7" x14ac:dyDescent="0.25">
      <c r="A10">
        <v>9</v>
      </c>
      <c r="B10">
        <v>26</v>
      </c>
      <c r="C10" t="s">
        <v>79</v>
      </c>
      <c r="D10" t="s">
        <v>80</v>
      </c>
      <c r="E10" s="1">
        <v>1.1831249999999999E-3</v>
      </c>
      <c r="F10">
        <v>42</v>
      </c>
      <c r="G10">
        <v>2.9390000000000001</v>
      </c>
    </row>
    <row r="11" spans="1:7" x14ac:dyDescent="0.25">
      <c r="A11">
        <v>10</v>
      </c>
      <c r="B11">
        <v>10</v>
      </c>
      <c r="C11" t="s">
        <v>81</v>
      </c>
      <c r="D11" t="s">
        <v>80</v>
      </c>
      <c r="E11" s="1">
        <v>1.1853472222222224E-3</v>
      </c>
      <c r="F11">
        <v>53</v>
      </c>
      <c r="G11">
        <v>3.1309999999999998</v>
      </c>
    </row>
    <row r="12" spans="1:7" x14ac:dyDescent="0.25">
      <c r="A12">
        <v>11</v>
      </c>
      <c r="B12">
        <v>11</v>
      </c>
      <c r="C12" t="s">
        <v>82</v>
      </c>
      <c r="D12" t="s">
        <v>83</v>
      </c>
      <c r="E12" s="1">
        <v>1.1879513888888888E-3</v>
      </c>
      <c r="F12">
        <v>39</v>
      </c>
      <c r="G12">
        <v>3.3559999999999999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1.1924305555555557E-3</v>
      </c>
      <c r="F13">
        <v>50</v>
      </c>
      <c r="G13">
        <v>3.7429999999999999</v>
      </c>
    </row>
    <row r="14" spans="1:7" x14ac:dyDescent="0.25">
      <c r="A14">
        <v>13</v>
      </c>
      <c r="B14">
        <v>63</v>
      </c>
      <c r="C14" t="s">
        <v>85</v>
      </c>
      <c r="D14" t="s">
        <v>86</v>
      </c>
      <c r="E14" s="1">
        <v>1.192986111111111E-3</v>
      </c>
      <c r="F14">
        <v>50</v>
      </c>
      <c r="G14">
        <v>3.7909999999999999</v>
      </c>
    </row>
    <row r="15" spans="1:7" x14ac:dyDescent="0.25">
      <c r="A15">
        <v>14</v>
      </c>
      <c r="B15">
        <v>7</v>
      </c>
      <c r="C15" t="s">
        <v>87</v>
      </c>
      <c r="D15" t="s">
        <v>88</v>
      </c>
      <c r="E15" s="1">
        <v>1.1937731481481482E-3</v>
      </c>
      <c r="F15">
        <v>25</v>
      </c>
      <c r="G15">
        <v>3.859</v>
      </c>
    </row>
    <row r="16" spans="1:7" x14ac:dyDescent="0.25">
      <c r="A16">
        <v>15</v>
      </c>
      <c r="B16">
        <v>99</v>
      </c>
      <c r="C16" t="s">
        <v>89</v>
      </c>
      <c r="D16" t="s">
        <v>88</v>
      </c>
      <c r="E16" s="1">
        <v>1.1950925925925926E-3</v>
      </c>
      <c r="F16">
        <v>28</v>
      </c>
      <c r="G16">
        <v>3.9729999999999999</v>
      </c>
    </row>
    <row r="17" spans="1:7" x14ac:dyDescent="0.25">
      <c r="A17">
        <v>16</v>
      </c>
      <c r="B17">
        <v>27</v>
      </c>
      <c r="C17" t="s">
        <v>90</v>
      </c>
      <c r="D17" t="s">
        <v>75</v>
      </c>
      <c r="E17" s="1">
        <v>1.1953009259259258E-3</v>
      </c>
      <c r="F17">
        <v>52</v>
      </c>
      <c r="G17">
        <v>3.9910000000000001</v>
      </c>
    </row>
    <row r="18" spans="1:7" x14ac:dyDescent="0.25">
      <c r="A18">
        <v>17</v>
      </c>
      <c r="B18">
        <v>18</v>
      </c>
      <c r="C18" t="s">
        <v>91</v>
      </c>
      <c r="D18" t="s">
        <v>83</v>
      </c>
      <c r="E18" s="1">
        <v>1.1959027777777777E-3</v>
      </c>
      <c r="F18">
        <v>25</v>
      </c>
      <c r="G18">
        <v>4.0430000000000001</v>
      </c>
    </row>
    <row r="19" spans="1:7" x14ac:dyDescent="0.25">
      <c r="A19">
        <v>18</v>
      </c>
      <c r="B19">
        <v>8</v>
      </c>
      <c r="C19" t="s">
        <v>92</v>
      </c>
      <c r="D19" t="s">
        <v>93</v>
      </c>
      <c r="E19" s="1">
        <v>1.1998379629629631E-3</v>
      </c>
      <c r="F19">
        <v>33</v>
      </c>
      <c r="G19">
        <v>4.383</v>
      </c>
    </row>
    <row r="20" spans="1:7" x14ac:dyDescent="0.25">
      <c r="A20">
        <v>19</v>
      </c>
      <c r="B20">
        <v>20</v>
      </c>
      <c r="C20" t="s">
        <v>94</v>
      </c>
      <c r="D20" t="s">
        <v>93</v>
      </c>
      <c r="E20" s="1">
        <v>1.2012731481481481E-3</v>
      </c>
      <c r="F20">
        <v>22</v>
      </c>
      <c r="G20">
        <v>4.5069999999999997</v>
      </c>
    </row>
    <row r="21" spans="1:7" x14ac:dyDescent="0.25">
      <c r="A21">
        <v>20</v>
      </c>
      <c r="B21">
        <v>88</v>
      </c>
      <c r="C21" t="s">
        <v>95</v>
      </c>
      <c r="D21" t="s">
        <v>86</v>
      </c>
      <c r="E21" s="1">
        <v>1.2094907407407408E-3</v>
      </c>
      <c r="F21">
        <v>51</v>
      </c>
      <c r="G21">
        <v>5.2169999999999996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7"/>
  <sheetViews>
    <sheetView topLeftCell="A13" workbookViewId="0">
      <selection activeCell="A57" sqref="A5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16</v>
      </c>
      <c r="E2">
        <v>5</v>
      </c>
      <c r="F2">
        <v>23</v>
      </c>
      <c r="G2">
        <v>4</v>
      </c>
      <c r="H2">
        <v>3</v>
      </c>
      <c r="I2">
        <v>55</v>
      </c>
      <c r="J2">
        <v>27</v>
      </c>
      <c r="K2">
        <v>11</v>
      </c>
      <c r="L2">
        <v>10</v>
      </c>
      <c r="M2">
        <v>18</v>
      </c>
      <c r="N2">
        <v>26</v>
      </c>
      <c r="O2">
        <v>20</v>
      </c>
      <c r="P2">
        <v>8</v>
      </c>
      <c r="Q2">
        <v>99</v>
      </c>
      <c r="R2">
        <v>7</v>
      </c>
      <c r="S2">
        <v>63</v>
      </c>
      <c r="T2">
        <v>88</v>
      </c>
      <c r="U2">
        <v>77</v>
      </c>
    </row>
    <row r="3" spans="1:21" x14ac:dyDescent="0.25">
      <c r="A3" t="s">
        <v>2</v>
      </c>
      <c r="B3">
        <v>44</v>
      </c>
      <c r="C3">
        <v>16</v>
      </c>
      <c r="D3">
        <v>33</v>
      </c>
      <c r="E3">
        <v>5</v>
      </c>
      <c r="F3">
        <v>23</v>
      </c>
      <c r="G3">
        <v>4</v>
      </c>
      <c r="H3">
        <v>55</v>
      </c>
      <c r="I3">
        <v>3</v>
      </c>
      <c r="J3">
        <v>20</v>
      </c>
      <c r="K3">
        <v>27</v>
      </c>
      <c r="L3">
        <v>11</v>
      </c>
      <c r="M3">
        <v>18</v>
      </c>
      <c r="N3">
        <v>99</v>
      </c>
      <c r="O3">
        <v>7</v>
      </c>
      <c r="P3">
        <v>77</v>
      </c>
      <c r="Q3">
        <v>26</v>
      </c>
      <c r="R3">
        <v>8</v>
      </c>
      <c r="S3">
        <v>88</v>
      </c>
      <c r="T3">
        <v>63</v>
      </c>
      <c r="U3">
        <v>10</v>
      </c>
    </row>
    <row r="4" spans="1:21" x14ac:dyDescent="0.25">
      <c r="A4" t="s">
        <v>3</v>
      </c>
      <c r="B4">
        <v>44</v>
      </c>
      <c r="C4">
        <v>16</v>
      </c>
      <c r="D4">
        <v>33</v>
      </c>
      <c r="E4">
        <v>5</v>
      </c>
      <c r="F4">
        <v>23</v>
      </c>
      <c r="G4">
        <v>4</v>
      </c>
      <c r="H4">
        <v>55</v>
      </c>
      <c r="I4">
        <v>3</v>
      </c>
      <c r="J4">
        <v>27</v>
      </c>
      <c r="K4">
        <v>20</v>
      </c>
      <c r="L4">
        <v>11</v>
      </c>
      <c r="M4">
        <v>99</v>
      </c>
      <c r="N4">
        <v>18</v>
      </c>
      <c r="O4">
        <v>77</v>
      </c>
      <c r="P4">
        <v>7</v>
      </c>
      <c r="Q4">
        <v>26</v>
      </c>
      <c r="R4">
        <v>8</v>
      </c>
      <c r="S4">
        <v>88</v>
      </c>
      <c r="T4">
        <v>63</v>
      </c>
      <c r="U4">
        <v>10</v>
      </c>
    </row>
    <row r="5" spans="1:21" x14ac:dyDescent="0.25">
      <c r="A5" t="s">
        <v>4</v>
      </c>
      <c r="B5">
        <v>44</v>
      </c>
      <c r="C5">
        <v>16</v>
      </c>
      <c r="D5">
        <v>33</v>
      </c>
      <c r="E5">
        <v>5</v>
      </c>
      <c r="F5">
        <v>23</v>
      </c>
      <c r="G5">
        <v>4</v>
      </c>
      <c r="H5">
        <v>55</v>
      </c>
      <c r="I5">
        <v>3</v>
      </c>
      <c r="J5">
        <v>27</v>
      </c>
      <c r="K5">
        <v>20</v>
      </c>
      <c r="L5">
        <v>11</v>
      </c>
      <c r="M5">
        <v>99</v>
      </c>
      <c r="N5">
        <v>18</v>
      </c>
      <c r="O5">
        <v>77</v>
      </c>
      <c r="P5">
        <v>7</v>
      </c>
      <c r="Q5">
        <v>26</v>
      </c>
      <c r="R5">
        <v>8</v>
      </c>
      <c r="S5">
        <v>88</v>
      </c>
      <c r="T5">
        <v>63</v>
      </c>
      <c r="U5">
        <v>10</v>
      </c>
    </row>
    <row r="6" spans="1:21" x14ac:dyDescent="0.25">
      <c r="A6" t="s">
        <v>5</v>
      </c>
      <c r="B6">
        <v>44</v>
      </c>
      <c r="C6">
        <v>16</v>
      </c>
      <c r="D6">
        <v>33</v>
      </c>
      <c r="E6">
        <v>5</v>
      </c>
      <c r="F6">
        <v>23</v>
      </c>
      <c r="G6">
        <v>4</v>
      </c>
      <c r="H6">
        <v>55</v>
      </c>
      <c r="I6">
        <v>3</v>
      </c>
      <c r="J6">
        <v>27</v>
      </c>
      <c r="K6">
        <v>20</v>
      </c>
      <c r="L6">
        <v>11</v>
      </c>
      <c r="M6">
        <v>99</v>
      </c>
      <c r="N6">
        <v>18</v>
      </c>
      <c r="O6">
        <v>77</v>
      </c>
      <c r="P6">
        <v>7</v>
      </c>
      <c r="Q6">
        <v>26</v>
      </c>
      <c r="R6">
        <v>8</v>
      </c>
      <c r="S6">
        <v>88</v>
      </c>
      <c r="T6">
        <v>63</v>
      </c>
      <c r="U6">
        <v>10</v>
      </c>
    </row>
    <row r="7" spans="1:21" x14ac:dyDescent="0.25">
      <c r="A7" t="s">
        <v>6</v>
      </c>
      <c r="B7">
        <v>44</v>
      </c>
      <c r="C7">
        <v>16</v>
      </c>
      <c r="D7">
        <v>33</v>
      </c>
      <c r="E7">
        <v>5</v>
      </c>
      <c r="F7">
        <v>23</v>
      </c>
      <c r="G7">
        <v>4</v>
      </c>
      <c r="H7">
        <v>55</v>
      </c>
      <c r="I7">
        <v>3</v>
      </c>
      <c r="J7">
        <v>27</v>
      </c>
      <c r="K7">
        <v>20</v>
      </c>
      <c r="L7">
        <v>11</v>
      </c>
      <c r="M7">
        <v>99</v>
      </c>
      <c r="N7">
        <v>77</v>
      </c>
      <c r="O7">
        <v>7</v>
      </c>
      <c r="P7">
        <v>18</v>
      </c>
      <c r="Q7">
        <v>26</v>
      </c>
      <c r="R7">
        <v>8</v>
      </c>
      <c r="S7">
        <v>88</v>
      </c>
      <c r="T7">
        <v>63</v>
      </c>
      <c r="U7">
        <v>10</v>
      </c>
    </row>
    <row r="8" spans="1:21" x14ac:dyDescent="0.25">
      <c r="A8" t="s">
        <v>7</v>
      </c>
      <c r="B8">
        <v>44</v>
      </c>
      <c r="C8">
        <v>16</v>
      </c>
      <c r="D8">
        <v>33</v>
      </c>
      <c r="E8">
        <v>5</v>
      </c>
      <c r="F8">
        <v>23</v>
      </c>
      <c r="G8">
        <v>4</v>
      </c>
      <c r="H8">
        <v>55</v>
      </c>
      <c r="I8">
        <v>3</v>
      </c>
      <c r="J8">
        <v>27</v>
      </c>
      <c r="K8">
        <v>11</v>
      </c>
      <c r="L8">
        <v>20</v>
      </c>
      <c r="M8">
        <v>77</v>
      </c>
      <c r="N8">
        <v>99</v>
      </c>
      <c r="O8">
        <v>7</v>
      </c>
      <c r="P8">
        <v>26</v>
      </c>
      <c r="Q8">
        <v>8</v>
      </c>
      <c r="R8">
        <v>88</v>
      </c>
      <c r="S8">
        <v>63</v>
      </c>
      <c r="T8">
        <v>18</v>
      </c>
      <c r="U8">
        <v>10</v>
      </c>
    </row>
    <row r="9" spans="1:21" x14ac:dyDescent="0.25">
      <c r="A9" t="s">
        <v>8</v>
      </c>
      <c r="B9">
        <v>44</v>
      </c>
      <c r="C9">
        <v>16</v>
      </c>
      <c r="D9">
        <v>33</v>
      </c>
      <c r="E9">
        <v>5</v>
      </c>
      <c r="F9">
        <v>23</v>
      </c>
      <c r="G9">
        <v>4</v>
      </c>
      <c r="H9">
        <v>55</v>
      </c>
      <c r="I9">
        <v>3</v>
      </c>
      <c r="J9">
        <v>27</v>
      </c>
      <c r="K9">
        <v>11</v>
      </c>
      <c r="L9">
        <v>77</v>
      </c>
      <c r="M9">
        <v>20</v>
      </c>
      <c r="N9">
        <v>99</v>
      </c>
      <c r="O9">
        <v>7</v>
      </c>
      <c r="P9">
        <v>26</v>
      </c>
      <c r="Q9">
        <v>8</v>
      </c>
      <c r="R9">
        <v>88</v>
      </c>
      <c r="S9">
        <v>63</v>
      </c>
      <c r="T9">
        <v>18</v>
      </c>
      <c r="U9">
        <v>10</v>
      </c>
    </row>
    <row r="10" spans="1:21" x14ac:dyDescent="0.25">
      <c r="A10" t="s">
        <v>9</v>
      </c>
      <c r="B10">
        <v>44</v>
      </c>
      <c r="C10">
        <v>16</v>
      </c>
      <c r="D10">
        <v>33</v>
      </c>
      <c r="E10">
        <v>5</v>
      </c>
      <c r="F10">
        <v>23</v>
      </c>
      <c r="G10">
        <v>55</v>
      </c>
      <c r="H10">
        <v>4</v>
      </c>
      <c r="I10">
        <v>3</v>
      </c>
      <c r="J10">
        <v>27</v>
      </c>
      <c r="K10">
        <v>11</v>
      </c>
      <c r="L10">
        <v>77</v>
      </c>
      <c r="M10">
        <v>20</v>
      </c>
      <c r="N10">
        <v>7</v>
      </c>
      <c r="O10">
        <v>99</v>
      </c>
      <c r="P10">
        <v>26</v>
      </c>
      <c r="Q10">
        <v>8</v>
      </c>
      <c r="R10">
        <v>88</v>
      </c>
      <c r="S10">
        <v>63</v>
      </c>
      <c r="T10">
        <v>18</v>
      </c>
      <c r="U10">
        <v>10</v>
      </c>
    </row>
    <row r="11" spans="1:21" x14ac:dyDescent="0.25">
      <c r="A11" t="s">
        <v>10</v>
      </c>
      <c r="B11">
        <v>44</v>
      </c>
      <c r="C11">
        <v>16</v>
      </c>
      <c r="D11">
        <v>33</v>
      </c>
      <c r="E11">
        <v>5</v>
      </c>
      <c r="F11">
        <v>23</v>
      </c>
      <c r="G11">
        <v>55</v>
      </c>
      <c r="H11">
        <v>3</v>
      </c>
      <c r="I11">
        <v>27</v>
      </c>
      <c r="J11">
        <v>11</v>
      </c>
      <c r="K11">
        <v>77</v>
      </c>
      <c r="L11">
        <v>20</v>
      </c>
      <c r="M11">
        <v>7</v>
      </c>
      <c r="N11">
        <v>26</v>
      </c>
      <c r="O11">
        <v>8</v>
      </c>
      <c r="P11">
        <v>88</v>
      </c>
      <c r="Q11">
        <v>4</v>
      </c>
      <c r="R11">
        <v>63</v>
      </c>
      <c r="S11">
        <v>99</v>
      </c>
      <c r="T11">
        <v>18</v>
      </c>
      <c r="U11">
        <v>10</v>
      </c>
    </row>
    <row r="12" spans="1:21" x14ac:dyDescent="0.25">
      <c r="A12" t="s">
        <v>11</v>
      </c>
      <c r="B12">
        <v>44</v>
      </c>
      <c r="C12">
        <v>16</v>
      </c>
      <c r="D12">
        <v>33</v>
      </c>
      <c r="E12">
        <v>5</v>
      </c>
      <c r="F12">
        <v>23</v>
      </c>
      <c r="G12">
        <v>55</v>
      </c>
      <c r="H12">
        <v>3</v>
      </c>
      <c r="I12">
        <v>27</v>
      </c>
      <c r="J12">
        <v>11</v>
      </c>
      <c r="K12">
        <v>77</v>
      </c>
      <c r="L12">
        <v>20</v>
      </c>
      <c r="M12">
        <v>7</v>
      </c>
      <c r="N12">
        <v>26</v>
      </c>
      <c r="O12">
        <v>8</v>
      </c>
      <c r="P12">
        <v>4</v>
      </c>
      <c r="Q12">
        <v>88</v>
      </c>
      <c r="R12">
        <v>63</v>
      </c>
      <c r="S12">
        <v>99</v>
      </c>
      <c r="T12">
        <v>18</v>
      </c>
      <c r="U12">
        <v>10</v>
      </c>
    </row>
    <row r="13" spans="1:21" x14ac:dyDescent="0.25">
      <c r="A13" t="s">
        <v>12</v>
      </c>
      <c r="B13">
        <v>44</v>
      </c>
      <c r="C13">
        <v>16</v>
      </c>
      <c r="D13">
        <v>33</v>
      </c>
      <c r="E13">
        <v>5</v>
      </c>
      <c r="F13">
        <v>23</v>
      </c>
      <c r="G13">
        <v>55</v>
      </c>
      <c r="H13">
        <v>27</v>
      </c>
      <c r="I13">
        <v>3</v>
      </c>
      <c r="J13">
        <v>11</v>
      </c>
      <c r="K13">
        <v>77</v>
      </c>
      <c r="L13">
        <v>20</v>
      </c>
      <c r="M13">
        <v>7</v>
      </c>
      <c r="N13">
        <v>26</v>
      </c>
      <c r="O13">
        <v>8</v>
      </c>
      <c r="P13">
        <v>4</v>
      </c>
      <c r="Q13">
        <v>88</v>
      </c>
      <c r="R13">
        <v>63</v>
      </c>
      <c r="S13">
        <v>99</v>
      </c>
      <c r="T13">
        <v>18</v>
      </c>
      <c r="U13">
        <v>10</v>
      </c>
    </row>
    <row r="14" spans="1:21" x14ac:dyDescent="0.25">
      <c r="A14" t="s">
        <v>13</v>
      </c>
      <c r="B14">
        <v>44</v>
      </c>
      <c r="C14">
        <v>16</v>
      </c>
      <c r="D14">
        <v>33</v>
      </c>
      <c r="E14">
        <v>5</v>
      </c>
      <c r="F14">
        <v>23</v>
      </c>
      <c r="G14">
        <v>27</v>
      </c>
      <c r="H14">
        <v>55</v>
      </c>
      <c r="I14">
        <v>77</v>
      </c>
      <c r="J14">
        <v>11</v>
      </c>
      <c r="K14">
        <v>20</v>
      </c>
      <c r="L14">
        <v>7</v>
      </c>
      <c r="M14">
        <v>26</v>
      </c>
      <c r="N14">
        <v>8</v>
      </c>
      <c r="O14">
        <v>4</v>
      </c>
      <c r="P14">
        <v>3</v>
      </c>
      <c r="Q14">
        <v>88</v>
      </c>
      <c r="R14">
        <v>63</v>
      </c>
      <c r="S14">
        <v>99</v>
      </c>
      <c r="T14">
        <v>18</v>
      </c>
      <c r="U14">
        <v>10</v>
      </c>
    </row>
    <row r="15" spans="1:21" x14ac:dyDescent="0.25">
      <c r="A15" t="s">
        <v>14</v>
      </c>
      <c r="B15">
        <v>44</v>
      </c>
      <c r="C15">
        <v>33</v>
      </c>
      <c r="D15">
        <v>23</v>
      </c>
      <c r="E15">
        <v>16</v>
      </c>
      <c r="F15">
        <v>27</v>
      </c>
      <c r="G15">
        <v>77</v>
      </c>
      <c r="H15">
        <v>5</v>
      </c>
      <c r="I15">
        <v>11</v>
      </c>
      <c r="J15">
        <v>20</v>
      </c>
      <c r="K15">
        <v>7</v>
      </c>
      <c r="L15">
        <v>26</v>
      </c>
      <c r="M15">
        <v>8</v>
      </c>
      <c r="N15">
        <v>4</v>
      </c>
      <c r="O15">
        <v>3</v>
      </c>
      <c r="P15">
        <v>55</v>
      </c>
      <c r="Q15">
        <v>88</v>
      </c>
      <c r="R15">
        <v>63</v>
      </c>
      <c r="S15">
        <v>99</v>
      </c>
      <c r="T15">
        <v>18</v>
      </c>
      <c r="U15">
        <v>10</v>
      </c>
    </row>
    <row r="16" spans="1:21" x14ac:dyDescent="0.25">
      <c r="A16" t="s">
        <v>15</v>
      </c>
      <c r="B16">
        <v>44</v>
      </c>
      <c r="C16">
        <v>33</v>
      </c>
      <c r="D16">
        <v>16</v>
      </c>
      <c r="E16">
        <v>27</v>
      </c>
      <c r="F16">
        <v>77</v>
      </c>
      <c r="G16">
        <v>5</v>
      </c>
      <c r="H16">
        <v>23</v>
      </c>
      <c r="I16">
        <v>11</v>
      </c>
      <c r="J16">
        <v>20</v>
      </c>
      <c r="K16">
        <v>7</v>
      </c>
      <c r="L16">
        <v>26</v>
      </c>
      <c r="M16">
        <v>8</v>
      </c>
      <c r="N16">
        <v>4</v>
      </c>
      <c r="O16">
        <v>3</v>
      </c>
      <c r="P16">
        <v>55</v>
      </c>
      <c r="Q16">
        <v>88</v>
      </c>
      <c r="R16">
        <v>63</v>
      </c>
      <c r="S16">
        <v>99</v>
      </c>
      <c r="T16">
        <v>18</v>
      </c>
      <c r="U16">
        <v>10</v>
      </c>
    </row>
    <row r="17" spans="1:21" x14ac:dyDescent="0.25">
      <c r="A17" t="s">
        <v>16</v>
      </c>
      <c r="B17">
        <v>44</v>
      </c>
      <c r="C17">
        <v>33</v>
      </c>
      <c r="D17">
        <v>16</v>
      </c>
      <c r="E17">
        <v>27</v>
      </c>
      <c r="F17">
        <v>77</v>
      </c>
      <c r="G17">
        <v>5</v>
      </c>
      <c r="H17">
        <v>23</v>
      </c>
      <c r="I17">
        <v>11</v>
      </c>
      <c r="J17">
        <v>20</v>
      </c>
      <c r="K17">
        <v>7</v>
      </c>
      <c r="L17">
        <v>26</v>
      </c>
      <c r="M17">
        <v>8</v>
      </c>
      <c r="N17">
        <v>4</v>
      </c>
      <c r="O17">
        <v>55</v>
      </c>
      <c r="P17">
        <v>3</v>
      </c>
      <c r="Q17">
        <v>88</v>
      </c>
      <c r="R17">
        <v>63</v>
      </c>
      <c r="S17">
        <v>99</v>
      </c>
      <c r="T17">
        <v>18</v>
      </c>
      <c r="U17">
        <v>10</v>
      </c>
    </row>
    <row r="18" spans="1:21" x14ac:dyDescent="0.25">
      <c r="A18" t="s">
        <v>17</v>
      </c>
      <c r="B18">
        <v>44</v>
      </c>
      <c r="C18">
        <v>33</v>
      </c>
      <c r="D18">
        <v>16</v>
      </c>
      <c r="E18">
        <v>27</v>
      </c>
      <c r="F18">
        <v>77</v>
      </c>
      <c r="G18">
        <v>5</v>
      </c>
      <c r="H18">
        <v>23</v>
      </c>
      <c r="I18">
        <v>11</v>
      </c>
      <c r="J18">
        <v>20</v>
      </c>
      <c r="K18">
        <v>7</v>
      </c>
      <c r="L18">
        <v>26</v>
      </c>
      <c r="M18">
        <v>8</v>
      </c>
      <c r="N18">
        <v>4</v>
      </c>
      <c r="O18">
        <v>55</v>
      </c>
      <c r="P18">
        <v>3</v>
      </c>
      <c r="Q18">
        <v>88</v>
      </c>
      <c r="R18">
        <v>63</v>
      </c>
      <c r="S18">
        <v>99</v>
      </c>
      <c r="T18">
        <v>18</v>
      </c>
      <c r="U18">
        <v>10</v>
      </c>
    </row>
    <row r="19" spans="1:21" x14ac:dyDescent="0.25">
      <c r="A19" t="s">
        <v>18</v>
      </c>
      <c r="B19">
        <v>44</v>
      </c>
      <c r="C19">
        <v>33</v>
      </c>
      <c r="D19">
        <v>16</v>
      </c>
      <c r="E19">
        <v>27</v>
      </c>
      <c r="F19">
        <v>77</v>
      </c>
      <c r="G19">
        <v>5</v>
      </c>
      <c r="H19">
        <v>23</v>
      </c>
      <c r="I19">
        <v>11</v>
      </c>
      <c r="J19">
        <v>20</v>
      </c>
      <c r="K19">
        <v>7</v>
      </c>
      <c r="L19">
        <v>26</v>
      </c>
      <c r="M19">
        <v>8</v>
      </c>
      <c r="N19">
        <v>4</v>
      </c>
      <c r="O19">
        <v>55</v>
      </c>
      <c r="P19">
        <v>3</v>
      </c>
      <c r="Q19">
        <v>88</v>
      </c>
      <c r="R19">
        <v>63</v>
      </c>
      <c r="S19">
        <v>99</v>
      </c>
      <c r="T19">
        <v>18</v>
      </c>
      <c r="U19">
        <v>10</v>
      </c>
    </row>
    <row r="20" spans="1:21" x14ac:dyDescent="0.25">
      <c r="A20" t="s">
        <v>19</v>
      </c>
      <c r="B20">
        <v>44</v>
      </c>
      <c r="C20">
        <v>33</v>
      </c>
      <c r="D20">
        <v>16</v>
      </c>
      <c r="E20">
        <v>77</v>
      </c>
      <c r="F20">
        <v>5</v>
      </c>
      <c r="G20">
        <v>23</v>
      </c>
      <c r="H20">
        <v>27</v>
      </c>
      <c r="I20">
        <v>11</v>
      </c>
      <c r="J20">
        <v>20</v>
      </c>
      <c r="K20">
        <v>7</v>
      </c>
      <c r="L20">
        <v>26</v>
      </c>
      <c r="M20">
        <v>4</v>
      </c>
      <c r="N20">
        <v>55</v>
      </c>
      <c r="O20">
        <v>3</v>
      </c>
      <c r="P20">
        <v>8</v>
      </c>
      <c r="Q20">
        <v>88</v>
      </c>
      <c r="R20">
        <v>63</v>
      </c>
      <c r="S20">
        <v>99</v>
      </c>
      <c r="T20">
        <v>18</v>
      </c>
      <c r="U20">
        <v>10</v>
      </c>
    </row>
    <row r="21" spans="1:21" x14ac:dyDescent="0.25">
      <c r="A21" t="s">
        <v>20</v>
      </c>
      <c r="B21">
        <v>44</v>
      </c>
      <c r="C21">
        <v>33</v>
      </c>
      <c r="D21">
        <v>16</v>
      </c>
      <c r="E21">
        <v>77</v>
      </c>
      <c r="F21">
        <v>5</v>
      </c>
      <c r="G21">
        <v>23</v>
      </c>
      <c r="H21">
        <v>11</v>
      </c>
      <c r="I21">
        <v>20</v>
      </c>
      <c r="J21">
        <v>7</v>
      </c>
      <c r="K21">
        <v>26</v>
      </c>
      <c r="L21">
        <v>4</v>
      </c>
      <c r="M21">
        <v>27</v>
      </c>
      <c r="N21">
        <v>55</v>
      </c>
      <c r="O21">
        <v>3</v>
      </c>
      <c r="P21">
        <v>88</v>
      </c>
      <c r="Q21">
        <v>99</v>
      </c>
      <c r="R21">
        <v>63</v>
      </c>
      <c r="S21">
        <v>18</v>
      </c>
      <c r="T21">
        <v>8</v>
      </c>
      <c r="U21">
        <v>10</v>
      </c>
    </row>
    <row r="22" spans="1:21" x14ac:dyDescent="0.25">
      <c r="A22" t="s">
        <v>21</v>
      </c>
      <c r="B22">
        <v>44</v>
      </c>
      <c r="C22">
        <v>33</v>
      </c>
      <c r="D22">
        <v>16</v>
      </c>
      <c r="E22">
        <v>77</v>
      </c>
      <c r="F22">
        <v>5</v>
      </c>
      <c r="G22">
        <v>23</v>
      </c>
      <c r="H22">
        <v>11</v>
      </c>
      <c r="I22">
        <v>7</v>
      </c>
      <c r="J22">
        <v>20</v>
      </c>
      <c r="K22">
        <v>26</v>
      </c>
      <c r="L22">
        <v>4</v>
      </c>
      <c r="M22">
        <v>27</v>
      </c>
      <c r="N22">
        <v>55</v>
      </c>
      <c r="O22">
        <v>3</v>
      </c>
      <c r="P22">
        <v>88</v>
      </c>
      <c r="Q22">
        <v>99</v>
      </c>
      <c r="R22">
        <v>63</v>
      </c>
      <c r="S22">
        <v>18</v>
      </c>
      <c r="T22">
        <v>8</v>
      </c>
      <c r="U22">
        <v>10</v>
      </c>
    </row>
    <row r="23" spans="1:21" x14ac:dyDescent="0.25">
      <c r="A23" t="s">
        <v>22</v>
      </c>
      <c r="B23">
        <v>44</v>
      </c>
      <c r="C23">
        <v>33</v>
      </c>
      <c r="D23">
        <v>16</v>
      </c>
      <c r="E23">
        <v>77</v>
      </c>
      <c r="F23">
        <v>5</v>
      </c>
      <c r="G23">
        <v>23</v>
      </c>
      <c r="H23">
        <v>11</v>
      </c>
      <c r="I23">
        <v>26</v>
      </c>
      <c r="J23">
        <v>7</v>
      </c>
      <c r="K23">
        <v>4</v>
      </c>
      <c r="L23">
        <v>27</v>
      </c>
      <c r="M23">
        <v>55</v>
      </c>
      <c r="N23">
        <v>3</v>
      </c>
      <c r="O23">
        <v>20</v>
      </c>
      <c r="P23">
        <v>88</v>
      </c>
      <c r="Q23">
        <v>99</v>
      </c>
      <c r="R23">
        <v>63</v>
      </c>
      <c r="S23">
        <v>18</v>
      </c>
      <c r="T23">
        <v>8</v>
      </c>
      <c r="U23">
        <v>10</v>
      </c>
    </row>
    <row r="24" spans="1:21" x14ac:dyDescent="0.25">
      <c r="A24" t="s">
        <v>23</v>
      </c>
      <c r="B24">
        <v>44</v>
      </c>
      <c r="C24">
        <v>33</v>
      </c>
      <c r="D24">
        <v>16</v>
      </c>
      <c r="E24">
        <v>77</v>
      </c>
      <c r="F24">
        <v>5</v>
      </c>
      <c r="G24">
        <v>23</v>
      </c>
      <c r="H24">
        <v>11</v>
      </c>
      <c r="I24">
        <v>26</v>
      </c>
      <c r="J24">
        <v>7</v>
      </c>
      <c r="K24">
        <v>4</v>
      </c>
      <c r="L24">
        <v>27</v>
      </c>
      <c r="M24">
        <v>55</v>
      </c>
      <c r="N24">
        <v>3</v>
      </c>
      <c r="O24">
        <v>20</v>
      </c>
      <c r="P24">
        <v>88</v>
      </c>
      <c r="Q24">
        <v>99</v>
      </c>
      <c r="R24">
        <v>63</v>
      </c>
      <c r="S24">
        <v>18</v>
      </c>
      <c r="T24">
        <v>8</v>
      </c>
      <c r="U24">
        <v>10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5</v>
      </c>
      <c r="G25">
        <v>23</v>
      </c>
      <c r="H25">
        <v>11</v>
      </c>
      <c r="I25">
        <v>26</v>
      </c>
      <c r="J25">
        <v>4</v>
      </c>
      <c r="K25">
        <v>27</v>
      </c>
      <c r="L25">
        <v>55</v>
      </c>
      <c r="M25">
        <v>3</v>
      </c>
      <c r="N25">
        <v>20</v>
      </c>
      <c r="O25">
        <v>7</v>
      </c>
      <c r="P25">
        <v>88</v>
      </c>
      <c r="Q25">
        <v>99</v>
      </c>
      <c r="R25">
        <v>63</v>
      </c>
      <c r="S25">
        <v>8</v>
      </c>
      <c r="T25">
        <v>18</v>
      </c>
      <c r="U25">
        <v>10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5</v>
      </c>
      <c r="G26">
        <v>23</v>
      </c>
      <c r="H26">
        <v>11</v>
      </c>
      <c r="I26">
        <v>26</v>
      </c>
      <c r="J26">
        <v>4</v>
      </c>
      <c r="K26">
        <v>27</v>
      </c>
      <c r="L26">
        <v>55</v>
      </c>
      <c r="M26">
        <v>3</v>
      </c>
      <c r="N26">
        <v>20</v>
      </c>
      <c r="O26">
        <v>7</v>
      </c>
      <c r="P26">
        <v>99</v>
      </c>
      <c r="Q26">
        <v>63</v>
      </c>
      <c r="R26">
        <v>88</v>
      </c>
      <c r="S26">
        <v>8</v>
      </c>
      <c r="T26">
        <v>18</v>
      </c>
      <c r="U26">
        <v>10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23</v>
      </c>
      <c r="H27">
        <v>11</v>
      </c>
      <c r="I27">
        <v>26</v>
      </c>
      <c r="J27">
        <v>4</v>
      </c>
      <c r="K27">
        <v>27</v>
      </c>
      <c r="L27">
        <v>55</v>
      </c>
      <c r="M27">
        <v>3</v>
      </c>
      <c r="N27">
        <v>20</v>
      </c>
      <c r="O27">
        <v>7</v>
      </c>
      <c r="P27">
        <v>99</v>
      </c>
      <c r="Q27">
        <v>63</v>
      </c>
      <c r="R27">
        <v>8</v>
      </c>
      <c r="S27">
        <v>18</v>
      </c>
      <c r="T27">
        <v>88</v>
      </c>
      <c r="U27">
        <v>10</v>
      </c>
    </row>
    <row r="28" spans="1:21" x14ac:dyDescent="0.25">
      <c r="A28" t="s">
        <v>27</v>
      </c>
      <c r="B28">
        <v>44</v>
      </c>
      <c r="C28">
        <v>16</v>
      </c>
      <c r="D28">
        <v>33</v>
      </c>
      <c r="E28">
        <v>77</v>
      </c>
      <c r="F28">
        <v>5</v>
      </c>
      <c r="G28">
        <v>23</v>
      </c>
      <c r="H28">
        <v>11</v>
      </c>
      <c r="I28">
        <v>26</v>
      </c>
      <c r="J28">
        <v>4</v>
      </c>
      <c r="K28">
        <v>27</v>
      </c>
      <c r="L28">
        <v>55</v>
      </c>
      <c r="M28">
        <v>3</v>
      </c>
      <c r="N28">
        <v>20</v>
      </c>
      <c r="O28">
        <v>7</v>
      </c>
      <c r="P28">
        <v>99</v>
      </c>
      <c r="Q28">
        <v>8</v>
      </c>
      <c r="R28">
        <v>63</v>
      </c>
      <c r="S28">
        <v>18</v>
      </c>
      <c r="T28">
        <v>88</v>
      </c>
      <c r="U28">
        <v>10</v>
      </c>
    </row>
    <row r="29" spans="1:21" x14ac:dyDescent="0.25">
      <c r="A29" t="s">
        <v>28</v>
      </c>
      <c r="B29">
        <v>44</v>
      </c>
      <c r="C29">
        <v>16</v>
      </c>
      <c r="D29">
        <v>33</v>
      </c>
      <c r="E29">
        <v>77</v>
      </c>
      <c r="F29">
        <v>5</v>
      </c>
      <c r="G29">
        <v>23</v>
      </c>
      <c r="H29">
        <v>11</v>
      </c>
      <c r="I29">
        <v>26</v>
      </c>
      <c r="J29">
        <v>4</v>
      </c>
      <c r="K29">
        <v>27</v>
      </c>
      <c r="L29">
        <v>55</v>
      </c>
      <c r="M29">
        <v>3</v>
      </c>
      <c r="N29">
        <v>20</v>
      </c>
      <c r="O29">
        <v>7</v>
      </c>
      <c r="P29">
        <v>8</v>
      </c>
      <c r="Q29">
        <v>63</v>
      </c>
      <c r="R29">
        <v>99</v>
      </c>
      <c r="S29">
        <v>18</v>
      </c>
      <c r="T29">
        <v>88</v>
      </c>
      <c r="U29">
        <v>10</v>
      </c>
    </row>
    <row r="30" spans="1:21" x14ac:dyDescent="0.25">
      <c r="A30" t="s">
        <v>29</v>
      </c>
      <c r="B30">
        <v>44</v>
      </c>
      <c r="C30">
        <v>16</v>
      </c>
      <c r="D30">
        <v>33</v>
      </c>
      <c r="E30">
        <v>77</v>
      </c>
      <c r="F30">
        <v>5</v>
      </c>
      <c r="G30">
        <v>23</v>
      </c>
      <c r="H30">
        <v>11</v>
      </c>
      <c r="I30">
        <v>26</v>
      </c>
      <c r="J30">
        <v>4</v>
      </c>
      <c r="K30">
        <v>27</v>
      </c>
      <c r="L30">
        <v>55</v>
      </c>
      <c r="M30">
        <v>3</v>
      </c>
      <c r="N30">
        <v>20</v>
      </c>
      <c r="O30">
        <v>7</v>
      </c>
      <c r="P30">
        <v>8</v>
      </c>
      <c r="Q30">
        <v>63</v>
      </c>
      <c r="R30">
        <v>99</v>
      </c>
      <c r="S30">
        <v>18</v>
      </c>
      <c r="T30">
        <v>88</v>
      </c>
      <c r="U30">
        <v>10</v>
      </c>
    </row>
    <row r="31" spans="1:21" x14ac:dyDescent="0.25">
      <c r="A31" t="s">
        <v>30</v>
      </c>
      <c r="B31">
        <v>44</v>
      </c>
      <c r="C31">
        <v>16</v>
      </c>
      <c r="D31">
        <v>33</v>
      </c>
      <c r="E31">
        <v>77</v>
      </c>
      <c r="F31">
        <v>5</v>
      </c>
      <c r="G31">
        <v>23</v>
      </c>
      <c r="H31">
        <v>11</v>
      </c>
      <c r="I31">
        <v>26</v>
      </c>
      <c r="J31">
        <v>4</v>
      </c>
      <c r="K31">
        <v>27</v>
      </c>
      <c r="L31">
        <v>55</v>
      </c>
      <c r="M31">
        <v>3</v>
      </c>
      <c r="N31">
        <v>20</v>
      </c>
      <c r="O31">
        <v>7</v>
      </c>
      <c r="P31">
        <v>8</v>
      </c>
      <c r="Q31">
        <v>63</v>
      </c>
      <c r="R31">
        <v>99</v>
      </c>
      <c r="S31">
        <v>18</v>
      </c>
      <c r="T31">
        <v>88</v>
      </c>
      <c r="U31">
        <v>10</v>
      </c>
    </row>
    <row r="32" spans="1:21" x14ac:dyDescent="0.25">
      <c r="A32" t="s">
        <v>31</v>
      </c>
      <c r="B32">
        <v>44</v>
      </c>
      <c r="C32">
        <v>16</v>
      </c>
      <c r="D32">
        <v>33</v>
      </c>
      <c r="E32">
        <v>5</v>
      </c>
      <c r="F32">
        <v>23</v>
      </c>
      <c r="G32">
        <v>77</v>
      </c>
      <c r="H32">
        <v>11</v>
      </c>
      <c r="I32">
        <v>26</v>
      </c>
      <c r="J32">
        <v>4</v>
      </c>
      <c r="K32">
        <v>27</v>
      </c>
      <c r="L32">
        <v>55</v>
      </c>
      <c r="M32">
        <v>3</v>
      </c>
      <c r="N32">
        <v>20</v>
      </c>
      <c r="O32">
        <v>7</v>
      </c>
      <c r="P32">
        <v>8</v>
      </c>
      <c r="Q32">
        <v>63</v>
      </c>
      <c r="R32">
        <v>99</v>
      </c>
      <c r="S32">
        <v>18</v>
      </c>
      <c r="T32">
        <v>88</v>
      </c>
      <c r="U32">
        <v>10</v>
      </c>
    </row>
    <row r="33" spans="1:21" x14ac:dyDescent="0.25">
      <c r="A33" t="s">
        <v>32</v>
      </c>
      <c r="B33">
        <v>44</v>
      </c>
      <c r="C33">
        <v>16</v>
      </c>
      <c r="D33">
        <v>33</v>
      </c>
      <c r="E33">
        <v>5</v>
      </c>
      <c r="F33">
        <v>23</v>
      </c>
      <c r="G33">
        <v>77</v>
      </c>
      <c r="H33">
        <v>11</v>
      </c>
      <c r="I33">
        <v>26</v>
      </c>
      <c r="J33">
        <v>4</v>
      </c>
      <c r="K33">
        <v>27</v>
      </c>
      <c r="L33">
        <v>55</v>
      </c>
      <c r="M33">
        <v>3</v>
      </c>
      <c r="N33">
        <v>20</v>
      </c>
      <c r="O33">
        <v>7</v>
      </c>
      <c r="P33">
        <v>8</v>
      </c>
      <c r="Q33">
        <v>63</v>
      </c>
      <c r="R33">
        <v>99</v>
      </c>
      <c r="S33">
        <v>18</v>
      </c>
      <c r="T33">
        <v>88</v>
      </c>
      <c r="U33">
        <v>10</v>
      </c>
    </row>
    <row r="34" spans="1:21" x14ac:dyDescent="0.25">
      <c r="A34" t="s">
        <v>33</v>
      </c>
      <c r="B34">
        <v>44</v>
      </c>
      <c r="C34">
        <v>33</v>
      </c>
      <c r="D34">
        <v>16</v>
      </c>
      <c r="E34">
        <v>5</v>
      </c>
      <c r="F34">
        <v>23</v>
      </c>
      <c r="G34">
        <v>77</v>
      </c>
      <c r="H34">
        <v>11</v>
      </c>
      <c r="I34">
        <v>26</v>
      </c>
      <c r="J34">
        <v>4</v>
      </c>
      <c r="K34">
        <v>27</v>
      </c>
      <c r="L34">
        <v>55</v>
      </c>
      <c r="M34">
        <v>3</v>
      </c>
      <c r="N34">
        <v>20</v>
      </c>
      <c r="O34">
        <v>7</v>
      </c>
      <c r="P34">
        <v>8</v>
      </c>
      <c r="Q34">
        <v>63</v>
      </c>
      <c r="R34">
        <v>99</v>
      </c>
      <c r="S34">
        <v>18</v>
      </c>
      <c r="T34">
        <v>88</v>
      </c>
      <c r="U34">
        <v>10</v>
      </c>
    </row>
    <row r="35" spans="1:21" x14ac:dyDescent="0.25">
      <c r="A35" t="s">
        <v>34</v>
      </c>
      <c r="B35">
        <v>44</v>
      </c>
      <c r="C35">
        <v>33</v>
      </c>
      <c r="D35">
        <v>16</v>
      </c>
      <c r="E35">
        <v>5</v>
      </c>
      <c r="F35">
        <v>23</v>
      </c>
      <c r="G35">
        <v>77</v>
      </c>
      <c r="H35">
        <v>11</v>
      </c>
      <c r="I35">
        <v>26</v>
      </c>
      <c r="J35">
        <v>4</v>
      </c>
      <c r="K35">
        <v>27</v>
      </c>
      <c r="L35">
        <v>55</v>
      </c>
      <c r="M35">
        <v>3</v>
      </c>
      <c r="N35">
        <v>20</v>
      </c>
      <c r="O35">
        <v>7</v>
      </c>
      <c r="P35">
        <v>8</v>
      </c>
      <c r="Q35">
        <v>99</v>
      </c>
      <c r="R35">
        <v>18</v>
      </c>
      <c r="S35">
        <v>88</v>
      </c>
      <c r="T35">
        <v>63</v>
      </c>
      <c r="U35">
        <v>10</v>
      </c>
    </row>
    <row r="36" spans="1:21" x14ac:dyDescent="0.25">
      <c r="A36" t="s">
        <v>35</v>
      </c>
      <c r="B36">
        <v>44</v>
      </c>
      <c r="C36">
        <v>33</v>
      </c>
      <c r="D36">
        <v>16</v>
      </c>
      <c r="E36">
        <v>5</v>
      </c>
      <c r="F36">
        <v>23</v>
      </c>
      <c r="G36">
        <v>77</v>
      </c>
      <c r="H36">
        <v>11</v>
      </c>
      <c r="I36">
        <v>26</v>
      </c>
      <c r="J36">
        <v>4</v>
      </c>
      <c r="K36">
        <v>27</v>
      </c>
      <c r="L36">
        <v>55</v>
      </c>
      <c r="M36">
        <v>3</v>
      </c>
      <c r="N36">
        <v>20</v>
      </c>
      <c r="O36">
        <v>7</v>
      </c>
      <c r="P36">
        <v>8</v>
      </c>
      <c r="Q36">
        <v>99</v>
      </c>
      <c r="R36">
        <v>18</v>
      </c>
      <c r="S36">
        <v>88</v>
      </c>
      <c r="T36">
        <v>63</v>
      </c>
      <c r="U36">
        <v>10</v>
      </c>
    </row>
    <row r="37" spans="1:21" x14ac:dyDescent="0.25">
      <c r="A37" t="s">
        <v>36</v>
      </c>
      <c r="B37">
        <v>44</v>
      </c>
      <c r="C37">
        <v>33</v>
      </c>
      <c r="D37">
        <v>16</v>
      </c>
      <c r="E37">
        <v>5</v>
      </c>
      <c r="F37">
        <v>23</v>
      </c>
      <c r="G37">
        <v>77</v>
      </c>
      <c r="H37">
        <v>11</v>
      </c>
      <c r="I37">
        <v>26</v>
      </c>
      <c r="J37">
        <v>4</v>
      </c>
      <c r="K37">
        <v>27</v>
      </c>
      <c r="L37">
        <v>55</v>
      </c>
      <c r="M37">
        <v>3</v>
      </c>
      <c r="N37">
        <v>20</v>
      </c>
      <c r="O37">
        <v>7</v>
      </c>
      <c r="P37">
        <v>8</v>
      </c>
      <c r="Q37">
        <v>99</v>
      </c>
      <c r="R37">
        <v>18</v>
      </c>
      <c r="S37">
        <v>63</v>
      </c>
      <c r="T37">
        <v>88</v>
      </c>
      <c r="U37">
        <v>10</v>
      </c>
    </row>
    <row r="38" spans="1:21" x14ac:dyDescent="0.25">
      <c r="A38" t="s">
        <v>37</v>
      </c>
      <c r="B38">
        <v>44</v>
      </c>
      <c r="C38">
        <v>33</v>
      </c>
      <c r="D38">
        <v>16</v>
      </c>
      <c r="E38">
        <v>5</v>
      </c>
      <c r="F38">
        <v>23</v>
      </c>
      <c r="G38">
        <v>77</v>
      </c>
      <c r="H38">
        <v>11</v>
      </c>
      <c r="I38">
        <v>26</v>
      </c>
      <c r="J38">
        <v>4</v>
      </c>
      <c r="K38">
        <v>27</v>
      </c>
      <c r="L38">
        <v>55</v>
      </c>
      <c r="M38">
        <v>3</v>
      </c>
      <c r="N38">
        <v>20</v>
      </c>
      <c r="O38">
        <v>7</v>
      </c>
      <c r="P38">
        <v>8</v>
      </c>
      <c r="Q38">
        <v>99</v>
      </c>
      <c r="R38">
        <v>18</v>
      </c>
      <c r="S38">
        <v>63</v>
      </c>
      <c r="T38">
        <v>88</v>
      </c>
      <c r="U38">
        <v>10</v>
      </c>
    </row>
    <row r="39" spans="1:21" x14ac:dyDescent="0.25">
      <c r="A39" t="s">
        <v>38</v>
      </c>
      <c r="B39">
        <v>44</v>
      </c>
      <c r="C39">
        <v>33</v>
      </c>
      <c r="D39">
        <v>16</v>
      </c>
      <c r="E39">
        <v>5</v>
      </c>
      <c r="F39">
        <v>23</v>
      </c>
      <c r="G39">
        <v>77</v>
      </c>
      <c r="H39">
        <v>11</v>
      </c>
      <c r="I39">
        <v>26</v>
      </c>
      <c r="J39">
        <v>4</v>
      </c>
      <c r="K39">
        <v>27</v>
      </c>
      <c r="L39">
        <v>55</v>
      </c>
      <c r="M39">
        <v>3</v>
      </c>
      <c r="N39">
        <v>20</v>
      </c>
      <c r="O39">
        <v>7</v>
      </c>
      <c r="P39">
        <v>8</v>
      </c>
      <c r="Q39">
        <v>99</v>
      </c>
      <c r="R39">
        <v>18</v>
      </c>
      <c r="S39">
        <v>63</v>
      </c>
      <c r="T39">
        <v>88</v>
      </c>
      <c r="U39">
        <v>10</v>
      </c>
    </row>
    <row r="40" spans="1:21" x14ac:dyDescent="0.25">
      <c r="A40" t="s">
        <v>39</v>
      </c>
      <c r="B40">
        <v>44</v>
      </c>
      <c r="C40">
        <v>33</v>
      </c>
      <c r="D40">
        <v>16</v>
      </c>
      <c r="E40">
        <v>23</v>
      </c>
      <c r="F40">
        <v>77</v>
      </c>
      <c r="G40">
        <v>5</v>
      </c>
      <c r="H40">
        <v>26</v>
      </c>
      <c r="I40">
        <v>4</v>
      </c>
      <c r="J40">
        <v>27</v>
      </c>
      <c r="K40">
        <v>55</v>
      </c>
      <c r="L40">
        <v>3</v>
      </c>
      <c r="M40">
        <v>11</v>
      </c>
      <c r="N40">
        <v>7</v>
      </c>
      <c r="O40">
        <v>20</v>
      </c>
      <c r="P40">
        <v>8</v>
      </c>
      <c r="Q40">
        <v>99</v>
      </c>
      <c r="R40">
        <v>18</v>
      </c>
      <c r="S40">
        <v>63</v>
      </c>
      <c r="T40">
        <v>88</v>
      </c>
      <c r="U40">
        <v>10</v>
      </c>
    </row>
    <row r="41" spans="1:21" x14ac:dyDescent="0.25">
      <c r="A41" t="s">
        <v>40</v>
      </c>
      <c r="B41">
        <v>44</v>
      </c>
      <c r="C41">
        <v>33</v>
      </c>
      <c r="D41">
        <v>16</v>
      </c>
      <c r="E41">
        <v>77</v>
      </c>
      <c r="F41">
        <v>23</v>
      </c>
      <c r="G41">
        <v>5</v>
      </c>
      <c r="H41">
        <v>26</v>
      </c>
      <c r="I41">
        <v>4</v>
      </c>
      <c r="J41">
        <v>27</v>
      </c>
      <c r="K41">
        <v>55</v>
      </c>
      <c r="L41">
        <v>3</v>
      </c>
      <c r="M41">
        <v>11</v>
      </c>
      <c r="N41">
        <v>7</v>
      </c>
      <c r="O41">
        <v>20</v>
      </c>
      <c r="P41">
        <v>8</v>
      </c>
      <c r="Q41">
        <v>99</v>
      </c>
      <c r="R41">
        <v>18</v>
      </c>
      <c r="S41">
        <v>63</v>
      </c>
      <c r="T41">
        <v>88</v>
      </c>
      <c r="U41">
        <v>10</v>
      </c>
    </row>
    <row r="42" spans="1:21" x14ac:dyDescent="0.25">
      <c r="A42" t="s">
        <v>41</v>
      </c>
      <c r="B42">
        <v>44</v>
      </c>
      <c r="C42">
        <v>33</v>
      </c>
      <c r="D42">
        <v>16</v>
      </c>
      <c r="E42">
        <v>77</v>
      </c>
      <c r="F42">
        <v>23</v>
      </c>
      <c r="G42">
        <v>5</v>
      </c>
      <c r="H42">
        <v>26</v>
      </c>
      <c r="I42">
        <v>4</v>
      </c>
      <c r="J42">
        <v>27</v>
      </c>
      <c r="K42">
        <v>55</v>
      </c>
      <c r="L42">
        <v>11</v>
      </c>
      <c r="M42">
        <v>3</v>
      </c>
      <c r="N42">
        <v>7</v>
      </c>
      <c r="O42">
        <v>20</v>
      </c>
      <c r="P42">
        <v>8</v>
      </c>
      <c r="Q42">
        <v>99</v>
      </c>
      <c r="R42">
        <v>18</v>
      </c>
      <c r="S42">
        <v>63</v>
      </c>
      <c r="T42">
        <v>88</v>
      </c>
      <c r="U42">
        <v>10</v>
      </c>
    </row>
    <row r="43" spans="1:21" x14ac:dyDescent="0.25">
      <c r="A43" t="s">
        <v>42</v>
      </c>
      <c r="B43">
        <v>44</v>
      </c>
      <c r="C43">
        <v>33</v>
      </c>
      <c r="D43">
        <v>16</v>
      </c>
      <c r="E43">
        <v>77</v>
      </c>
      <c r="F43">
        <v>23</v>
      </c>
      <c r="G43">
        <v>5</v>
      </c>
      <c r="H43">
        <v>4</v>
      </c>
      <c r="I43">
        <v>27</v>
      </c>
      <c r="J43">
        <v>11</v>
      </c>
      <c r="K43">
        <v>55</v>
      </c>
      <c r="L43">
        <v>3</v>
      </c>
      <c r="M43">
        <v>26</v>
      </c>
      <c r="N43">
        <v>7</v>
      </c>
      <c r="O43">
        <v>20</v>
      </c>
      <c r="P43">
        <v>8</v>
      </c>
      <c r="Q43">
        <v>99</v>
      </c>
      <c r="R43">
        <v>18</v>
      </c>
      <c r="S43">
        <v>63</v>
      </c>
      <c r="T43">
        <v>88</v>
      </c>
      <c r="U43">
        <v>10</v>
      </c>
    </row>
    <row r="44" spans="1:21" x14ac:dyDescent="0.25">
      <c r="A44" t="s">
        <v>43</v>
      </c>
      <c r="B44">
        <v>44</v>
      </c>
      <c r="C44">
        <v>33</v>
      </c>
      <c r="D44">
        <v>16</v>
      </c>
      <c r="E44">
        <v>77</v>
      </c>
      <c r="F44">
        <v>23</v>
      </c>
      <c r="G44">
        <v>5</v>
      </c>
      <c r="H44">
        <v>4</v>
      </c>
      <c r="I44">
        <v>27</v>
      </c>
      <c r="J44">
        <v>11</v>
      </c>
      <c r="K44">
        <v>26</v>
      </c>
      <c r="L44">
        <v>3</v>
      </c>
      <c r="M44">
        <v>7</v>
      </c>
      <c r="N44">
        <v>20</v>
      </c>
      <c r="O44">
        <v>55</v>
      </c>
      <c r="P44">
        <v>8</v>
      </c>
      <c r="Q44">
        <v>99</v>
      </c>
      <c r="R44">
        <v>18</v>
      </c>
      <c r="S44">
        <v>63</v>
      </c>
      <c r="T44">
        <v>88</v>
      </c>
      <c r="U44">
        <v>10</v>
      </c>
    </row>
    <row r="45" spans="1:21" x14ac:dyDescent="0.25">
      <c r="A45" t="s">
        <v>44</v>
      </c>
      <c r="B45">
        <v>44</v>
      </c>
      <c r="C45">
        <v>33</v>
      </c>
      <c r="D45">
        <v>16</v>
      </c>
      <c r="E45">
        <v>77</v>
      </c>
      <c r="F45">
        <v>23</v>
      </c>
      <c r="G45">
        <v>5</v>
      </c>
      <c r="H45">
        <v>4</v>
      </c>
      <c r="I45">
        <v>27</v>
      </c>
      <c r="J45">
        <v>11</v>
      </c>
      <c r="K45">
        <v>26</v>
      </c>
      <c r="L45">
        <v>7</v>
      </c>
      <c r="M45">
        <v>55</v>
      </c>
      <c r="N45">
        <v>20</v>
      </c>
      <c r="O45">
        <v>3</v>
      </c>
      <c r="P45">
        <v>8</v>
      </c>
      <c r="Q45">
        <v>99</v>
      </c>
      <c r="R45">
        <v>18</v>
      </c>
      <c r="S45">
        <v>63</v>
      </c>
      <c r="T45">
        <v>88</v>
      </c>
      <c r="U45">
        <v>10</v>
      </c>
    </row>
    <row r="46" spans="1:21" x14ac:dyDescent="0.25">
      <c r="A46" t="s">
        <v>45</v>
      </c>
      <c r="B46">
        <v>44</v>
      </c>
      <c r="C46">
        <v>33</v>
      </c>
      <c r="D46">
        <v>16</v>
      </c>
      <c r="E46">
        <v>77</v>
      </c>
      <c r="F46">
        <v>23</v>
      </c>
      <c r="G46">
        <v>5</v>
      </c>
      <c r="H46">
        <v>4</v>
      </c>
      <c r="I46">
        <v>27</v>
      </c>
      <c r="J46">
        <v>11</v>
      </c>
      <c r="K46">
        <v>26</v>
      </c>
      <c r="L46">
        <v>7</v>
      </c>
      <c r="M46">
        <v>55</v>
      </c>
      <c r="N46">
        <v>20</v>
      </c>
      <c r="O46">
        <v>3</v>
      </c>
      <c r="P46">
        <v>8</v>
      </c>
      <c r="Q46">
        <v>99</v>
      </c>
      <c r="R46">
        <v>18</v>
      </c>
      <c r="S46">
        <v>63</v>
      </c>
      <c r="T46">
        <v>88</v>
      </c>
      <c r="U46">
        <v>10</v>
      </c>
    </row>
    <row r="47" spans="1:21" x14ac:dyDescent="0.25">
      <c r="A47" t="s">
        <v>46</v>
      </c>
      <c r="B47">
        <v>44</v>
      </c>
      <c r="C47">
        <v>33</v>
      </c>
      <c r="D47">
        <v>16</v>
      </c>
      <c r="E47">
        <v>77</v>
      </c>
      <c r="F47">
        <v>23</v>
      </c>
      <c r="G47">
        <v>5</v>
      </c>
      <c r="H47">
        <v>4</v>
      </c>
      <c r="I47">
        <v>11</v>
      </c>
      <c r="J47">
        <v>27</v>
      </c>
      <c r="K47">
        <v>26</v>
      </c>
      <c r="L47">
        <v>7</v>
      </c>
      <c r="M47">
        <v>55</v>
      </c>
      <c r="N47">
        <v>20</v>
      </c>
      <c r="O47">
        <v>3</v>
      </c>
      <c r="P47">
        <v>8</v>
      </c>
      <c r="Q47">
        <v>99</v>
      </c>
      <c r="R47">
        <v>63</v>
      </c>
      <c r="S47">
        <v>18</v>
      </c>
      <c r="T47">
        <v>88</v>
      </c>
      <c r="U47">
        <v>10</v>
      </c>
    </row>
    <row r="48" spans="1:21" x14ac:dyDescent="0.25">
      <c r="A48" t="s">
        <v>47</v>
      </c>
      <c r="B48">
        <v>44</v>
      </c>
      <c r="C48">
        <v>33</v>
      </c>
      <c r="D48">
        <v>16</v>
      </c>
      <c r="E48">
        <v>77</v>
      </c>
      <c r="F48">
        <v>23</v>
      </c>
      <c r="G48">
        <v>5</v>
      </c>
      <c r="H48">
        <v>4</v>
      </c>
      <c r="I48">
        <v>11</v>
      </c>
      <c r="J48">
        <v>26</v>
      </c>
      <c r="K48">
        <v>27</v>
      </c>
      <c r="L48">
        <v>55</v>
      </c>
      <c r="M48">
        <v>7</v>
      </c>
      <c r="N48">
        <v>3</v>
      </c>
      <c r="O48">
        <v>20</v>
      </c>
      <c r="P48">
        <v>8</v>
      </c>
      <c r="Q48">
        <v>99</v>
      </c>
      <c r="R48">
        <v>63</v>
      </c>
      <c r="S48">
        <v>10</v>
      </c>
      <c r="T48">
        <v>88</v>
      </c>
    </row>
    <row r="49" spans="1:20" x14ac:dyDescent="0.25">
      <c r="A49" t="s">
        <v>48</v>
      </c>
      <c r="B49">
        <v>44</v>
      </c>
      <c r="C49">
        <v>33</v>
      </c>
      <c r="D49">
        <v>16</v>
      </c>
      <c r="E49">
        <v>77</v>
      </c>
      <c r="F49">
        <v>23</v>
      </c>
      <c r="G49">
        <v>5</v>
      </c>
      <c r="H49">
        <v>4</v>
      </c>
      <c r="I49">
        <v>11</v>
      </c>
      <c r="J49">
        <v>26</v>
      </c>
      <c r="K49">
        <v>27</v>
      </c>
      <c r="L49">
        <v>55</v>
      </c>
      <c r="M49">
        <v>7</v>
      </c>
      <c r="N49">
        <v>3</v>
      </c>
      <c r="O49">
        <v>20</v>
      </c>
      <c r="P49">
        <v>8</v>
      </c>
      <c r="Q49">
        <v>99</v>
      </c>
      <c r="R49">
        <v>63</v>
      </c>
      <c r="S49">
        <v>10</v>
      </c>
      <c r="T49">
        <v>88</v>
      </c>
    </row>
    <row r="50" spans="1:20" x14ac:dyDescent="0.25">
      <c r="A50" t="s">
        <v>49</v>
      </c>
      <c r="B50">
        <v>44</v>
      </c>
      <c r="C50">
        <v>33</v>
      </c>
      <c r="D50">
        <v>16</v>
      </c>
      <c r="E50">
        <v>77</v>
      </c>
      <c r="F50">
        <v>23</v>
      </c>
      <c r="G50">
        <v>5</v>
      </c>
      <c r="H50">
        <v>4</v>
      </c>
      <c r="I50">
        <v>11</v>
      </c>
      <c r="J50">
        <v>26</v>
      </c>
      <c r="K50">
        <v>27</v>
      </c>
      <c r="L50">
        <v>55</v>
      </c>
      <c r="M50">
        <v>7</v>
      </c>
      <c r="N50">
        <v>3</v>
      </c>
      <c r="O50">
        <v>20</v>
      </c>
      <c r="P50">
        <v>8</v>
      </c>
      <c r="Q50">
        <v>99</v>
      </c>
      <c r="R50">
        <v>63</v>
      </c>
      <c r="S50">
        <v>10</v>
      </c>
      <c r="T50">
        <v>88</v>
      </c>
    </row>
    <row r="51" spans="1:20" x14ac:dyDescent="0.25">
      <c r="A51" t="s">
        <v>50</v>
      </c>
      <c r="B51">
        <v>44</v>
      </c>
      <c r="C51">
        <v>33</v>
      </c>
      <c r="D51">
        <v>16</v>
      </c>
      <c r="E51">
        <v>77</v>
      </c>
      <c r="F51">
        <v>23</v>
      </c>
      <c r="G51">
        <v>5</v>
      </c>
      <c r="H51">
        <v>4</v>
      </c>
      <c r="I51">
        <v>11</v>
      </c>
      <c r="J51">
        <v>26</v>
      </c>
      <c r="K51">
        <v>27</v>
      </c>
      <c r="L51">
        <v>55</v>
      </c>
      <c r="M51">
        <v>3</v>
      </c>
      <c r="N51">
        <v>7</v>
      </c>
      <c r="O51">
        <v>20</v>
      </c>
      <c r="P51">
        <v>8</v>
      </c>
      <c r="Q51">
        <v>99</v>
      </c>
      <c r="R51">
        <v>63</v>
      </c>
      <c r="S51">
        <v>10</v>
      </c>
      <c r="T51">
        <v>88</v>
      </c>
    </row>
    <row r="52" spans="1:20" x14ac:dyDescent="0.25">
      <c r="A52" t="s">
        <v>51</v>
      </c>
      <c r="B52">
        <v>44</v>
      </c>
      <c r="C52">
        <v>33</v>
      </c>
      <c r="D52">
        <v>16</v>
      </c>
      <c r="E52">
        <v>77</v>
      </c>
      <c r="F52">
        <v>23</v>
      </c>
      <c r="G52">
        <v>5</v>
      </c>
      <c r="H52">
        <v>4</v>
      </c>
      <c r="I52">
        <v>11</v>
      </c>
      <c r="J52">
        <v>26</v>
      </c>
      <c r="K52">
        <v>27</v>
      </c>
      <c r="L52">
        <v>55</v>
      </c>
      <c r="M52">
        <v>3</v>
      </c>
      <c r="N52">
        <v>7</v>
      </c>
      <c r="O52">
        <v>20</v>
      </c>
      <c r="P52">
        <v>8</v>
      </c>
      <c r="Q52">
        <v>99</v>
      </c>
      <c r="R52">
        <v>63</v>
      </c>
      <c r="S52">
        <v>10</v>
      </c>
      <c r="T52">
        <v>88</v>
      </c>
    </row>
    <row r="53" spans="1:20" x14ac:dyDescent="0.25">
      <c r="A53" t="s">
        <v>52</v>
      </c>
      <c r="B53">
        <v>44</v>
      </c>
      <c r="C53">
        <v>33</v>
      </c>
      <c r="D53">
        <v>16</v>
      </c>
      <c r="E53">
        <v>77</v>
      </c>
      <c r="F53">
        <v>23</v>
      </c>
      <c r="G53">
        <v>5</v>
      </c>
      <c r="H53">
        <v>4</v>
      </c>
      <c r="I53">
        <v>11</v>
      </c>
      <c r="J53">
        <v>26</v>
      </c>
      <c r="K53">
        <v>27</v>
      </c>
      <c r="L53">
        <v>55</v>
      </c>
      <c r="M53">
        <v>3</v>
      </c>
      <c r="N53">
        <v>7</v>
      </c>
      <c r="O53">
        <v>20</v>
      </c>
      <c r="P53">
        <v>8</v>
      </c>
      <c r="Q53">
        <v>99</v>
      </c>
      <c r="R53">
        <v>63</v>
      </c>
      <c r="S53">
        <v>10</v>
      </c>
      <c r="T53">
        <v>88</v>
      </c>
    </row>
    <row r="54" spans="1:20" x14ac:dyDescent="0.25">
      <c r="A54" t="s">
        <v>53</v>
      </c>
      <c r="B54">
        <v>44</v>
      </c>
      <c r="C54">
        <v>33</v>
      </c>
      <c r="D54">
        <v>16</v>
      </c>
      <c r="E54">
        <v>77</v>
      </c>
      <c r="F54">
        <v>23</v>
      </c>
      <c r="G54">
        <v>5</v>
      </c>
      <c r="H54">
        <v>4</v>
      </c>
      <c r="I54">
        <v>11</v>
      </c>
      <c r="J54">
        <v>26</v>
      </c>
      <c r="K54">
        <v>27</v>
      </c>
      <c r="L54">
        <v>55</v>
      </c>
      <c r="M54">
        <v>3</v>
      </c>
      <c r="N54">
        <v>7</v>
      </c>
      <c r="O54">
        <v>20</v>
      </c>
      <c r="P54">
        <v>8</v>
      </c>
      <c r="Q54">
        <v>99</v>
      </c>
      <c r="R54">
        <v>63</v>
      </c>
      <c r="S54">
        <v>10</v>
      </c>
      <c r="T54">
        <v>88</v>
      </c>
    </row>
    <row r="55" spans="1:20" x14ac:dyDescent="0.25">
      <c r="A55" t="s">
        <v>54</v>
      </c>
      <c r="B55">
        <v>44</v>
      </c>
      <c r="C55">
        <v>33</v>
      </c>
      <c r="D55">
        <v>16</v>
      </c>
      <c r="E55">
        <v>77</v>
      </c>
      <c r="F55">
        <v>5</v>
      </c>
      <c r="G55">
        <v>23</v>
      </c>
      <c r="H55">
        <v>4</v>
      </c>
      <c r="I55">
        <v>11</v>
      </c>
      <c r="J55">
        <v>26</v>
      </c>
      <c r="K55">
        <v>27</v>
      </c>
      <c r="L55">
        <v>55</v>
      </c>
      <c r="M55">
        <v>3</v>
      </c>
      <c r="N55">
        <v>7</v>
      </c>
      <c r="O55">
        <v>20</v>
      </c>
      <c r="P55">
        <v>8</v>
      </c>
      <c r="Q55">
        <v>99</v>
      </c>
      <c r="R55">
        <v>63</v>
      </c>
      <c r="S55">
        <v>10</v>
      </c>
      <c r="T55">
        <v>88</v>
      </c>
    </row>
    <row r="56" spans="1:20" x14ac:dyDescent="0.25">
      <c r="A56" t="s">
        <v>55</v>
      </c>
      <c r="B56">
        <v>44</v>
      </c>
      <c r="C56">
        <v>33</v>
      </c>
      <c r="D56">
        <v>16</v>
      </c>
      <c r="E56">
        <v>77</v>
      </c>
      <c r="F56">
        <v>5</v>
      </c>
      <c r="G56">
        <v>23</v>
      </c>
      <c r="H56">
        <v>11</v>
      </c>
      <c r="I56">
        <v>4</v>
      </c>
      <c r="J56">
        <v>26</v>
      </c>
      <c r="K56">
        <v>55</v>
      </c>
      <c r="L56">
        <v>3</v>
      </c>
      <c r="M56">
        <v>27</v>
      </c>
      <c r="N56">
        <v>7</v>
      </c>
      <c r="O56">
        <v>20</v>
      </c>
      <c r="P56">
        <v>8</v>
      </c>
      <c r="Q56">
        <v>99</v>
      </c>
      <c r="R56">
        <v>63</v>
      </c>
    </row>
    <row r="57" spans="1:20" x14ac:dyDescent="0.25">
      <c r="A57" t="s">
        <v>56</v>
      </c>
      <c r="B57">
        <v>44</v>
      </c>
      <c r="C57">
        <v>33</v>
      </c>
      <c r="D57">
        <v>16</v>
      </c>
      <c r="E57">
        <v>77</v>
      </c>
      <c r="F57">
        <v>5</v>
      </c>
      <c r="G57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10" workbookViewId="0">
      <selection activeCell="A56" sqref="A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topLeftCell="A8"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J27"/>
  <sheetViews>
    <sheetView workbookViewId="0">
      <selection activeCell="J2" sqref="J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10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  <c r="H1" t="s">
        <v>105</v>
      </c>
      <c r="I1" t="s">
        <v>106</v>
      </c>
      <c r="J1" t="s">
        <v>115</v>
      </c>
    </row>
    <row r="2" spans="1:10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  <c r="H2">
        <v>5</v>
      </c>
      <c r="I2">
        <v>3</v>
      </c>
      <c r="J2">
        <f>IF(E2&gt;1,D2-D1,D2)</f>
        <v>11</v>
      </c>
    </row>
    <row r="3" spans="1:10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  <c r="H3">
        <v>3</v>
      </c>
      <c r="I3">
        <v>4</v>
      </c>
      <c r="J3">
        <f t="shared" ref="J3:J27" si="0">IF(E3&gt;1,D3-D2,D3)</f>
        <v>31</v>
      </c>
    </row>
    <row r="4" spans="1:10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  <c r="H4">
        <v>5</v>
      </c>
      <c r="I4">
        <v>3</v>
      </c>
      <c r="J4">
        <f t="shared" si="0"/>
        <v>8</v>
      </c>
    </row>
    <row r="5" spans="1:10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  <c r="H5">
        <v>5</v>
      </c>
      <c r="I5">
        <v>3</v>
      </c>
      <c r="J5">
        <f t="shared" si="0"/>
        <v>12</v>
      </c>
    </row>
    <row r="6" spans="1:10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  <c r="H6">
        <v>3</v>
      </c>
      <c r="I6">
        <v>4</v>
      </c>
      <c r="J6">
        <f t="shared" si="0"/>
        <v>26</v>
      </c>
    </row>
    <row r="7" spans="1:10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  <c r="H7">
        <v>4</v>
      </c>
      <c r="I7">
        <v>3</v>
      </c>
      <c r="J7">
        <f t="shared" si="0"/>
        <v>22</v>
      </c>
    </row>
    <row r="8" spans="1:10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  <c r="H8">
        <v>4</v>
      </c>
      <c r="I8">
        <v>3</v>
      </c>
      <c r="J8">
        <f t="shared" si="0"/>
        <v>18</v>
      </c>
    </row>
    <row r="9" spans="1:10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  <c r="H9">
        <v>4</v>
      </c>
      <c r="I9">
        <v>3</v>
      </c>
      <c r="J9">
        <f t="shared" si="0"/>
        <v>1</v>
      </c>
    </row>
    <row r="10" spans="1:10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  <c r="H10">
        <v>4</v>
      </c>
      <c r="I10">
        <v>3</v>
      </c>
      <c r="J10">
        <f t="shared" si="0"/>
        <v>37</v>
      </c>
    </row>
    <row r="11" spans="1:10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  <c r="H11">
        <v>4</v>
      </c>
      <c r="I11">
        <v>3</v>
      </c>
      <c r="J11">
        <f t="shared" si="0"/>
        <v>12</v>
      </c>
    </row>
    <row r="12" spans="1:10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  <c r="H12">
        <v>3</v>
      </c>
      <c r="I12">
        <v>5</v>
      </c>
      <c r="J12">
        <f t="shared" si="0"/>
        <v>26</v>
      </c>
    </row>
    <row r="13" spans="1:10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  <c r="H13">
        <v>4</v>
      </c>
      <c r="I13">
        <v>3</v>
      </c>
      <c r="J13">
        <f t="shared" si="0"/>
        <v>5</v>
      </c>
    </row>
    <row r="14" spans="1:10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  <c r="H14">
        <v>3</v>
      </c>
      <c r="I14">
        <v>5</v>
      </c>
      <c r="J14">
        <f t="shared" si="0"/>
        <v>18</v>
      </c>
    </row>
    <row r="15" spans="1:10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  <c r="H15">
        <v>4</v>
      </c>
      <c r="I15">
        <v>3</v>
      </c>
      <c r="J15">
        <f t="shared" si="0"/>
        <v>20</v>
      </c>
    </row>
    <row r="16" spans="1:10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  <c r="H16">
        <v>4</v>
      </c>
      <c r="I16">
        <v>3</v>
      </c>
      <c r="J16">
        <f t="shared" si="0"/>
        <v>13</v>
      </c>
    </row>
    <row r="17" spans="1:10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  <c r="H17">
        <v>3</v>
      </c>
      <c r="I17">
        <v>4</v>
      </c>
      <c r="J17">
        <f t="shared" si="0"/>
        <v>40</v>
      </c>
    </row>
    <row r="18" spans="1:10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  <c r="H18">
        <v>5</v>
      </c>
      <c r="I18">
        <v>4</v>
      </c>
      <c r="J18">
        <f t="shared" si="0"/>
        <v>18</v>
      </c>
    </row>
    <row r="19" spans="1:10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  <c r="H19">
        <v>4</v>
      </c>
      <c r="I19">
        <v>3</v>
      </c>
      <c r="J19">
        <f t="shared" si="0"/>
        <v>25</v>
      </c>
    </row>
    <row r="20" spans="1:10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  <c r="H20">
        <v>4</v>
      </c>
      <c r="I20">
        <v>3</v>
      </c>
      <c r="J20">
        <f t="shared" si="0"/>
        <v>26</v>
      </c>
    </row>
    <row r="21" spans="1:10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  <c r="H21">
        <v>5</v>
      </c>
      <c r="I21">
        <v>3</v>
      </c>
      <c r="J21">
        <f t="shared" si="0"/>
        <v>12</v>
      </c>
    </row>
    <row r="22" spans="1:10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  <c r="H22">
        <v>3</v>
      </c>
      <c r="I22">
        <v>4</v>
      </c>
      <c r="J22">
        <f t="shared" si="0"/>
        <v>29</v>
      </c>
    </row>
    <row r="23" spans="1:10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  <c r="H23">
        <v>3</v>
      </c>
      <c r="I23">
        <v>4</v>
      </c>
      <c r="J23">
        <f t="shared" si="0"/>
        <v>32</v>
      </c>
    </row>
    <row r="24" spans="1:10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  <c r="H24">
        <v>4</v>
      </c>
      <c r="I24">
        <v>3</v>
      </c>
      <c r="J24">
        <f t="shared" si="0"/>
        <v>29</v>
      </c>
    </row>
    <row r="25" spans="1:10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  <c r="H25">
        <v>3</v>
      </c>
      <c r="I25">
        <v>4</v>
      </c>
      <c r="J25">
        <f t="shared" si="0"/>
        <v>24</v>
      </c>
    </row>
    <row r="26" spans="1:10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  <c r="H26">
        <v>5</v>
      </c>
      <c r="I26">
        <v>3</v>
      </c>
      <c r="J26">
        <f t="shared" si="0"/>
        <v>8</v>
      </c>
    </row>
    <row r="27" spans="1:10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  <c r="H27">
        <v>3</v>
      </c>
      <c r="I27">
        <v>4</v>
      </c>
      <c r="J27">
        <f t="shared" si="0"/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L4" sqref="L4"/>
    </sheetView>
  </sheetViews>
  <sheetFormatPr defaultRowHeight="15" x14ac:dyDescent="0.25"/>
  <cols>
    <col min="1" max="1" width="9.140625" customWidth="1"/>
    <col min="2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3.7152777777776144E-6</v>
      </c>
      <c r="D4" s="2">
        <f>IFERROR(HLOOKUP(lapchart!D4,totallaptimes!$1:$1048576,ROW()-1)-HLOOKUP(lapchart!C4,totallaptimes!$1:$1048576,ROW()-1),"")</f>
        <v>2.5462962962962809E-6</v>
      </c>
      <c r="E4" s="2">
        <f>IFERROR(HLOOKUP(lapchart!E4,totallaptimes!$1:$1048576,ROW()-1)-HLOOKUP(lapchart!D4,totallaptimes!$1:$1048576,ROW()-1),"")</f>
        <v>4.1898148148149413E-6</v>
      </c>
      <c r="F4" s="2">
        <f>IFERROR(HLOOKUP(lapchart!F4,totallaptimes!$1:$1048576,ROW()-1)-HLOOKUP(lapchart!E4,totallaptimes!$1:$1048576,ROW()-1),"")</f>
        <v>1.0046296296296192E-5</v>
      </c>
      <c r="G4" s="2">
        <f>IFERROR(HLOOKUP(lapchart!G4,totallaptimes!$1:$1048576,ROW()-1)-HLOOKUP(lapchart!F4,totallaptimes!$1:$1048576,ROW()-1),"")</f>
        <v>9.0046296296296402E-6</v>
      </c>
      <c r="H4" s="2">
        <f>IFERROR(HLOOKUP(lapchart!H4,totallaptimes!$1:$1048576,ROW()-1)-HLOOKUP(lapchart!G4,totallaptimes!$1:$1048576,ROW()-1),"")</f>
        <v>3.4374999999999684E-6</v>
      </c>
      <c r="I4" s="2">
        <f>IFERROR(HLOOKUP(lapchart!I4,totallaptimes!$1:$1048576,ROW()-1)-HLOOKUP(lapchart!H4,totallaptimes!$1:$1048576,ROW()-1),"")</f>
        <v>1.5740740740739778E-6</v>
      </c>
      <c r="J4" s="2">
        <f>IFERROR(HLOOKUP(lapchart!J4,totallaptimes!$1:$1048576,ROW()-1)-HLOOKUP(lapchart!I4,totallaptimes!$1:$1048576,ROW()-1),"")</f>
        <v>-1.2268518518516493E-6</v>
      </c>
      <c r="K4" s="2">
        <f>IFERROR(HLOOKUP(lapchart!K4,totallaptimes!$1:$1048576,ROW()-1)-HLOOKUP(lapchart!J4,totallaptimes!$1:$1048576,ROW()-1),"")</f>
        <v>1.9479166666666776E-5</v>
      </c>
      <c r="L4" s="2">
        <f>IFERROR(HLOOKUP(lapchart!L4,totallaptimes!$1:$1048576,ROW()-1)-HLOOKUP(lapchart!K4,totallaptimes!$1:$1048576,ROW()-1),"")</f>
        <v>-3.8657407407409125E-6</v>
      </c>
      <c r="M4" s="2">
        <f>IFERROR(HLOOKUP(lapchart!M4,totallaptimes!$1:$1048576,ROW()-1)-HLOOKUP(lapchart!L4,totallaptimes!$1:$1048576,ROW()-1),"")</f>
        <v>-2.3726851851853335E-6</v>
      </c>
      <c r="N4" s="2">
        <f>IFERROR(HLOOKUP(lapchart!N4,totallaptimes!$1:$1048576,ROW()-1)-HLOOKUP(lapchart!M4,totallaptimes!$1:$1048576,ROW()-1),"")</f>
        <v>1.4907407407407708E-5</v>
      </c>
      <c r="O4" s="2">
        <f>IFERROR(HLOOKUP(lapchart!O4,totallaptimes!$1:$1048576,ROW()-1)-HLOOKUP(lapchart!N4,totallaptimes!$1:$1048576,ROW()-1),"")</f>
        <v>-7.013888888889085E-6</v>
      </c>
      <c r="P4" s="2">
        <f>IFERROR(HLOOKUP(lapchart!P4,totallaptimes!$1:$1048576,ROW()-1)-HLOOKUP(lapchart!O4,totallaptimes!$1:$1048576,ROW()-1),"")</f>
        <v>9.305555555555586E-6</v>
      </c>
      <c r="Q4" s="2">
        <f>IFERROR(HLOOKUP(lapchart!Q4,totallaptimes!$1:$1048576,ROW()-1)-HLOOKUP(lapchart!P4,totallaptimes!$1:$1048576,ROW()-1),"")</f>
        <v>-2.0486111111110879E-6</v>
      </c>
      <c r="R4" s="2">
        <f>IFERROR(HLOOKUP(lapchart!R4,totallaptimes!$1:$1048576,ROW()-1)-HLOOKUP(lapchart!Q4,totallaptimes!$1:$1048576,ROW()-1),"")</f>
        <v>2.6388888888888296E-6</v>
      </c>
      <c r="S4" s="2">
        <f>IFERROR(HLOOKUP(lapchart!S4,totallaptimes!$1:$1048576,ROW()-1)-HLOOKUP(lapchart!R4,totallaptimes!$1:$1048576,ROW()-1),"")</f>
        <v>3.750000000000064E-6</v>
      </c>
      <c r="T4" s="2">
        <f>IFERROR(HLOOKUP(lapchart!T4,totallaptimes!$1:$1048576,ROW()-1)-HLOOKUP(lapchart!S4,totallaptimes!$1:$1048576,ROW()-1),"")</f>
        <v>1.539351851851745E-6</v>
      </c>
      <c r="U4" s="2">
        <f>IFERROR(HLOOKUP(lapchart!U4,totallaptimes!$1:$1048576,ROW()-1)-HLOOKUP(lapchart!T4,totallaptimes!$1:$1048576,ROW()-1),"")</f>
        <v>8.424652777777777E-4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1.261574074074099E-5</v>
      </c>
      <c r="D5" s="2">
        <f>IFERROR(HLOOKUP(lapchart!D5,totallaptimes!$1:$1048576,ROW()-1)-HLOOKUP(lapchart!C5,totallaptimes!$1:$1048576,ROW()-1),"")</f>
        <v>2.2337962962957515E-6</v>
      </c>
      <c r="E5" s="2">
        <f>IFERROR(HLOOKUP(lapchart!E5,totallaptimes!$1:$1048576,ROW()-1)-HLOOKUP(lapchart!D5,totallaptimes!$1:$1048576,ROW()-1),"")</f>
        <v>4.0625000000001597E-6</v>
      </c>
      <c r="F5" s="2">
        <f>IFERROR(HLOOKUP(lapchart!F5,totallaptimes!$1:$1048576,ROW()-1)-HLOOKUP(lapchart!E5,totallaptimes!$1:$1048576,ROW()-1),"")</f>
        <v>1.6898148148148263E-5</v>
      </c>
      <c r="G5" s="2">
        <f>IFERROR(HLOOKUP(lapchart!G5,totallaptimes!$1:$1048576,ROW()-1)-HLOOKUP(lapchart!F5,totallaptimes!$1:$1048576,ROW()-1),"")</f>
        <v>2.3310185185185239E-5</v>
      </c>
      <c r="H5" s="2">
        <f>IFERROR(HLOOKUP(lapchart!H5,totallaptimes!$1:$1048576,ROW()-1)-HLOOKUP(lapchart!G5,totallaptimes!$1:$1048576,ROW()-1),"")</f>
        <v>5.3472222222221248E-6</v>
      </c>
      <c r="I5" s="2">
        <f>IFERROR(HLOOKUP(lapchart!I5,totallaptimes!$1:$1048576,ROW()-1)-HLOOKUP(lapchart!H5,totallaptimes!$1:$1048576,ROW()-1),"")</f>
        <v>3.9004629629629285E-6</v>
      </c>
      <c r="J5" s="2">
        <f>IFERROR(HLOOKUP(lapchart!J5,totallaptimes!$1:$1048576,ROW()-1)-HLOOKUP(lapchart!I5,totallaptimes!$1:$1048576,ROW()-1),"")</f>
        <v>7.060185185183733E-7</v>
      </c>
      <c r="K5" s="2">
        <f>IFERROR(HLOOKUP(lapchart!K5,totallaptimes!$1:$1048576,ROW()-1)-HLOOKUP(lapchart!J5,totallaptimes!$1:$1048576,ROW()-1),"")</f>
        <v>2.3611111111111402E-5</v>
      </c>
      <c r="L5" s="2">
        <f>IFERROR(HLOOKUP(lapchart!L5,totallaptimes!$1:$1048576,ROW()-1)-HLOOKUP(lapchart!K5,totallaptimes!$1:$1048576,ROW()-1),"")</f>
        <v>-2.2453703703703351E-6</v>
      </c>
      <c r="M5" s="2">
        <f>IFERROR(HLOOKUP(lapchart!M5,totallaptimes!$1:$1048576,ROW()-1)-HLOOKUP(lapchart!L5,totallaptimes!$1:$1048576,ROW()-1),"")</f>
        <v>2.8935185185157905E-7</v>
      </c>
      <c r="N5" s="2">
        <f>IFERROR(HLOOKUP(lapchart!N5,totallaptimes!$1:$1048576,ROW()-1)-HLOOKUP(lapchart!M5,totallaptimes!$1:$1048576,ROW()-1),"")</f>
        <v>1.9166666666666898E-5</v>
      </c>
      <c r="O5" s="2">
        <f>IFERROR(HLOOKUP(lapchart!O5,totallaptimes!$1:$1048576,ROW()-1)-HLOOKUP(lapchart!N5,totallaptimes!$1:$1048576,ROW()-1),"")</f>
        <v>-7.256944444444715E-6</v>
      </c>
      <c r="P5" s="2">
        <f>IFERROR(HLOOKUP(lapchart!P5,totallaptimes!$1:$1048576,ROW()-1)-HLOOKUP(lapchart!O5,totallaptimes!$1:$1048576,ROW()-1),"")</f>
        <v>1.350694444444446E-5</v>
      </c>
      <c r="Q5" s="2">
        <f>IFERROR(HLOOKUP(lapchart!Q5,totallaptimes!$1:$1048576,ROW()-1)-HLOOKUP(lapchart!P5,totallaptimes!$1:$1048576,ROW()-1),"")</f>
        <v>3.3564814814817864E-7</v>
      </c>
      <c r="R5" s="2">
        <f>IFERROR(HLOOKUP(lapchart!R5,totallaptimes!$1:$1048576,ROW()-1)-HLOOKUP(lapchart!Q5,totallaptimes!$1:$1048576,ROW()-1),"")</f>
        <v>6.0532407407404981E-6</v>
      </c>
      <c r="S5" s="2">
        <f>IFERROR(HLOOKUP(lapchart!S5,totallaptimes!$1:$1048576,ROW()-1)-HLOOKUP(lapchart!R5,totallaptimes!$1:$1048576,ROW()-1),"")</f>
        <v>6.1458333333336973E-6</v>
      </c>
      <c r="T5" s="2">
        <f>IFERROR(HLOOKUP(lapchart!T5,totallaptimes!$1:$1048576,ROW()-1)-HLOOKUP(lapchart!S5,totallaptimes!$1:$1048576,ROW()-1),"")</f>
        <v>3.3101851851851868E-6</v>
      </c>
      <c r="U5" s="2">
        <f>IFERROR(HLOOKUP(lapchart!U5,totallaptimes!$1:$1048576,ROW()-1)-HLOOKUP(lapchart!T5,totallaptimes!$1:$1048576,ROW()-1),"")</f>
        <v>8.06597222222222E-4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1.5381944444444601E-5</v>
      </c>
      <c r="D6" s="2">
        <f>IFERROR(HLOOKUP(lapchart!D6,totallaptimes!$1:$1048576,ROW()-1)-HLOOKUP(lapchart!C6,totallaptimes!$1:$1048576,ROW()-1),"")</f>
        <v>4.0046296296289766E-6</v>
      </c>
      <c r="E6" s="2">
        <f>IFERROR(HLOOKUP(lapchart!E6,totallaptimes!$1:$1048576,ROW()-1)-HLOOKUP(lapchart!D6,totallaptimes!$1:$1048576,ROW()-1),"")</f>
        <v>6.43518518518571E-6</v>
      </c>
      <c r="F6" s="2">
        <f>IFERROR(HLOOKUP(lapchart!F6,totallaptimes!$1:$1048576,ROW()-1)-HLOOKUP(lapchart!E6,totallaptimes!$1:$1048576,ROW()-1),"")</f>
        <v>2.1157407407407236E-5</v>
      </c>
      <c r="G6" s="2">
        <f>IFERROR(HLOOKUP(lapchart!G6,totallaptimes!$1:$1048576,ROW()-1)-HLOOKUP(lapchart!F6,totallaptimes!$1:$1048576,ROW()-1),"")</f>
        <v>4.0324074074074567E-5</v>
      </c>
      <c r="H6" s="2">
        <f>IFERROR(HLOOKUP(lapchart!H6,totallaptimes!$1:$1048576,ROW()-1)-HLOOKUP(lapchart!G6,totallaptimes!$1:$1048576,ROW()-1),"")</f>
        <v>7.881944444444039E-6</v>
      </c>
      <c r="I6" s="2">
        <f>IFERROR(HLOOKUP(lapchart!I6,totallaptimes!$1:$1048576,ROW()-1)-HLOOKUP(lapchart!H6,totallaptimes!$1:$1048576,ROW()-1),"")</f>
        <v>2.4074074074075663E-6</v>
      </c>
      <c r="J6" s="2">
        <f>IFERROR(HLOOKUP(lapchart!J6,totallaptimes!$1:$1048576,ROW()-1)-HLOOKUP(lapchart!I6,totallaptimes!$1:$1048576,ROW()-1),"")</f>
        <v>1.8981481481475729E-6</v>
      </c>
      <c r="K6" s="2">
        <f>IFERROR(HLOOKUP(lapchart!K6,totallaptimes!$1:$1048576,ROW()-1)-HLOOKUP(lapchart!J6,totallaptimes!$1:$1048576,ROW()-1),"")</f>
        <v>3.0185185185186043E-5</v>
      </c>
      <c r="L6" s="2">
        <f>IFERROR(HLOOKUP(lapchart!L6,totallaptimes!$1:$1048576,ROW()-1)-HLOOKUP(lapchart!K6,totallaptimes!$1:$1048576,ROW()-1),"")</f>
        <v>-1.4467592592591963E-6</v>
      </c>
      <c r="M6" s="2">
        <f>IFERROR(HLOOKUP(lapchart!M6,totallaptimes!$1:$1048576,ROW()-1)-HLOOKUP(lapchart!L6,totallaptimes!$1:$1048576,ROW()-1),"")</f>
        <v>7.1759259259208952E-7</v>
      </c>
      <c r="N6" s="2">
        <f>IFERROR(HLOOKUP(lapchart!N6,totallaptimes!$1:$1048576,ROW()-1)-HLOOKUP(lapchart!M6,totallaptimes!$1:$1048576,ROW()-1),"")</f>
        <v>2.5625000000000474E-5</v>
      </c>
      <c r="O6" s="2">
        <f>IFERROR(HLOOKUP(lapchart!O6,totallaptimes!$1:$1048576,ROW()-1)-HLOOKUP(lapchart!N6,totallaptimes!$1:$1048576,ROW()-1),"")</f>
        <v>-7.3726851851857803E-6</v>
      </c>
      <c r="P6" s="2">
        <f>IFERROR(HLOOKUP(lapchart!P6,totallaptimes!$1:$1048576,ROW()-1)-HLOOKUP(lapchart!O6,totallaptimes!$1:$1048576,ROW()-1),"")</f>
        <v>1.2361111111111427E-5</v>
      </c>
      <c r="Q6" s="2">
        <f>IFERROR(HLOOKUP(lapchart!Q6,totallaptimes!$1:$1048576,ROW()-1)-HLOOKUP(lapchart!P6,totallaptimes!$1:$1048576,ROW()-1),"")</f>
        <v>1.3425925925927146E-6</v>
      </c>
      <c r="R6" s="2">
        <f>IFERROR(HLOOKUP(lapchart!R6,totallaptimes!$1:$1048576,ROW()-1)-HLOOKUP(lapchart!Q6,totallaptimes!$1:$1048576,ROW()-1),"")</f>
        <v>1.1331018518518157E-5</v>
      </c>
      <c r="S6" s="2">
        <f>IFERROR(HLOOKUP(lapchart!S6,totallaptimes!$1:$1048576,ROW()-1)-HLOOKUP(lapchart!R6,totallaptimes!$1:$1048576,ROW()-1),"")</f>
        <v>1.0474537037037136E-5</v>
      </c>
      <c r="T6" s="2">
        <f>IFERROR(HLOOKUP(lapchart!T6,totallaptimes!$1:$1048576,ROW()-1)-HLOOKUP(lapchart!S6,totallaptimes!$1:$1048576,ROW()-1),"")</f>
        <v>6.0185185185184821E-6</v>
      </c>
      <c r="U6" s="2">
        <f>IFERROR(HLOOKUP(lapchart!U6,totallaptimes!$1:$1048576,ROW()-1)-HLOOKUP(lapchart!T6,totallaptimes!$1:$1048576,ROW()-1),"")</f>
        <v>7.9436342592592623E-4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1.967592592592559E-5</v>
      </c>
      <c r="D7" s="2">
        <f>IFERROR(HLOOKUP(lapchart!D7,totallaptimes!$1:$1048576,ROW()-1)-HLOOKUP(lapchart!C7,totallaptimes!$1:$1048576,ROW()-1),"")</f>
        <v>4.0624999999997261E-6</v>
      </c>
      <c r="E7" s="2">
        <f>IFERROR(HLOOKUP(lapchart!E7,totallaptimes!$1:$1048576,ROW()-1)-HLOOKUP(lapchart!D7,totallaptimes!$1:$1048576,ROW()-1),"")</f>
        <v>1.0856481481481481E-5</v>
      </c>
      <c r="F7" s="2">
        <f>IFERROR(HLOOKUP(lapchart!F7,totallaptimes!$1:$1048576,ROW()-1)-HLOOKUP(lapchart!E7,totallaptimes!$1:$1048576,ROW()-1),"")</f>
        <v>2.3726851851852034E-5</v>
      </c>
      <c r="G7" s="2">
        <f>IFERROR(HLOOKUP(lapchart!G7,totallaptimes!$1:$1048576,ROW()-1)-HLOOKUP(lapchart!F7,totallaptimes!$1:$1048576,ROW()-1),"")</f>
        <v>5.5439814814814588E-5</v>
      </c>
      <c r="H7" s="2">
        <f>IFERROR(HLOOKUP(lapchart!H7,totallaptimes!$1:$1048576,ROW()-1)-HLOOKUP(lapchart!G7,totallaptimes!$1:$1048576,ROW()-1),"")</f>
        <v>9.5370370370370661E-6</v>
      </c>
      <c r="I7" s="2">
        <f>IFERROR(HLOOKUP(lapchart!I7,totallaptimes!$1:$1048576,ROW()-1)-HLOOKUP(lapchart!H7,totallaptimes!$1:$1048576,ROW()-1),"")</f>
        <v>1.6319444444447273E-6</v>
      </c>
      <c r="J7" s="2">
        <f>IFERROR(HLOOKUP(lapchart!J7,totallaptimes!$1:$1048576,ROW()-1)-HLOOKUP(lapchart!I7,totallaptimes!$1:$1048576,ROW()-1),"")</f>
        <v>1.1574074073976426E-7</v>
      </c>
      <c r="K7" s="2">
        <f>IFERROR(HLOOKUP(lapchart!K7,totallaptimes!$1:$1048576,ROW()-1)-HLOOKUP(lapchart!J7,totallaptimes!$1:$1048576,ROW()-1),"")</f>
        <v>4.1875000000001113E-5</v>
      </c>
      <c r="L7" s="2">
        <f>IFERROR(HLOOKUP(lapchart!L7,totallaptimes!$1:$1048576,ROW()-1)-HLOOKUP(lapchart!K7,totallaptimes!$1:$1048576,ROW()-1),"")</f>
        <v>-2.3495370370368168E-6</v>
      </c>
      <c r="M7" s="2">
        <f>IFERROR(HLOOKUP(lapchart!M7,totallaptimes!$1:$1048576,ROW()-1)-HLOOKUP(lapchart!L7,totallaptimes!$1:$1048576,ROW()-1),"")</f>
        <v>2.0254629629623544E-6</v>
      </c>
      <c r="N7" s="2">
        <f>IFERROR(HLOOKUP(lapchart!N7,totallaptimes!$1:$1048576,ROW()-1)-HLOOKUP(lapchart!M7,totallaptimes!$1:$1048576,ROW()-1),"")</f>
        <v>-1.3888888888893142E-7</v>
      </c>
      <c r="O7" s="2">
        <f>IFERROR(HLOOKUP(lapchart!O7,totallaptimes!$1:$1048576,ROW()-1)-HLOOKUP(lapchart!N7,totallaptimes!$1:$1048576,ROW()-1),"")</f>
        <v>3.3993055555556206E-5</v>
      </c>
      <c r="P7" s="2">
        <f>IFERROR(HLOOKUP(lapchart!P7,totallaptimes!$1:$1048576,ROW()-1)-HLOOKUP(lapchart!O7,totallaptimes!$1:$1048576,ROW()-1),"")</f>
        <v>2.1851851851851893E-5</v>
      </c>
      <c r="Q7" s="2">
        <f>IFERROR(HLOOKUP(lapchart!Q7,totallaptimes!$1:$1048576,ROW()-1)-HLOOKUP(lapchart!P7,totallaptimes!$1:$1048576,ROW()-1),"")</f>
        <v>-1.7187499999999842E-5</v>
      </c>
      <c r="R7" s="2">
        <f>IFERROR(HLOOKUP(lapchart!R7,totallaptimes!$1:$1048576,ROW()-1)-HLOOKUP(lapchart!Q7,totallaptimes!$1:$1048576,ROW()-1),"")</f>
        <v>7.7546296296292574E-6</v>
      </c>
      <c r="S7" s="2">
        <f>IFERROR(HLOOKUP(lapchart!S7,totallaptimes!$1:$1048576,ROW()-1)-HLOOKUP(lapchart!R7,totallaptimes!$1:$1048576,ROW()-1),"")</f>
        <v>2.156249999999988E-5</v>
      </c>
      <c r="T7" s="2">
        <f>IFERROR(HLOOKUP(lapchart!T7,totallaptimes!$1:$1048576,ROW()-1)-HLOOKUP(lapchart!S7,totallaptimes!$1:$1048576,ROW()-1),"")</f>
        <v>4.1550925925929252E-6</v>
      </c>
      <c r="U7" s="2">
        <f>IFERROR(HLOOKUP(lapchart!U7,totallaptimes!$1:$1048576,ROW()-1)-HLOOKUP(lapchart!T7,totallaptimes!$1:$1048576,ROW()-1),"")</f>
        <v>8.2707175925925917E-4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3.0162037037036876E-5</v>
      </c>
      <c r="D8" s="2">
        <f>IFERROR(HLOOKUP(lapchart!D8,totallaptimes!$1:$1048576,ROW()-1)-HLOOKUP(lapchart!C8,totallaptimes!$1:$1048576,ROW()-1),"")</f>
        <v>4.4675925925923704E-6</v>
      </c>
      <c r="E8" s="2">
        <f>IFERROR(HLOOKUP(lapchart!E8,totallaptimes!$1:$1048576,ROW()-1)-HLOOKUP(lapchart!D8,totallaptimes!$1:$1048576,ROW()-1),"")</f>
        <v>1.3935185185185404E-5</v>
      </c>
      <c r="F8" s="2">
        <f>IFERROR(HLOOKUP(lapchart!F8,totallaptimes!$1:$1048576,ROW()-1)-HLOOKUP(lapchart!E8,totallaptimes!$1:$1048576,ROW()-1),"")</f>
        <v>2.3460648148148321E-5</v>
      </c>
      <c r="G8" s="2">
        <f>IFERROR(HLOOKUP(lapchart!G8,totallaptimes!$1:$1048576,ROW()-1)-HLOOKUP(lapchart!F8,totallaptimes!$1:$1048576,ROW()-1),"")</f>
        <v>6.900462962962893E-5</v>
      </c>
      <c r="H8" s="2">
        <f>IFERROR(HLOOKUP(lapchart!H8,totallaptimes!$1:$1048576,ROW()-1)-HLOOKUP(lapchart!G8,totallaptimes!$1:$1048576,ROW()-1),"")</f>
        <v>1.2129629629630163E-5</v>
      </c>
      <c r="I8" s="2">
        <f>IFERROR(HLOOKUP(lapchart!I8,totallaptimes!$1:$1048576,ROW()-1)-HLOOKUP(lapchart!H8,totallaptimes!$1:$1048576,ROW()-1),"")</f>
        <v>4.5370370370372698E-6</v>
      </c>
      <c r="J8" s="2">
        <f>IFERROR(HLOOKUP(lapchart!J8,totallaptimes!$1:$1048576,ROW()-1)-HLOOKUP(lapchart!I8,totallaptimes!$1:$1048576,ROW()-1),"")</f>
        <v>1.3194444444435474E-6</v>
      </c>
      <c r="K8" s="2">
        <f>IFERROR(HLOOKUP(lapchart!K8,totallaptimes!$1:$1048576,ROW()-1)-HLOOKUP(lapchart!J8,totallaptimes!$1:$1048576,ROW()-1),"")</f>
        <v>3.3668981481482611E-5</v>
      </c>
      <c r="L8" s="2">
        <f>IFERROR(HLOOKUP(lapchart!L8,totallaptimes!$1:$1048576,ROW()-1)-HLOOKUP(lapchart!K8,totallaptimes!$1:$1048576,ROW()-1),"")</f>
        <v>2.6863425925925839E-5</v>
      </c>
      <c r="M8" s="2">
        <f>IFERROR(HLOOKUP(lapchart!M8,totallaptimes!$1:$1048576,ROW()-1)-HLOOKUP(lapchart!L8,totallaptimes!$1:$1048576,ROW()-1),"")</f>
        <v>-2.5335648148149328E-5</v>
      </c>
      <c r="N8" s="2">
        <f>IFERROR(HLOOKUP(lapchart!N8,totallaptimes!$1:$1048576,ROW()-1)-HLOOKUP(lapchart!M8,totallaptimes!$1:$1048576,ROW()-1),"")</f>
        <v>2.3726851851852901E-5</v>
      </c>
      <c r="O8" s="2">
        <f>IFERROR(HLOOKUP(lapchart!O8,totallaptimes!$1:$1048576,ROW()-1)-HLOOKUP(lapchart!N8,totallaptimes!$1:$1048576,ROW()-1),"")</f>
        <v>1.4594907407407612E-5</v>
      </c>
      <c r="P8" s="2">
        <f>IFERROR(HLOOKUP(lapchart!P8,totallaptimes!$1:$1048576,ROW()-1)-HLOOKUP(lapchart!O8,totallaptimes!$1:$1048576,ROW()-1),"")</f>
        <v>6.2962962962967786E-6</v>
      </c>
      <c r="Q8" s="2">
        <f>IFERROR(HLOOKUP(lapchart!Q8,totallaptimes!$1:$1048576,ROW()-1)-HLOOKUP(lapchart!P8,totallaptimes!$1:$1048576,ROW()-1),"")</f>
        <v>1.8159722222221494E-5</v>
      </c>
      <c r="R8" s="2">
        <f>IFERROR(HLOOKUP(lapchart!R8,totallaptimes!$1:$1048576,ROW()-1)-HLOOKUP(lapchart!Q8,totallaptimes!$1:$1048576,ROW()-1),"")</f>
        <v>2.6840277777777539E-5</v>
      </c>
      <c r="S8" s="2">
        <f>IFERROR(HLOOKUP(lapchart!S8,totallaptimes!$1:$1048576,ROW()-1)-HLOOKUP(lapchart!R8,totallaptimes!$1:$1048576,ROW()-1),"")</f>
        <v>6.6203703703703737E-6</v>
      </c>
      <c r="T8" s="2">
        <f>IFERROR(HLOOKUP(lapchart!T8,totallaptimes!$1:$1048576,ROW()-1)-HLOOKUP(lapchart!S8,totallaptimes!$1:$1048576,ROW()-1),"")</f>
        <v>2.6976851851851901E-4</v>
      </c>
      <c r="U8" s="2">
        <f>IFERROR(HLOOKUP(lapchart!U8,totallaptimes!$1:$1048576,ROW()-1)-HLOOKUP(lapchart!T8,totallaptimes!$1:$1048576,ROW()-1),"")</f>
        <v>5.3999999999999968E-4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3.5243055555555722E-5</v>
      </c>
      <c r="D9" s="2">
        <f>IFERROR(HLOOKUP(lapchart!D9,totallaptimes!$1:$1048576,ROW()-1)-HLOOKUP(lapchart!C9,totallaptimes!$1:$1048576,ROW()-1),"")</f>
        <v>3.7268518518519811E-6</v>
      </c>
      <c r="E9" s="2">
        <f>IFERROR(HLOOKUP(lapchart!E9,totallaptimes!$1:$1048576,ROW()-1)-HLOOKUP(lapchart!D9,totallaptimes!$1:$1048576,ROW()-1),"")</f>
        <v>1.7627314814814936E-5</v>
      </c>
      <c r="F9" s="2">
        <f>IFERROR(HLOOKUP(lapchart!F9,totallaptimes!$1:$1048576,ROW()-1)-HLOOKUP(lapchart!E9,totallaptimes!$1:$1048576,ROW()-1),"")</f>
        <v>3.5370370370370503E-5</v>
      </c>
      <c r="G9" s="2">
        <f>IFERROR(HLOOKUP(lapchart!G9,totallaptimes!$1:$1048576,ROW()-1)-HLOOKUP(lapchart!F9,totallaptimes!$1:$1048576,ROW()-1),"")</f>
        <v>7.6226851851850762E-5</v>
      </c>
      <c r="H9" s="2">
        <f>IFERROR(HLOOKUP(lapchart!H9,totallaptimes!$1:$1048576,ROW()-1)-HLOOKUP(lapchart!G9,totallaptimes!$1:$1048576,ROW()-1),"")</f>
        <v>1.6064814814815108E-5</v>
      </c>
      <c r="I9" s="2">
        <f>IFERROR(HLOOKUP(lapchart!I9,totallaptimes!$1:$1048576,ROW()-1)-HLOOKUP(lapchart!H9,totallaptimes!$1:$1048576,ROW()-1),"")</f>
        <v>2.106481481482271E-6</v>
      </c>
      <c r="J9" s="2">
        <f>IFERROR(HLOOKUP(lapchart!J9,totallaptimes!$1:$1048576,ROW()-1)-HLOOKUP(lapchart!I9,totallaptimes!$1:$1048576,ROW()-1),"")</f>
        <v>8.6805555555430347E-7</v>
      </c>
      <c r="K9" s="2">
        <f>IFERROR(HLOOKUP(lapchart!K9,totallaptimes!$1:$1048576,ROW()-1)-HLOOKUP(lapchart!J9,totallaptimes!$1:$1048576,ROW()-1),"")</f>
        <v>2.9791666666667549E-5</v>
      </c>
      <c r="L9" s="2">
        <f>IFERROR(HLOOKUP(lapchart!L9,totallaptimes!$1:$1048576,ROW()-1)-HLOOKUP(lapchart!K9,totallaptimes!$1:$1048576,ROW()-1),"")</f>
        <v>-2.8240740740752279E-6</v>
      </c>
      <c r="M9" s="2">
        <f>IFERROR(HLOOKUP(lapchart!M9,totallaptimes!$1:$1048576,ROW()-1)-HLOOKUP(lapchart!L9,totallaptimes!$1:$1048576,ROW()-1),"")</f>
        <v>5.3750000000001713E-5</v>
      </c>
      <c r="N9" s="2">
        <f>IFERROR(HLOOKUP(lapchart!N9,totallaptimes!$1:$1048576,ROW()-1)-HLOOKUP(lapchart!M9,totallaptimes!$1:$1048576,ROW()-1),"")</f>
        <v>-7.731481481481825E-6</v>
      </c>
      <c r="O9" s="2">
        <f>IFERROR(HLOOKUP(lapchart!O9,totallaptimes!$1:$1048576,ROW()-1)-HLOOKUP(lapchart!N9,totallaptimes!$1:$1048576,ROW()-1),"")</f>
        <v>5.4629629629631901E-6</v>
      </c>
      <c r="P9" s="2">
        <f>IFERROR(HLOOKUP(lapchart!P9,totallaptimes!$1:$1048576,ROW()-1)-HLOOKUP(lapchart!O9,totallaptimes!$1:$1048576,ROW()-1),"")</f>
        <v>4.3750000000009059E-6</v>
      </c>
      <c r="Q9" s="2">
        <f>IFERROR(HLOOKUP(lapchart!Q9,totallaptimes!$1:$1048576,ROW()-1)-HLOOKUP(lapchart!P9,totallaptimes!$1:$1048576,ROW()-1),"")</f>
        <v>2.650462962962806E-5</v>
      </c>
      <c r="R9" s="2">
        <f>IFERROR(HLOOKUP(lapchart!R9,totallaptimes!$1:$1048576,ROW()-1)-HLOOKUP(lapchart!Q9,totallaptimes!$1:$1048576,ROW()-1),"")</f>
        <v>3.5185185185184972E-5</v>
      </c>
      <c r="S9" s="2">
        <f>IFERROR(HLOOKUP(lapchart!S9,totallaptimes!$1:$1048576,ROW()-1)-HLOOKUP(lapchart!R9,totallaptimes!$1:$1048576,ROW()-1),"")</f>
        <v>9.0046296296296402E-6</v>
      </c>
      <c r="T9" s="2">
        <f>IFERROR(HLOOKUP(lapchart!T9,totallaptimes!$1:$1048576,ROW()-1)-HLOOKUP(lapchart!S9,totallaptimes!$1:$1048576,ROW()-1),"")</f>
        <v>2.424537037037048E-4</v>
      </c>
      <c r="U9" s="2">
        <f>IFERROR(HLOOKUP(lapchart!U9,totallaptimes!$1:$1048576,ROW()-1)-HLOOKUP(lapchart!T9,totallaptimes!$1:$1048576,ROW()-1),"")</f>
        <v>5.6931712962962969E-4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4.0324074074072833E-5</v>
      </c>
      <c r="D10" s="2">
        <f>IFERROR(HLOOKUP(lapchart!D10,totallaptimes!$1:$1048576,ROW()-1)-HLOOKUP(lapchart!C10,totallaptimes!$1:$1048576,ROW()-1),"")</f>
        <v>4.1203703703713429E-6</v>
      </c>
      <c r="E10" s="2">
        <f>IFERROR(HLOOKUP(lapchart!E10,totallaptimes!$1:$1048576,ROW()-1)-HLOOKUP(lapchart!D10,totallaptimes!$1:$1048576,ROW()-1),"")</f>
        <v>2.5659722222222056E-5</v>
      </c>
      <c r="F10" s="2">
        <f>IFERROR(HLOOKUP(lapchart!F10,totallaptimes!$1:$1048576,ROW()-1)-HLOOKUP(lapchart!E10,totallaptimes!$1:$1048576,ROW()-1),"")</f>
        <v>3.5856481481482197E-5</v>
      </c>
      <c r="G10" s="2">
        <f>IFERROR(HLOOKUP(lapchart!G10,totallaptimes!$1:$1048576,ROW()-1)-HLOOKUP(lapchart!F10,totallaptimes!$1:$1048576,ROW()-1),"")</f>
        <v>1.1262731481481367E-4</v>
      </c>
      <c r="H10" s="2">
        <f>IFERROR(HLOOKUP(lapchart!H10,totallaptimes!$1:$1048576,ROW()-1)-HLOOKUP(lapchart!G10,totallaptimes!$1:$1048576,ROW()-1),"")</f>
        <v>1.0578703703703618E-5</v>
      </c>
      <c r="I10" s="2">
        <f>IFERROR(HLOOKUP(lapchart!I10,totallaptimes!$1:$1048576,ROW()-1)-HLOOKUP(lapchart!H10,totallaptimes!$1:$1048576,ROW()-1),"")</f>
        <v>-1.0081018518516907E-5</v>
      </c>
      <c r="J10" s="2">
        <f>IFERROR(HLOOKUP(lapchart!J10,totallaptimes!$1:$1048576,ROW()-1)-HLOOKUP(lapchart!I10,totallaptimes!$1:$1048576,ROW()-1),"")</f>
        <v>2.0601851851830694E-6</v>
      </c>
      <c r="K10" s="2">
        <f>IFERROR(HLOOKUP(lapchart!K10,totallaptimes!$1:$1048576,ROW()-1)-HLOOKUP(lapchart!J10,totallaptimes!$1:$1048576,ROW()-1),"")</f>
        <v>2.1435185185186834E-5</v>
      </c>
      <c r="L10" s="2">
        <f>IFERROR(HLOOKUP(lapchart!L10,totallaptimes!$1:$1048576,ROW()-1)-HLOOKUP(lapchart!K10,totallaptimes!$1:$1048576,ROW()-1),"")</f>
        <v>-1.0972222222224715E-5</v>
      </c>
      <c r="M10" s="2">
        <f>IFERROR(HLOOKUP(lapchart!M10,totallaptimes!$1:$1048576,ROW()-1)-HLOOKUP(lapchart!L10,totallaptimes!$1:$1048576,ROW()-1),"")</f>
        <v>7.6793981481483239E-5</v>
      </c>
      <c r="N10" s="2">
        <f>IFERROR(HLOOKUP(lapchart!N10,totallaptimes!$1:$1048576,ROW()-1)-HLOOKUP(lapchart!M10,totallaptimes!$1:$1048576,ROW()-1),"")</f>
        <v>-2.8819444444442427E-6</v>
      </c>
      <c r="O10" s="2">
        <f>IFERROR(HLOOKUP(lapchart!O10,totallaptimes!$1:$1048576,ROW()-1)-HLOOKUP(lapchart!N10,totallaptimes!$1:$1048576,ROW()-1),"")</f>
        <v>1.7314814814815491E-5</v>
      </c>
      <c r="P10" s="2">
        <f>IFERROR(HLOOKUP(lapchart!P10,totallaptimes!$1:$1048576,ROW()-1)-HLOOKUP(lapchart!O10,totallaptimes!$1:$1048576,ROW()-1),"")</f>
        <v>-1.6030092592591791E-5</v>
      </c>
      <c r="Q10" s="2">
        <f>IFERROR(HLOOKUP(lapchart!Q10,totallaptimes!$1:$1048576,ROW()-1)-HLOOKUP(lapchart!P10,totallaptimes!$1:$1048576,ROW()-1),"")</f>
        <v>3.0289351851849056E-5</v>
      </c>
      <c r="R10" s="2">
        <f>IFERROR(HLOOKUP(lapchart!R10,totallaptimes!$1:$1048576,ROW()-1)-HLOOKUP(lapchart!Q10,totallaptimes!$1:$1048576,ROW()-1),"")</f>
        <v>3.9016203703704302E-5</v>
      </c>
      <c r="S10" s="2">
        <f>IFERROR(HLOOKUP(lapchart!S10,totallaptimes!$1:$1048576,ROW()-1)-HLOOKUP(lapchart!R10,totallaptimes!$1:$1048576,ROW()-1),"")</f>
        <v>9.5023148148146164E-6</v>
      </c>
      <c r="T10" s="2">
        <f>IFERROR(HLOOKUP(lapchart!T10,totallaptimes!$1:$1048576,ROW()-1)-HLOOKUP(lapchart!S10,totallaptimes!$1:$1048576,ROW()-1),"")</f>
        <v>2.231481481481494E-4</v>
      </c>
      <c r="U10" s="2">
        <f>IFERROR(HLOOKUP(lapchart!U10,totallaptimes!$1:$1048576,ROW()-1)-HLOOKUP(lapchart!T10,totallaptimes!$1:$1048576,ROW()-1),"")</f>
        <v>5.7251157407407424E-4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4.3043981481478977E-5</v>
      </c>
      <c r="D11" s="2">
        <f>IFERROR(HLOOKUP(lapchart!D11,totallaptimes!$1:$1048576,ROW()-1)-HLOOKUP(lapchart!C11,totallaptimes!$1:$1048576,ROW()-1),"")</f>
        <v>6.3657407407425454E-6</v>
      </c>
      <c r="E11" s="2">
        <f>IFERROR(HLOOKUP(lapchart!E11,totallaptimes!$1:$1048576,ROW()-1)-HLOOKUP(lapchart!D11,totallaptimes!$1:$1048576,ROW()-1),"")</f>
        <v>3.1655092592591805E-5</v>
      </c>
      <c r="F11" s="2">
        <f>IFERROR(HLOOKUP(lapchart!F11,totallaptimes!$1:$1048576,ROW()-1)-HLOOKUP(lapchart!E11,totallaptimes!$1:$1048576,ROW()-1),"")</f>
        <v>4.060185185185243E-5</v>
      </c>
      <c r="G11" s="2">
        <f>IFERROR(HLOOKUP(lapchart!G11,totallaptimes!$1:$1048576,ROW()-1)-HLOOKUP(lapchart!F11,totallaptimes!$1:$1048576,ROW()-1),"")</f>
        <v>1.2418981481481309E-4</v>
      </c>
      <c r="H11" s="2">
        <f>IFERROR(HLOOKUP(lapchart!H11,totallaptimes!$1:$1048576,ROW()-1)-HLOOKUP(lapchart!G11,totallaptimes!$1:$1048576,ROW()-1),"")</f>
        <v>2.6967592592613138E-6</v>
      </c>
      <c r="I11" s="2">
        <f>IFERROR(HLOOKUP(lapchart!I11,totallaptimes!$1:$1048576,ROW()-1)-HLOOKUP(lapchart!H11,totallaptimes!$1:$1048576,ROW()-1),"")</f>
        <v>2.8935185185166579E-6</v>
      </c>
      <c r="J11" s="2">
        <f>IFERROR(HLOOKUP(lapchart!J11,totallaptimes!$1:$1048576,ROW()-1)-HLOOKUP(lapchart!I11,totallaptimes!$1:$1048576,ROW()-1),"")</f>
        <v>1.483796296296476E-5</v>
      </c>
      <c r="K11" s="2">
        <f>IFERROR(HLOOKUP(lapchart!K11,totallaptimes!$1:$1048576,ROW()-1)-HLOOKUP(lapchart!J11,totallaptimes!$1:$1048576,ROW()-1),"")</f>
        <v>-1.3055555555557818E-5</v>
      </c>
      <c r="L11" s="2">
        <f>IFERROR(HLOOKUP(lapchart!L11,totallaptimes!$1:$1048576,ROW()-1)-HLOOKUP(lapchart!K11,totallaptimes!$1:$1048576,ROW()-1),"")</f>
        <v>9.3738425925927668E-5</v>
      </c>
      <c r="M11" s="2">
        <f>IFERROR(HLOOKUP(lapchart!M11,totallaptimes!$1:$1048576,ROW()-1)-HLOOKUP(lapchart!L11,totallaptimes!$1:$1048576,ROW()-1),"")</f>
        <v>-1.1388888888888907E-5</v>
      </c>
      <c r="N11" s="2">
        <f>IFERROR(HLOOKUP(lapchart!N11,totallaptimes!$1:$1048576,ROW()-1)-HLOOKUP(lapchart!M11,totallaptimes!$1:$1048576,ROW()-1),"")</f>
        <v>1.5509259259274127E-6</v>
      </c>
      <c r="O11" s="2">
        <f>IFERROR(HLOOKUP(lapchart!O11,totallaptimes!$1:$1048576,ROW()-1)-HLOOKUP(lapchart!N11,totallaptimes!$1:$1048576,ROW()-1),"")</f>
        <v>3.6701388888886466E-5</v>
      </c>
      <c r="P11" s="2">
        <f>IFERROR(HLOOKUP(lapchart!P11,totallaptimes!$1:$1048576,ROW()-1)-HLOOKUP(lapchart!O11,totallaptimes!$1:$1048576,ROW()-1),"")</f>
        <v>4.5625000000000526E-5</v>
      </c>
      <c r="Q11" s="2">
        <f>IFERROR(HLOOKUP(lapchart!Q11,totallaptimes!$1:$1048576,ROW()-1)-HLOOKUP(lapchart!P11,totallaptimes!$1:$1048576,ROW()-1),"")</f>
        <v>8.9386574074073327E-5</v>
      </c>
      <c r="R11" s="2">
        <f>IFERROR(HLOOKUP(lapchart!R11,totallaptimes!$1:$1048576,ROW()-1)-HLOOKUP(lapchart!Q11,totallaptimes!$1:$1048576,ROW()-1),"")</f>
        <v>-6.7534722222222301E-5</v>
      </c>
      <c r="S11" s="2">
        <f>IFERROR(HLOOKUP(lapchart!S11,totallaptimes!$1:$1048576,ROW()-1)-HLOOKUP(lapchart!R11,totallaptimes!$1:$1048576,ROW()-1),"")</f>
        <v>1.4751157407407595E-4</v>
      </c>
      <c r="T11" s="2">
        <f>IFERROR(HLOOKUP(lapchart!T11,totallaptimes!$1:$1048576,ROW()-1)-HLOOKUP(lapchart!S11,totallaptimes!$1:$1048576,ROW()-1),"")</f>
        <v>4.2349537037036922E-5</v>
      </c>
      <c r="U11" s="2">
        <f>IFERROR(HLOOKUP(lapchart!U11,totallaptimes!$1:$1048576,ROW()-1)-HLOOKUP(lapchart!T11,totallaptimes!$1:$1048576,ROW()-1),"")</f>
        <v>5.7732638888888937E-4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4.8206018518515137E-5</v>
      </c>
      <c r="D12" s="2">
        <f>IFERROR(HLOOKUP(lapchart!D12,totallaptimes!$1:$1048576,ROW()-1)-HLOOKUP(lapchart!C12,totallaptimes!$1:$1048576,ROW()-1),"")</f>
        <v>7.3958333333366821E-6</v>
      </c>
      <c r="E12" s="2">
        <f>IFERROR(HLOOKUP(lapchart!E12,totallaptimes!$1:$1048576,ROW()-1)-HLOOKUP(lapchart!D12,totallaptimes!$1:$1048576,ROW()-1),"")</f>
        <v>3.8819444444443754E-5</v>
      </c>
      <c r="F12" s="2">
        <f>IFERROR(HLOOKUP(lapchart!F12,totallaptimes!$1:$1048576,ROW()-1)-HLOOKUP(lapchart!E12,totallaptimes!$1:$1048576,ROW()-1),"")</f>
        <v>4.3460648148148373E-5</v>
      </c>
      <c r="G12" s="2">
        <f>IFERROR(HLOOKUP(lapchart!G12,totallaptimes!$1:$1048576,ROW()-1)-HLOOKUP(lapchart!F12,totallaptimes!$1:$1048576,ROW()-1),"")</f>
        <v>1.3828703703703572E-4</v>
      </c>
      <c r="H12" s="2">
        <f>IFERROR(HLOOKUP(lapchart!H12,totallaptimes!$1:$1048576,ROW()-1)-HLOOKUP(lapchart!G12,totallaptimes!$1:$1048576,ROW()-1),"")</f>
        <v>2.4884259259266156E-6</v>
      </c>
      <c r="I12" s="2">
        <f>IFERROR(HLOOKUP(lapchart!I12,totallaptimes!$1:$1048576,ROW()-1)-HLOOKUP(lapchart!H12,totallaptimes!$1:$1048576,ROW()-1),"")</f>
        <v>1.3078703703685302E-6</v>
      </c>
      <c r="J12" s="2">
        <f>IFERROR(HLOOKUP(lapchart!J12,totallaptimes!$1:$1048576,ROW()-1)-HLOOKUP(lapchart!I12,totallaptimes!$1:$1048576,ROW()-1),"")</f>
        <v>9.745370370373499E-6</v>
      </c>
      <c r="K12" s="2">
        <f>IFERROR(HLOOKUP(lapchart!K12,totallaptimes!$1:$1048576,ROW()-1)-HLOOKUP(lapchart!J12,totallaptimes!$1:$1048576,ROW()-1),"")</f>
        <v>-1.0254629629632625E-5</v>
      </c>
      <c r="L12" s="2">
        <f>IFERROR(HLOOKUP(lapchart!L12,totallaptimes!$1:$1048576,ROW()-1)-HLOOKUP(lapchart!K12,totallaptimes!$1:$1048576,ROW()-1),"")</f>
        <v>1.0398148148148267E-4</v>
      </c>
      <c r="M12" s="2">
        <f>IFERROR(HLOOKUP(lapchart!M12,totallaptimes!$1:$1048576,ROW()-1)-HLOOKUP(lapchart!L12,totallaptimes!$1:$1048576,ROW()-1),"")</f>
        <v>-1.2152777777777596E-5</v>
      </c>
      <c r="N12" s="2">
        <f>IFERROR(HLOOKUP(lapchart!N12,totallaptimes!$1:$1048576,ROW()-1)-HLOOKUP(lapchart!M12,totallaptimes!$1:$1048576,ROW()-1),"")</f>
        <v>-1.0300925925906673E-6</v>
      </c>
      <c r="O12" s="2">
        <f>IFERROR(HLOOKUP(lapchart!O12,totallaptimes!$1:$1048576,ROW()-1)-HLOOKUP(lapchart!N12,totallaptimes!$1:$1048576,ROW()-1),"")</f>
        <v>4.1979166666664125E-5</v>
      </c>
      <c r="P12" s="2">
        <f>IFERROR(HLOOKUP(lapchart!P12,totallaptimes!$1:$1048576,ROW()-1)-HLOOKUP(lapchart!O12,totallaptimes!$1:$1048576,ROW()-1),"")</f>
        <v>1.1376157407407342E-4</v>
      </c>
      <c r="Q12" s="2">
        <f>IFERROR(HLOOKUP(lapchart!Q12,totallaptimes!$1:$1048576,ROW()-1)-HLOOKUP(lapchart!P12,totallaptimes!$1:$1048576,ROW()-1),"")</f>
        <v>-5.4189814814814205E-5</v>
      </c>
      <c r="R12" s="2">
        <f>IFERROR(HLOOKUP(lapchart!R12,totallaptimes!$1:$1048576,ROW()-1)-HLOOKUP(lapchart!Q12,totallaptimes!$1:$1048576,ROW()-1),"")</f>
        <v>1.3703703703703274E-5</v>
      </c>
      <c r="S12" s="2">
        <f>IFERROR(HLOOKUP(lapchart!S12,totallaptimes!$1:$1048576,ROW()-1)-HLOOKUP(lapchart!R12,totallaptimes!$1:$1048576,ROW()-1),"")</f>
        <v>1.2790509259259439E-4</v>
      </c>
      <c r="T12" s="2">
        <f>IFERROR(HLOOKUP(lapchart!T12,totallaptimes!$1:$1048576,ROW()-1)-HLOOKUP(lapchart!S12,totallaptimes!$1:$1048576,ROW()-1),"")</f>
        <v>4.1805555555555346E-5</v>
      </c>
      <c r="U12" s="2">
        <f>IFERROR(HLOOKUP(lapchart!U12,totallaptimes!$1:$1048576,ROW()-1)-HLOOKUP(lapchart!T12,totallaptimes!$1:$1048576,ROW()-1),"")</f>
        <v>5.8042824074074247E-4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5.4409722222217849E-5</v>
      </c>
      <c r="D13" s="2">
        <f>IFERROR(HLOOKUP(lapchart!D13,totallaptimes!$1:$1048576,ROW()-1)-HLOOKUP(lapchart!C13,totallaptimes!$1:$1048576,ROW()-1),"")</f>
        <v>8.4259259259290842E-6</v>
      </c>
      <c r="E13" s="2">
        <f>IFERROR(HLOOKUP(lapchart!E13,totallaptimes!$1:$1048576,ROW()-1)-HLOOKUP(lapchart!D13,totallaptimes!$1:$1048576,ROW()-1),"")</f>
        <v>4.7974537037037343E-5</v>
      </c>
      <c r="F13" s="2">
        <f>IFERROR(HLOOKUP(lapchart!F13,totallaptimes!$1:$1048576,ROW()-1)-HLOOKUP(lapchart!E13,totallaptimes!$1:$1048576,ROW()-1),"")</f>
        <v>4.3333333333332724E-5</v>
      </c>
      <c r="G13" s="2">
        <f>IFERROR(HLOOKUP(lapchart!G13,totallaptimes!$1:$1048576,ROW()-1)-HLOOKUP(lapchart!F13,totallaptimes!$1:$1048576,ROW()-1),"")</f>
        <v>1.5283564814814674E-4</v>
      </c>
      <c r="H13" s="2">
        <f>IFERROR(HLOOKUP(lapchart!H13,totallaptimes!$1:$1048576,ROW()-1)-HLOOKUP(lapchart!G13,totallaptimes!$1:$1048576,ROW()-1),"")</f>
        <v>1.9097222222208554E-6</v>
      </c>
      <c r="I13" s="2">
        <f>IFERROR(HLOOKUP(lapchart!I13,totallaptimes!$1:$1048576,ROW()-1)-HLOOKUP(lapchart!H13,totallaptimes!$1:$1048576,ROW()-1),"")</f>
        <v>2.059027777778083E-5</v>
      </c>
      <c r="J13" s="2">
        <f>IFERROR(HLOOKUP(lapchart!J13,totallaptimes!$1:$1048576,ROW()-1)-HLOOKUP(lapchart!I13,totallaptimes!$1:$1048576,ROW()-1),"")</f>
        <v>-1.0509259259258719E-5</v>
      </c>
      <c r="K13" s="2">
        <f>IFERROR(HLOOKUP(lapchart!K13,totallaptimes!$1:$1048576,ROW()-1)-HLOOKUP(lapchart!J13,totallaptimes!$1:$1048576,ROW()-1),"")</f>
        <v>-1.3090277777780268E-5</v>
      </c>
      <c r="L13" s="2">
        <f>IFERROR(HLOOKUP(lapchart!L13,totallaptimes!$1:$1048576,ROW()-1)-HLOOKUP(lapchart!K13,totallaptimes!$1:$1048576,ROW()-1),"")</f>
        <v>1.1303240740740891E-4</v>
      </c>
      <c r="M13" s="2">
        <f>IFERROR(HLOOKUP(lapchart!M13,totallaptimes!$1:$1048576,ROW()-1)-HLOOKUP(lapchart!L13,totallaptimes!$1:$1048576,ROW()-1),"")</f>
        <v>-1.0671296296296817E-5</v>
      </c>
      <c r="N13" s="2">
        <f>IFERROR(HLOOKUP(lapchart!N13,totallaptimes!$1:$1048576,ROW()-1)-HLOOKUP(lapchart!M13,totallaptimes!$1:$1048576,ROW()-1),"")</f>
        <v>-1.7824074074052065E-6</v>
      </c>
      <c r="O13" s="2">
        <f>IFERROR(HLOOKUP(lapchart!O13,totallaptimes!$1:$1048576,ROW()-1)-HLOOKUP(lapchart!N13,totallaptimes!$1:$1048576,ROW()-1),"")</f>
        <v>4.3541666666663953E-5</v>
      </c>
      <c r="P13" s="2">
        <f>IFERROR(HLOOKUP(lapchart!P13,totallaptimes!$1:$1048576,ROW()-1)-HLOOKUP(lapchart!O13,totallaptimes!$1:$1048576,ROW()-1),"")</f>
        <v>1.0302083333333344E-4</v>
      </c>
      <c r="Q13" s="2">
        <f>IFERROR(HLOOKUP(lapchart!Q13,totallaptimes!$1:$1048576,ROW()-1)-HLOOKUP(lapchart!P13,totallaptimes!$1:$1048576,ROW()-1),"")</f>
        <v>-3.3240740740741667E-5</v>
      </c>
      <c r="R13" s="2">
        <f>IFERROR(HLOOKUP(lapchart!R13,totallaptimes!$1:$1048576,ROW()-1)-HLOOKUP(lapchart!Q13,totallaptimes!$1:$1048576,ROW()-1),"")</f>
        <v>1.1307870370369857E-5</v>
      </c>
      <c r="S13" s="2">
        <f>IFERROR(HLOOKUP(lapchart!S13,totallaptimes!$1:$1048576,ROW()-1)-HLOOKUP(lapchart!R13,totallaptimes!$1:$1048576,ROW()-1),"")</f>
        <v>1.0733796296296533E-4</v>
      </c>
      <c r="T13" s="2">
        <f>IFERROR(HLOOKUP(lapchart!T13,totallaptimes!$1:$1048576,ROW()-1)-HLOOKUP(lapchart!S13,totallaptimes!$1:$1048576,ROW()-1),"")</f>
        <v>4.251157407407502E-5</v>
      </c>
      <c r="U13" s="2">
        <f>IFERROR(HLOOKUP(lapchart!U13,totallaptimes!$1:$1048576,ROW()-1)-HLOOKUP(lapchart!T13,totallaptimes!$1:$1048576,ROW()-1),"")</f>
        <v>5.8085648148148254E-4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7.8437499999995178E-5</v>
      </c>
      <c r="D14" s="2">
        <f>IFERROR(HLOOKUP(lapchart!D14,totallaptimes!$1:$1048576,ROW()-1)-HLOOKUP(lapchart!C14,totallaptimes!$1:$1048576,ROW()-1),"")</f>
        <v>-1.3460648148144391E-5</v>
      </c>
      <c r="E14" s="2">
        <f>IFERROR(HLOOKUP(lapchart!E14,totallaptimes!$1:$1048576,ROW()-1)-HLOOKUP(lapchart!D14,totallaptimes!$1:$1048576,ROW()-1),"")</f>
        <v>8.447916666666673E-5</v>
      </c>
      <c r="F14" s="2">
        <f>IFERROR(HLOOKUP(lapchart!F14,totallaptimes!$1:$1048576,ROW()-1)-HLOOKUP(lapchart!E14,totallaptimes!$1:$1048576,ROW()-1),"")</f>
        <v>1.5358796296296301E-5</v>
      </c>
      <c r="G14" s="2">
        <f>IFERROR(HLOOKUP(lapchart!G14,totallaptimes!$1:$1048576,ROW()-1)-HLOOKUP(lapchart!F14,totallaptimes!$1:$1048576,ROW()-1),"")</f>
        <v>1.6358796296295913E-4</v>
      </c>
      <c r="H14" s="2">
        <f>IFERROR(HLOOKUP(lapchart!H14,totallaptimes!$1:$1048576,ROW()-1)-HLOOKUP(lapchart!G14,totallaptimes!$1:$1048576,ROW()-1),"")</f>
        <v>2.7731481481482745E-5</v>
      </c>
      <c r="I14" s="2">
        <f>IFERROR(HLOOKUP(lapchart!I14,totallaptimes!$1:$1048576,ROW()-1)-HLOOKUP(lapchart!H14,totallaptimes!$1:$1048576,ROW()-1),"")</f>
        <v>-3.7847222222222102E-5</v>
      </c>
      <c r="J14" s="2">
        <f>IFERROR(HLOOKUP(lapchart!J14,totallaptimes!$1:$1048576,ROW()-1)-HLOOKUP(lapchart!I14,totallaptimes!$1:$1048576,ROW()-1),"")</f>
        <v>4.0104166666669189E-5</v>
      </c>
      <c r="K14" s="2">
        <f>IFERROR(HLOOKUP(lapchart!K14,totallaptimes!$1:$1048576,ROW()-1)-HLOOKUP(lapchart!J14,totallaptimes!$1:$1048576,ROW()-1),"")</f>
        <v>9.158564814814793E-5</v>
      </c>
      <c r="L14" s="2">
        <f>IFERROR(HLOOKUP(lapchart!L14,totallaptimes!$1:$1048576,ROW()-1)-HLOOKUP(lapchart!K14,totallaptimes!$1:$1048576,ROW()-1),"")</f>
        <v>-9.9768518518530275E-6</v>
      </c>
      <c r="M14" s="2">
        <f>IFERROR(HLOOKUP(lapchart!M14,totallaptimes!$1:$1048576,ROW()-1)-HLOOKUP(lapchart!L14,totallaptimes!$1:$1048576,ROW()-1),"")</f>
        <v>-1.5046296296047923E-7</v>
      </c>
      <c r="N14" s="2">
        <f>IFERROR(HLOOKUP(lapchart!N14,totallaptimes!$1:$1048576,ROW()-1)-HLOOKUP(lapchart!M14,totallaptimes!$1:$1048576,ROW()-1),"")</f>
        <v>4.3136574074070441E-5</v>
      </c>
      <c r="O14" s="2">
        <f>IFERROR(HLOOKUP(lapchart!O14,totallaptimes!$1:$1048576,ROW()-1)-HLOOKUP(lapchart!N14,totallaptimes!$1:$1048576,ROW()-1),"")</f>
        <v>9.2314814814815904E-5</v>
      </c>
      <c r="P14" s="2">
        <f>IFERROR(HLOOKUP(lapchart!P14,totallaptimes!$1:$1048576,ROW()-1)-HLOOKUP(lapchart!O14,totallaptimes!$1:$1048576,ROW()-1),"")</f>
        <v>-4.5138888888837658E-7</v>
      </c>
      <c r="Q14" s="2">
        <f>IFERROR(HLOOKUP(lapchart!Q14,totallaptimes!$1:$1048576,ROW()-1)-HLOOKUP(lapchart!P14,totallaptimes!$1:$1048576,ROW()-1),"")</f>
        <v>-1.1053240740742029E-5</v>
      </c>
      <c r="R14" s="2">
        <f>IFERROR(HLOOKUP(lapchart!R14,totallaptimes!$1:$1048576,ROW()-1)-HLOOKUP(lapchart!Q14,totallaptimes!$1:$1048576,ROW()-1),"")</f>
        <v>7.5810185185178763E-6</v>
      </c>
      <c r="S14" s="2">
        <f>IFERROR(HLOOKUP(lapchart!S14,totallaptimes!$1:$1048576,ROW()-1)-HLOOKUP(lapchart!R14,totallaptimes!$1:$1048576,ROW()-1),"")</f>
        <v>8.9224537037038698E-5</v>
      </c>
      <c r="T14" s="2">
        <f>IFERROR(HLOOKUP(lapchart!T14,totallaptimes!$1:$1048576,ROW()-1)-HLOOKUP(lapchart!S14,totallaptimes!$1:$1048576,ROW()-1),"")</f>
        <v>4.1747685185186331E-5</v>
      </c>
      <c r="U14" s="2">
        <f>IFERROR(HLOOKUP(lapchart!U14,totallaptimes!$1:$1048576,ROW()-1)-HLOOKUP(lapchart!T14,totallaptimes!$1:$1048576,ROW()-1),"")</f>
        <v>5.8346064814814892E-4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6.9490740740738022E-5</v>
      </c>
      <c r="D15" s="2">
        <f>IFERROR(HLOOKUP(lapchart!D15,totallaptimes!$1:$1048576,ROW()-1)-HLOOKUP(lapchart!C15,totallaptimes!$1:$1048576,ROW()-1),"")</f>
        <v>1.3324074074074106E-4</v>
      </c>
      <c r="E15" s="2">
        <f>IFERROR(HLOOKUP(lapchart!E15,totallaptimes!$1:$1048576,ROW()-1)-HLOOKUP(lapchart!D15,totallaptimes!$1:$1048576,ROW()-1),"")</f>
        <v>1.1848379629629362E-4</v>
      </c>
      <c r="F15" s="2">
        <f>IFERROR(HLOOKUP(lapchart!F15,totallaptimes!$1:$1048576,ROW()-1)-HLOOKUP(lapchart!E15,totallaptimes!$1:$1048576,ROW()-1),"")</f>
        <v>2.5497685185183958E-5</v>
      </c>
      <c r="G15" s="2">
        <f>IFERROR(HLOOKUP(lapchart!G15,totallaptimes!$1:$1048576,ROW()-1)-HLOOKUP(lapchart!F15,totallaptimes!$1:$1048576,ROW()-1),"")</f>
        <v>-1.3032407407406049E-5</v>
      </c>
      <c r="H15" s="2">
        <f>IFERROR(HLOOKUP(lapchart!H15,totallaptimes!$1:$1048576,ROW()-1)-HLOOKUP(lapchart!G15,totallaptimes!$1:$1048576,ROW()-1),"")</f>
        <v>1.0150462962963194E-4</v>
      </c>
      <c r="I15" s="2">
        <f>IFERROR(HLOOKUP(lapchart!I15,totallaptimes!$1:$1048576,ROW()-1)-HLOOKUP(lapchart!H15,totallaptimes!$1:$1048576,ROW()-1),"")</f>
        <v>-3.5462962962962835E-5</v>
      </c>
      <c r="J15" s="2">
        <f>IFERROR(HLOOKUP(lapchart!J15,totallaptimes!$1:$1048576,ROW()-1)-HLOOKUP(lapchart!I15,totallaptimes!$1:$1048576,ROW()-1),"")</f>
        <v>8.5821759259259445E-5</v>
      </c>
      <c r="K15" s="2">
        <f>IFERROR(HLOOKUP(lapchart!K15,totallaptimes!$1:$1048576,ROW()-1)-HLOOKUP(lapchart!J15,totallaptimes!$1:$1048576,ROW()-1),"")</f>
        <v>-1.0659722222222667E-5</v>
      </c>
      <c r="L15" s="2">
        <f>IFERROR(HLOOKUP(lapchart!L15,totallaptimes!$1:$1048576,ROW()-1)-HLOOKUP(lapchart!K15,totallaptimes!$1:$1048576,ROW()-1),"")</f>
        <v>1.5856481481498624E-6</v>
      </c>
      <c r="M15" s="2">
        <f>IFERROR(HLOOKUP(lapchart!M15,totallaptimes!$1:$1048576,ROW()-1)-HLOOKUP(lapchart!L15,totallaptimes!$1:$1048576,ROW()-1),"")</f>
        <v>4.4143518518514543E-5</v>
      </c>
      <c r="N15" s="2">
        <f>IFERROR(HLOOKUP(lapchart!N15,totallaptimes!$1:$1048576,ROW()-1)-HLOOKUP(lapchart!M15,totallaptimes!$1:$1048576,ROW()-1),"")</f>
        <v>8.6701388888891368E-5</v>
      </c>
      <c r="O15" s="2">
        <f>IFERROR(HLOOKUP(lapchart!O15,totallaptimes!$1:$1048576,ROW()-1)-HLOOKUP(lapchart!N15,totallaptimes!$1:$1048576,ROW()-1),"")</f>
        <v>-5.0115740740739462E-6</v>
      </c>
      <c r="P15" s="2">
        <f>IFERROR(HLOOKUP(lapchart!P15,totallaptimes!$1:$1048576,ROW()-1)-HLOOKUP(lapchart!O15,totallaptimes!$1:$1048576,ROW()-1),"")</f>
        <v>1.9224537037034611E-5</v>
      </c>
      <c r="Q15" s="2">
        <f>IFERROR(HLOOKUP(lapchart!Q15,totallaptimes!$1:$1048576,ROW()-1)-HLOOKUP(lapchart!P15,totallaptimes!$1:$1048576,ROW()-1),"")</f>
        <v>-6.4930555555547248E-6</v>
      </c>
      <c r="R15" s="2">
        <f>IFERROR(HLOOKUP(lapchart!R15,totallaptimes!$1:$1048576,ROW()-1)-HLOOKUP(lapchart!Q15,totallaptimes!$1:$1048576,ROW()-1),"")</f>
        <v>6.5509259259254743E-6</v>
      </c>
      <c r="S15" s="2">
        <f>IFERROR(HLOOKUP(lapchart!S15,totallaptimes!$1:$1048576,ROW()-1)-HLOOKUP(lapchart!R15,totallaptimes!$1:$1048576,ROW()-1),"")</f>
        <v>6.9942129629631603E-5</v>
      </c>
      <c r="T15" s="2">
        <f>IFERROR(HLOOKUP(lapchart!T15,totallaptimes!$1:$1048576,ROW()-1)-HLOOKUP(lapchart!S15,totallaptimes!$1:$1048576,ROW()-1),"")</f>
        <v>4.0543981481481681E-5</v>
      </c>
      <c r="U15" s="2">
        <f>IFERROR(HLOOKUP(lapchart!U15,totallaptimes!$1:$1048576,ROW()-1)-HLOOKUP(lapchart!T15,totallaptimes!$1:$1048576,ROW()-1),"")</f>
        <v>5.9252314814814931E-4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7.3437499999997116E-5</v>
      </c>
      <c r="D16" s="2">
        <f>IFERROR(HLOOKUP(lapchart!D16,totallaptimes!$1:$1048576,ROW()-1)-HLOOKUP(lapchart!C16,totallaptimes!$1:$1048576,ROW()-1),"")</f>
        <v>2.408680555555532E-4</v>
      </c>
      <c r="E16" s="2">
        <f>IFERROR(HLOOKUP(lapchart!E16,totallaptimes!$1:$1048576,ROW()-1)-HLOOKUP(lapchart!D16,totallaptimes!$1:$1048576,ROW()-1),"")</f>
        <v>5.6469907407406122E-5</v>
      </c>
      <c r="F16" s="2">
        <f>IFERROR(HLOOKUP(lapchart!F16,totallaptimes!$1:$1048576,ROW()-1)-HLOOKUP(lapchart!E16,totallaptimes!$1:$1048576,ROW()-1),"")</f>
        <v>-1.5949074074071007E-5</v>
      </c>
      <c r="G16" s="2">
        <f>IFERROR(HLOOKUP(lapchart!G16,totallaptimes!$1:$1048576,ROW()-1)-HLOOKUP(lapchart!F16,totallaptimes!$1:$1048576,ROW()-1),"")</f>
        <v>9.148148148148405E-5</v>
      </c>
      <c r="H16" s="2">
        <f>IFERROR(HLOOKUP(lapchart!H16,totallaptimes!$1:$1048576,ROW()-1)-HLOOKUP(lapchart!G16,totallaptimes!$1:$1048576,ROW()-1),"")</f>
        <v>3.2060185185187051E-6</v>
      </c>
      <c r="I16" s="2">
        <f>IFERROR(HLOOKUP(lapchart!I16,totallaptimes!$1:$1048576,ROW()-1)-HLOOKUP(lapchart!H16,totallaptimes!$1:$1048576,ROW()-1),"")</f>
        <v>-1.6423611111111153E-5</v>
      </c>
      <c r="J16" s="2">
        <f>IFERROR(HLOOKUP(lapchart!J16,totallaptimes!$1:$1048576,ROW()-1)-HLOOKUP(lapchart!I16,totallaptimes!$1:$1048576,ROW()-1),"")</f>
        <v>8.6608796296294699E-5</v>
      </c>
      <c r="K16" s="2">
        <f>IFERROR(HLOOKUP(lapchart!K16,totallaptimes!$1:$1048576,ROW()-1)-HLOOKUP(lapchart!J16,totallaptimes!$1:$1048576,ROW()-1),"")</f>
        <v>-9.259259259260938E-6</v>
      </c>
      <c r="L16" s="2">
        <f>IFERROR(HLOOKUP(lapchart!L16,totallaptimes!$1:$1048576,ROW()-1)-HLOOKUP(lapchart!K16,totallaptimes!$1:$1048576,ROW()-1),"")</f>
        <v>5.7870370374218938E-8</v>
      </c>
      <c r="M16" s="2">
        <f>IFERROR(HLOOKUP(lapchart!M16,totallaptimes!$1:$1048576,ROW()-1)-HLOOKUP(lapchart!L16,totallaptimes!$1:$1048576,ROW()-1),"")</f>
        <v>4.527777777777256E-5</v>
      </c>
      <c r="N16" s="2">
        <f>IFERROR(HLOOKUP(lapchart!N16,totallaptimes!$1:$1048576,ROW()-1)-HLOOKUP(lapchart!M16,totallaptimes!$1:$1048576,ROW()-1),"")</f>
        <v>8.0254629629631508E-5</v>
      </c>
      <c r="O16" s="2">
        <f>IFERROR(HLOOKUP(lapchart!O16,totallaptimes!$1:$1048576,ROW()-1)-HLOOKUP(lapchart!N16,totallaptimes!$1:$1048576,ROW()-1),"")</f>
        <v>-6.840277777777487E-6</v>
      </c>
      <c r="P16" s="2">
        <f>IFERROR(HLOOKUP(lapchart!P16,totallaptimes!$1:$1048576,ROW()-1)-HLOOKUP(lapchart!O16,totallaptimes!$1:$1048576,ROW()-1),"")</f>
        <v>1.5949074074074476E-5</v>
      </c>
      <c r="Q16" s="2">
        <f>IFERROR(HLOOKUP(lapchart!Q16,totallaptimes!$1:$1048576,ROW()-1)-HLOOKUP(lapchart!P16,totallaptimes!$1:$1048576,ROW()-1),"")</f>
        <v>1.8148148148149079E-5</v>
      </c>
      <c r="R16" s="2">
        <f>IFERROR(HLOOKUP(lapchart!R16,totallaptimes!$1:$1048576,ROW()-1)-HLOOKUP(lapchart!Q16,totallaptimes!$1:$1048576,ROW()-1),"")</f>
        <v>6.1921296296285622E-6</v>
      </c>
      <c r="S16" s="2">
        <f>IFERROR(HLOOKUP(lapchart!S16,totallaptimes!$1:$1048576,ROW()-1)-HLOOKUP(lapchart!R16,totallaptimes!$1:$1048576,ROW()-1),"")</f>
        <v>5.7280092592593146E-5</v>
      </c>
      <c r="T16" s="2">
        <f>IFERROR(HLOOKUP(lapchart!T16,totallaptimes!$1:$1048576,ROW()-1)-HLOOKUP(lapchart!S16,totallaptimes!$1:$1048576,ROW()-1),"")</f>
        <v>3.4560185185186082E-5</v>
      </c>
      <c r="U16" s="2">
        <f>IFERROR(HLOOKUP(lapchart!U16,totallaptimes!$1:$1048576,ROW()-1)-HLOOKUP(lapchart!T16,totallaptimes!$1:$1048576,ROW()-1),"")</f>
        <v>5.8863425925926097E-4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8.0532407407404166E-5</v>
      </c>
      <c r="D17" s="2">
        <f>IFERROR(HLOOKUP(lapchart!D17,totallaptimes!$1:$1048576,ROW()-1)-HLOOKUP(lapchart!C17,totallaptimes!$1:$1048576,ROW()-1),"")</f>
        <v>2.2859953703703584E-4</v>
      </c>
      <c r="E17" s="2">
        <f>IFERROR(HLOOKUP(lapchart!E17,totallaptimes!$1:$1048576,ROW()-1)-HLOOKUP(lapchart!D17,totallaptimes!$1:$1048576,ROW()-1),"")</f>
        <v>8.7233796296295324E-5</v>
      </c>
      <c r="F17" s="2">
        <f>IFERROR(HLOOKUP(lapchart!F17,totallaptimes!$1:$1048576,ROW()-1)-HLOOKUP(lapchart!E17,totallaptimes!$1:$1048576,ROW()-1),"")</f>
        <v>-1.6493055555552583E-5</v>
      </c>
      <c r="G17" s="2">
        <f>IFERROR(HLOOKUP(lapchart!G17,totallaptimes!$1:$1048576,ROW()-1)-HLOOKUP(lapchart!F17,totallaptimes!$1:$1048576,ROW()-1),"")</f>
        <v>8.9849537037039323E-5</v>
      </c>
      <c r="H17" s="2">
        <f>IFERROR(HLOOKUP(lapchart!H17,totallaptimes!$1:$1048576,ROW()-1)-HLOOKUP(lapchart!G17,totallaptimes!$1:$1048576,ROW()-1),"")</f>
        <v>-3.4606481481500029E-6</v>
      </c>
      <c r="I17" s="2">
        <f>IFERROR(HLOOKUP(lapchart!I17,totallaptimes!$1:$1048576,ROW()-1)-HLOOKUP(lapchart!H17,totallaptimes!$1:$1048576,ROW()-1),"")</f>
        <v>-5.0231481481463613E-6</v>
      </c>
      <c r="J17" s="2">
        <f>IFERROR(HLOOKUP(lapchart!J17,totallaptimes!$1:$1048576,ROW()-1)-HLOOKUP(lapchart!I17,totallaptimes!$1:$1048576,ROW()-1),"")</f>
        <v>9.296296296296136E-5</v>
      </c>
      <c r="K17" s="2">
        <f>IFERROR(HLOOKUP(lapchart!K17,totallaptimes!$1:$1048576,ROW()-1)-HLOOKUP(lapchart!J17,totallaptimes!$1:$1048576,ROW()-1),"")</f>
        <v>-8.3796296296324846E-6</v>
      </c>
      <c r="L17" s="2">
        <f>IFERROR(HLOOKUP(lapchart!L17,totallaptimes!$1:$1048576,ROW()-1)-HLOOKUP(lapchart!K17,totallaptimes!$1:$1048576,ROW()-1),"")</f>
        <v>5.4398148148504522E-7</v>
      </c>
      <c r="M17" s="2">
        <f>IFERROR(HLOOKUP(lapchart!M17,totallaptimes!$1:$1048576,ROW()-1)-HLOOKUP(lapchart!L17,totallaptimes!$1:$1048576,ROW()-1),"")</f>
        <v>4.5868055555550735E-5</v>
      </c>
      <c r="N17" s="2">
        <f>IFERROR(HLOOKUP(lapchart!N17,totallaptimes!$1:$1048576,ROW()-1)-HLOOKUP(lapchart!M17,totallaptimes!$1:$1048576,ROW()-1),"")</f>
        <v>7.729166666666995E-5</v>
      </c>
      <c r="O17" s="2">
        <f>IFERROR(HLOOKUP(lapchart!O17,totallaptimes!$1:$1048576,ROW()-1)-HLOOKUP(lapchart!N17,totallaptimes!$1:$1048576,ROW()-1),"")</f>
        <v>7.4189814814815125E-6</v>
      </c>
      <c r="P17" s="2">
        <f>IFERROR(HLOOKUP(lapchart!P17,totallaptimes!$1:$1048576,ROW()-1)-HLOOKUP(lapchart!O17,totallaptimes!$1:$1048576,ROW()-1),"")</f>
        <v>3.0671296296289063E-6</v>
      </c>
      <c r="Q17" s="2">
        <f>IFERROR(HLOOKUP(lapchart!Q17,totallaptimes!$1:$1048576,ROW()-1)-HLOOKUP(lapchart!P17,totallaptimes!$1:$1048576,ROW()-1),"")</f>
        <v>2.8414351851854119E-5</v>
      </c>
      <c r="R17" s="2">
        <f>IFERROR(HLOOKUP(lapchart!R17,totallaptimes!$1:$1048576,ROW()-1)-HLOOKUP(lapchart!Q17,totallaptimes!$1:$1048576,ROW()-1),"")</f>
        <v>9.4675925925921667E-6</v>
      </c>
      <c r="S17" s="2">
        <f>IFERROR(HLOOKUP(lapchart!S17,totallaptimes!$1:$1048576,ROW()-1)-HLOOKUP(lapchart!R17,totallaptimes!$1:$1048576,ROW()-1),"")</f>
        <v>5.0543981481479539E-5</v>
      </c>
      <c r="T17" s="2">
        <f>IFERROR(HLOOKUP(lapchart!T17,totallaptimes!$1:$1048576,ROW()-1)-HLOOKUP(lapchart!S17,totallaptimes!$1:$1048576,ROW()-1),"")</f>
        <v>2.5277777777780314E-5</v>
      </c>
      <c r="U17" s="2">
        <f>IFERROR(HLOOKUP(lapchart!U17,totallaptimes!$1:$1048576,ROW()-1)-HLOOKUP(lapchart!T17,totallaptimes!$1:$1048576,ROW()-1),"")</f>
        <v>5.8393518518518733E-4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8.6805555555555247E-5</v>
      </c>
      <c r="D18" s="2">
        <f>IFERROR(HLOOKUP(lapchart!D18,totallaptimes!$1:$1048576,ROW()-1)-HLOOKUP(lapchart!C18,totallaptimes!$1:$1048576,ROW()-1),"")</f>
        <v>2.213541666666631E-4</v>
      </c>
      <c r="E18" s="2">
        <f>IFERROR(HLOOKUP(lapchart!E18,totallaptimes!$1:$1048576,ROW()-1)-HLOOKUP(lapchart!D18,totallaptimes!$1:$1048576,ROW()-1),"")</f>
        <v>1.1346064814814899E-4</v>
      </c>
      <c r="F18" s="2">
        <f>IFERROR(HLOOKUP(lapchart!F18,totallaptimes!$1:$1048576,ROW()-1)-HLOOKUP(lapchart!E18,totallaptimes!$1:$1048576,ROW()-1),"")</f>
        <v>-1.7280092592591306E-5</v>
      </c>
      <c r="G18" s="2">
        <f>IFERROR(HLOOKUP(lapchart!G18,totallaptimes!$1:$1048576,ROW()-1)-HLOOKUP(lapchart!F18,totallaptimes!$1:$1048576,ROW()-1),"")</f>
        <v>9.0486111111114098E-5</v>
      </c>
      <c r="H18" s="2">
        <f>IFERROR(HLOOKUP(lapchart!H18,totallaptimes!$1:$1048576,ROW()-1)-HLOOKUP(lapchart!G18,totallaptimes!$1:$1048576,ROW()-1),"")</f>
        <v>-2.7199074074078788E-6</v>
      </c>
      <c r="I18" s="2">
        <f>IFERROR(HLOOKUP(lapchart!I18,totallaptimes!$1:$1048576,ROW()-1)-HLOOKUP(lapchart!H18,totallaptimes!$1:$1048576,ROW()-1),"")</f>
        <v>-2.5347222222214805E-6</v>
      </c>
      <c r="J18" s="2">
        <f>IFERROR(HLOOKUP(lapchart!J18,totallaptimes!$1:$1048576,ROW()-1)-HLOOKUP(lapchart!I18,totallaptimes!$1:$1048576,ROW()-1),"")</f>
        <v>1.0159722222222167E-4</v>
      </c>
      <c r="K18" s="2">
        <f>IFERROR(HLOOKUP(lapchart!K18,totallaptimes!$1:$1048576,ROW()-1)-HLOOKUP(lapchart!J18,totallaptimes!$1:$1048576,ROW()-1),"")</f>
        <v>-9.7800925925976834E-6</v>
      </c>
      <c r="L18" s="2">
        <f>IFERROR(HLOOKUP(lapchart!L18,totallaptimes!$1:$1048576,ROW()-1)-HLOOKUP(lapchart!K18,totallaptimes!$1:$1048576,ROW()-1),"")</f>
        <v>9.606481481509721E-7</v>
      </c>
      <c r="M18" s="2">
        <f>IFERROR(HLOOKUP(lapchart!M18,totallaptimes!$1:$1048576,ROW()-1)-HLOOKUP(lapchart!L18,totallaptimes!$1:$1048576,ROW()-1),"")</f>
        <v>4.7905092592590709E-5</v>
      </c>
      <c r="N18" s="2">
        <f>IFERROR(HLOOKUP(lapchart!N18,totallaptimes!$1:$1048576,ROW()-1)-HLOOKUP(lapchart!M18,totallaptimes!$1:$1048576,ROW()-1),"")</f>
        <v>7.7083333333335252E-5</v>
      </c>
      <c r="O18" s="2">
        <f>IFERROR(HLOOKUP(lapchart!O18,totallaptimes!$1:$1048576,ROW()-1)-HLOOKUP(lapchart!N18,totallaptimes!$1:$1048576,ROW()-1),"")</f>
        <v>-6.1342592592647516E-7</v>
      </c>
      <c r="P18" s="2">
        <f>IFERROR(HLOOKUP(lapchart!P18,totallaptimes!$1:$1048576,ROW()-1)-HLOOKUP(lapchart!O18,totallaptimes!$1:$1048576,ROW()-1),"")</f>
        <v>1.1770833333334119E-5</v>
      </c>
      <c r="Q18" s="2">
        <f>IFERROR(HLOOKUP(lapchart!Q18,totallaptimes!$1:$1048576,ROW()-1)-HLOOKUP(lapchart!P18,totallaptimes!$1:$1048576,ROW()-1),"")</f>
        <v>3.9074074074076787E-5</v>
      </c>
      <c r="R18" s="2">
        <f>IFERROR(HLOOKUP(lapchart!R18,totallaptimes!$1:$1048576,ROW()-1)-HLOOKUP(lapchart!Q18,totallaptimes!$1:$1048576,ROW()-1),"")</f>
        <v>1.2094907407406846E-5</v>
      </c>
      <c r="S18" s="2">
        <f>IFERROR(HLOOKUP(lapchart!S18,totallaptimes!$1:$1048576,ROW()-1)-HLOOKUP(lapchart!R18,totallaptimes!$1:$1048576,ROW()-1),"")</f>
        <v>4.7708333333330161E-5</v>
      </c>
      <c r="T18" s="2">
        <f>IFERROR(HLOOKUP(lapchart!T18,totallaptimes!$1:$1048576,ROW()-1)-HLOOKUP(lapchart!S18,totallaptimes!$1:$1048576,ROW()-1),"")</f>
        <v>1.7245370370372326E-5</v>
      </c>
      <c r="U18" s="2">
        <f>IFERROR(HLOOKUP(lapchart!U18,totallaptimes!$1:$1048576,ROW()-1)-HLOOKUP(lapchart!T18,totallaptimes!$1:$1048576,ROW()-1),"")</f>
        <v>5.7282407407407629E-4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9.3587962962965454E-5</v>
      </c>
      <c r="D19" s="2">
        <f>IFERROR(HLOOKUP(lapchart!D19,totallaptimes!$1:$1048576,ROW()-1)-HLOOKUP(lapchart!C19,totallaptimes!$1:$1048576,ROW()-1),"")</f>
        <v>2.2523148148147557E-4</v>
      </c>
      <c r="E19" s="2">
        <f>IFERROR(HLOOKUP(lapchart!E19,totallaptimes!$1:$1048576,ROW()-1)-HLOOKUP(lapchart!D19,totallaptimes!$1:$1048576,ROW()-1),"")</f>
        <v>1.3714120370370703E-4</v>
      </c>
      <c r="F19" s="2">
        <f>IFERROR(HLOOKUP(lapchart!F19,totallaptimes!$1:$1048576,ROW()-1)-HLOOKUP(lapchart!E19,totallaptimes!$1:$1048576,ROW()-1),"")</f>
        <v>-1.7488425925926004E-5</v>
      </c>
      <c r="G19" s="2">
        <f>IFERROR(HLOOKUP(lapchart!G19,totallaptimes!$1:$1048576,ROW()-1)-HLOOKUP(lapchart!F19,totallaptimes!$1:$1048576,ROW()-1),"")</f>
        <v>9.0381944444446749E-5</v>
      </c>
      <c r="H19" s="2">
        <f>IFERROR(HLOOKUP(lapchart!H19,totallaptimes!$1:$1048576,ROW()-1)-HLOOKUP(lapchart!G19,totallaptimes!$1:$1048576,ROW()-1),"")</f>
        <v>-4.2476851851852571E-6</v>
      </c>
      <c r="I19" s="2">
        <f>IFERROR(HLOOKUP(lapchart!I19,totallaptimes!$1:$1048576,ROW()-1)-HLOOKUP(lapchart!H19,totallaptimes!$1:$1048576,ROW()-1),"")</f>
        <v>-7.3148148148141634E-6</v>
      </c>
      <c r="J19" s="2">
        <f>IFERROR(HLOOKUP(lapchart!J19,totallaptimes!$1:$1048576,ROW()-1)-HLOOKUP(lapchart!I19,totallaptimes!$1:$1048576,ROW()-1),"")</f>
        <v>1.1140046296296419E-4</v>
      </c>
      <c r="K19" s="2">
        <f>IFERROR(HLOOKUP(lapchart!K19,totallaptimes!$1:$1048576,ROW()-1)-HLOOKUP(lapchart!J19,totallaptimes!$1:$1048576,ROW()-1),"")</f>
        <v>-9.2476851851902575E-6</v>
      </c>
      <c r="L19" s="2">
        <f>IFERROR(HLOOKUP(lapchart!L19,totallaptimes!$1:$1048576,ROW()-1)-HLOOKUP(lapchart!K19,totallaptimes!$1:$1048576,ROW()-1),"")</f>
        <v>1.3888888888979878E-7</v>
      </c>
      <c r="M19" s="2">
        <f>IFERROR(HLOOKUP(lapchart!M19,totallaptimes!$1:$1048576,ROW()-1)-HLOOKUP(lapchart!L19,totallaptimes!$1:$1048576,ROW()-1),"")</f>
        <v>4.3726851851850351E-5</v>
      </c>
      <c r="N19" s="2">
        <f>IFERROR(HLOOKUP(lapchart!N19,totallaptimes!$1:$1048576,ROW()-1)-HLOOKUP(lapchart!M19,totallaptimes!$1:$1048576,ROW()-1),"")</f>
        <v>7.5520833333335424E-5</v>
      </c>
      <c r="O19" s="2">
        <f>IFERROR(HLOOKUP(lapchart!O19,totallaptimes!$1:$1048576,ROW()-1)-HLOOKUP(lapchart!N19,totallaptimes!$1:$1048576,ROW()-1),"")</f>
        <v>2.2800925925901827E-6</v>
      </c>
      <c r="P19" s="2">
        <f>IFERROR(HLOOKUP(lapchart!P19,totallaptimes!$1:$1048576,ROW()-1)-HLOOKUP(lapchart!O19,totallaptimes!$1:$1048576,ROW()-1),"")</f>
        <v>6.1226851851871322E-6</v>
      </c>
      <c r="Q19" s="2">
        <f>IFERROR(HLOOKUP(lapchart!Q19,totallaptimes!$1:$1048576,ROW()-1)-HLOOKUP(lapchart!P19,totallaptimes!$1:$1048576,ROW()-1),"")</f>
        <v>5.4988425925928813E-5</v>
      </c>
      <c r="R19" s="2">
        <f>IFERROR(HLOOKUP(lapchart!R19,totallaptimes!$1:$1048576,ROW()-1)-HLOOKUP(lapchart!Q19,totallaptimes!$1:$1048576,ROW()-1),"")</f>
        <v>1.0787037037038316E-5</v>
      </c>
      <c r="S19" s="2">
        <f>IFERROR(HLOOKUP(lapchart!S19,totallaptimes!$1:$1048576,ROW()-1)-HLOOKUP(lapchart!R19,totallaptimes!$1:$1048576,ROW()-1),"")</f>
        <v>5.1134259259254244E-5</v>
      </c>
      <c r="T19" s="2">
        <f>IFERROR(HLOOKUP(lapchart!T19,totallaptimes!$1:$1048576,ROW()-1)-HLOOKUP(lapchart!S19,totallaptimes!$1:$1048576,ROW()-1),"")</f>
        <v>1.3958333333334572E-5</v>
      </c>
      <c r="U19" s="2">
        <f>IFERROR(HLOOKUP(lapchart!U19,totallaptimes!$1:$1048576,ROW()-1)-HLOOKUP(lapchart!T19,totallaptimes!$1:$1048576,ROW()-1),"")</f>
        <v>5.5797453703703911E-4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1.023611111111121E-4</v>
      </c>
      <c r="D20" s="2">
        <f>IFERROR(HLOOKUP(lapchart!D20,totallaptimes!$1:$1048576,ROW()-1)-HLOOKUP(lapchart!C20,totallaptimes!$1:$1048576,ROW()-1),"")</f>
        <v>2.2297453703703021E-4</v>
      </c>
      <c r="E20" s="2">
        <f>IFERROR(HLOOKUP(lapchart!E20,totallaptimes!$1:$1048576,ROW()-1)-HLOOKUP(lapchart!D20,totallaptimes!$1:$1048576,ROW()-1),"")</f>
        <v>1.2440972222222887E-4</v>
      </c>
      <c r="F20" s="2">
        <f>IFERROR(HLOOKUP(lapchart!F20,totallaptimes!$1:$1048576,ROW()-1)-HLOOKUP(lapchart!E20,totallaptimes!$1:$1048576,ROW()-1),"")</f>
        <v>1.0792824074074003E-4</v>
      </c>
      <c r="G20" s="2">
        <f>IFERROR(HLOOKUP(lapchart!G20,totallaptimes!$1:$1048576,ROW()-1)-HLOOKUP(lapchart!F20,totallaptimes!$1:$1048576,ROW()-1),"")</f>
        <v>-3.2638888888859852E-6</v>
      </c>
      <c r="H20" s="2">
        <f>IFERROR(HLOOKUP(lapchart!H20,totallaptimes!$1:$1048576,ROW()-1)-HLOOKUP(lapchart!G20,totallaptimes!$1:$1048576,ROW()-1),"")</f>
        <v>-3.6851851851857353E-5</v>
      </c>
      <c r="I20" s="2">
        <f>IFERROR(HLOOKUP(lapchart!I20,totallaptimes!$1:$1048576,ROW()-1)-HLOOKUP(lapchart!H20,totallaptimes!$1:$1048576,ROW()-1),"")</f>
        <v>2.9351851851856792E-5</v>
      </c>
      <c r="J20" s="2">
        <f>IFERROR(HLOOKUP(lapchart!J20,totallaptimes!$1:$1048576,ROW()-1)-HLOOKUP(lapchart!I20,totallaptimes!$1:$1048576,ROW()-1),"")</f>
        <v>1.189583333333355E-4</v>
      </c>
      <c r="K20" s="2">
        <f>IFERROR(HLOOKUP(lapchart!K20,totallaptimes!$1:$1048576,ROW()-1)-HLOOKUP(lapchart!J20,totallaptimes!$1:$1048576,ROW()-1),"")</f>
        <v>-1.2233796296303584E-5</v>
      </c>
      <c r="L20" s="2">
        <f>IFERROR(HLOOKUP(lapchart!L20,totallaptimes!$1:$1048576,ROW()-1)-HLOOKUP(lapchart!K20,totallaptimes!$1:$1048576,ROW()-1),"")</f>
        <v>1.666666666667177E-6</v>
      </c>
      <c r="M20" s="2">
        <f>IFERROR(HLOOKUP(lapchart!M20,totallaptimes!$1:$1048576,ROW()-1)-HLOOKUP(lapchart!L20,totallaptimes!$1:$1048576,ROW()-1),"")</f>
        <v>1.046527777777799E-4</v>
      </c>
      <c r="N20" s="2">
        <f>IFERROR(HLOOKUP(lapchart!N20,totallaptimes!$1:$1048576,ROW()-1)-HLOOKUP(lapchart!M20,totallaptimes!$1:$1048576,ROW()-1),"")</f>
        <v>4.9305555555531622E-6</v>
      </c>
      <c r="O20" s="2">
        <f>IFERROR(HLOOKUP(lapchart!O20,totallaptimes!$1:$1048576,ROW()-1)-HLOOKUP(lapchart!N20,totallaptimes!$1:$1048576,ROW()-1),"")</f>
        <v>1.8472222222225276E-5</v>
      </c>
      <c r="P20" s="2">
        <f>IFERROR(HLOOKUP(lapchart!P20,totallaptimes!$1:$1048576,ROW()-1)-HLOOKUP(lapchart!O20,totallaptimes!$1:$1048576,ROW()-1),"")</f>
        <v>-3.2488425925927128E-5</v>
      </c>
      <c r="Q20" s="2">
        <f>IFERROR(HLOOKUP(lapchart!Q20,totallaptimes!$1:$1048576,ROW()-1)-HLOOKUP(lapchart!P20,totallaptimes!$1:$1048576,ROW()-1),"")</f>
        <v>9.6539351851856331E-5</v>
      </c>
      <c r="R20" s="2">
        <f>IFERROR(HLOOKUP(lapchart!R20,totallaptimes!$1:$1048576,ROW()-1)-HLOOKUP(lapchart!Q20,totallaptimes!$1:$1048576,ROW()-1),"")</f>
        <v>1.0092592592592792E-5</v>
      </c>
      <c r="S20" s="2">
        <f>IFERROR(HLOOKUP(lapchart!S20,totallaptimes!$1:$1048576,ROW()-1)-HLOOKUP(lapchart!R20,totallaptimes!$1:$1048576,ROW()-1),"")</f>
        <v>5.0289351851844771E-5</v>
      </c>
      <c r="T20" s="2">
        <f>IFERROR(HLOOKUP(lapchart!T20,totallaptimes!$1:$1048576,ROW()-1)-HLOOKUP(lapchart!S20,totallaptimes!$1:$1048576,ROW()-1),"")</f>
        <v>1.3472222222223745E-5</v>
      </c>
      <c r="U20" s="2">
        <f>IFERROR(HLOOKUP(lapchart!U20,totallaptimes!$1:$1048576,ROW()-1)-HLOOKUP(lapchart!T20,totallaptimes!$1:$1048576,ROW()-1),"")</f>
        <v>5.3810185185185558E-4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1.1320601851851769E-4</v>
      </c>
      <c r="D21" s="2">
        <f>IFERROR(HLOOKUP(lapchart!D21,totallaptimes!$1:$1048576,ROW()-1)-HLOOKUP(lapchart!C21,totallaptimes!$1:$1048576,ROW()-1),"")</f>
        <v>2.1825231481480828E-4</v>
      </c>
      <c r="E21" s="2">
        <f>IFERROR(HLOOKUP(lapchart!E21,totallaptimes!$1:$1048576,ROW()-1)-HLOOKUP(lapchart!D21,totallaptimes!$1:$1048576,ROW()-1),"")</f>
        <v>1.3082175925926628E-4</v>
      </c>
      <c r="F21" s="2">
        <f>IFERROR(HLOOKUP(lapchart!F21,totallaptimes!$1:$1048576,ROW()-1)-HLOOKUP(lapchart!E21,totallaptimes!$1:$1048576,ROW()-1),"")</f>
        <v>1.0501157407407508E-4</v>
      </c>
      <c r="G21" s="2">
        <f>IFERROR(HLOOKUP(lapchart!G21,totallaptimes!$1:$1048576,ROW()-1)-HLOOKUP(lapchart!F21,totallaptimes!$1:$1048576,ROW()-1),"")</f>
        <v>2.4884259259283503E-6</v>
      </c>
      <c r="H21" s="2">
        <f>IFERROR(HLOOKUP(lapchart!H21,totallaptimes!$1:$1048576,ROW()-1)-HLOOKUP(lapchart!G21,totallaptimes!$1:$1048576,ROW()-1),"")</f>
        <v>5.0115740740722114E-6</v>
      </c>
      <c r="I21" s="2">
        <f>IFERROR(HLOOKUP(lapchart!I21,totallaptimes!$1:$1048576,ROW()-1)-HLOOKUP(lapchart!H21,totallaptimes!$1:$1048576,ROW()-1),"")</f>
        <v>1.2842592592592766E-4</v>
      </c>
      <c r="J21" s="2">
        <f>IFERROR(HLOOKUP(lapchart!J21,totallaptimes!$1:$1048576,ROW()-1)-HLOOKUP(lapchart!I21,totallaptimes!$1:$1048576,ROW()-1),"")</f>
        <v>-1.1180555555562882E-5</v>
      </c>
      <c r="K21" s="2">
        <f>IFERROR(HLOOKUP(lapchart!K21,totallaptimes!$1:$1048576,ROW()-1)-HLOOKUP(lapchart!J21,totallaptimes!$1:$1048576,ROW()-1),"")</f>
        <v>9.2592592593199186E-8</v>
      </c>
      <c r="L21" s="2">
        <f>IFERROR(HLOOKUP(lapchart!L21,totallaptimes!$1:$1048576,ROW()-1)-HLOOKUP(lapchart!K21,totallaptimes!$1:$1048576,ROW()-1),"")</f>
        <v>1.0035879629629804E-4</v>
      </c>
      <c r="M21" s="2">
        <f>IFERROR(HLOOKUP(lapchart!M21,totallaptimes!$1:$1048576,ROW()-1)-HLOOKUP(lapchart!L21,totallaptimes!$1:$1048576,ROW()-1),"")</f>
        <v>-1.8668981481482355E-5</v>
      </c>
      <c r="N21" s="2">
        <f>IFERROR(HLOOKUP(lapchart!N21,totallaptimes!$1:$1048576,ROW()-1)-HLOOKUP(lapchart!M21,totallaptimes!$1:$1048576,ROW()-1),"")</f>
        <v>3.3356481481481431E-5</v>
      </c>
      <c r="O21" s="2">
        <f>IFERROR(HLOOKUP(lapchart!O21,totallaptimes!$1:$1048576,ROW()-1)-HLOOKUP(lapchart!N21,totallaptimes!$1:$1048576,ROW()-1),"")</f>
        <v>7.8935185185216583E-6</v>
      </c>
      <c r="P21" s="2">
        <f>IFERROR(HLOOKUP(lapchart!P21,totallaptimes!$1:$1048576,ROW()-1)-HLOOKUP(lapchart!O21,totallaptimes!$1:$1048576,ROW()-1),"")</f>
        <v>8.3090277777780885E-5</v>
      </c>
      <c r="Q21" s="2">
        <f>IFERROR(HLOOKUP(lapchart!Q21,totallaptimes!$1:$1048576,ROW()-1)-HLOOKUP(lapchart!P21,totallaptimes!$1:$1048576,ROW()-1),"")</f>
        <v>4.8356481481475616E-5</v>
      </c>
      <c r="R21" s="2">
        <f>IFERROR(HLOOKUP(lapchart!R21,totallaptimes!$1:$1048576,ROW()-1)-HLOOKUP(lapchart!Q21,totallaptimes!$1:$1048576,ROW()-1),"")</f>
        <v>-1.8449074074066568E-5</v>
      </c>
      <c r="S21" s="2">
        <f>IFERROR(HLOOKUP(lapchart!S21,totallaptimes!$1:$1048576,ROW()-1)-HLOOKUP(lapchart!R21,totallaptimes!$1:$1048576,ROW()-1),"")</f>
        <v>5.172453703702895E-5</v>
      </c>
      <c r="T21" s="2">
        <f>IFERROR(HLOOKUP(lapchart!T21,totallaptimes!$1:$1048576,ROW()-1)-HLOOKUP(lapchart!S21,totallaptimes!$1:$1048576,ROW()-1),"")</f>
        <v>4.6053240740744072E-5</v>
      </c>
      <c r="U21" s="2">
        <f>IFERROR(HLOOKUP(lapchart!U21,totallaptimes!$1:$1048576,ROW()-1)-HLOOKUP(lapchart!T21,totallaptimes!$1:$1048576,ROW()-1),"")</f>
        <v>4.6100694444444618E-4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1.1729166666666832E-4</v>
      </c>
      <c r="D22" s="2">
        <f>IFERROR(HLOOKUP(lapchart!D22,totallaptimes!$1:$1048576,ROW()-1)-HLOOKUP(lapchart!C22,totallaptimes!$1:$1048576,ROW()-1),"")</f>
        <v>2.1811342592591848E-4</v>
      </c>
      <c r="E22" s="2">
        <f>IFERROR(HLOOKUP(lapchart!E22,totallaptimes!$1:$1048576,ROW()-1)-HLOOKUP(lapchart!D22,totallaptimes!$1:$1048576,ROW()-1),"")</f>
        <v>1.2791666666667548E-4</v>
      </c>
      <c r="F22" s="2">
        <f>IFERROR(HLOOKUP(lapchart!F22,totallaptimes!$1:$1048576,ROW()-1)-HLOOKUP(lapchart!E22,totallaptimes!$1:$1048576,ROW()-1),"")</f>
        <v>1.0781249999999853E-4</v>
      </c>
      <c r="G22" s="2">
        <f>IFERROR(HLOOKUP(lapchart!G22,totallaptimes!$1:$1048576,ROW()-1)-HLOOKUP(lapchart!F22,totallaptimes!$1:$1048576,ROW()-1),"")</f>
        <v>8.7152777777793622E-6</v>
      </c>
      <c r="H22" s="2">
        <f>IFERROR(HLOOKUP(lapchart!H22,totallaptimes!$1:$1048576,ROW()-1)-HLOOKUP(lapchart!G22,totallaptimes!$1:$1048576,ROW()-1),"")</f>
        <v>1.8796296296294535E-5</v>
      </c>
      <c r="I22" s="2">
        <f>IFERROR(HLOOKUP(lapchart!I22,totallaptimes!$1:$1048576,ROW()-1)-HLOOKUP(lapchart!H22,totallaptimes!$1:$1048576,ROW()-1),"")</f>
        <v>1.2307870370369817E-4</v>
      </c>
      <c r="J22" s="2">
        <f>IFERROR(HLOOKUP(lapchart!J22,totallaptimes!$1:$1048576,ROW()-1)-HLOOKUP(lapchart!I22,totallaptimes!$1:$1048576,ROW()-1),"")</f>
        <v>3.72569444444526E-5</v>
      </c>
      <c r="K22" s="2">
        <f>IFERROR(HLOOKUP(lapchart!K22,totallaptimes!$1:$1048576,ROW()-1)-HLOOKUP(lapchart!J22,totallaptimes!$1:$1048576,ROW()-1),"")</f>
        <v>-3.8055555555562004E-5</v>
      </c>
      <c r="L22" s="2">
        <f>IFERROR(HLOOKUP(lapchart!L22,totallaptimes!$1:$1048576,ROW()-1)-HLOOKUP(lapchart!K22,totallaptimes!$1:$1048576,ROW()-1),"")</f>
        <v>9.8518518518518616E-5</v>
      </c>
      <c r="M22" s="2">
        <f>IFERROR(HLOOKUP(lapchart!M22,totallaptimes!$1:$1048576,ROW()-1)-HLOOKUP(lapchart!L22,totallaptimes!$1:$1048576,ROW()-1),"")</f>
        <v>-1.546296296296365E-5</v>
      </c>
      <c r="N22" s="2">
        <f>IFERROR(HLOOKUP(lapchart!N22,totallaptimes!$1:$1048576,ROW()-1)-HLOOKUP(lapchart!M22,totallaptimes!$1:$1048576,ROW()-1),"")</f>
        <v>3.3888888888892327E-5</v>
      </c>
      <c r="O22" s="2">
        <f>IFERROR(HLOOKUP(lapchart!O22,totallaptimes!$1:$1048576,ROW()-1)-HLOOKUP(lapchart!N22,totallaptimes!$1:$1048576,ROW()-1),"")</f>
        <v>4.5138888888907047E-6</v>
      </c>
      <c r="P22" s="2">
        <f>IFERROR(HLOOKUP(lapchart!P22,totallaptimes!$1:$1048576,ROW()-1)-HLOOKUP(lapchart!O22,totallaptimes!$1:$1048576,ROW()-1),"")</f>
        <v>9.7696759259260912E-5</v>
      </c>
      <c r="Q22" s="2">
        <f>IFERROR(HLOOKUP(lapchart!Q22,totallaptimes!$1:$1048576,ROW()-1)-HLOOKUP(lapchart!P22,totallaptimes!$1:$1048576,ROW()-1),"")</f>
        <v>4.784722222221649E-5</v>
      </c>
      <c r="R22" s="2">
        <f>IFERROR(HLOOKUP(lapchart!R22,totallaptimes!$1:$1048576,ROW()-1)-HLOOKUP(lapchart!Q22,totallaptimes!$1:$1048576,ROW()-1),"")</f>
        <v>-1.6712962962954492E-5</v>
      </c>
      <c r="S22" s="2">
        <f>IFERROR(HLOOKUP(lapchart!S22,totallaptimes!$1:$1048576,ROW()-1)-HLOOKUP(lapchart!R22,totallaptimes!$1:$1048576,ROW()-1),"")</f>
        <v>5.2893518518511151E-5</v>
      </c>
      <c r="T22" s="2">
        <f>IFERROR(HLOOKUP(lapchart!T22,totallaptimes!$1:$1048576,ROW()-1)-HLOOKUP(lapchart!S22,totallaptimes!$1:$1048576,ROW()-1),"")</f>
        <v>3.0543981481483823E-5</v>
      </c>
      <c r="U22" s="2">
        <f>IFERROR(HLOOKUP(lapchart!U22,totallaptimes!$1:$1048576,ROW()-1)-HLOOKUP(lapchart!T22,totallaptimes!$1:$1048576,ROW()-1),"")</f>
        <v>4.5268518518518791E-4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1.0969907407407456E-4</v>
      </c>
      <c r="D23" s="2">
        <f>IFERROR(HLOOKUP(lapchart!D23,totallaptimes!$1:$1048576,ROW()-1)-HLOOKUP(lapchart!C23,totallaptimes!$1:$1048576,ROW()-1),"")</f>
        <v>2.1545138888888135E-4</v>
      </c>
      <c r="E23" s="2">
        <f>IFERROR(HLOOKUP(lapchart!E23,totallaptimes!$1:$1048576,ROW()-1)-HLOOKUP(lapchart!D23,totallaptimes!$1:$1048576,ROW()-1),"")</f>
        <v>1.2576388888890094E-4</v>
      </c>
      <c r="F23" s="2">
        <f>IFERROR(HLOOKUP(lapchart!F23,totallaptimes!$1:$1048576,ROW()-1)-HLOOKUP(lapchart!E23,totallaptimes!$1:$1048576,ROW()-1),"")</f>
        <v>1.137731481481441E-4</v>
      </c>
      <c r="G23" s="2">
        <f>IFERROR(HLOOKUP(lapchart!G23,totallaptimes!$1:$1048576,ROW()-1)-HLOOKUP(lapchart!F23,totallaptimes!$1:$1048576,ROW()-1),"")</f>
        <v>1.027777777777919E-5</v>
      </c>
      <c r="H23" s="2">
        <f>IFERROR(HLOOKUP(lapchart!H23,totallaptimes!$1:$1048576,ROW()-1)-HLOOKUP(lapchart!G23,totallaptimes!$1:$1048576,ROW()-1),"")</f>
        <v>3.4756944444443161E-5</v>
      </c>
      <c r="I23" s="2">
        <f>IFERROR(HLOOKUP(lapchart!I23,totallaptimes!$1:$1048576,ROW()-1)-HLOOKUP(lapchart!H23,totallaptimes!$1:$1048576,ROW()-1),"")</f>
        <v>1.1222222222221842E-4</v>
      </c>
      <c r="J23" s="2">
        <f>IFERROR(HLOOKUP(lapchart!J23,totallaptimes!$1:$1048576,ROW()-1)-HLOOKUP(lapchart!I23,totallaptimes!$1:$1048576,ROW()-1),"")</f>
        <v>3.1226851851851728E-5</v>
      </c>
      <c r="K23" s="2">
        <f>IFERROR(HLOOKUP(lapchart!K23,totallaptimes!$1:$1048576,ROW()-1)-HLOOKUP(lapchart!J23,totallaptimes!$1:$1048576,ROW()-1),"")</f>
        <v>8.0486111111111036E-5</v>
      </c>
      <c r="L23" s="2">
        <f>IFERROR(HLOOKUP(lapchart!L23,totallaptimes!$1:$1048576,ROW()-1)-HLOOKUP(lapchart!K23,totallaptimes!$1:$1048576,ROW()-1),"")</f>
        <v>-1.7662037037038253E-5</v>
      </c>
      <c r="M23" s="2">
        <f>IFERROR(HLOOKUP(lapchart!M23,totallaptimes!$1:$1048576,ROW()-1)-HLOOKUP(lapchart!L23,totallaptimes!$1:$1048576,ROW()-1),"")</f>
        <v>3.4131944444449475E-5</v>
      </c>
      <c r="N23" s="2">
        <f>IFERROR(HLOOKUP(lapchart!N23,totallaptimes!$1:$1048576,ROW()-1)-HLOOKUP(lapchart!M23,totallaptimes!$1:$1048576,ROW()-1),"")</f>
        <v>3.1828703703704053E-6</v>
      </c>
      <c r="O23" s="2">
        <f>IFERROR(HLOOKUP(lapchart!O23,totallaptimes!$1:$1048576,ROW()-1)-HLOOKUP(lapchart!N23,totallaptimes!$1:$1048576,ROW()-1),"")</f>
        <v>1.3728009259259683E-4</v>
      </c>
      <c r="P23" s="2">
        <f>IFERROR(HLOOKUP(lapchart!P23,totallaptimes!$1:$1048576,ROW()-1)-HLOOKUP(lapchart!O23,totallaptimes!$1:$1048576,ROW()-1),"")</f>
        <v>-1.7858796296298801E-5</v>
      </c>
      <c r="Q23" s="2">
        <f>IFERROR(HLOOKUP(lapchart!Q23,totallaptimes!$1:$1048576,ROW()-1)-HLOOKUP(lapchart!P23,totallaptimes!$1:$1048576,ROW()-1),"")</f>
        <v>4.5671296296293656E-5</v>
      </c>
      <c r="R23" s="2">
        <f>IFERROR(HLOOKUP(lapchart!R23,totallaptimes!$1:$1048576,ROW()-1)-HLOOKUP(lapchart!Q23,totallaptimes!$1:$1048576,ROW()-1),"")</f>
        <v>-1.4687499999992137E-5</v>
      </c>
      <c r="S23" s="2">
        <f>IFERROR(HLOOKUP(lapchart!S23,totallaptimes!$1:$1048576,ROW()-1)-HLOOKUP(lapchart!R23,totallaptimes!$1:$1048576,ROW()-1),"")</f>
        <v>5.2523148148138354E-5</v>
      </c>
      <c r="T23" s="2">
        <f>IFERROR(HLOOKUP(lapchart!T23,totallaptimes!$1:$1048576,ROW()-1)-HLOOKUP(lapchart!S23,totallaptimes!$1:$1048576,ROW()-1),"")</f>
        <v>2.8611111111114668E-5</v>
      </c>
      <c r="U23" s="2">
        <f>IFERROR(HLOOKUP(lapchart!U23,totallaptimes!$1:$1048576,ROW()-1)-HLOOKUP(lapchart!T23,totallaptimes!$1:$1048576,ROW()-1),"")</f>
        <v>4.3097222222222495E-4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1.1414351851852036E-4</v>
      </c>
      <c r="D24" s="2">
        <f>IFERROR(HLOOKUP(lapchart!D24,totallaptimes!$1:$1048576,ROW()-1)-HLOOKUP(lapchart!C24,totallaptimes!$1:$1048576,ROW()-1),"")</f>
        <v>2.1460648148147188E-4</v>
      </c>
      <c r="E24" s="2">
        <f>IFERROR(HLOOKUP(lapchart!E24,totallaptimes!$1:$1048576,ROW()-1)-HLOOKUP(lapchart!D24,totallaptimes!$1:$1048576,ROW()-1),"")</f>
        <v>1.2219907407408706E-4</v>
      </c>
      <c r="F24" s="2">
        <f>IFERROR(HLOOKUP(lapchart!F24,totallaptimes!$1:$1048576,ROW()-1)-HLOOKUP(lapchart!E24,totallaptimes!$1:$1048576,ROW()-1),"")</f>
        <v>1.159259259259221E-4</v>
      </c>
      <c r="G24" s="2">
        <f>IFERROR(HLOOKUP(lapchart!G24,totallaptimes!$1:$1048576,ROW()-1)-HLOOKUP(lapchart!F24,totallaptimes!$1:$1048576,ROW()-1),"")</f>
        <v>1.3136574074076868E-5</v>
      </c>
      <c r="H24" s="2">
        <f>IFERROR(HLOOKUP(lapchart!H24,totallaptimes!$1:$1048576,ROW()-1)-HLOOKUP(lapchart!G24,totallaptimes!$1:$1048576,ROW()-1),"")</f>
        <v>4.778935185184921E-5</v>
      </c>
      <c r="I24" s="2">
        <f>IFERROR(HLOOKUP(lapchart!I24,totallaptimes!$1:$1048576,ROW()-1)-HLOOKUP(lapchart!H24,totallaptimes!$1:$1048576,ROW()-1),"")</f>
        <v>1.139351851851822E-4</v>
      </c>
      <c r="J24" s="2">
        <f>IFERROR(HLOOKUP(lapchart!J24,totallaptimes!$1:$1048576,ROW()-1)-HLOOKUP(lapchart!I24,totallaptimes!$1:$1048576,ROW()-1),"")</f>
        <v>6.6724537037037013E-5</v>
      </c>
      <c r="K24" s="2">
        <f>IFERROR(HLOOKUP(lapchart!K24,totallaptimes!$1:$1048576,ROW()-1)-HLOOKUP(lapchart!J24,totallaptimes!$1:$1048576,ROW()-1),"")</f>
        <v>5.1331018518518262E-5</v>
      </c>
      <c r="L24" s="2">
        <f>IFERROR(HLOOKUP(lapchart!L24,totallaptimes!$1:$1048576,ROW()-1)-HLOOKUP(lapchart!K24,totallaptimes!$1:$1048576,ROW()-1),"")</f>
        <v>-1.8344907407409627E-5</v>
      </c>
      <c r="M24" s="2">
        <f>IFERROR(HLOOKUP(lapchart!M24,totallaptimes!$1:$1048576,ROW()-1)-HLOOKUP(lapchart!L24,totallaptimes!$1:$1048576,ROW()-1),"")</f>
        <v>3.1203703703710367E-5</v>
      </c>
      <c r="N24" s="2">
        <f>IFERROR(HLOOKUP(lapchart!N24,totallaptimes!$1:$1048576,ROW()-1)-HLOOKUP(lapchart!M24,totallaptimes!$1:$1048576,ROW()-1),"")</f>
        <v>3.1249999999996558E-6</v>
      </c>
      <c r="O24" s="2">
        <f>IFERROR(HLOOKUP(lapchart!O24,totallaptimes!$1:$1048576,ROW()-1)-HLOOKUP(lapchart!N24,totallaptimes!$1:$1048576,ROW()-1),"")</f>
        <v>1.2620370370370823E-4</v>
      </c>
      <c r="P24" s="2">
        <f>IFERROR(HLOOKUP(lapchart!P24,totallaptimes!$1:$1048576,ROW()-1)-HLOOKUP(lapchart!O24,totallaptimes!$1:$1048576,ROW()-1),"")</f>
        <v>3.1377314814812207E-5</v>
      </c>
      <c r="Q24" s="2">
        <f>IFERROR(HLOOKUP(lapchart!Q24,totallaptimes!$1:$1048576,ROW()-1)-HLOOKUP(lapchart!P24,totallaptimes!$1:$1048576,ROW()-1),"")</f>
        <v>4.3020833333330677E-5</v>
      </c>
      <c r="R24" s="2">
        <f>IFERROR(HLOOKUP(lapchart!R24,totallaptimes!$1:$1048576,ROW()-1)-HLOOKUP(lapchart!Q24,totallaptimes!$1:$1048576,ROW()-1),"")</f>
        <v>-7.777777777769751E-6</v>
      </c>
      <c r="S24" s="2">
        <f>IFERROR(HLOOKUP(lapchart!S24,totallaptimes!$1:$1048576,ROW()-1)-HLOOKUP(lapchart!R24,totallaptimes!$1:$1048576,ROW()-1),"")</f>
        <v>5.3923611111100084E-5</v>
      </c>
      <c r="T24" s="2">
        <f>IFERROR(HLOOKUP(lapchart!T24,totallaptimes!$1:$1048576,ROW()-1)-HLOOKUP(lapchart!S24,totallaptimes!$1:$1048576,ROW()-1),"")</f>
        <v>-1.2835648148145501E-5</v>
      </c>
      <c r="U24" s="2">
        <f>IFERROR(HLOOKUP(lapchart!U24,totallaptimes!$1:$1048576,ROW()-1)-HLOOKUP(lapchart!T24,totallaptimes!$1:$1048576,ROW()-1),"")</f>
        <v>4.4916666666667063E-4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1.058680555555587E-4</v>
      </c>
      <c r="D25" s="2">
        <f>IFERROR(HLOOKUP(lapchart!D25,totallaptimes!$1:$1048576,ROW()-1)-HLOOKUP(lapchart!C25,totallaptimes!$1:$1048576,ROW()-1),"")</f>
        <v>2.1288194444443395E-4</v>
      </c>
      <c r="E25" s="2">
        <f>IFERROR(HLOOKUP(lapchart!E25,totallaptimes!$1:$1048576,ROW()-1)-HLOOKUP(lapchart!D25,totallaptimes!$1:$1048576,ROW()-1),"")</f>
        <v>1.1844907407408678E-4</v>
      </c>
      <c r="F25" s="2">
        <f>IFERROR(HLOOKUP(lapchart!F25,totallaptimes!$1:$1048576,ROW()-1)-HLOOKUP(lapchart!E25,totallaptimes!$1:$1048576,ROW()-1),"")</f>
        <v>1.2417824074073547E-4</v>
      </c>
      <c r="G25" s="2">
        <f>IFERROR(HLOOKUP(lapchart!G25,totallaptimes!$1:$1048576,ROW()-1)-HLOOKUP(lapchart!F25,totallaptimes!$1:$1048576,ROW()-1),"")</f>
        <v>1.2071759259262016E-5</v>
      </c>
      <c r="H25" s="2">
        <f>IFERROR(HLOOKUP(lapchart!H25,totallaptimes!$1:$1048576,ROW()-1)-HLOOKUP(lapchart!G25,totallaptimes!$1:$1048576,ROW()-1),"")</f>
        <v>6.3368055555554359E-5</v>
      </c>
      <c r="I25" s="2">
        <f>IFERROR(HLOOKUP(lapchart!I25,totallaptimes!$1:$1048576,ROW()-1)-HLOOKUP(lapchart!H25,totallaptimes!$1:$1048576,ROW()-1),"")</f>
        <v>1.0966435185184864E-4</v>
      </c>
      <c r="J25" s="2">
        <f>IFERROR(HLOOKUP(lapchart!J25,totallaptimes!$1:$1048576,ROW()-1)-HLOOKUP(lapchart!I25,totallaptimes!$1:$1048576,ROW()-1),"")</f>
        <v>1.2202546296296093E-4</v>
      </c>
      <c r="K25" s="2">
        <f>IFERROR(HLOOKUP(lapchart!K25,totallaptimes!$1:$1048576,ROW()-1)-HLOOKUP(lapchart!J25,totallaptimes!$1:$1048576,ROW()-1),"")</f>
        <v>-1.8888888888887734E-5</v>
      </c>
      <c r="L25" s="2">
        <f>IFERROR(HLOOKUP(lapchart!L25,totallaptimes!$1:$1048576,ROW()-1)-HLOOKUP(lapchart!K25,totallaptimes!$1:$1048576,ROW()-1),"")</f>
        <v>3.3090277777782923E-5</v>
      </c>
      <c r="M25" s="2">
        <f>IFERROR(HLOOKUP(lapchart!M25,totallaptimes!$1:$1048576,ROW()-1)-HLOOKUP(lapchart!L25,totallaptimes!$1:$1048576,ROW()-1),"")</f>
        <v>2.7662037037044784E-6</v>
      </c>
      <c r="N25" s="2">
        <f>IFERROR(HLOOKUP(lapchart!N25,totallaptimes!$1:$1048576,ROW()-1)-HLOOKUP(lapchart!M25,totallaptimes!$1:$1048576,ROW()-1),"")</f>
        <v>1.1825231481481929E-4</v>
      </c>
      <c r="O25" s="2">
        <f>IFERROR(HLOOKUP(lapchart!O25,totallaptimes!$1:$1048576,ROW()-1)-HLOOKUP(lapchart!N25,totallaptimes!$1:$1048576,ROW()-1),"")</f>
        <v>4.3124999999991087E-5</v>
      </c>
      <c r="P25" s="2">
        <f>IFERROR(HLOOKUP(lapchart!P25,totallaptimes!$1:$1048576,ROW()-1)-HLOOKUP(lapchart!O25,totallaptimes!$1:$1048576,ROW()-1),"")</f>
        <v>3.1608796296302144E-5</v>
      </c>
      <c r="Q25" s="2">
        <f>IFERROR(HLOOKUP(lapchart!Q25,totallaptimes!$1:$1048576,ROW()-1)-HLOOKUP(lapchart!P25,totallaptimes!$1:$1048576,ROW()-1),"")</f>
        <v>4.3541666666663953E-5</v>
      </c>
      <c r="R25" s="2">
        <f>IFERROR(HLOOKUP(lapchart!R25,totallaptimes!$1:$1048576,ROW()-1)-HLOOKUP(lapchart!Q25,totallaptimes!$1:$1048576,ROW()-1),"")</f>
        <v>-1.3379629629623607E-5</v>
      </c>
      <c r="S25" s="2">
        <f>IFERROR(HLOOKUP(lapchart!S25,totallaptimes!$1:$1048576,ROW()-1)-HLOOKUP(lapchart!R25,totallaptimes!$1:$1048576,ROW()-1),"")</f>
        <v>3.3599537037028171E-5</v>
      </c>
      <c r="T25" s="2">
        <f>IFERROR(HLOOKUP(lapchart!T25,totallaptimes!$1:$1048576,ROW()-1)-HLOOKUP(lapchart!S25,totallaptimes!$1:$1048576,ROW()-1),"")</f>
        <v>4.0277777777777968E-5</v>
      </c>
      <c r="U25" s="2">
        <f>IFERROR(HLOOKUP(lapchart!U25,totallaptimes!$1:$1048576,ROW()-1)-HLOOKUP(lapchart!T25,totallaptimes!$1:$1048576,ROW()-1),"")</f>
        <v>4.1206018518519238E-4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1.0841435185185433E-4</v>
      </c>
      <c r="D26" s="2">
        <f>IFERROR(HLOOKUP(lapchart!D26,totallaptimes!$1:$1048576,ROW()-1)-HLOOKUP(lapchart!C26,totallaptimes!$1:$1048576,ROW()-1),"")</f>
        <v>2.0931712962962007E-4</v>
      </c>
      <c r="E26" s="2">
        <f>IFERROR(HLOOKUP(lapchart!E26,totallaptimes!$1:$1048576,ROW()-1)-HLOOKUP(lapchart!D26,totallaptimes!$1:$1048576,ROW()-1),"")</f>
        <v>1.1615740740741898E-4</v>
      </c>
      <c r="F26" s="2">
        <f>IFERROR(HLOOKUP(lapchart!F26,totallaptimes!$1:$1048576,ROW()-1)-HLOOKUP(lapchart!E26,totallaptimes!$1:$1048576,ROW()-1),"")</f>
        <v>1.2809027777777385E-4</v>
      </c>
      <c r="G26" s="2">
        <f>IFERROR(HLOOKUP(lapchart!G26,totallaptimes!$1:$1048576,ROW()-1)-HLOOKUP(lapchart!F26,totallaptimes!$1:$1048576,ROW()-1),"")</f>
        <v>1.9918981481483605E-5</v>
      </c>
      <c r="H26" s="2">
        <f>IFERROR(HLOOKUP(lapchart!H26,totallaptimes!$1:$1048576,ROW()-1)-HLOOKUP(lapchart!G26,totallaptimes!$1:$1048576,ROW()-1),"")</f>
        <v>7.3101851851851973E-5</v>
      </c>
      <c r="I26" s="2">
        <f>IFERROR(HLOOKUP(lapchart!I26,totallaptimes!$1:$1048576,ROW()-1)-HLOOKUP(lapchart!H26,totallaptimes!$1:$1048576,ROW()-1),"")</f>
        <v>1.028356481481453E-4</v>
      </c>
      <c r="J26" s="2">
        <f>IFERROR(HLOOKUP(lapchart!J26,totallaptimes!$1:$1048576,ROW()-1)-HLOOKUP(lapchart!I26,totallaptimes!$1:$1048576,ROW()-1),"")</f>
        <v>1.2437499999999602E-4</v>
      </c>
      <c r="K26" s="2">
        <f>IFERROR(HLOOKUP(lapchart!K26,totallaptimes!$1:$1048576,ROW()-1)-HLOOKUP(lapchart!J26,totallaptimes!$1:$1048576,ROW()-1),"")</f>
        <v>-1.8657407407404736E-5</v>
      </c>
      <c r="L26" s="2">
        <f>IFERROR(HLOOKUP(lapchart!L26,totallaptimes!$1:$1048576,ROW()-1)-HLOOKUP(lapchart!K26,totallaptimes!$1:$1048576,ROW()-1),"")</f>
        <v>3.5821759259264951E-5</v>
      </c>
      <c r="M26" s="2">
        <f>IFERROR(HLOOKUP(lapchart!M26,totallaptimes!$1:$1048576,ROW()-1)-HLOOKUP(lapchart!L26,totallaptimes!$1:$1048576,ROW()-1),"")</f>
        <v>4.2245370370369573E-6</v>
      </c>
      <c r="N26" s="2">
        <f>IFERROR(HLOOKUP(lapchart!N26,totallaptimes!$1:$1048576,ROW()-1)-HLOOKUP(lapchart!M26,totallaptimes!$1:$1048576,ROW()-1),"")</f>
        <v>1.1581018518518754E-4</v>
      </c>
      <c r="O26" s="2">
        <f>IFERROR(HLOOKUP(lapchart!O26,totallaptimes!$1:$1048576,ROW()-1)-HLOOKUP(lapchart!N26,totallaptimes!$1:$1048576,ROW()-1),"")</f>
        <v>2.9467592592584413E-5</v>
      </c>
      <c r="P26" s="2">
        <f>IFERROR(HLOOKUP(lapchart!P26,totallaptimes!$1:$1048576,ROW()-1)-HLOOKUP(lapchart!O26,totallaptimes!$1:$1048576,ROW()-1),"")</f>
        <v>9.8993055555558762E-5</v>
      </c>
      <c r="Q26" s="2">
        <f>IFERROR(HLOOKUP(lapchart!Q26,totallaptimes!$1:$1048576,ROW()-1)-HLOOKUP(lapchart!P26,totallaptimes!$1:$1048576,ROW()-1),"")</f>
        <v>-3.634259259251843E-6</v>
      </c>
      <c r="R26" s="2">
        <f>IFERROR(HLOOKUP(lapchart!R26,totallaptimes!$1:$1048576,ROW()-1)-HLOOKUP(lapchart!Q26,totallaptimes!$1:$1048576,ROW()-1),"")</f>
        <v>1.1006944444440225E-5</v>
      </c>
      <c r="S26" s="2">
        <f>IFERROR(HLOOKUP(lapchart!S26,totallaptimes!$1:$1048576,ROW()-1)-HLOOKUP(lapchart!R26,totallaptimes!$1:$1048576,ROW()-1),"")</f>
        <v>1.8067129629623091E-5</v>
      </c>
      <c r="T26" s="2">
        <f>IFERROR(HLOOKUP(lapchart!T26,totallaptimes!$1:$1048576,ROW()-1)-HLOOKUP(lapchart!S26,totallaptimes!$1:$1048576,ROW()-1),"")</f>
        <v>2.6914351851851925E-4</v>
      </c>
      <c r="U26" s="2">
        <f>IFERROR(HLOOKUP(lapchart!U26,totallaptimes!$1:$1048576,ROW()-1)-HLOOKUP(lapchart!T26,totallaptimes!$1:$1048576,ROW()-1),"")</f>
        <v>1.8871527777778591E-4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1.3266203703704224E-4</v>
      </c>
      <c r="D27" s="2">
        <f>IFERROR(HLOOKUP(lapchart!D27,totallaptimes!$1:$1048576,ROW()-1)-HLOOKUP(lapchart!C27,totallaptimes!$1:$1048576,ROW()-1),"")</f>
        <v>1.8879629629628414E-4</v>
      </c>
      <c r="E27" s="2">
        <f>IFERROR(HLOOKUP(lapchart!E27,totallaptimes!$1:$1048576,ROW()-1)-HLOOKUP(lapchart!D27,totallaptimes!$1:$1048576,ROW()-1),"")</f>
        <v>1.0545138888889971E-4</v>
      </c>
      <c r="F27" s="2">
        <f>IFERROR(HLOOKUP(lapchart!F27,totallaptimes!$1:$1048576,ROW()-1)-HLOOKUP(lapchart!E27,totallaptimes!$1:$1048576,ROW()-1),"")</f>
        <v>1.302777777777743E-4</v>
      </c>
      <c r="G27" s="2">
        <f>IFERROR(HLOOKUP(lapchart!G27,totallaptimes!$1:$1048576,ROW()-1)-HLOOKUP(lapchart!F27,totallaptimes!$1:$1048576,ROW()-1),"")</f>
        <v>2.6215277777779517E-5</v>
      </c>
      <c r="H27" s="2">
        <f>IFERROR(HLOOKUP(lapchart!H27,totallaptimes!$1:$1048576,ROW()-1)-HLOOKUP(lapchart!G27,totallaptimes!$1:$1048576,ROW()-1),"")</f>
        <v>8.6782407407410417E-5</v>
      </c>
      <c r="I27" s="2">
        <f>IFERROR(HLOOKUP(lapchart!I27,totallaptimes!$1:$1048576,ROW()-1)-HLOOKUP(lapchart!H27,totallaptimes!$1:$1048576,ROW()-1),"")</f>
        <v>9.7048611111108518E-5</v>
      </c>
      <c r="J27" s="2">
        <f>IFERROR(HLOOKUP(lapchart!J27,totallaptimes!$1:$1048576,ROW()-1)-HLOOKUP(lapchart!I27,totallaptimes!$1:$1048576,ROW()-1),"")</f>
        <v>1.3136574074073398E-4</v>
      </c>
      <c r="K27" s="2">
        <f>IFERROR(HLOOKUP(lapchart!K27,totallaptimes!$1:$1048576,ROW()-1)-HLOOKUP(lapchart!J27,totallaptimes!$1:$1048576,ROW()-1),"")</f>
        <v>-1.7893518518514312E-5</v>
      </c>
      <c r="L27" s="2">
        <f>IFERROR(HLOOKUP(lapchart!L27,totallaptimes!$1:$1048576,ROW()-1)-HLOOKUP(lapchart!K27,totallaptimes!$1:$1048576,ROW()-1),"")</f>
        <v>3.7800925925930706E-5</v>
      </c>
      <c r="M27" s="2">
        <f>IFERROR(HLOOKUP(lapchart!M27,totallaptimes!$1:$1048576,ROW()-1)-HLOOKUP(lapchart!L27,totallaptimes!$1:$1048576,ROW()-1),"")</f>
        <v>1.2962962962978497E-6</v>
      </c>
      <c r="N27" s="2">
        <f>IFERROR(HLOOKUP(lapchart!N27,totallaptimes!$1:$1048576,ROW()-1)-HLOOKUP(lapchart!M27,totallaptimes!$1:$1048576,ROW()-1),"")</f>
        <v>1.0842592592592848E-4</v>
      </c>
      <c r="O27" s="2">
        <f>IFERROR(HLOOKUP(lapchart!O27,totallaptimes!$1:$1048576,ROW()-1)-HLOOKUP(lapchart!N27,totallaptimes!$1:$1048576,ROW()-1),"")</f>
        <v>2.0891203703694849E-5</v>
      </c>
      <c r="P27" s="2">
        <f>IFERROR(HLOOKUP(lapchart!P27,totallaptimes!$1:$1048576,ROW()-1)-HLOOKUP(lapchart!O27,totallaptimes!$1:$1048576,ROW()-1),"")</f>
        <v>1.245254629629669E-4</v>
      </c>
      <c r="Q27" s="2">
        <f>IFERROR(HLOOKUP(lapchart!Q27,totallaptimes!$1:$1048576,ROW()-1)-HLOOKUP(lapchart!P27,totallaptimes!$1:$1048576,ROW()-1),"")</f>
        <v>-1.7592592592534373E-6</v>
      </c>
      <c r="R27" s="2">
        <f>IFERROR(HLOOKUP(lapchart!R27,totallaptimes!$1:$1048576,ROW()-1)-HLOOKUP(lapchart!Q27,totallaptimes!$1:$1048576,ROW()-1),"")</f>
        <v>2.8877314814806238E-5</v>
      </c>
      <c r="S27" s="2">
        <f>IFERROR(HLOOKUP(lapchart!S27,totallaptimes!$1:$1048576,ROW()-1)-HLOOKUP(lapchart!R27,totallaptimes!$1:$1048576,ROW()-1),"")</f>
        <v>2.4406249999999949E-4</v>
      </c>
      <c r="T27" s="2">
        <f>IFERROR(HLOOKUP(lapchart!T27,totallaptimes!$1:$1048576,ROW()-1)-HLOOKUP(lapchart!S27,totallaptimes!$1:$1048576,ROW()-1),"")</f>
        <v>-1.9363425925920941E-5</v>
      </c>
      <c r="U27" s="2">
        <f>IFERROR(HLOOKUP(lapchart!U27,totallaptimes!$1:$1048576,ROW()-1)-HLOOKUP(lapchart!T27,totallaptimes!$1:$1048576,ROW()-1),"")</f>
        <v>2.2616898148148518E-4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2.9833333333332754E-4</v>
      </c>
      <c r="D28" s="2">
        <f>IFERROR(HLOOKUP(lapchart!D28,totallaptimes!$1:$1048576,ROW()-1)-HLOOKUP(lapchart!C28,totallaptimes!$1:$1048576,ROW()-1),"")</f>
        <v>3.6678240740752044E-5</v>
      </c>
      <c r="E28" s="2">
        <f>IFERROR(HLOOKUP(lapchart!E28,totallaptimes!$1:$1048576,ROW()-1)-HLOOKUP(lapchart!D28,totallaptimes!$1:$1048576,ROW()-1),"")</f>
        <v>6.969907407407272E-5</v>
      </c>
      <c r="F28" s="2">
        <f>IFERROR(HLOOKUP(lapchart!F28,totallaptimes!$1:$1048576,ROW()-1)-HLOOKUP(lapchart!E28,totallaptimes!$1:$1048576,ROW()-1),"")</f>
        <v>1.2909722222221795E-4</v>
      </c>
      <c r="G28" s="2">
        <f>IFERROR(HLOOKUP(lapchart!G28,totallaptimes!$1:$1048576,ROW()-1)-HLOOKUP(lapchart!F28,totallaptimes!$1:$1048576,ROW()-1),"")</f>
        <v>2.6932870370373341E-5</v>
      </c>
      <c r="H28" s="2">
        <f>IFERROR(HLOOKUP(lapchart!H28,totallaptimes!$1:$1048576,ROW()-1)-HLOOKUP(lapchart!G28,totallaptimes!$1:$1048576,ROW()-1),"")</f>
        <v>1.0657407407407837E-4</v>
      </c>
      <c r="I28" s="2">
        <f>IFERROR(HLOOKUP(lapchart!I28,totallaptimes!$1:$1048576,ROW()-1)-HLOOKUP(lapchart!H28,totallaptimes!$1:$1048576,ROW()-1),"")</f>
        <v>8.6793981481477628E-5</v>
      </c>
      <c r="J28" s="2">
        <f>IFERROR(HLOOKUP(lapchart!J28,totallaptimes!$1:$1048576,ROW()-1)-HLOOKUP(lapchart!I28,totallaptimes!$1:$1048576,ROW()-1),"")</f>
        <v>1.4362268518517893E-4</v>
      </c>
      <c r="K28" s="2">
        <f>IFERROR(HLOOKUP(lapchart!K28,totallaptimes!$1:$1048576,ROW()-1)-HLOOKUP(lapchart!J28,totallaptimes!$1:$1048576,ROW()-1),"")</f>
        <v>-1.7280092592587837E-5</v>
      </c>
      <c r="L28" s="2">
        <f>IFERROR(HLOOKUP(lapchart!L28,totallaptimes!$1:$1048576,ROW()-1)-HLOOKUP(lapchart!K28,totallaptimes!$1:$1048576,ROW()-1),"")</f>
        <v>3.4062500000004575E-5</v>
      </c>
      <c r="M28" s="2">
        <f>IFERROR(HLOOKUP(lapchart!M28,totallaptimes!$1:$1048576,ROW()-1)-HLOOKUP(lapchart!L28,totallaptimes!$1:$1048576,ROW()-1),"")</f>
        <v>3.240740740727277E-7</v>
      </c>
      <c r="N28" s="2">
        <f>IFERROR(HLOOKUP(lapchart!N28,totallaptimes!$1:$1048576,ROW()-1)-HLOOKUP(lapchart!M28,totallaptimes!$1:$1048576,ROW()-1),"")</f>
        <v>1.0230324074074482E-4</v>
      </c>
      <c r="O28" s="2">
        <f>IFERROR(HLOOKUP(lapchart!O28,totallaptimes!$1:$1048576,ROW()-1)-HLOOKUP(lapchart!N28,totallaptimes!$1:$1048576,ROW()-1),"")</f>
        <v>1.7638888888879545E-5</v>
      </c>
      <c r="P28" s="2">
        <f>IFERROR(HLOOKUP(lapchart!P28,totallaptimes!$1:$1048576,ROW()-1)-HLOOKUP(lapchart!O28,totallaptimes!$1:$1048576,ROW()-1),"")</f>
        <v>1.6194444444445066E-4</v>
      </c>
      <c r="Q28" s="2">
        <f>IFERROR(HLOOKUP(lapchart!Q28,totallaptimes!$1:$1048576,ROW()-1)-HLOOKUP(lapchart!P28,totallaptimes!$1:$1048576,ROW()-1),"")</f>
        <v>1.793981481475887E-6</v>
      </c>
      <c r="R28" s="2">
        <f>IFERROR(HLOOKUP(lapchart!R28,totallaptimes!$1:$1048576,ROW()-1)-HLOOKUP(lapchart!Q28,totallaptimes!$1:$1048576,ROW()-1),"")</f>
        <v>7.4074074074906293E-7</v>
      </c>
      <c r="S28" s="2">
        <f>IFERROR(HLOOKUP(lapchart!S28,totallaptimes!$1:$1048576,ROW()-1)-HLOOKUP(lapchart!R28,totallaptimes!$1:$1048576,ROW()-1),"")</f>
        <v>2.6469907407406651E-4</v>
      </c>
      <c r="T28" s="2">
        <f>IFERROR(HLOOKUP(lapchart!T28,totallaptimes!$1:$1048576,ROW()-1)-HLOOKUP(lapchart!S28,totallaptimes!$1:$1048576,ROW()-1),"")</f>
        <v>-1.8877314814810114E-5</v>
      </c>
      <c r="U28" s="2">
        <f>IFERROR(HLOOKUP(lapchart!U28,totallaptimes!$1:$1048576,ROW()-1)-HLOOKUP(lapchart!T28,totallaptimes!$1:$1048576,ROW()-1),"")</f>
        <v>2.0434027777778072E-4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6.6956018518516541E-5</v>
      </c>
      <c r="D29" s="2">
        <f>IFERROR(HLOOKUP(lapchart!D29,totallaptimes!$1:$1048576,ROW()-1)-HLOOKUP(lapchart!C29,totallaptimes!$1:$1048576,ROW()-1),"")</f>
        <v>3.7210648148156E-5</v>
      </c>
      <c r="E29" s="2">
        <f>IFERROR(HLOOKUP(lapchart!E29,totallaptimes!$1:$1048576,ROW()-1)-HLOOKUP(lapchart!D29,totallaptimes!$1:$1048576,ROW()-1),"")</f>
        <v>6.8888888888889166E-5</v>
      </c>
      <c r="F29" s="2">
        <f>IFERROR(HLOOKUP(lapchart!F29,totallaptimes!$1:$1048576,ROW()-1)-HLOOKUP(lapchart!E29,totallaptimes!$1:$1048576,ROW()-1),"")</f>
        <v>1.3258101851851278E-4</v>
      </c>
      <c r="G29" s="2">
        <f>IFERROR(HLOOKUP(lapchart!G29,totallaptimes!$1:$1048576,ROW()-1)-HLOOKUP(lapchart!F29,totallaptimes!$1:$1048576,ROW()-1),"")</f>
        <v>2.8668981481481948E-5</v>
      </c>
      <c r="H29" s="2">
        <f>IFERROR(HLOOKUP(lapchart!H29,totallaptimes!$1:$1048576,ROW()-1)-HLOOKUP(lapchart!G29,totallaptimes!$1:$1048576,ROW()-1),"")</f>
        <v>1.1811342592593643E-4</v>
      </c>
      <c r="I29" s="2">
        <f>IFERROR(HLOOKUP(lapchart!I29,totallaptimes!$1:$1048576,ROW()-1)-HLOOKUP(lapchart!H29,totallaptimes!$1:$1048576,ROW()-1),"")</f>
        <v>7.9675925925920543E-5</v>
      </c>
      <c r="J29" s="2">
        <f>IFERROR(HLOOKUP(lapchart!J29,totallaptimes!$1:$1048576,ROW()-1)-HLOOKUP(lapchart!I29,totallaptimes!$1:$1048576,ROW()-1),"")</f>
        <v>1.4996527777776797E-4</v>
      </c>
      <c r="K29" s="2">
        <f>IFERROR(HLOOKUP(lapchart!K29,totallaptimes!$1:$1048576,ROW()-1)-HLOOKUP(lapchart!J29,totallaptimes!$1:$1048576,ROW()-1),"")</f>
        <v>-1.5300925925922082E-5</v>
      </c>
      <c r="L29" s="2">
        <f>IFERROR(HLOOKUP(lapchart!L29,totallaptimes!$1:$1048576,ROW()-1)-HLOOKUP(lapchart!K29,totallaptimes!$1:$1048576,ROW()-1),"")</f>
        <v>3.4120370370378794E-5</v>
      </c>
      <c r="M29" s="2">
        <f>IFERROR(HLOOKUP(lapchart!M29,totallaptimes!$1:$1048576,ROW()-1)-HLOOKUP(lapchart!L29,totallaptimes!$1:$1048576,ROW()-1),"")</f>
        <v>1.1689814814822008E-6</v>
      </c>
      <c r="N29" s="2">
        <f>IFERROR(HLOOKUP(lapchart!N29,totallaptimes!$1:$1048576,ROW()-1)-HLOOKUP(lapchart!M29,totallaptimes!$1:$1048576,ROW()-1),"")</f>
        <v>9.6828703703706609E-5</v>
      </c>
      <c r="O29" s="2">
        <f>IFERROR(HLOOKUP(lapchart!O29,totallaptimes!$1:$1048576,ROW()-1)-HLOOKUP(lapchart!N29,totallaptimes!$1:$1048576,ROW()-1),"")</f>
        <v>1.0358796296287831E-5</v>
      </c>
      <c r="P29" s="2">
        <f>IFERROR(HLOOKUP(lapchart!P29,totallaptimes!$1:$1048576,ROW()-1)-HLOOKUP(lapchart!O29,totallaptimes!$1:$1048576,ROW()-1),"")</f>
        <v>1.7156249999999984E-4</v>
      </c>
      <c r="Q29" s="2">
        <f>IFERROR(HLOOKUP(lapchart!Q29,totallaptimes!$1:$1048576,ROW()-1)-HLOOKUP(lapchart!P29,totallaptimes!$1:$1048576,ROW()-1),"")</f>
        <v>2.0162037037044223E-5</v>
      </c>
      <c r="R29" s="2">
        <f>IFERROR(HLOOKUP(lapchart!R29,totallaptimes!$1:$1048576,ROW()-1)-HLOOKUP(lapchart!Q29,totallaptimes!$1:$1048576,ROW()-1),"")</f>
        <v>2.2754629629629514E-4</v>
      </c>
      <c r="S29" s="2">
        <f>IFERROR(HLOOKUP(lapchart!S29,totallaptimes!$1:$1048576,ROW()-1)-HLOOKUP(lapchart!R29,totallaptimes!$1:$1048576,ROW()-1),"")</f>
        <v>1.5532407407398141E-5</v>
      </c>
      <c r="T29" s="2">
        <f>IFERROR(HLOOKUP(lapchart!T29,totallaptimes!$1:$1048576,ROW()-1)-HLOOKUP(lapchart!S29,totallaptimes!$1:$1048576,ROW()-1),"")</f>
        <v>3.4490740740827919E-6</v>
      </c>
      <c r="U29" s="2">
        <f>IFERROR(HLOOKUP(lapchart!U29,totallaptimes!$1:$1048576,ROW()-1)-HLOOKUP(lapchart!T29,totallaptimes!$1:$1048576,ROW()-1),"")</f>
        <v>1.8608796296296082E-4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9.1284722222223502E-5</v>
      </c>
      <c r="D30" s="2">
        <f>IFERROR(HLOOKUP(lapchart!D30,totallaptimes!$1:$1048576,ROW()-1)-HLOOKUP(lapchart!C30,totallaptimes!$1:$1048576,ROW()-1),"")</f>
        <v>1.9606481481485027E-5</v>
      </c>
      <c r="E30" s="2">
        <f>IFERROR(HLOOKUP(lapchart!E30,totallaptimes!$1:$1048576,ROW()-1)-HLOOKUP(lapchart!D30,totallaptimes!$1:$1048576,ROW()-1),"")</f>
        <v>8.3483796296295043E-5</v>
      </c>
      <c r="F30" s="2">
        <f>IFERROR(HLOOKUP(lapchart!F30,totallaptimes!$1:$1048576,ROW()-1)-HLOOKUP(lapchart!E30,totallaptimes!$1:$1048576,ROW()-1),"")</f>
        <v>1.3319444444444273E-4</v>
      </c>
      <c r="G30" s="2">
        <f>IFERROR(HLOOKUP(lapchart!G30,totallaptimes!$1:$1048576,ROW()-1)-HLOOKUP(lapchart!F30,totallaptimes!$1:$1048576,ROW()-1),"")</f>
        <v>2.5844907407410189E-5</v>
      </c>
      <c r="H30" s="2">
        <f>IFERROR(HLOOKUP(lapchart!H30,totallaptimes!$1:$1048576,ROW()-1)-HLOOKUP(lapchart!G30,totallaptimes!$1:$1048576,ROW()-1),"")</f>
        <v>1.3673611111111872E-4</v>
      </c>
      <c r="I30" s="2">
        <f>IFERROR(HLOOKUP(lapchart!I30,totallaptimes!$1:$1048576,ROW()-1)-HLOOKUP(lapchart!H30,totallaptimes!$1:$1048576,ROW()-1),"")</f>
        <v>7.107638888888268E-5</v>
      </c>
      <c r="J30" s="2">
        <f>IFERROR(HLOOKUP(lapchart!J30,totallaptimes!$1:$1048576,ROW()-1)-HLOOKUP(lapchart!I30,totallaptimes!$1:$1048576,ROW()-1),"")</f>
        <v>1.5874999999999223E-4</v>
      </c>
      <c r="K30" s="2">
        <f>IFERROR(HLOOKUP(lapchart!K30,totallaptimes!$1:$1048576,ROW()-1)-HLOOKUP(lapchart!J30,totallaptimes!$1:$1048576,ROW()-1),"")</f>
        <v>-1.4675925925924926E-5</v>
      </c>
      <c r="L30" s="2">
        <f>IFERROR(HLOOKUP(lapchart!L30,totallaptimes!$1:$1048576,ROW()-1)-HLOOKUP(lapchart!K30,totallaptimes!$1:$1048576,ROW()-1),"")</f>
        <v>3.1817129629636842E-5</v>
      </c>
      <c r="M30" s="2">
        <f>IFERROR(HLOOKUP(lapchart!M30,totallaptimes!$1:$1048576,ROW()-1)-HLOOKUP(lapchart!L30,totallaptimes!$1:$1048576,ROW()-1),"")</f>
        <v>3.2986111111119043E-6</v>
      </c>
      <c r="N30" s="2">
        <f>IFERROR(HLOOKUP(lapchart!N30,totallaptimes!$1:$1048576,ROW()-1)-HLOOKUP(lapchart!M30,totallaptimes!$1:$1048576,ROW()-1),"")</f>
        <v>9.3113425925932247E-5</v>
      </c>
      <c r="O30" s="2">
        <f>IFERROR(HLOOKUP(lapchart!O30,totallaptimes!$1:$1048576,ROW()-1)-HLOOKUP(lapchart!N30,totallaptimes!$1:$1048576,ROW()-1),"")</f>
        <v>1.5324074074063443E-5</v>
      </c>
      <c r="P30" s="2">
        <f>IFERROR(HLOOKUP(lapchart!P30,totallaptimes!$1:$1048576,ROW()-1)-HLOOKUP(lapchart!O30,totallaptimes!$1:$1048576,ROW()-1),"")</f>
        <v>1.6587962962963387E-4</v>
      </c>
      <c r="Q30" s="2">
        <f>IFERROR(HLOOKUP(lapchart!Q30,totallaptimes!$1:$1048576,ROW()-1)-HLOOKUP(lapchart!P30,totallaptimes!$1:$1048576,ROW()-1),"")</f>
        <v>5.1967592592599976E-5</v>
      </c>
      <c r="R30" s="2">
        <f>IFERROR(HLOOKUP(lapchart!R30,totallaptimes!$1:$1048576,ROW()-1)-HLOOKUP(lapchart!Q30,totallaptimes!$1:$1048576,ROW()-1),"")</f>
        <v>1.8710648148147907E-4</v>
      </c>
      <c r="S30" s="2">
        <f>IFERROR(HLOOKUP(lapchart!S30,totallaptimes!$1:$1048576,ROW()-1)-HLOOKUP(lapchart!R30,totallaptimes!$1:$1048576,ROW()-1),"")</f>
        <v>2.3854166666656407E-5</v>
      </c>
      <c r="T30" s="2">
        <f>IFERROR(HLOOKUP(lapchart!T30,totallaptimes!$1:$1048576,ROW()-1)-HLOOKUP(lapchart!S30,totallaptimes!$1:$1048576,ROW()-1),"")</f>
        <v>2.1030092592598526E-5</v>
      </c>
      <c r="U30" s="2">
        <f>IFERROR(HLOOKUP(lapchart!U30,totallaptimes!$1:$1048576,ROW()-1)-HLOOKUP(lapchart!T30,totallaptimes!$1:$1048576,ROW()-1),"")</f>
        <v>1.7065972222222309E-4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1.0319444444444742E-4</v>
      </c>
      <c r="D31" s="2">
        <f>IFERROR(HLOOKUP(lapchart!D31,totallaptimes!$1:$1048576,ROW()-1)-HLOOKUP(lapchart!C31,totallaptimes!$1:$1048576,ROW()-1),"")</f>
        <v>7.1990740740796033E-6</v>
      </c>
      <c r="E31" s="2">
        <f>IFERROR(HLOOKUP(lapchart!E31,totallaptimes!$1:$1048576,ROW()-1)-HLOOKUP(lapchart!D31,totallaptimes!$1:$1048576,ROW()-1),"")</f>
        <v>1.1673611111110566E-4</v>
      </c>
      <c r="F31" s="2">
        <f>IFERROR(HLOOKUP(lapchart!F31,totallaptimes!$1:$1048576,ROW()-1)-HLOOKUP(lapchart!E31,totallaptimes!$1:$1048576,ROW()-1),"")</f>
        <v>1.1553240740740794E-4</v>
      </c>
      <c r="G31" s="2">
        <f>IFERROR(HLOOKUP(lapchart!G31,totallaptimes!$1:$1048576,ROW()-1)-HLOOKUP(lapchart!F31,totallaptimes!$1:$1048576,ROW()-1),"")</f>
        <v>2.7870370370372544E-5</v>
      </c>
      <c r="H31" s="2">
        <f>IFERROR(HLOOKUP(lapchart!H31,totallaptimes!$1:$1048576,ROW()-1)-HLOOKUP(lapchart!G31,totallaptimes!$1:$1048576,ROW()-1),"")</f>
        <v>1.5032407407408049E-4</v>
      </c>
      <c r="I31" s="2">
        <f>IFERROR(HLOOKUP(lapchart!I31,totallaptimes!$1:$1048576,ROW()-1)-HLOOKUP(lapchart!H31,totallaptimes!$1:$1048576,ROW()-1),"")</f>
        <v>6.1030092592589957E-5</v>
      </c>
      <c r="J31" s="2">
        <f>IFERROR(HLOOKUP(lapchart!J31,totallaptimes!$1:$1048576,ROW()-1)-HLOOKUP(lapchart!I31,totallaptimes!$1:$1048576,ROW()-1),"")</f>
        <v>1.693865740740666E-4</v>
      </c>
      <c r="K31" s="2">
        <f>IFERROR(HLOOKUP(lapchart!K31,totallaptimes!$1:$1048576,ROW()-1)-HLOOKUP(lapchart!J31,totallaptimes!$1:$1048576,ROW()-1),"")</f>
        <v>-1.6192129629631624E-5</v>
      </c>
      <c r="L31" s="2">
        <f>IFERROR(HLOOKUP(lapchart!L31,totallaptimes!$1:$1048576,ROW()-1)-HLOOKUP(lapchart!K31,totallaptimes!$1:$1048576,ROW()-1),"")</f>
        <v>3.3888888888895796E-5</v>
      </c>
      <c r="M31" s="2">
        <f>IFERROR(HLOOKUP(lapchart!M31,totallaptimes!$1:$1048576,ROW()-1)-HLOOKUP(lapchart!L31,totallaptimes!$1:$1048576,ROW()-1),"")</f>
        <v>3.8773148148193992E-6</v>
      </c>
      <c r="N31" s="2">
        <f>IFERROR(HLOOKUP(lapchart!N31,totallaptimes!$1:$1048576,ROW()-1)-HLOOKUP(lapchart!M31,totallaptimes!$1:$1048576,ROW()-1),"")</f>
        <v>8.7719907407413089E-5</v>
      </c>
      <c r="O31" s="2">
        <f>IFERROR(HLOOKUP(lapchart!O31,totallaptimes!$1:$1048576,ROW()-1)-HLOOKUP(lapchart!N31,totallaptimes!$1:$1048576,ROW()-1),"")</f>
        <v>9.2476851851694408E-6</v>
      </c>
      <c r="P31" s="2">
        <f>IFERROR(HLOOKUP(lapchart!P31,totallaptimes!$1:$1048576,ROW()-1)-HLOOKUP(lapchart!O31,totallaptimes!$1:$1048576,ROW()-1),"")</f>
        <v>1.9997685185185743E-4</v>
      </c>
      <c r="Q31" s="2">
        <f>IFERROR(HLOOKUP(lapchart!Q31,totallaptimes!$1:$1048576,ROW()-1)-HLOOKUP(lapchart!P31,totallaptimes!$1:$1048576,ROW()-1),"")</f>
        <v>4.0879629629640701E-5</v>
      </c>
      <c r="R31" s="2">
        <f>IFERROR(HLOOKUP(lapchart!R31,totallaptimes!$1:$1048576,ROW()-1)-HLOOKUP(lapchart!Q31,totallaptimes!$1:$1048576,ROW()-1),"")</f>
        <v>1.6111111111110493E-4</v>
      </c>
      <c r="S31" s="2">
        <f>IFERROR(HLOOKUP(lapchart!S31,totallaptimes!$1:$1048576,ROW()-1)-HLOOKUP(lapchart!R31,totallaptimes!$1:$1048576,ROW()-1),"")</f>
        <v>2.4861111111100509E-5</v>
      </c>
      <c r="T31" s="2">
        <f>IFERROR(HLOOKUP(lapchart!T31,totallaptimes!$1:$1048576,ROW()-1)-HLOOKUP(lapchart!S31,totallaptimes!$1:$1048576,ROW()-1),"")</f>
        <v>4.245370370371121E-5</v>
      </c>
      <c r="U31" s="2">
        <f>IFERROR(HLOOKUP(lapchart!U31,totallaptimes!$1:$1048576,ROW()-1)-HLOOKUP(lapchart!T31,totallaptimes!$1:$1048576,ROW()-1),"")</f>
        <v>1.5840277777778161E-4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1.1684027777777994E-4</v>
      </c>
      <c r="D32" s="2">
        <f>IFERROR(HLOOKUP(lapchart!D32,totallaptimes!$1:$1048576,ROW()-1)-HLOOKUP(lapchart!C32,totallaptimes!$1:$1048576,ROW()-1),"")</f>
        <v>-4.270833333326618E-6</v>
      </c>
      <c r="E32" s="2">
        <f>IFERROR(HLOOKUP(lapchart!E32,totallaptimes!$1:$1048576,ROW()-1)-HLOOKUP(lapchart!D32,totallaptimes!$1:$1048576,ROW()-1),"")</f>
        <v>2.4225694444443557E-4</v>
      </c>
      <c r="F32" s="2">
        <f>IFERROR(HLOOKUP(lapchart!F32,totallaptimes!$1:$1048576,ROW()-1)-HLOOKUP(lapchart!E32,totallaptimes!$1:$1048576,ROW()-1),"")</f>
        <v>2.6828703703705992E-5</v>
      </c>
      <c r="G32" s="2">
        <f>IFERROR(HLOOKUP(lapchart!G32,totallaptimes!$1:$1048576,ROW()-1)-HLOOKUP(lapchart!F32,totallaptimes!$1:$1048576,ROW()-1),"")</f>
        <v>7.1585648148145276E-5</v>
      </c>
      <c r="H32" s="2">
        <f>IFERROR(HLOOKUP(lapchart!H32,totallaptimes!$1:$1048576,ROW()-1)-HLOOKUP(lapchart!G32,totallaptimes!$1:$1048576,ROW()-1),"")</f>
        <v>9.8680555555563654E-5</v>
      </c>
      <c r="I32" s="2">
        <f>IFERROR(HLOOKUP(lapchart!I32,totallaptimes!$1:$1048576,ROW()-1)-HLOOKUP(lapchart!H32,totallaptimes!$1:$1048576,ROW()-1),"")</f>
        <v>5.0509259259257089E-5</v>
      </c>
      <c r="J32" s="2">
        <f>IFERROR(HLOOKUP(lapchart!J32,totallaptimes!$1:$1048576,ROW()-1)-HLOOKUP(lapchart!I32,totallaptimes!$1:$1048576,ROW()-1),"")</f>
        <v>1.7935185185184721E-4</v>
      </c>
      <c r="K32" s="2">
        <f>IFERROR(HLOOKUP(lapchart!K32,totallaptimes!$1:$1048576,ROW()-1)-HLOOKUP(lapchart!J32,totallaptimes!$1:$1048576,ROW()-1),"")</f>
        <v>-1.6435185185188772E-5</v>
      </c>
      <c r="L32" s="2">
        <f>IFERROR(HLOOKUP(lapchart!L32,totallaptimes!$1:$1048576,ROW()-1)-HLOOKUP(lapchart!K32,totallaptimes!$1:$1048576,ROW()-1),"")</f>
        <v>3.5590277777781953E-5</v>
      </c>
      <c r="M32" s="2">
        <f>IFERROR(HLOOKUP(lapchart!M32,totallaptimes!$1:$1048576,ROW()-1)-HLOOKUP(lapchart!L32,totallaptimes!$1:$1048576,ROW()-1),"")</f>
        <v>3.1250000000898615E-7</v>
      </c>
      <c r="N32" s="2">
        <f>IFERROR(HLOOKUP(lapchart!N32,totallaptimes!$1:$1048576,ROW()-1)-HLOOKUP(lapchart!M32,totallaptimes!$1:$1048576,ROW()-1),"")</f>
        <v>8.6793981481488036E-5</v>
      </c>
      <c r="O32" s="2">
        <f>IFERROR(HLOOKUP(lapchart!O32,totallaptimes!$1:$1048576,ROW()-1)-HLOOKUP(lapchart!N32,totallaptimes!$1:$1048576,ROW()-1),"")</f>
        <v>4.0162037036883813E-6</v>
      </c>
      <c r="P32" s="2">
        <f>IFERROR(HLOOKUP(lapchart!P32,totallaptimes!$1:$1048576,ROW()-1)-HLOOKUP(lapchart!O32,totallaptimes!$1:$1048576,ROW()-1),"")</f>
        <v>2.0377314814815084E-4</v>
      </c>
      <c r="Q32" s="2">
        <f>IFERROR(HLOOKUP(lapchart!Q32,totallaptimes!$1:$1048576,ROW()-1)-HLOOKUP(lapchart!P32,totallaptimes!$1:$1048576,ROW()-1),"")</f>
        <v>5.8090277777790578E-5</v>
      </c>
      <c r="R32" s="2">
        <f>IFERROR(HLOOKUP(lapchart!R32,totallaptimes!$1:$1048576,ROW()-1)-HLOOKUP(lapchart!Q32,totallaptimes!$1:$1048576,ROW()-1),"")</f>
        <v>1.400694444444392E-4</v>
      </c>
      <c r="S32" s="2">
        <f>IFERROR(HLOOKUP(lapchart!S32,totallaptimes!$1:$1048576,ROW()-1)-HLOOKUP(lapchart!R32,totallaptimes!$1:$1048576,ROW()-1),"")</f>
        <v>2.4270833333318864E-5</v>
      </c>
      <c r="T32" s="2">
        <f>IFERROR(HLOOKUP(lapchart!T32,totallaptimes!$1:$1048576,ROW()-1)-HLOOKUP(lapchart!S32,totallaptimes!$1:$1048576,ROW()-1),"")</f>
        <v>6.2638888888896793E-5</v>
      </c>
      <c r="U32" s="2">
        <f>IFERROR(HLOOKUP(lapchart!U32,totallaptimes!$1:$1048576,ROW()-1)-HLOOKUP(lapchart!T32,totallaptimes!$1:$1048576,ROW()-1),"")</f>
        <v>1.5945601851852231E-4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1.3479166666666847E-4</v>
      </c>
      <c r="D33" s="2">
        <f>IFERROR(HLOOKUP(lapchart!D33,totallaptimes!$1:$1048576,ROW()-1)-HLOOKUP(lapchart!C33,totallaptimes!$1:$1048576,ROW()-1),"")</f>
        <v>-1.1203703703693835E-5</v>
      </c>
      <c r="E33" s="2">
        <f>IFERROR(HLOOKUP(lapchart!E33,totallaptimes!$1:$1048576,ROW()-1)-HLOOKUP(lapchart!D33,totallaptimes!$1:$1048576,ROW()-1),"")</f>
        <v>2.4945601851850824E-4</v>
      </c>
      <c r="F33" s="2">
        <f>IFERROR(HLOOKUP(lapchart!F33,totallaptimes!$1:$1048576,ROW()-1)-HLOOKUP(lapchart!E33,totallaptimes!$1:$1048576,ROW()-1),"")</f>
        <v>2.2719907407410533E-5</v>
      </c>
      <c r="G33" s="2">
        <f>IFERROR(HLOOKUP(lapchart!G33,totallaptimes!$1:$1048576,ROW()-1)-HLOOKUP(lapchart!F33,totallaptimes!$1:$1048576,ROW()-1),"")</f>
        <v>3.6018518518511622E-5</v>
      </c>
      <c r="H33" s="2">
        <f>IFERROR(HLOOKUP(lapchart!H33,totallaptimes!$1:$1048576,ROW()-1)-HLOOKUP(lapchart!G33,totallaptimes!$1:$1048576,ROW()-1),"")</f>
        <v>1.4974537037037994E-4</v>
      </c>
      <c r="I33" s="2">
        <f>IFERROR(HLOOKUP(lapchart!I33,totallaptimes!$1:$1048576,ROW()-1)-HLOOKUP(lapchart!H33,totallaptimes!$1:$1048576,ROW()-1),"")</f>
        <v>4.4965277777773982E-5</v>
      </c>
      <c r="J33" s="2">
        <f>IFERROR(HLOOKUP(lapchart!J33,totallaptimes!$1:$1048576,ROW()-1)-HLOOKUP(lapchart!I33,totallaptimes!$1:$1048576,ROW()-1),"")</f>
        <v>1.8732638888888792E-4</v>
      </c>
      <c r="K33" s="2">
        <f>IFERROR(HLOOKUP(lapchart!K33,totallaptimes!$1:$1048576,ROW()-1)-HLOOKUP(lapchart!J33,totallaptimes!$1:$1048576,ROW()-1),"")</f>
        <v>-1.6192129629631624E-5</v>
      </c>
      <c r="L33" s="2">
        <f>IFERROR(HLOOKUP(lapchart!L33,totallaptimes!$1:$1048576,ROW()-1)-HLOOKUP(lapchart!K33,totallaptimes!$1:$1048576,ROW()-1),"")</f>
        <v>3.4537037037041252E-5</v>
      </c>
      <c r="M33" s="2">
        <f>IFERROR(HLOOKUP(lapchart!M33,totallaptimes!$1:$1048576,ROW()-1)-HLOOKUP(lapchart!L33,totallaptimes!$1:$1048576,ROW()-1),"")</f>
        <v>2.5578703703801886E-6</v>
      </c>
      <c r="N33" s="2">
        <f>IFERROR(HLOOKUP(lapchart!N33,totallaptimes!$1:$1048576,ROW()-1)-HLOOKUP(lapchart!M33,totallaptimes!$1:$1048576,ROW()-1),"")</f>
        <v>8.3148148148151635E-5</v>
      </c>
      <c r="O33" s="2">
        <f>IFERROR(HLOOKUP(lapchart!O33,totallaptimes!$1:$1048576,ROW()-1)-HLOOKUP(lapchart!N33,totallaptimes!$1:$1048576,ROW()-1),"")</f>
        <v>-3.7384259259434782E-6</v>
      </c>
      <c r="P33" s="2">
        <f>IFERROR(HLOOKUP(lapchart!P33,totallaptimes!$1:$1048576,ROW()-1)-HLOOKUP(lapchart!O33,totallaptimes!$1:$1048576,ROW()-1),"")</f>
        <v>2.0828703703704154E-4</v>
      </c>
      <c r="Q33" s="2">
        <f>IFERROR(HLOOKUP(lapchart!Q33,totallaptimes!$1:$1048576,ROW()-1)-HLOOKUP(lapchart!P33,totallaptimes!$1:$1048576,ROW()-1),"")</f>
        <v>1.1196759259260447E-4</v>
      </c>
      <c r="R33" s="2">
        <f>IFERROR(HLOOKUP(lapchart!R33,totallaptimes!$1:$1048576,ROW()-1)-HLOOKUP(lapchart!Q33,totallaptimes!$1:$1048576,ROW()-1),"")</f>
        <v>8.7106481481476206E-5</v>
      </c>
      <c r="S33" s="2">
        <f>IFERROR(HLOOKUP(lapchart!S33,totallaptimes!$1:$1048576,ROW()-1)-HLOOKUP(lapchart!R33,totallaptimes!$1:$1048576,ROW()-1),"")</f>
        <v>2.3333333333319661E-5</v>
      </c>
      <c r="T33" s="2">
        <f>IFERROR(HLOOKUP(lapchart!T33,totallaptimes!$1:$1048576,ROW()-1)-HLOOKUP(lapchart!S33,totallaptimes!$1:$1048576,ROW()-1),"")</f>
        <v>8.0613425925933624E-5</v>
      </c>
      <c r="U33" s="2">
        <f>IFERROR(HLOOKUP(lapchart!U33,totallaptimes!$1:$1048576,ROW()-1)-HLOOKUP(lapchart!T33,totallaptimes!$1:$1048576,ROW()-1),"")</f>
        <v>1.4599537037037619E-4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1.3687500000001546E-4</v>
      </c>
      <c r="D34" s="2">
        <f>IFERROR(HLOOKUP(lapchart!D34,totallaptimes!$1:$1048576,ROW()-1)-HLOOKUP(lapchart!C34,totallaptimes!$1:$1048576,ROW()-1),"")</f>
        <v>3.8634259259248682E-5</v>
      </c>
      <c r="E34" s="2">
        <f>IFERROR(HLOOKUP(lapchart!E34,totallaptimes!$1:$1048576,ROW()-1)-HLOOKUP(lapchart!D34,totallaptimes!$1:$1048576,ROW()-1),"")</f>
        <v>2.1519675925926046E-4</v>
      </c>
      <c r="F34" s="2">
        <f>IFERROR(HLOOKUP(lapchart!F34,totallaptimes!$1:$1048576,ROW()-1)-HLOOKUP(lapchart!E34,totallaptimes!$1:$1048576,ROW()-1),"")</f>
        <v>2.5277777777776844E-5</v>
      </c>
      <c r="G34" s="2">
        <f>IFERROR(HLOOKUP(lapchart!G34,totallaptimes!$1:$1048576,ROW()-1)-HLOOKUP(lapchart!F34,totallaptimes!$1:$1048576,ROW()-1),"")</f>
        <v>1.0046296296292723E-5</v>
      </c>
      <c r="H34" s="2">
        <f>IFERROR(HLOOKUP(lapchart!H34,totallaptimes!$1:$1048576,ROW()-1)-HLOOKUP(lapchart!G34,totallaptimes!$1:$1048576,ROW()-1),"")</f>
        <v>1.8939814814815381E-4</v>
      </c>
      <c r="I34" s="2">
        <f>IFERROR(HLOOKUP(lapchart!I34,totallaptimes!$1:$1048576,ROW()-1)-HLOOKUP(lapchart!H34,totallaptimes!$1:$1048576,ROW()-1),"")</f>
        <v>3.5706018518516514E-5</v>
      </c>
      <c r="J34" s="2">
        <f>IFERROR(HLOOKUP(lapchart!J34,totallaptimes!$1:$1048576,ROW()-1)-HLOOKUP(lapchart!I34,totallaptimes!$1:$1048576,ROW()-1),"")</f>
        <v>1.9496527777777828E-4</v>
      </c>
      <c r="K34" s="2">
        <f>IFERROR(HLOOKUP(lapchart!K34,totallaptimes!$1:$1048576,ROW()-1)-HLOOKUP(lapchart!J34,totallaptimes!$1:$1048576,ROW()-1),"")</f>
        <v>-1.285879629629727E-5</v>
      </c>
      <c r="L34" s="2">
        <f>IFERROR(HLOOKUP(lapchart!L34,totallaptimes!$1:$1048576,ROW()-1)-HLOOKUP(lapchart!K34,totallaptimes!$1:$1048576,ROW()-1),"")</f>
        <v>3.350694444444885E-5</v>
      </c>
      <c r="M34" s="2">
        <f>IFERROR(HLOOKUP(lapchart!M34,totallaptimes!$1:$1048576,ROW()-1)-HLOOKUP(lapchart!L34,totallaptimes!$1:$1048576,ROW()-1),"")</f>
        <v>6.3657407408518329E-7</v>
      </c>
      <c r="N34" s="2">
        <f>IFERROR(HLOOKUP(lapchart!N34,totallaptimes!$1:$1048576,ROW()-1)-HLOOKUP(lapchart!M34,totallaptimes!$1:$1048576,ROW()-1),"")</f>
        <v>8.1712962962963986E-5</v>
      </c>
      <c r="O34" s="2">
        <f>IFERROR(HLOOKUP(lapchart!O34,totallaptimes!$1:$1048576,ROW()-1)-HLOOKUP(lapchart!N34,totallaptimes!$1:$1048576,ROW()-1),"")</f>
        <v>-9.2476851852041353E-6</v>
      </c>
      <c r="P34" s="2">
        <f>IFERROR(HLOOKUP(lapchart!P34,totallaptimes!$1:$1048576,ROW()-1)-HLOOKUP(lapchart!O34,totallaptimes!$1:$1048576,ROW()-1),"")</f>
        <v>2.0863425925926604E-4</v>
      </c>
      <c r="Q34" s="2">
        <f>IFERROR(HLOOKUP(lapchart!Q34,totallaptimes!$1:$1048576,ROW()-1)-HLOOKUP(lapchart!P34,totallaptimes!$1:$1048576,ROW()-1),"")</f>
        <v>1.593518518518619E-4</v>
      </c>
      <c r="R34" s="2">
        <f>IFERROR(HLOOKUP(lapchart!R34,totallaptimes!$1:$1048576,ROW()-1)-HLOOKUP(lapchart!Q34,totallaptimes!$1:$1048576,ROW()-1),"")</f>
        <v>4.6134259259256183E-5</v>
      </c>
      <c r="S34" s="2">
        <f>IFERROR(HLOOKUP(lapchart!S34,totallaptimes!$1:$1048576,ROW()-1)-HLOOKUP(lapchart!R34,totallaptimes!$1:$1048576,ROW()-1),"")</f>
        <v>2.483796296294527E-5</v>
      </c>
      <c r="T34" s="2">
        <f>IFERROR(HLOOKUP(lapchart!T34,totallaptimes!$1:$1048576,ROW()-1)-HLOOKUP(lapchart!S34,totallaptimes!$1:$1048576,ROW()-1),"")</f>
        <v>1.0096064814815731E-4</v>
      </c>
      <c r="U34" s="2">
        <f>IFERROR(HLOOKUP(lapchart!U34,totallaptimes!$1:$1048576,ROW()-1)-HLOOKUP(lapchart!T34,totallaptimes!$1:$1048576,ROW()-1),"")</f>
        <v>1.1917824074074435E-4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1.4152777777779596E-4</v>
      </c>
      <c r="D35" s="2">
        <f>IFERROR(HLOOKUP(lapchart!D35,totallaptimes!$1:$1048576,ROW()-1)-HLOOKUP(lapchart!C35,totallaptimes!$1:$1048576,ROW()-1),"")</f>
        <v>5.579861111109502E-5</v>
      </c>
      <c r="E35" s="2">
        <f>IFERROR(HLOOKUP(lapchart!E35,totallaptimes!$1:$1048576,ROW()-1)-HLOOKUP(lapchart!D35,totallaptimes!$1:$1048576,ROW()-1),"")</f>
        <v>2.2046296296296397E-4</v>
      </c>
      <c r="F35" s="2">
        <f>IFERROR(HLOOKUP(lapchart!F35,totallaptimes!$1:$1048576,ROW()-1)-HLOOKUP(lapchart!E35,totallaptimes!$1:$1048576,ROW()-1),"")</f>
        <v>1.2106481481484466E-5</v>
      </c>
      <c r="G35" s="2">
        <f>IFERROR(HLOOKUP(lapchart!G35,totallaptimes!$1:$1048576,ROW()-1)-HLOOKUP(lapchart!F35,totallaptimes!$1:$1048576,ROW()-1),"")</f>
        <v>-7.4768518518592009E-6</v>
      </c>
      <c r="H35" s="2">
        <f>IFERROR(HLOOKUP(lapchart!H35,totallaptimes!$1:$1048576,ROW()-1)-HLOOKUP(lapchart!G35,totallaptimes!$1:$1048576,ROW()-1),"")</f>
        <v>2.2497685185186161E-4</v>
      </c>
      <c r="I35" s="2">
        <f>IFERROR(HLOOKUP(lapchart!I35,totallaptimes!$1:$1048576,ROW()-1)-HLOOKUP(lapchart!H35,totallaptimes!$1:$1048576,ROW()-1),"")</f>
        <v>2.3564814814809598E-5</v>
      </c>
      <c r="J35" s="2">
        <f>IFERROR(HLOOKUP(lapchart!J35,totallaptimes!$1:$1048576,ROW()-1)-HLOOKUP(lapchart!I35,totallaptimes!$1:$1048576,ROW()-1),"")</f>
        <v>2.0497685185185549E-4</v>
      </c>
      <c r="K35" s="2">
        <f>IFERROR(HLOOKUP(lapchart!K35,totallaptimes!$1:$1048576,ROW()-1)-HLOOKUP(lapchart!J35,totallaptimes!$1:$1048576,ROW()-1),"")</f>
        <v>-1.5150462962965072E-5</v>
      </c>
      <c r="L35" s="2">
        <f>IFERROR(HLOOKUP(lapchart!L35,totallaptimes!$1:$1048576,ROW()-1)-HLOOKUP(lapchart!K35,totallaptimes!$1:$1048576,ROW()-1),"")</f>
        <v>3.5439814814818005E-5</v>
      </c>
      <c r="M35" s="2">
        <f>IFERROR(HLOOKUP(lapchart!M35,totallaptimes!$1:$1048576,ROW()-1)-HLOOKUP(lapchart!L35,totallaptimes!$1:$1048576,ROW()-1),"")</f>
        <v>7.9861111112328187E-7</v>
      </c>
      <c r="N35" s="2">
        <f>IFERROR(HLOOKUP(lapchart!N35,totallaptimes!$1:$1048576,ROW()-1)-HLOOKUP(lapchart!M35,totallaptimes!$1:$1048576,ROW()-1),"")</f>
        <v>8.2106481481485083E-5</v>
      </c>
      <c r="O35" s="2">
        <f>IFERROR(HLOOKUP(lapchart!O35,totallaptimes!$1:$1048576,ROW()-1)-HLOOKUP(lapchart!N35,totallaptimes!$1:$1048576,ROW()-1),"")</f>
        <v>-1.2210648148172631E-5</v>
      </c>
      <c r="P35" s="2">
        <f>IFERROR(HLOOKUP(lapchart!P35,totallaptimes!$1:$1048576,ROW()-1)-HLOOKUP(lapchart!O35,totallaptimes!$1:$1048576,ROW()-1),"")</f>
        <v>2.0569444444445278E-4</v>
      </c>
      <c r="Q35" s="2">
        <f>IFERROR(HLOOKUP(lapchart!Q35,totallaptimes!$1:$1048576,ROW()-1)-HLOOKUP(lapchart!P35,totallaptimes!$1:$1048576,ROW()-1),"")</f>
        <v>2.0827546296297433E-4</v>
      </c>
      <c r="R35" s="2">
        <f>IFERROR(HLOOKUP(lapchart!R35,totallaptimes!$1:$1048576,ROW()-1)-HLOOKUP(lapchart!Q35,totallaptimes!$1:$1048576,ROW()-1),"")</f>
        <v>2.7951388888870776E-5</v>
      </c>
      <c r="S35" s="2">
        <f>IFERROR(HLOOKUP(lapchart!S35,totallaptimes!$1:$1048576,ROW()-1)-HLOOKUP(lapchart!R35,totallaptimes!$1:$1048576,ROW()-1),"")</f>
        <v>1.5291666666667619E-4</v>
      </c>
      <c r="T35" s="2">
        <f>IFERROR(HLOOKUP(lapchart!T35,totallaptimes!$1:$1048576,ROW()-1)-HLOOKUP(lapchart!S35,totallaptimes!$1:$1048576,ROW()-1),"")</f>
        <v>2.4861111111121326E-5</v>
      </c>
      <c r="U35" s="2">
        <f>IFERROR(HLOOKUP(lapchart!U35,totallaptimes!$1:$1048576,ROW()-1)-HLOOKUP(lapchart!T35,totallaptimes!$1:$1048576,ROW()-1),"")</f>
        <v>4.527777777776909E-5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1.3444444444446479E-4</v>
      </c>
      <c r="D36" s="2">
        <f>IFERROR(HLOOKUP(lapchart!D36,totallaptimes!$1:$1048576,ROW()-1)-HLOOKUP(lapchart!C36,totallaptimes!$1:$1048576,ROW()-1),"")</f>
        <v>7.0567129629613146E-5</v>
      </c>
      <c r="E36" s="2">
        <f>IFERROR(HLOOKUP(lapchart!E36,totallaptimes!$1:$1048576,ROW()-1)-HLOOKUP(lapchart!D36,totallaptimes!$1:$1048576,ROW()-1),"")</f>
        <v>2.2631944444444219E-4</v>
      </c>
      <c r="F36" s="2">
        <f>IFERROR(HLOOKUP(lapchart!F36,totallaptimes!$1:$1048576,ROW()-1)-HLOOKUP(lapchart!E36,totallaptimes!$1:$1048576,ROW()-1),"")</f>
        <v>9.5717592592664547E-6</v>
      </c>
      <c r="G36" s="2">
        <f>IFERROR(HLOOKUP(lapchart!G36,totallaptimes!$1:$1048576,ROW()-1)-HLOOKUP(lapchart!F36,totallaptimes!$1:$1048576,ROW()-1),"")</f>
        <v>-2.8935185185194334E-5</v>
      </c>
      <c r="H36" s="2">
        <f>IFERROR(HLOOKUP(lapchart!H36,totallaptimes!$1:$1048576,ROW()-1)-HLOOKUP(lapchart!G36,totallaptimes!$1:$1048576,ROW()-1),"")</f>
        <v>2.5898148148149197E-4</v>
      </c>
      <c r="I36" s="2">
        <f>IFERROR(HLOOKUP(lapchart!I36,totallaptimes!$1:$1048576,ROW()-1)-HLOOKUP(lapchart!H36,totallaptimes!$1:$1048576,ROW()-1),"")</f>
        <v>1.2847222222216181E-5</v>
      </c>
      <c r="J36" s="2">
        <f>IFERROR(HLOOKUP(lapchart!J36,totallaptimes!$1:$1048576,ROW()-1)-HLOOKUP(lapchart!I36,totallaptimes!$1:$1048576,ROW()-1),"")</f>
        <v>2.138657407407471E-4</v>
      </c>
      <c r="K36" s="2">
        <f>IFERROR(HLOOKUP(lapchart!K36,totallaptimes!$1:$1048576,ROW()-1)-HLOOKUP(lapchart!J36,totallaptimes!$1:$1048576,ROW()-1),"")</f>
        <v>-1.401620370371226E-5</v>
      </c>
      <c r="L36" s="2">
        <f>IFERROR(HLOOKUP(lapchart!L36,totallaptimes!$1:$1048576,ROW()-1)-HLOOKUP(lapchart!K36,totallaptimes!$1:$1048576,ROW()-1),"")</f>
        <v>3.4201388888897843E-5</v>
      </c>
      <c r="M36" s="2">
        <f>IFERROR(HLOOKUP(lapchart!M36,totallaptimes!$1:$1048576,ROW()-1)-HLOOKUP(lapchart!L36,totallaptimes!$1:$1048576,ROW()-1),"")</f>
        <v>6.134259259368835E-7</v>
      </c>
      <c r="N36" s="2">
        <f>IFERROR(HLOOKUP(lapchart!N36,totallaptimes!$1:$1048576,ROW()-1)-HLOOKUP(lapchart!M36,totallaptimes!$1:$1048576,ROW()-1),"")</f>
        <v>8.4363425925930435E-5</v>
      </c>
      <c r="O36" s="2">
        <f>IFERROR(HLOOKUP(lapchart!O36,totallaptimes!$1:$1048576,ROW()-1)-HLOOKUP(lapchart!N36,totallaptimes!$1:$1048576,ROW()-1),"")</f>
        <v>-1.5243055555579088E-5</v>
      </c>
      <c r="P36" s="2">
        <f>IFERROR(HLOOKUP(lapchart!P36,totallaptimes!$1:$1048576,ROW()-1)-HLOOKUP(lapchart!O36,totallaptimes!$1:$1048576,ROW()-1),"")</f>
        <v>2.0158564814815039E-4</v>
      </c>
      <c r="Q36" s="2">
        <f>IFERROR(HLOOKUP(lapchart!Q36,totallaptimes!$1:$1048576,ROW()-1)-HLOOKUP(lapchart!P36,totallaptimes!$1:$1048576,ROW()-1),"")</f>
        <v>2.1090277777779248E-4</v>
      </c>
      <c r="R36" s="2">
        <f>IFERROR(HLOOKUP(lapchart!R36,totallaptimes!$1:$1048576,ROW()-1)-HLOOKUP(lapchart!Q36,totallaptimes!$1:$1048576,ROW()-1),"")</f>
        <v>3.4594907407391184E-5</v>
      </c>
      <c r="S36" s="2">
        <f>IFERROR(HLOOKUP(lapchart!S36,totallaptimes!$1:$1048576,ROW()-1)-HLOOKUP(lapchart!R36,totallaptimes!$1:$1048576,ROW()-1),"")</f>
        <v>1.7946759259260259E-4</v>
      </c>
      <c r="T36" s="2">
        <f>IFERROR(HLOOKUP(lapchart!T36,totallaptimes!$1:$1048576,ROW()-1)-HLOOKUP(lapchart!S36,totallaptimes!$1:$1048576,ROW()-1),"")</f>
        <v>2.7083333333441373E-6</v>
      </c>
      <c r="U36" s="2">
        <f>IFERROR(HLOOKUP(lapchart!U36,totallaptimes!$1:$1048576,ROW()-1)-HLOOKUP(lapchart!T36,totallaptimes!$1:$1048576,ROW()-1),"")</f>
        <v>3.6053240740727133E-5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1.3954861111113021E-4</v>
      </c>
      <c r="D37" s="2">
        <f>IFERROR(HLOOKUP(lapchart!D37,totallaptimes!$1:$1048576,ROW()-1)-HLOOKUP(lapchart!C37,totallaptimes!$1:$1048576,ROW()-1),"")</f>
        <v>7.6041666666651353E-5</v>
      </c>
      <c r="E37" s="2">
        <f>IFERROR(HLOOKUP(lapchart!E37,totallaptimes!$1:$1048576,ROW()-1)-HLOOKUP(lapchart!D37,totallaptimes!$1:$1048576,ROW()-1),"")</f>
        <v>2.2923611111110714E-4</v>
      </c>
      <c r="F37" s="2">
        <f>IFERROR(HLOOKUP(lapchart!F37,totallaptimes!$1:$1048576,ROW()-1)-HLOOKUP(lapchart!E37,totallaptimes!$1:$1048576,ROW()-1),"")</f>
        <v>1.0752314814822805E-5</v>
      </c>
      <c r="G37" s="2">
        <f>IFERROR(HLOOKUP(lapchart!G37,totallaptimes!$1:$1048576,ROW()-1)-HLOOKUP(lapchart!F37,totallaptimes!$1:$1048576,ROW()-1),"")</f>
        <v>-3.4872685185191599E-5</v>
      </c>
      <c r="H37" s="2">
        <f>IFERROR(HLOOKUP(lapchart!H37,totallaptimes!$1:$1048576,ROW()-1)-HLOOKUP(lapchart!G37,totallaptimes!$1:$1048576,ROW()-1),"")</f>
        <v>2.8548611111112177E-4</v>
      </c>
      <c r="I37" s="2">
        <f>IFERROR(HLOOKUP(lapchart!I37,totallaptimes!$1:$1048576,ROW()-1)-HLOOKUP(lapchart!H37,totallaptimes!$1:$1048576,ROW()-1),"")</f>
        <v>-2.5578703703801886E-6</v>
      </c>
      <c r="J37" s="2">
        <f>IFERROR(HLOOKUP(lapchart!J37,totallaptimes!$1:$1048576,ROW()-1)-HLOOKUP(lapchart!I37,totallaptimes!$1:$1048576,ROW()-1),"")</f>
        <v>2.177430555555665E-4</v>
      </c>
      <c r="K37" s="2">
        <f>IFERROR(HLOOKUP(lapchart!K37,totallaptimes!$1:$1048576,ROW()-1)-HLOOKUP(lapchart!J37,totallaptimes!$1:$1048576,ROW()-1),"")</f>
        <v>-1.2870370370378359E-5</v>
      </c>
      <c r="L37" s="2">
        <f>IFERROR(HLOOKUP(lapchart!L37,totallaptimes!$1:$1048576,ROW()-1)-HLOOKUP(lapchart!K37,totallaptimes!$1:$1048576,ROW()-1),"")</f>
        <v>3.6469907407410407E-5</v>
      </c>
      <c r="M37" s="2">
        <f>IFERROR(HLOOKUP(lapchart!M37,totallaptimes!$1:$1048576,ROW()-1)-HLOOKUP(lapchart!L37,totallaptimes!$1:$1048576,ROW()-1),"")</f>
        <v>2.9282407407529853E-6</v>
      </c>
      <c r="N37" s="2">
        <f>IFERROR(HLOOKUP(lapchart!N37,totallaptimes!$1:$1048576,ROW()-1)-HLOOKUP(lapchart!M37,totallaptimes!$1:$1048576,ROW()-1),"")</f>
        <v>8.2337962962968081E-5</v>
      </c>
      <c r="O37" s="2">
        <f>IFERROR(HLOOKUP(lapchart!O37,totallaptimes!$1:$1048576,ROW()-1)-HLOOKUP(lapchart!N37,totallaptimes!$1:$1048576,ROW()-1),"")</f>
        <v>-1.5706018518538145E-5</v>
      </c>
      <c r="P37" s="2">
        <f>IFERROR(HLOOKUP(lapchart!P37,totallaptimes!$1:$1048576,ROW()-1)-HLOOKUP(lapchart!O37,totallaptimes!$1:$1048576,ROW()-1),"")</f>
        <v>1.9981481481481239E-4</v>
      </c>
      <c r="Q37" s="2">
        <f>IFERROR(HLOOKUP(lapchart!Q37,totallaptimes!$1:$1048576,ROW()-1)-HLOOKUP(lapchart!P37,totallaptimes!$1:$1048576,ROW()-1),"")</f>
        <v>2.0651620370371743E-4</v>
      </c>
      <c r="R37" s="2">
        <f>IFERROR(HLOOKUP(lapchart!R37,totallaptimes!$1:$1048576,ROW()-1)-HLOOKUP(lapchart!Q37,totallaptimes!$1:$1048576,ROW()-1),"")</f>
        <v>4.1874999999989837E-5</v>
      </c>
      <c r="S37" s="2">
        <f>IFERROR(HLOOKUP(lapchart!S37,totallaptimes!$1:$1048576,ROW()-1)-HLOOKUP(lapchart!R37,totallaptimes!$1:$1048576,ROW()-1),"")</f>
        <v>1.7872685185187087E-4</v>
      </c>
      <c r="T37" s="2">
        <f>IFERROR(HLOOKUP(lapchart!T37,totallaptimes!$1:$1048576,ROW()-1)-HLOOKUP(lapchart!S37,totallaptimes!$1:$1048576,ROW()-1),"")</f>
        <v>2.7638888888875668E-5</v>
      </c>
      <c r="U37" s="2">
        <f>IFERROR(HLOOKUP(lapchart!U37,totallaptimes!$1:$1048576,ROW()-1)-HLOOKUP(lapchart!T37,totallaptimes!$1:$1048576,ROW()-1),"")</f>
        <v>8.0439814814786681E-6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1.4586805555557442E-4</v>
      </c>
      <c r="D38" s="2">
        <f>IFERROR(HLOOKUP(lapchart!D38,totallaptimes!$1:$1048576,ROW()-1)-HLOOKUP(lapchart!C38,totallaptimes!$1:$1048576,ROW()-1),"")</f>
        <v>8.1724537037024259E-5</v>
      </c>
      <c r="E38" s="2">
        <f>IFERROR(HLOOKUP(lapchart!E38,totallaptimes!$1:$1048576,ROW()-1)-HLOOKUP(lapchart!D38,totallaptimes!$1:$1048576,ROW()-1),"")</f>
        <v>2.2686342592592029E-4</v>
      </c>
      <c r="F38" s="2">
        <f>IFERROR(HLOOKUP(lapchart!F38,totallaptimes!$1:$1048576,ROW()-1)-HLOOKUP(lapchart!E38,totallaptimes!$1:$1048576,ROW()-1),"")</f>
        <v>8.8078703703795003E-6</v>
      </c>
      <c r="G38" s="2">
        <f>IFERROR(HLOOKUP(lapchart!G38,totallaptimes!$1:$1048576,ROW()-1)-HLOOKUP(lapchart!F38,totallaptimes!$1:$1048576,ROW()-1),"")</f>
        <v>-4.628472222222707E-5</v>
      </c>
      <c r="H38" s="2">
        <f>IFERROR(HLOOKUP(lapchart!H38,totallaptimes!$1:$1048576,ROW()-1)-HLOOKUP(lapchart!G38,totallaptimes!$1:$1048576,ROW()-1),"")</f>
        <v>3.2070601851853092E-4</v>
      </c>
      <c r="I38" s="2">
        <f>IFERROR(HLOOKUP(lapchart!I38,totallaptimes!$1:$1048576,ROW()-1)-HLOOKUP(lapchart!H38,totallaptimes!$1:$1048576,ROW()-1),"")</f>
        <v>-8.3564814814945931E-6</v>
      </c>
      <c r="J38" s="2">
        <f>IFERROR(HLOOKUP(lapchart!J38,totallaptimes!$1:$1048576,ROW()-1)-HLOOKUP(lapchart!I38,totallaptimes!$1:$1048576,ROW()-1),"")</f>
        <v>2.1452546296297365E-4</v>
      </c>
      <c r="K38" s="2">
        <f>IFERROR(HLOOKUP(lapchart!K38,totallaptimes!$1:$1048576,ROW()-1)-HLOOKUP(lapchart!J38,totallaptimes!$1:$1048576,ROW()-1),"")</f>
        <v>-9.7685185185270029E-6</v>
      </c>
      <c r="L38" s="2">
        <f>IFERROR(HLOOKUP(lapchart!L38,totallaptimes!$1:$1048576,ROW()-1)-HLOOKUP(lapchart!K38,totallaptimes!$1:$1048576,ROW()-1),"")</f>
        <v>3.737268518518716E-5</v>
      </c>
      <c r="M38" s="2">
        <f>IFERROR(HLOOKUP(lapchart!M38,totallaptimes!$1:$1048576,ROW()-1)-HLOOKUP(lapchart!L38,totallaptimes!$1:$1048576,ROW()-1),"")</f>
        <v>3.645833333350279E-6</v>
      </c>
      <c r="N38" s="2">
        <f>IFERROR(HLOOKUP(lapchart!N38,totallaptimes!$1:$1048576,ROW()-1)-HLOOKUP(lapchart!M38,totallaptimes!$1:$1048576,ROW()-1),"")</f>
        <v>8.4409722222227035E-5</v>
      </c>
      <c r="O38" s="2">
        <f>IFERROR(HLOOKUP(lapchart!O38,totallaptimes!$1:$1048576,ROW()-1)-HLOOKUP(lapchart!N38,totallaptimes!$1:$1048576,ROW()-1),"")</f>
        <v>-1.7766203703722949E-5</v>
      </c>
      <c r="P38" s="2">
        <f>IFERROR(HLOOKUP(lapchart!P38,totallaptimes!$1:$1048576,ROW()-1)-HLOOKUP(lapchart!O38,totallaptimes!$1:$1048576,ROW()-1),"")</f>
        <v>2.2471064814814229E-4</v>
      </c>
      <c r="Q38" s="2">
        <f>IFERROR(HLOOKUP(lapchart!Q38,totallaptimes!$1:$1048576,ROW()-1)-HLOOKUP(lapchart!P38,totallaptimes!$1:$1048576,ROW()-1),"")</f>
        <v>1.7498842592594127E-4</v>
      </c>
      <c r="R38" s="2">
        <f>IFERROR(HLOOKUP(lapchart!R38,totallaptimes!$1:$1048576,ROW()-1)-HLOOKUP(lapchart!Q38,totallaptimes!$1:$1048576,ROW()-1),"")</f>
        <v>6.3206018518509322E-5</v>
      </c>
      <c r="S38" s="2">
        <f>IFERROR(HLOOKUP(lapchart!S38,totallaptimes!$1:$1048576,ROW()-1)-HLOOKUP(lapchart!R38,totallaptimes!$1:$1048576,ROW()-1),"")</f>
        <v>1.6379629629631465E-4</v>
      </c>
      <c r="T38" s="2">
        <f>IFERROR(HLOOKUP(lapchart!T38,totallaptimes!$1:$1048576,ROW()-1)-HLOOKUP(lapchart!S38,totallaptimes!$1:$1048576,ROW()-1),"")</f>
        <v>4.672453703702395E-5</v>
      </c>
      <c r="U38" s="2">
        <f>IFERROR(HLOOKUP(lapchart!U38,totallaptimes!$1:$1048576,ROW()-1)-HLOOKUP(lapchart!T38,totallaptimes!$1:$1048576,ROW()-1),"")</f>
        <v>-1.7303240740743075E-5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1.4299768518520606E-4</v>
      </c>
      <c r="D39" s="2">
        <f>IFERROR(HLOOKUP(lapchart!D39,totallaptimes!$1:$1048576,ROW()-1)-HLOOKUP(lapchart!C39,totallaptimes!$1:$1048576,ROW()-1),"")</f>
        <v>1.012037037036867E-4</v>
      </c>
      <c r="E39" s="2">
        <f>IFERROR(HLOOKUP(lapchart!E39,totallaptimes!$1:$1048576,ROW()-1)-HLOOKUP(lapchart!D39,totallaptimes!$1:$1048576,ROW()-1),"")</f>
        <v>2.2320601851851668E-4</v>
      </c>
      <c r="F39" s="2">
        <f>IFERROR(HLOOKUP(lapchart!F39,totallaptimes!$1:$1048576,ROW()-1)-HLOOKUP(lapchart!E39,totallaptimes!$1:$1048576,ROW()-1),"")</f>
        <v>4.5949074074166929E-6</v>
      </c>
      <c r="G39" s="2">
        <f>IFERROR(HLOOKUP(lapchart!G39,totallaptimes!$1:$1048576,ROW()-1)-HLOOKUP(lapchart!F39,totallaptimes!$1:$1048576,ROW()-1),"")</f>
        <v>-5.5138888888896231E-5</v>
      </c>
      <c r="H39" s="2">
        <f>IFERROR(HLOOKUP(lapchart!H39,totallaptimes!$1:$1048576,ROW()-1)-HLOOKUP(lapchart!G39,totallaptimes!$1:$1048576,ROW()-1),"")</f>
        <v>3.7482638888890196E-4</v>
      </c>
      <c r="I39" s="2">
        <f>IFERROR(HLOOKUP(lapchart!I39,totallaptimes!$1:$1048576,ROW()-1)-HLOOKUP(lapchart!H39,totallaptimes!$1:$1048576,ROW()-1),"")</f>
        <v>-1.7025462962977356E-5</v>
      </c>
      <c r="J39" s="2">
        <f>IFERROR(HLOOKUP(lapchart!J39,totallaptimes!$1:$1048576,ROW()-1)-HLOOKUP(lapchart!I39,totallaptimes!$1:$1048576,ROW()-1),"")</f>
        <v>1.8996527777779409E-4</v>
      </c>
      <c r="K39" s="2">
        <f>IFERROR(HLOOKUP(lapchart!K39,totallaptimes!$1:$1048576,ROW()-1)-HLOOKUP(lapchart!J39,totallaptimes!$1:$1048576,ROW()-1),"")</f>
        <v>-7.7893518518612481E-6</v>
      </c>
      <c r="L39" s="2">
        <f>IFERROR(HLOOKUP(lapchart!L39,totallaptimes!$1:$1048576,ROW()-1)-HLOOKUP(lapchart!K39,totallaptimes!$1:$1048576,ROW()-1),"")</f>
        <v>4.1597222222224117E-5</v>
      </c>
      <c r="M39" s="2">
        <f>IFERROR(HLOOKUP(lapchart!M39,totallaptimes!$1:$1048576,ROW()-1)-HLOOKUP(lapchart!L39,totallaptimes!$1:$1048576,ROW()-1),"")</f>
        <v>4.7453703703875805E-6</v>
      </c>
      <c r="N39" s="2">
        <f>IFERROR(HLOOKUP(lapchart!N39,totallaptimes!$1:$1048576,ROW()-1)-HLOOKUP(lapchart!M39,totallaptimes!$1:$1048576,ROW()-1),"")</f>
        <v>8.9340277777780197E-5</v>
      </c>
      <c r="O39" s="2">
        <f>IFERROR(HLOOKUP(lapchart!O39,totallaptimes!$1:$1048576,ROW()-1)-HLOOKUP(lapchart!N39,totallaptimes!$1:$1048576,ROW()-1),"")</f>
        <v>-7.9166666666838359E-6</v>
      </c>
      <c r="P39" s="2">
        <f>IFERROR(HLOOKUP(lapchart!P39,totallaptimes!$1:$1048576,ROW()-1)-HLOOKUP(lapchart!O39,totallaptimes!$1:$1048576,ROW()-1),"")</f>
        <v>2.0423611111110296E-4</v>
      </c>
      <c r="Q39" s="2">
        <f>IFERROR(HLOOKUP(lapchart!Q39,totallaptimes!$1:$1048576,ROW()-1)-HLOOKUP(lapchart!P39,totallaptimes!$1:$1048576,ROW()-1),"")</f>
        <v>1.7663194444445668E-4</v>
      </c>
      <c r="R39" s="2">
        <f>IFERROR(HLOOKUP(lapchart!R39,totallaptimes!$1:$1048576,ROW()-1)-HLOOKUP(lapchart!Q39,totallaptimes!$1:$1048576,ROW()-1),"")</f>
        <v>6.5613425925918623E-5</v>
      </c>
      <c r="S39" s="2">
        <f>IFERROR(HLOOKUP(lapchart!S39,totallaptimes!$1:$1048576,ROW()-1)-HLOOKUP(lapchart!R39,totallaptimes!$1:$1048576,ROW()-1),"")</f>
        <v>1.646759259259431E-4</v>
      </c>
      <c r="T39" s="2">
        <f>IFERROR(HLOOKUP(lapchart!T39,totallaptimes!$1:$1048576,ROW()-1)-HLOOKUP(lapchart!S39,totallaptimes!$1:$1048576,ROW()-1),"")</f>
        <v>5.4884259259251056E-5</v>
      </c>
      <c r="U39" s="2">
        <f>IFERROR(HLOOKUP(lapchart!U39,totallaptimes!$1:$1048576,ROW()-1)-HLOOKUP(lapchart!T39,totallaptimes!$1:$1048576,ROW()-1),"")</f>
        <v>-3.3611111111116199E-5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1.2695601851853838E-4</v>
      </c>
      <c r="D40" s="2">
        <f>IFERROR(HLOOKUP(lapchart!D40,totallaptimes!$1:$1048576,ROW()-1)-HLOOKUP(lapchart!C40,totallaptimes!$1:$1048576,ROW()-1),"")</f>
        <v>1.4084490740739336E-4</v>
      </c>
      <c r="E40" s="2">
        <f>IFERROR(HLOOKUP(lapchart!E40,totallaptimes!$1:$1048576,ROW()-1)-HLOOKUP(lapchart!D40,totallaptimes!$1:$1048576,ROW()-1),"")</f>
        <v>2.0353009259260063E-4</v>
      </c>
      <c r="F40" s="2">
        <f>IFERROR(HLOOKUP(lapchart!F40,totallaptimes!$1:$1048576,ROW()-1)-HLOOKUP(lapchart!E40,totallaptimes!$1:$1048576,ROW()-1),"")</f>
        <v>-5.6331018518526732E-5</v>
      </c>
      <c r="G40" s="2">
        <f>IFERROR(HLOOKUP(lapchart!G40,totallaptimes!$1:$1048576,ROW()-1)-HLOOKUP(lapchart!F40,totallaptimes!$1:$1048576,ROW()-1),"")</f>
        <v>8.0312499999998788E-5</v>
      </c>
      <c r="H40" s="2">
        <f>IFERROR(HLOOKUP(lapchart!H40,totallaptimes!$1:$1048576,ROW()-1)-HLOOKUP(lapchart!G40,totallaptimes!$1:$1048576,ROW()-1),"")</f>
        <v>2.8494212962962978E-4</v>
      </c>
      <c r="I40" s="2">
        <f>IFERROR(HLOOKUP(lapchart!I40,totallaptimes!$1:$1048576,ROW()-1)-HLOOKUP(lapchart!H40,totallaptimes!$1:$1048576,ROW()-1),"")</f>
        <v>1.93877314814829E-4</v>
      </c>
      <c r="J40" s="2">
        <f>IFERROR(HLOOKUP(lapchart!J40,totallaptimes!$1:$1048576,ROW()-1)-HLOOKUP(lapchart!I40,totallaptimes!$1:$1048576,ROW()-1),"")</f>
        <v>-8.0092592592700962E-6</v>
      </c>
      <c r="K40" s="2">
        <f>IFERROR(HLOOKUP(lapchart!K40,totallaptimes!$1:$1048576,ROW()-1)-HLOOKUP(lapchart!J40,totallaptimes!$1:$1048576,ROW()-1),"")</f>
        <v>4.0509259259260966E-5</v>
      </c>
      <c r="L40" s="2">
        <f>IFERROR(HLOOKUP(lapchart!L40,totallaptimes!$1:$1048576,ROW()-1)-HLOOKUP(lapchart!K40,totallaptimes!$1:$1048576,ROW()-1),"")</f>
        <v>7.0717592592778322E-6</v>
      </c>
      <c r="M40" s="2">
        <f>IFERROR(HLOOKUP(lapchart!M40,totallaptimes!$1:$1048576,ROW()-1)-HLOOKUP(lapchart!L40,totallaptimes!$1:$1048576,ROW()-1),"")</f>
        <v>6.7592592592480294E-6</v>
      </c>
      <c r="N40" s="2">
        <f>IFERROR(HLOOKUP(lapchart!N40,totallaptimes!$1:$1048576,ROW()-1)-HLOOKUP(lapchart!M40,totallaptimes!$1:$1048576,ROW()-1),"")</f>
        <v>6.9120370370365225E-5</v>
      </c>
      <c r="O40" s="2">
        <f>IFERROR(HLOOKUP(lapchart!O40,totallaptimes!$1:$1048576,ROW()-1)-HLOOKUP(lapchart!N40,totallaptimes!$1:$1048576,ROW()-1),"")</f>
        <v>4.7060185185202053E-5</v>
      </c>
      <c r="P40" s="2">
        <f>IFERROR(HLOOKUP(lapchart!P40,totallaptimes!$1:$1048576,ROW()-1)-HLOOKUP(lapchart!O40,totallaptimes!$1:$1048576,ROW()-1),"")</f>
        <v>1.6314814814812756E-4</v>
      </c>
      <c r="Q40" s="2">
        <f>IFERROR(HLOOKUP(lapchart!Q40,totallaptimes!$1:$1048576,ROW()-1)-HLOOKUP(lapchart!P40,totallaptimes!$1:$1048576,ROW()-1),"")</f>
        <v>1.7744212962964023E-4</v>
      </c>
      <c r="R40" s="2">
        <f>IFERROR(HLOOKUP(lapchart!R40,totallaptimes!$1:$1048576,ROW()-1)-HLOOKUP(lapchart!Q40,totallaptimes!$1:$1048576,ROW()-1),"")</f>
        <v>6.4155092592582674E-5</v>
      </c>
      <c r="S40" s="2">
        <f>IFERROR(HLOOKUP(lapchart!S40,totallaptimes!$1:$1048576,ROW()-1)-HLOOKUP(lapchart!R40,totallaptimes!$1:$1048576,ROW()-1),"")</f>
        <v>1.7064814814816975E-4</v>
      </c>
      <c r="T40" s="2">
        <f>IFERROR(HLOOKUP(lapchart!T40,totallaptimes!$1:$1048576,ROW()-1)-HLOOKUP(lapchart!S40,totallaptimes!$1:$1048576,ROW()-1),"")</f>
        <v>6.342592592591817E-5</v>
      </c>
      <c r="U40" s="2">
        <f>IFERROR(HLOOKUP(lapchart!U40,totallaptimes!$1:$1048576,ROW()-1)-HLOOKUP(lapchart!T40,totallaptimes!$1:$1048576,ROW()-1),"")</f>
        <v>-2.1261574074081524E-5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1.2650462962964654E-4</v>
      </c>
      <c r="D41" s="2">
        <f>IFERROR(HLOOKUP(lapchart!D41,totallaptimes!$1:$1048576,ROW()-1)-HLOOKUP(lapchart!C41,totallaptimes!$1:$1048576,ROW()-1),"")</f>
        <v>3.6378472222221153E-4</v>
      </c>
      <c r="E41" s="2">
        <f>IFERROR(HLOOKUP(lapchart!E41,totallaptimes!$1:$1048576,ROW()-1)-HLOOKUP(lapchart!D41,totallaptimes!$1:$1048576,ROW()-1),"")</f>
        <v>-7.2916666666665575E-5</v>
      </c>
      <c r="F41" s="2">
        <f>IFERROR(HLOOKUP(lapchart!F41,totallaptimes!$1:$1048576,ROW()-1)-HLOOKUP(lapchart!E41,totallaptimes!$1:$1048576,ROW()-1),"")</f>
        <v>8.8495370370374193E-5</v>
      </c>
      <c r="G41" s="2">
        <f>IFERROR(HLOOKUP(lapchart!G41,totallaptimes!$1:$1048576,ROW()-1)-HLOOKUP(lapchart!F41,totallaptimes!$1:$1048576,ROW()-1),"")</f>
        <v>2.2851851851850985E-4</v>
      </c>
      <c r="H41" s="2">
        <f>IFERROR(HLOOKUP(lapchart!H41,totallaptimes!$1:$1048576,ROW()-1)-HLOOKUP(lapchart!G41,totallaptimes!$1:$1048576,ROW()-1),"")</f>
        <v>6.9328703703706862E-5</v>
      </c>
      <c r="I41" s="2">
        <f>IFERROR(HLOOKUP(lapchart!I41,totallaptimes!$1:$1048576,ROW()-1)-HLOOKUP(lapchart!H41,totallaptimes!$1:$1048576,ROW()-1),"")</f>
        <v>1.9315972222223865E-4</v>
      </c>
      <c r="J41" s="2">
        <f>IFERROR(HLOOKUP(lapchart!J41,totallaptimes!$1:$1048576,ROW()-1)-HLOOKUP(lapchart!I41,totallaptimes!$1:$1048576,ROW()-1),"")</f>
        <v>-4.9768518518636395E-6</v>
      </c>
      <c r="K41" s="2">
        <f>IFERROR(HLOOKUP(lapchart!K41,totallaptimes!$1:$1048576,ROW()-1)-HLOOKUP(lapchart!J41,totallaptimes!$1:$1048576,ROW()-1),"")</f>
        <v>4.2743055555558018E-5</v>
      </c>
      <c r="L41" s="2">
        <f>IFERROR(HLOOKUP(lapchart!L41,totallaptimes!$1:$1048576,ROW()-1)-HLOOKUP(lapchart!K41,totallaptimes!$1:$1048576,ROW()-1),"")</f>
        <v>4.0393518518644367E-6</v>
      </c>
      <c r="M41" s="2">
        <f>IFERROR(HLOOKUP(lapchart!M41,totallaptimes!$1:$1048576,ROW()-1)-HLOOKUP(lapchart!L41,totallaptimes!$1:$1048576,ROW()-1),"")</f>
        <v>-5.960648148159442E-6</v>
      </c>
      <c r="N41" s="2">
        <f>IFERROR(HLOOKUP(lapchart!N41,totallaptimes!$1:$1048576,ROW()-1)-HLOOKUP(lapchart!M41,totallaptimes!$1:$1048576,ROW()-1),"")</f>
        <v>8.648148148147905E-5</v>
      </c>
      <c r="O41" s="2">
        <f>IFERROR(HLOOKUP(lapchart!O41,totallaptimes!$1:$1048576,ROW()-1)-HLOOKUP(lapchart!N41,totallaptimes!$1:$1048576,ROW()-1),"")</f>
        <v>5.6168981481495572E-5</v>
      </c>
      <c r="P41" s="2">
        <f>IFERROR(HLOOKUP(lapchart!P41,totallaptimes!$1:$1048576,ROW()-1)-HLOOKUP(lapchart!O41,totallaptimes!$1:$1048576,ROW()-1),"")</f>
        <v>1.5137731481480038E-4</v>
      </c>
      <c r="Q41" s="2">
        <f>IFERROR(HLOOKUP(lapchart!Q41,totallaptimes!$1:$1048576,ROW()-1)-HLOOKUP(lapchart!P41,totallaptimes!$1:$1048576,ROW()-1),"")</f>
        <v>1.7993055555556164E-4</v>
      </c>
      <c r="R41" s="2">
        <f>IFERROR(HLOOKUP(lapchart!R41,totallaptimes!$1:$1048576,ROW()-1)-HLOOKUP(lapchart!Q41,totallaptimes!$1:$1048576,ROW()-1),"")</f>
        <v>8.6087962962951015E-5</v>
      </c>
      <c r="S41" s="2">
        <f>IFERROR(HLOOKUP(lapchart!S41,totallaptimes!$1:$1048576,ROW()-1)-HLOOKUP(lapchart!R41,totallaptimes!$1:$1048576,ROW()-1),"")</f>
        <v>1.5136574074076786E-4</v>
      </c>
      <c r="T41" s="2">
        <f>IFERROR(HLOOKUP(lapchart!T41,totallaptimes!$1:$1048576,ROW()-1)-HLOOKUP(lapchart!S41,totallaptimes!$1:$1048576,ROW()-1),"")</f>
        <v>8.9166666666654071E-5</v>
      </c>
      <c r="U41" s="2">
        <f>IFERROR(HLOOKUP(lapchart!U41,totallaptimes!$1:$1048576,ROW()-1)-HLOOKUP(lapchart!T41,totallaptimes!$1:$1048576,ROW()-1),"")</f>
        <v>-4.8472222222227523E-5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1.2814814814816888E-4</v>
      </c>
      <c r="D42" s="2">
        <f>IFERROR(HLOOKUP(lapchart!D42,totallaptimes!$1:$1048576,ROW()-1)-HLOOKUP(lapchart!C42,totallaptimes!$1:$1048576,ROW()-1),"")</f>
        <v>3.491550925925832E-4</v>
      </c>
      <c r="E42" s="2">
        <f>IFERROR(HLOOKUP(lapchart!E42,totallaptimes!$1:$1048576,ROW()-1)-HLOOKUP(lapchart!D42,totallaptimes!$1:$1048576,ROW()-1),"")</f>
        <v>-5.2187500000001885E-5</v>
      </c>
      <c r="F42" s="2">
        <f>IFERROR(HLOOKUP(lapchart!F42,totallaptimes!$1:$1048576,ROW()-1)-HLOOKUP(lapchart!E42,totallaptimes!$1:$1048576,ROW()-1),"")</f>
        <v>1.0052083333333961E-4</v>
      </c>
      <c r="G42" s="2">
        <f>IFERROR(HLOOKUP(lapchart!G42,totallaptimes!$1:$1048576,ROW()-1)-HLOOKUP(lapchart!F42,totallaptimes!$1:$1048576,ROW()-1),"")</f>
        <v>2.0797453703702562E-4</v>
      </c>
      <c r="H42" s="2">
        <f>IFERROR(HLOOKUP(lapchart!H42,totallaptimes!$1:$1048576,ROW()-1)-HLOOKUP(lapchart!G42,totallaptimes!$1:$1048576,ROW()-1),"")</f>
        <v>1.1809027777778119E-4</v>
      </c>
      <c r="I42" s="2">
        <f>IFERROR(HLOOKUP(lapchart!I42,totallaptimes!$1:$1048576,ROW()-1)-HLOOKUP(lapchart!H42,totallaptimes!$1:$1048576,ROW()-1),"")</f>
        <v>1.6765046296297881E-4</v>
      </c>
      <c r="J42" s="2">
        <f>IFERROR(HLOOKUP(lapchart!J42,totallaptimes!$1:$1048576,ROW()-1)-HLOOKUP(lapchart!I42,totallaptimes!$1:$1048576,ROW()-1),"")</f>
        <v>-1.3194444444530884E-6</v>
      </c>
      <c r="K42" s="2">
        <f>IFERROR(HLOOKUP(lapchart!K42,totallaptimes!$1:$1048576,ROW()-1)-HLOOKUP(lapchart!J42,totallaptimes!$1:$1048576,ROW()-1),"")</f>
        <v>4.2800925925928768E-5</v>
      </c>
      <c r="L42" s="2">
        <f>IFERROR(HLOOKUP(lapchart!L42,totallaptimes!$1:$1048576,ROW()-1)-HLOOKUP(lapchart!K42,totallaptimes!$1:$1048576,ROW()-1),"")</f>
        <v>-1.0763888888890016E-5</v>
      </c>
      <c r="M42" s="2">
        <f>IFERROR(HLOOKUP(lapchart!M42,totallaptimes!$1:$1048576,ROW()-1)-HLOOKUP(lapchart!L42,totallaptimes!$1:$1048576,ROW()-1),"")</f>
        <v>3.1041666666675738E-5</v>
      </c>
      <c r="N42" s="2">
        <f>IFERROR(HLOOKUP(lapchart!N42,totallaptimes!$1:$1048576,ROW()-1)-HLOOKUP(lapchart!M42,totallaptimes!$1:$1048576,ROW()-1),"")</f>
        <v>6.3865740740728927E-5</v>
      </c>
      <c r="O42" s="2">
        <f>IFERROR(HLOOKUP(lapchart!O42,totallaptimes!$1:$1048576,ROW()-1)-HLOOKUP(lapchart!N42,totallaptimes!$1:$1048576,ROW()-1),"")</f>
        <v>6.5868055555570737E-5</v>
      </c>
      <c r="P42" s="2">
        <f>IFERROR(HLOOKUP(lapchart!P42,totallaptimes!$1:$1048576,ROW()-1)-HLOOKUP(lapchart!O42,totallaptimes!$1:$1048576,ROW()-1),"")</f>
        <v>1.5074074074072213E-4</v>
      </c>
      <c r="Q42" s="2">
        <f>IFERROR(HLOOKUP(lapchart!Q42,totallaptimes!$1:$1048576,ROW()-1)-HLOOKUP(lapchart!P42,totallaptimes!$1:$1048576,ROW()-1),"")</f>
        <v>1.7341435185186382E-4</v>
      </c>
      <c r="R42" s="2">
        <f>IFERROR(HLOOKUP(lapchart!R42,totallaptimes!$1:$1048576,ROW()-1)-HLOOKUP(lapchart!Q42,totallaptimes!$1:$1048576,ROW()-1),"")</f>
        <v>1.1576388888887706E-4</v>
      </c>
      <c r="S42" s="2">
        <f>IFERROR(HLOOKUP(lapchart!S42,totallaptimes!$1:$1048576,ROW()-1)-HLOOKUP(lapchart!R42,totallaptimes!$1:$1048576,ROW()-1),"")</f>
        <v>1.1973379629631742E-4</v>
      </c>
      <c r="T42" s="2">
        <f>IFERROR(HLOOKUP(lapchart!T42,totallaptimes!$1:$1048576,ROW()-1)-HLOOKUP(lapchart!S42,totallaptimes!$1:$1048576,ROW()-1),"")</f>
        <v>1.0421296296295179E-4</v>
      </c>
      <c r="U42" s="2">
        <f>IFERROR(HLOOKUP(lapchart!U42,totallaptimes!$1:$1048576,ROW()-1)-HLOOKUP(lapchart!T42,totallaptimes!$1:$1048576,ROW()-1),"")</f>
        <v>-6.1759259259261401E-5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1.2638888888890504E-4</v>
      </c>
      <c r="D43" s="2">
        <f>IFERROR(HLOOKUP(lapchart!D43,totallaptimes!$1:$1048576,ROW()-1)-HLOOKUP(lapchart!C43,totallaptimes!$1:$1048576,ROW()-1),"")</f>
        <v>3.3987268518517744E-4</v>
      </c>
      <c r="E43" s="2">
        <f>IFERROR(HLOOKUP(lapchart!E43,totallaptimes!$1:$1048576,ROW()-1)-HLOOKUP(lapchart!D43,totallaptimes!$1:$1048576,ROW()-1),"")</f>
        <v>-3.8020833333332615E-5</v>
      </c>
      <c r="F43" s="2">
        <f>IFERROR(HLOOKUP(lapchart!F43,totallaptimes!$1:$1048576,ROW()-1)-HLOOKUP(lapchart!E43,totallaptimes!$1:$1048576,ROW()-1),"")</f>
        <v>1.1006944444445083E-4</v>
      </c>
      <c r="G43" s="2">
        <f>IFERROR(HLOOKUP(lapchart!G43,totallaptimes!$1:$1048576,ROW()-1)-HLOOKUP(lapchart!F43,totallaptimes!$1:$1048576,ROW()-1),"")</f>
        <v>1.9146990740739195E-4</v>
      </c>
      <c r="H43" s="2">
        <f>IFERROR(HLOOKUP(lapchart!H43,totallaptimes!$1:$1048576,ROW()-1)-HLOOKUP(lapchart!G43,totallaptimes!$1:$1048576,ROW()-1),"")</f>
        <v>3.0608796296298368E-4</v>
      </c>
      <c r="I43" s="2">
        <f>IFERROR(HLOOKUP(lapchart!I43,totallaptimes!$1:$1048576,ROW()-1)-HLOOKUP(lapchart!H43,totallaptimes!$1:$1048576,ROW()-1),"")</f>
        <v>-3.9351851852803543E-7</v>
      </c>
      <c r="J43" s="2">
        <f>IFERROR(HLOOKUP(lapchart!J43,totallaptimes!$1:$1048576,ROW()-1)-HLOOKUP(lapchart!I43,totallaptimes!$1:$1048576,ROW()-1),"")</f>
        <v>2.8622685185185348E-5</v>
      </c>
      <c r="K43" s="2">
        <f>IFERROR(HLOOKUP(lapchart!K43,totallaptimes!$1:$1048576,ROW()-1)-HLOOKUP(lapchart!J43,totallaptimes!$1:$1048576,ROW()-1),"")</f>
        <v>3.4282407407409954E-5</v>
      </c>
      <c r="L43" s="2">
        <f>IFERROR(HLOOKUP(lapchart!L43,totallaptimes!$1:$1048576,ROW()-1)-HLOOKUP(lapchart!K43,totallaptimes!$1:$1048576,ROW()-1),"")</f>
        <v>2.0023148148154424E-5</v>
      </c>
      <c r="M43" s="2">
        <f>IFERROR(HLOOKUP(lapchart!M43,totallaptimes!$1:$1048576,ROW()-1)-HLOOKUP(lapchart!L43,totallaptimes!$1:$1048576,ROW()-1),"")</f>
        <v>-1.5300925925942899E-5</v>
      </c>
      <c r="N43" s="2">
        <f>IFERROR(HLOOKUP(lapchart!N43,totallaptimes!$1:$1048576,ROW()-1)-HLOOKUP(lapchart!M43,totallaptimes!$1:$1048576,ROW()-1),"")</f>
        <v>6.1666666666675141E-5</v>
      </c>
      <c r="O43" s="2">
        <f>IFERROR(HLOOKUP(lapchart!O43,totallaptimes!$1:$1048576,ROW()-1)-HLOOKUP(lapchart!N43,totallaptimes!$1:$1048576,ROW()-1),"")</f>
        <v>7.3738425925944096E-5</v>
      </c>
      <c r="P43" s="2">
        <f>IFERROR(HLOOKUP(lapchart!P43,totallaptimes!$1:$1048576,ROW()-1)-HLOOKUP(lapchart!O43,totallaptimes!$1:$1048576,ROW()-1),"")</f>
        <v>1.4949074074072088E-4</v>
      </c>
      <c r="Q43" s="2">
        <f>IFERROR(HLOOKUP(lapchart!Q43,totallaptimes!$1:$1048576,ROW()-1)-HLOOKUP(lapchart!P43,totallaptimes!$1:$1048576,ROW()-1),"")</f>
        <v>1.881481481481595E-4</v>
      </c>
      <c r="R43" s="2">
        <f>IFERROR(HLOOKUP(lapchart!R43,totallaptimes!$1:$1048576,ROW()-1)-HLOOKUP(lapchart!Q43,totallaptimes!$1:$1048576,ROW()-1),"")</f>
        <v>1.3237268518517115E-4</v>
      </c>
      <c r="S43" s="2">
        <f>IFERROR(HLOOKUP(lapchart!S43,totallaptimes!$1:$1048576,ROW()-1)-HLOOKUP(lapchart!R43,totallaptimes!$1:$1048576,ROW()-1),"")</f>
        <v>1.1834490740742637E-4</v>
      </c>
      <c r="T43" s="2">
        <f>IFERROR(HLOOKUP(lapchart!T43,totallaptimes!$1:$1048576,ROW()-1)-HLOOKUP(lapchart!S43,totallaptimes!$1:$1048576,ROW()-1),"")</f>
        <v>8.4317129629619958E-5</v>
      </c>
      <c r="U43" s="2">
        <f>IFERROR(HLOOKUP(lapchart!U43,totallaptimes!$1:$1048576,ROW()-1)-HLOOKUP(lapchart!T43,totallaptimes!$1:$1048576,ROW()-1),"")</f>
        <v>-6.6469907407405715E-5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1.2363425925927124E-4</v>
      </c>
      <c r="D44" s="2">
        <f>IFERROR(HLOOKUP(lapchart!D44,totallaptimes!$1:$1048576,ROW()-1)-HLOOKUP(lapchart!C44,totallaptimes!$1:$1048576,ROW()-1),"")</f>
        <v>3.2927083333332552E-4</v>
      </c>
      <c r="E44" s="2">
        <f>IFERROR(HLOOKUP(lapchart!E44,totallaptimes!$1:$1048576,ROW()-1)-HLOOKUP(lapchart!D44,totallaptimes!$1:$1048576,ROW()-1),"")</f>
        <v>-2.983796296295721E-5</v>
      </c>
      <c r="F44" s="2">
        <f>IFERROR(HLOOKUP(lapchart!F44,totallaptimes!$1:$1048576,ROW()-1)-HLOOKUP(lapchart!E44,totallaptimes!$1:$1048576,ROW()-1),"")</f>
        <v>1.2325231481481735E-4</v>
      </c>
      <c r="G44" s="2">
        <f>IFERROR(HLOOKUP(lapchart!G44,totallaptimes!$1:$1048576,ROW()-1)-HLOOKUP(lapchart!F44,totallaptimes!$1:$1048576,ROW()-1),"")</f>
        <v>1.8188657407405828E-4</v>
      </c>
      <c r="H44" s="2">
        <f>IFERROR(HLOOKUP(lapchart!H44,totallaptimes!$1:$1048576,ROW()-1)-HLOOKUP(lapchart!G44,totallaptimes!$1:$1048576,ROW()-1),"")</f>
        <v>3.2410879629631711E-4</v>
      </c>
      <c r="I44" s="2">
        <f>IFERROR(HLOOKUP(lapchart!I44,totallaptimes!$1:$1048576,ROW()-1)-HLOOKUP(lapchart!H44,totallaptimes!$1:$1048576,ROW()-1),"")</f>
        <v>8.6805555554736458E-7</v>
      </c>
      <c r="J44" s="2">
        <f>IFERROR(HLOOKUP(lapchart!J44,totallaptimes!$1:$1048576,ROW()-1)-HLOOKUP(lapchart!I44,totallaptimes!$1:$1048576,ROW()-1),"")</f>
        <v>3.4560185185182613E-5</v>
      </c>
      <c r="K44" s="2">
        <f>IFERROR(HLOOKUP(lapchart!K44,totallaptimes!$1:$1048576,ROW()-1)-HLOOKUP(lapchart!J44,totallaptimes!$1:$1048576,ROW()-1),"")</f>
        <v>1.6157407407402236E-5</v>
      </c>
      <c r="L44" s="2">
        <f>IFERROR(HLOOKUP(lapchart!L44,totallaptimes!$1:$1048576,ROW()-1)-HLOOKUP(lapchart!K44,totallaptimes!$1:$1048576,ROW()-1),"")</f>
        <v>5.3263888888904765E-5</v>
      </c>
      <c r="M44" s="2">
        <f>IFERROR(HLOOKUP(lapchart!M44,totallaptimes!$1:$1048576,ROW()-1)-HLOOKUP(lapchart!L44,totallaptimes!$1:$1048576,ROW()-1),"")</f>
        <v>2.1168981481474447E-5</v>
      </c>
      <c r="N44" s="2">
        <f>IFERROR(HLOOKUP(lapchart!N44,totallaptimes!$1:$1048576,ROW()-1)-HLOOKUP(lapchart!M44,totallaptimes!$1:$1048576,ROW()-1),"")</f>
        <v>1.021643518518689E-4</v>
      </c>
      <c r="O44" s="2">
        <f>IFERROR(HLOOKUP(lapchart!O44,totallaptimes!$1:$1048576,ROW()-1)-HLOOKUP(lapchart!N44,totallaptimes!$1:$1048576,ROW()-1),"")</f>
        <v>3.130787037035343E-5</v>
      </c>
      <c r="P44" s="2">
        <f>IFERROR(HLOOKUP(lapchart!P44,totallaptimes!$1:$1048576,ROW()-1)-HLOOKUP(lapchart!O44,totallaptimes!$1:$1048576,ROW()-1),"")</f>
        <v>9.7557870370371114E-5</v>
      </c>
      <c r="Q44" s="2">
        <f>IFERROR(HLOOKUP(lapchart!Q44,totallaptimes!$1:$1048576,ROW()-1)-HLOOKUP(lapchart!P44,totallaptimes!$1:$1048576,ROW()-1),"")</f>
        <v>1.9413194444445336E-4</v>
      </c>
      <c r="R44" s="2">
        <f>IFERROR(HLOOKUP(lapchart!R44,totallaptimes!$1:$1048576,ROW()-1)-HLOOKUP(lapchart!Q44,totallaptimes!$1:$1048576,ROW()-1),"")</f>
        <v>1.4423611111109846E-4</v>
      </c>
      <c r="S44" s="2">
        <f>IFERROR(HLOOKUP(lapchart!S44,totallaptimes!$1:$1048576,ROW()-1)-HLOOKUP(lapchart!R44,totallaptimes!$1:$1048576,ROW()-1),"")</f>
        <v>1.0290509259260755E-4</v>
      </c>
      <c r="T44" s="2">
        <f>IFERROR(HLOOKUP(lapchart!T44,totallaptimes!$1:$1048576,ROW()-1)-HLOOKUP(lapchart!S44,totallaptimes!$1:$1048576,ROW()-1),"")</f>
        <v>9.6736111111106471E-5</v>
      </c>
      <c r="U44" s="2">
        <f>IFERROR(HLOOKUP(lapchart!U44,totallaptimes!$1:$1048576,ROW()-1)-HLOOKUP(lapchart!T44,totallaptimes!$1:$1048576,ROW()-1),"")</f>
        <v>-6.952546296296741E-5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1.28842592592604E-4</v>
      </c>
      <c r="D45" s="2">
        <f>IFERROR(HLOOKUP(lapchart!D45,totallaptimes!$1:$1048576,ROW()-1)-HLOOKUP(lapchart!C45,totallaptimes!$1:$1048576,ROW()-1),"")</f>
        <v>3.1765046296295535E-4</v>
      </c>
      <c r="E45" s="2">
        <f>IFERROR(HLOOKUP(lapchart!E45,totallaptimes!$1:$1048576,ROW()-1)-HLOOKUP(lapchart!D45,totallaptimes!$1:$1048576,ROW()-1),"")</f>
        <v>-1.4826388888881936E-5</v>
      </c>
      <c r="F45" s="2">
        <f>IFERROR(HLOOKUP(lapchart!F45,totallaptimes!$1:$1048576,ROW()-1)-HLOOKUP(lapchart!E45,totallaptimes!$1:$1048576,ROW()-1),"")</f>
        <v>1.2584490740740611E-4</v>
      </c>
      <c r="G45" s="2">
        <f>IFERROR(HLOOKUP(lapchart!G45,totallaptimes!$1:$1048576,ROW()-1)-HLOOKUP(lapchart!F45,totallaptimes!$1:$1048576,ROW()-1),"")</f>
        <v>1.5843749999999018E-4</v>
      </c>
      <c r="H45" s="2">
        <f>IFERROR(HLOOKUP(lapchart!H45,totallaptimes!$1:$1048576,ROW()-1)-HLOOKUP(lapchart!G45,totallaptimes!$1:$1048576,ROW()-1),"")</f>
        <v>3.6686342592594234E-4</v>
      </c>
      <c r="I45" s="2">
        <f>IFERROR(HLOOKUP(lapchart!I45,totallaptimes!$1:$1048576,ROW()-1)-HLOOKUP(lapchart!H45,totallaptimes!$1:$1048576,ROW()-1),"")</f>
        <v>1.5486111111101541E-5</v>
      </c>
      <c r="J45" s="2">
        <f>IFERROR(HLOOKUP(lapchart!J45,totallaptimes!$1:$1048576,ROW()-1)-HLOOKUP(lapchart!I45,totallaptimes!$1:$1048576,ROW()-1),"")</f>
        <v>7.2800925925917137E-6</v>
      </c>
      <c r="K45" s="2">
        <f>IFERROR(HLOOKUP(lapchart!K45,totallaptimes!$1:$1048576,ROW()-1)-HLOOKUP(lapchart!J45,totallaptimes!$1:$1048576,ROW()-1),"")</f>
        <v>1.305555555555088E-5</v>
      </c>
      <c r="L45" s="2">
        <f>IFERROR(HLOOKUP(lapchart!L45,totallaptimes!$1:$1048576,ROW()-1)-HLOOKUP(lapchart!K45,totallaptimes!$1:$1048576,ROW()-1),"")</f>
        <v>8.3981481481490428E-5</v>
      </c>
      <c r="M45" s="2">
        <f>IFERROR(HLOOKUP(lapchart!M45,totallaptimes!$1:$1048576,ROW()-1)-HLOOKUP(lapchart!L45,totallaptimes!$1:$1048576,ROW()-1),"")</f>
        <v>1.0906249999999978E-4</v>
      </c>
      <c r="N45" s="2">
        <f>IFERROR(HLOOKUP(lapchart!N45,totallaptimes!$1:$1048576,ROW()-1)-HLOOKUP(lapchart!M45,totallaptimes!$1:$1048576,ROW()-1),"")</f>
        <v>1.4363425925943696E-5</v>
      </c>
      <c r="O45" s="2">
        <f>IFERROR(HLOOKUP(lapchart!O45,totallaptimes!$1:$1048576,ROW()-1)-HLOOKUP(lapchart!N45,totallaptimes!$1:$1048576,ROW()-1),"")</f>
        <v>6.9143518518506586E-5</v>
      </c>
      <c r="P45" s="2">
        <f>IFERROR(HLOOKUP(lapchart!P45,totallaptimes!$1:$1048576,ROW()-1)-HLOOKUP(lapchart!O45,totallaptimes!$1:$1048576,ROW()-1),"")</f>
        <v>4.6319444444442581E-5</v>
      </c>
      <c r="Q45" s="2">
        <f>IFERROR(HLOOKUP(lapchart!Q45,totallaptimes!$1:$1048576,ROW()-1)-HLOOKUP(lapchart!P45,totallaptimes!$1:$1048576,ROW()-1),"")</f>
        <v>2.1082175925926649E-4</v>
      </c>
      <c r="R45" s="2">
        <f>IFERROR(HLOOKUP(lapchart!R45,totallaptimes!$1:$1048576,ROW()-1)-HLOOKUP(lapchart!Q45,totallaptimes!$1:$1048576,ROW()-1),"")</f>
        <v>1.4648148148146967E-4</v>
      </c>
      <c r="S45" s="2">
        <f>IFERROR(HLOOKUP(lapchart!S45,totallaptimes!$1:$1048576,ROW()-1)-HLOOKUP(lapchart!R45,totallaptimes!$1:$1048576,ROW()-1),"")</f>
        <v>8.2870370370385915E-5</v>
      </c>
      <c r="T45" s="2">
        <f>IFERROR(HLOOKUP(lapchart!T45,totallaptimes!$1:$1048576,ROW()-1)-HLOOKUP(lapchart!S45,totallaptimes!$1:$1048576,ROW()-1),"")</f>
        <v>1.1649305555554851E-4</v>
      </c>
      <c r="U45" s="2">
        <f>IFERROR(HLOOKUP(lapchart!U45,totallaptimes!$1:$1048576,ROW()-1)-HLOOKUP(lapchart!T45,totallaptimes!$1:$1048576,ROW()-1),"")</f>
        <v>-7.1469907407410715E-5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1.3841435185186352E-4</v>
      </c>
      <c r="D46" s="2">
        <f>IFERROR(HLOOKUP(lapchart!D46,totallaptimes!$1:$1048576,ROW()-1)-HLOOKUP(lapchart!C46,totallaptimes!$1:$1048576,ROW()-1),"")</f>
        <v>2.9908564814813687E-4</v>
      </c>
      <c r="E46" s="2">
        <f>IFERROR(HLOOKUP(lapchart!E46,totallaptimes!$1:$1048576,ROW()-1)-HLOOKUP(lapchart!D46,totallaptimes!$1:$1048576,ROW()-1),"")</f>
        <v>-3.6342592592483736E-6</v>
      </c>
      <c r="F46" s="2">
        <f>IFERROR(HLOOKUP(lapchart!F46,totallaptimes!$1:$1048576,ROW()-1)-HLOOKUP(lapchart!E46,totallaptimes!$1:$1048576,ROW()-1),"")</f>
        <v>1.4148148148147854E-4</v>
      </c>
      <c r="G46" s="2">
        <f>IFERROR(HLOOKUP(lapchart!G46,totallaptimes!$1:$1048576,ROW()-1)-HLOOKUP(lapchart!F46,totallaptimes!$1:$1048576,ROW()-1),"")</f>
        <v>1.4506944444443726E-4</v>
      </c>
      <c r="H46" s="2">
        <f>IFERROR(HLOOKUP(lapchart!H46,totallaptimes!$1:$1048576,ROW()-1)-HLOOKUP(lapchart!G46,totallaptimes!$1:$1048576,ROW()-1),"")</f>
        <v>4.028587962963126E-4</v>
      </c>
      <c r="I46" s="2">
        <f>IFERROR(HLOOKUP(lapchart!I46,totallaptimes!$1:$1048576,ROW()-1)-HLOOKUP(lapchart!H46,totallaptimes!$1:$1048576,ROW()-1),"")</f>
        <v>3.2175925925789772E-6</v>
      </c>
      <c r="J46" s="2">
        <f>IFERROR(HLOOKUP(lapchart!J46,totallaptimes!$1:$1048576,ROW()-1)-HLOOKUP(lapchart!I46,totallaptimes!$1:$1048576,ROW()-1),"")</f>
        <v>3.8888888888935491E-6</v>
      </c>
      <c r="K46" s="2">
        <f>IFERROR(HLOOKUP(lapchart!K46,totallaptimes!$1:$1048576,ROW()-1)-HLOOKUP(lapchart!J46,totallaptimes!$1:$1048576,ROW()-1),"")</f>
        <v>1.967592592584666E-6</v>
      </c>
      <c r="L46" s="2">
        <f>IFERROR(HLOOKUP(lapchart!L46,totallaptimes!$1:$1048576,ROW()-1)-HLOOKUP(lapchart!K46,totallaptimes!$1:$1048576,ROW()-1),"")</f>
        <v>1.2444444444445479E-4</v>
      </c>
      <c r="M46" s="2">
        <f>IFERROR(HLOOKUP(lapchart!M46,totallaptimes!$1:$1048576,ROW()-1)-HLOOKUP(lapchart!L46,totallaptimes!$1:$1048576,ROW()-1),"")</f>
        <v>6.6319444444441766E-5</v>
      </c>
      <c r="N46" s="2">
        <f>IFERROR(HLOOKUP(lapchart!N46,totallaptimes!$1:$1048576,ROW()-1)-HLOOKUP(lapchart!M46,totallaptimes!$1:$1048576,ROW()-1),"")</f>
        <v>3.9155092592613183E-5</v>
      </c>
      <c r="O46" s="2">
        <f>IFERROR(HLOOKUP(lapchart!O46,totallaptimes!$1:$1048576,ROW()-1)-HLOOKUP(lapchart!N46,totallaptimes!$1:$1048576,ROW()-1),"")</f>
        <v>3.8206018518505136E-5</v>
      </c>
      <c r="P46" s="2">
        <f>IFERROR(HLOOKUP(lapchart!P46,totallaptimes!$1:$1048576,ROW()-1)-HLOOKUP(lapchart!O46,totallaptimes!$1:$1048576,ROW()-1),"")</f>
        <v>1.3314814814814613E-4</v>
      </c>
      <c r="Q46" s="2">
        <f>IFERROR(HLOOKUP(lapchart!Q46,totallaptimes!$1:$1048576,ROW()-1)-HLOOKUP(lapchart!P46,totallaptimes!$1:$1048576,ROW()-1),"")</f>
        <v>1.5461805555556235E-4</v>
      </c>
      <c r="R46" s="2">
        <f>IFERROR(HLOOKUP(lapchart!R46,totallaptimes!$1:$1048576,ROW()-1)-HLOOKUP(lapchart!Q46,totallaptimes!$1:$1048576,ROW()-1),"")</f>
        <v>1.983101851851729E-4</v>
      </c>
      <c r="S46" s="2">
        <f>IFERROR(HLOOKUP(lapchart!S46,totallaptimes!$1:$1048576,ROW()-1)-HLOOKUP(lapchart!R46,totallaptimes!$1:$1048576,ROW()-1),"")</f>
        <v>3.0381944444463072E-5</v>
      </c>
      <c r="T46" s="2">
        <f>IFERROR(HLOOKUP(lapchart!T46,totallaptimes!$1:$1048576,ROW()-1)-HLOOKUP(lapchart!S46,totallaptimes!$1:$1048576,ROW()-1),"")</f>
        <v>1.3236111111110394E-4</v>
      </c>
      <c r="U46" s="2">
        <f>IFERROR(HLOOKUP(lapchart!U46,totallaptimes!$1:$1048576,ROW()-1)-HLOOKUP(lapchart!T46,totallaptimes!$1:$1048576,ROW()-1),"")</f>
        <v>-7.1932870370376711E-5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1.6094907407408765E-4</v>
      </c>
      <c r="D47" s="2">
        <f>IFERROR(HLOOKUP(lapchart!D47,totallaptimes!$1:$1048576,ROW()-1)-HLOOKUP(lapchart!C47,totallaptimes!$1:$1048576,ROW()-1),"")</f>
        <v>2.865046296296192E-4</v>
      </c>
      <c r="E47" s="2">
        <f>IFERROR(HLOOKUP(lapchart!E47,totallaptimes!$1:$1048576,ROW()-1)-HLOOKUP(lapchart!D47,totallaptimes!$1:$1048576,ROW()-1),"")</f>
        <v>-3.8194444444347719E-6</v>
      </c>
      <c r="F47" s="2">
        <f>IFERROR(HLOOKUP(lapchart!F47,totallaptimes!$1:$1048576,ROW()-1)-HLOOKUP(lapchart!E47,totallaptimes!$1:$1048576,ROW()-1),"")</f>
        <v>1.6204861111111107E-4</v>
      </c>
      <c r="G47" s="2">
        <f>IFERROR(HLOOKUP(lapchart!G47,totallaptimes!$1:$1048576,ROW()-1)-HLOOKUP(lapchart!F47,totallaptimes!$1:$1048576,ROW()-1),"")</f>
        <v>1.3148148148146854E-4</v>
      </c>
      <c r="H47" s="2">
        <f>IFERROR(HLOOKUP(lapchart!H47,totallaptimes!$1:$1048576,ROW()-1)-HLOOKUP(lapchart!G47,totallaptimes!$1:$1048576,ROW()-1),"")</f>
        <v>4.3056712962964705E-4</v>
      </c>
      <c r="I47" s="2">
        <f>IFERROR(HLOOKUP(lapchart!I47,totallaptimes!$1:$1048576,ROW()-1)-HLOOKUP(lapchart!H47,totallaptimes!$1:$1048576,ROW()-1),"")</f>
        <v>-6.7245370370463964E-6</v>
      </c>
      <c r="J47" s="2">
        <f>IFERROR(HLOOKUP(lapchart!J47,totallaptimes!$1:$1048576,ROW()-1)-HLOOKUP(lapchart!I47,totallaptimes!$1:$1048576,ROW()-1),"")</f>
        <v>2.2025462962961539E-5</v>
      </c>
      <c r="K47" s="2">
        <f>IFERROR(HLOOKUP(lapchart!K47,totallaptimes!$1:$1048576,ROW()-1)-HLOOKUP(lapchart!J47,totallaptimes!$1:$1048576,ROW()-1),"")</f>
        <v>-2.0972222222227777E-5</v>
      </c>
      <c r="L47" s="2">
        <f>IFERROR(HLOOKUP(lapchart!L47,totallaptimes!$1:$1048576,ROW()-1)-HLOOKUP(lapchart!K47,totallaptimes!$1:$1048576,ROW()-1),"")</f>
        <v>1.3186342592593631E-4</v>
      </c>
      <c r="M47" s="2">
        <f>IFERROR(HLOOKUP(lapchart!M47,totallaptimes!$1:$1048576,ROW()-1)-HLOOKUP(lapchart!L47,totallaptimes!$1:$1048576,ROW()-1),"")</f>
        <v>5.5740740740738148E-5</v>
      </c>
      <c r="N47" s="2">
        <f>IFERROR(HLOOKUP(lapchart!N47,totallaptimes!$1:$1048576,ROW()-1)-HLOOKUP(lapchart!M47,totallaptimes!$1:$1048576,ROW()-1),"")</f>
        <v>6.143518518520602E-5</v>
      </c>
      <c r="O47" s="2">
        <f>IFERROR(HLOOKUP(lapchart!O47,totallaptimes!$1:$1048576,ROW()-1)-HLOOKUP(lapchart!N47,totallaptimes!$1:$1048576,ROW()-1),"")</f>
        <v>1.4722222222207648E-5</v>
      </c>
      <c r="P47" s="2">
        <f>IFERROR(HLOOKUP(lapchart!P47,totallaptimes!$1:$1048576,ROW()-1)-HLOOKUP(lapchart!O47,totallaptimes!$1:$1048576,ROW()-1),"")</f>
        <v>1.5153935185185236E-4</v>
      </c>
      <c r="Q47" s="2">
        <f>IFERROR(HLOOKUP(lapchart!Q47,totallaptimes!$1:$1048576,ROW()-1)-HLOOKUP(lapchart!P47,totallaptimes!$1:$1048576,ROW()-1),"")</f>
        <v>1.822569444444519E-4</v>
      </c>
      <c r="R47" s="2">
        <f>IFERROR(HLOOKUP(lapchart!R47,totallaptimes!$1:$1048576,ROW()-1)-HLOOKUP(lapchart!Q47,totallaptimes!$1:$1048576,ROW()-1),"")</f>
        <v>2.0244212962963748E-4</v>
      </c>
      <c r="S47" s="2">
        <f>IFERROR(HLOOKUP(lapchart!S47,totallaptimes!$1:$1048576,ROW()-1)-HLOOKUP(lapchart!R47,totallaptimes!$1:$1048576,ROW()-1),"")</f>
        <v>4.5717592592572909E-5</v>
      </c>
      <c r="T47" s="2">
        <f>IFERROR(HLOOKUP(lapchart!T47,totallaptimes!$1:$1048576,ROW()-1)-HLOOKUP(lapchart!S47,totallaptimes!$1:$1048576,ROW()-1),"")</f>
        <v>1.0414351851852771E-4</v>
      </c>
      <c r="U47" s="2">
        <f>IFERROR(HLOOKUP(lapchart!U47,totallaptimes!$1:$1048576,ROW()-1)-HLOOKUP(lapchart!T47,totallaptimes!$1:$1048576,ROW()-1),"")</f>
        <v>-7.1620370370374664E-5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1.611921296296448E-4</v>
      </c>
      <c r="D48" s="2">
        <f>IFERROR(HLOOKUP(lapchart!D48,totallaptimes!$1:$1048576,ROW()-1)-HLOOKUP(lapchart!C48,totallaptimes!$1:$1048576,ROW()-1),"")</f>
        <v>2.7738425925925153E-4</v>
      </c>
      <c r="E48" s="2">
        <f>IFERROR(HLOOKUP(lapchart!E48,totallaptimes!$1:$1048576,ROW()-1)-HLOOKUP(lapchart!D48,totallaptimes!$1:$1048576,ROW()-1),"")</f>
        <v>-4.0624999999919198E-6</v>
      </c>
      <c r="F48" s="2">
        <f>IFERROR(HLOOKUP(lapchart!F48,totallaptimes!$1:$1048576,ROW()-1)-HLOOKUP(lapchart!E48,totallaptimes!$1:$1048576,ROW()-1),"")</f>
        <v>1.791550925925936E-4</v>
      </c>
      <c r="G48" s="2">
        <f>IFERROR(HLOOKUP(lapchart!G48,totallaptimes!$1:$1048576,ROW()-1)-HLOOKUP(lapchart!F48,totallaptimes!$1:$1048576,ROW()-1),"")</f>
        <v>1.1714120370368702E-4</v>
      </c>
      <c r="H48" s="2">
        <f>IFERROR(HLOOKUP(lapchart!H48,totallaptimes!$1:$1048576,ROW()-1)-HLOOKUP(lapchart!G48,totallaptimes!$1:$1048576,ROW()-1),"")</f>
        <v>4.6004629629631255E-4</v>
      </c>
      <c r="I48" s="2">
        <f>IFERROR(HLOOKUP(lapchart!I48,totallaptimes!$1:$1048576,ROW()-1)-HLOOKUP(lapchart!H48,totallaptimes!$1:$1048576,ROW()-1),"")</f>
        <v>-1.7002314814822117E-5</v>
      </c>
      <c r="J48" s="2">
        <f>IFERROR(HLOOKUP(lapchart!J48,totallaptimes!$1:$1048576,ROW()-1)-HLOOKUP(lapchart!I48,totallaptimes!$1:$1048576,ROW()-1),"")</f>
        <v>7.9861111111079186E-6</v>
      </c>
      <c r="K48" s="2">
        <f>IFERROR(HLOOKUP(lapchart!K48,totallaptimes!$1:$1048576,ROW()-1)-HLOOKUP(lapchart!J48,totallaptimes!$1:$1048576,ROW()-1),"")</f>
        <v>4.4733796296297923E-5</v>
      </c>
      <c r="L48" s="2">
        <f>IFERROR(HLOOKUP(lapchart!L48,totallaptimes!$1:$1048576,ROW()-1)-HLOOKUP(lapchart!K48,totallaptimes!$1:$1048576,ROW()-1),"")</f>
        <v>1.3456018518518548E-4</v>
      </c>
      <c r="M48" s="2">
        <f>IFERROR(HLOOKUP(lapchart!M48,totallaptimes!$1:$1048576,ROW()-1)-HLOOKUP(lapchart!L48,totallaptimes!$1:$1048576,ROW()-1),"")</f>
        <v>-2.6435185185177956E-5</v>
      </c>
      <c r="N48" s="2">
        <f>IFERROR(HLOOKUP(lapchart!N48,totallaptimes!$1:$1048576,ROW()-1)-HLOOKUP(lapchart!M48,totallaptimes!$1:$1048576,ROW()-1),"")</f>
        <v>8.8182870370372146E-5</v>
      </c>
      <c r="O48" s="2">
        <f>IFERROR(HLOOKUP(lapchart!O48,totallaptimes!$1:$1048576,ROW()-1)-HLOOKUP(lapchart!N48,totallaptimes!$1:$1048576,ROW()-1),"")</f>
        <v>3.0300925925937083E-5</v>
      </c>
      <c r="P48" s="2">
        <f>IFERROR(HLOOKUP(lapchart!P48,totallaptimes!$1:$1048576,ROW()-1)-HLOOKUP(lapchart!O48,totallaptimes!$1:$1048576,ROW()-1),"")</f>
        <v>1.7408564814813676E-4</v>
      </c>
      <c r="Q48" s="2">
        <f>IFERROR(HLOOKUP(lapchart!Q48,totallaptimes!$1:$1048576,ROW()-1)-HLOOKUP(lapchart!P48,totallaptimes!$1:$1048576,ROW()-1),"")</f>
        <v>1.6561342592593536E-4</v>
      </c>
      <c r="R48" s="2">
        <f>IFERROR(HLOOKUP(lapchart!R48,totallaptimes!$1:$1048576,ROW()-1)-HLOOKUP(lapchart!Q48,totallaptimes!$1:$1048576,ROW()-1),"")</f>
        <v>1.9446759259259677E-4</v>
      </c>
      <c r="S48" s="2">
        <f>IFERROR(HLOOKUP(lapchart!S48,totallaptimes!$1:$1048576,ROW()-1)-HLOOKUP(lapchart!R48,totallaptimes!$1:$1048576,ROW()-1),"")</f>
        <v>8.7442129629619614E-5</v>
      </c>
      <c r="T48" s="2">
        <f>IFERROR(HLOOKUP(lapchart!T48,totallaptimes!$1:$1048576,ROW()-1)-HLOOKUP(lapchart!S48,totallaptimes!$1:$1048576,ROW()-1),"")</f>
        <v>9.9062500000003662E-5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1.619675925926059E-4</v>
      </c>
      <c r="D49" s="2">
        <f>IFERROR(HLOOKUP(lapchart!D49,totallaptimes!$1:$1048576,ROW()-1)-HLOOKUP(lapchart!C49,totallaptimes!$1:$1048576,ROW()-1),"")</f>
        <v>2.7310185185184382E-4</v>
      </c>
      <c r="E49" s="2">
        <f>IFERROR(HLOOKUP(lapchart!E49,totallaptimes!$1:$1048576,ROW()-1)-HLOOKUP(lapchart!D49,totallaptimes!$1:$1048576,ROW()-1),"")</f>
        <v>-6.5277777777719703E-6</v>
      </c>
      <c r="F49" s="2">
        <f>IFERROR(HLOOKUP(lapchart!F49,totallaptimes!$1:$1048576,ROW()-1)-HLOOKUP(lapchart!E49,totallaptimes!$1:$1048576,ROW()-1),"")</f>
        <v>1.9587962962962918E-4</v>
      </c>
      <c r="G49" s="2">
        <f>IFERROR(HLOOKUP(lapchart!G49,totallaptimes!$1:$1048576,ROW()-1)-HLOOKUP(lapchart!F49,totallaptimes!$1:$1048576,ROW()-1),"")</f>
        <v>1.0116898148147119E-4</v>
      </c>
      <c r="H49" s="2">
        <f>IFERROR(HLOOKUP(lapchart!H49,totallaptimes!$1:$1048576,ROW()-1)-HLOOKUP(lapchart!G49,totallaptimes!$1:$1048576,ROW()-1),"")</f>
        <v>4.8670138888889936E-4</v>
      </c>
      <c r="I49" s="2">
        <f>IFERROR(HLOOKUP(lapchart!I49,totallaptimes!$1:$1048576,ROW()-1)-HLOOKUP(lapchart!H49,totallaptimes!$1:$1048576,ROW()-1),"")</f>
        <v>-2.2511574074075835E-5</v>
      </c>
      <c r="J49" s="2">
        <f>IFERROR(HLOOKUP(lapchart!J49,totallaptimes!$1:$1048576,ROW()-1)-HLOOKUP(lapchart!I49,totallaptimes!$1:$1048576,ROW()-1),"")</f>
        <v>1.6689814814806192E-5</v>
      </c>
      <c r="K49" s="2">
        <f>IFERROR(HLOOKUP(lapchart!K49,totallaptimes!$1:$1048576,ROW()-1)-HLOOKUP(lapchart!J49,totallaptimes!$1:$1048576,ROW()-1),"")</f>
        <v>4.4479166666673564E-5</v>
      </c>
      <c r="L49" s="2">
        <f>IFERROR(HLOOKUP(lapchart!L49,totallaptimes!$1:$1048576,ROW()-1)-HLOOKUP(lapchart!K49,totallaptimes!$1:$1048576,ROW()-1),"")</f>
        <v>1.165509259259262E-4</v>
      </c>
      <c r="M49" s="2">
        <f>IFERROR(HLOOKUP(lapchart!M49,totallaptimes!$1:$1048576,ROW()-1)-HLOOKUP(lapchart!L49,totallaptimes!$1:$1048576,ROW()-1),"")</f>
        <v>-9.2361111111091687E-6</v>
      </c>
      <c r="N49" s="2">
        <f>IFERROR(HLOOKUP(lapchart!N49,totallaptimes!$1:$1048576,ROW()-1)-HLOOKUP(lapchart!M49,totallaptimes!$1:$1048576,ROW()-1),"")</f>
        <v>6.2696759259260604E-5</v>
      </c>
      <c r="O49" s="2">
        <f>IFERROR(HLOOKUP(lapchart!O49,totallaptimes!$1:$1048576,ROW()-1)-HLOOKUP(lapchart!N49,totallaptimes!$1:$1048576,ROW()-1),"")</f>
        <v>6.1932870370387527E-5</v>
      </c>
      <c r="P49" s="2">
        <f>IFERROR(HLOOKUP(lapchart!P49,totallaptimes!$1:$1048576,ROW()-1)-HLOOKUP(lapchart!O49,totallaptimes!$1:$1048576,ROW()-1),"")</f>
        <v>1.7418981481479717E-4</v>
      </c>
      <c r="Q49" s="2">
        <f>IFERROR(HLOOKUP(lapchart!Q49,totallaptimes!$1:$1048576,ROW()-1)-HLOOKUP(lapchart!P49,totallaptimes!$1:$1048576,ROW()-1),"")</f>
        <v>1.8930555555556755E-4</v>
      </c>
      <c r="R49" s="2">
        <f>IFERROR(HLOOKUP(lapchart!R49,totallaptimes!$1:$1048576,ROW()-1)-HLOOKUP(lapchart!Q49,totallaptimes!$1:$1048576,ROW()-1),"")</f>
        <v>1.6266203703704102E-4</v>
      </c>
      <c r="S49" s="2">
        <f>IFERROR(HLOOKUP(lapchart!S49,totallaptimes!$1:$1048576,ROW()-1)-HLOOKUP(lapchart!R49,totallaptimes!$1:$1048576,ROW()-1),"")</f>
        <v>9.3287037037030618E-5</v>
      </c>
      <c r="T49" s="2">
        <f>IFERROR(HLOOKUP(lapchart!T49,totallaptimes!$1:$1048576,ROW()-1)-HLOOKUP(lapchart!S49,totallaptimes!$1:$1048576,ROW()-1),"")</f>
        <v>1.3304398148148572E-4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1.592592592592687E-4</v>
      </c>
      <c r="D50" s="2">
        <f>IFERROR(HLOOKUP(lapchart!D50,totallaptimes!$1:$1048576,ROW()-1)-HLOOKUP(lapchart!C50,totallaptimes!$1:$1048576,ROW()-1),"")</f>
        <v>2.7818287037036787E-4</v>
      </c>
      <c r="E50" s="2">
        <f>IFERROR(HLOOKUP(lapchart!E50,totallaptimes!$1:$1048576,ROW()-1)-HLOOKUP(lapchart!D50,totallaptimes!$1:$1048576,ROW()-1),"")</f>
        <v>-1.6574074074071632E-5</v>
      </c>
      <c r="F50" s="2">
        <f>IFERROR(HLOOKUP(lapchart!F50,totallaptimes!$1:$1048576,ROW()-1)-HLOOKUP(lapchart!E50,totallaptimes!$1:$1048576,ROW()-1),"")</f>
        <v>2.1339120370370696E-4</v>
      </c>
      <c r="G50" s="2">
        <f>IFERROR(HLOOKUP(lapchart!G50,totallaptimes!$1:$1048576,ROW()-1)-HLOOKUP(lapchart!F50,totallaptimes!$1:$1048576,ROW()-1),"")</f>
        <v>9.195601851850338E-5</v>
      </c>
      <c r="H50" s="2">
        <f>IFERROR(HLOOKUP(lapchart!H50,totallaptimes!$1:$1048576,ROW()-1)-HLOOKUP(lapchart!G50,totallaptimes!$1:$1048576,ROW()-1),"")</f>
        <v>5.0565972222223199E-4</v>
      </c>
      <c r="I50" s="2">
        <f>IFERROR(HLOOKUP(lapchart!I50,totallaptimes!$1:$1048576,ROW()-1)-HLOOKUP(lapchart!H50,totallaptimes!$1:$1048576,ROW()-1),"")</f>
        <v>-2.1678240740737043E-5</v>
      </c>
      <c r="J50" s="2">
        <f>IFERROR(HLOOKUP(lapchart!J50,totallaptimes!$1:$1048576,ROW()-1)-HLOOKUP(lapchart!I50,totallaptimes!$1:$1048576,ROW()-1),"")</f>
        <v>1.435185185184179E-5</v>
      </c>
      <c r="K50" s="2">
        <f>IFERROR(HLOOKUP(lapchart!K50,totallaptimes!$1:$1048576,ROW()-1)-HLOOKUP(lapchart!J50,totallaptimes!$1:$1048576,ROW()-1),"")</f>
        <v>7.0567129629633962E-5</v>
      </c>
      <c r="L50" s="2">
        <f>IFERROR(HLOOKUP(lapchart!L50,totallaptimes!$1:$1048576,ROW()-1)-HLOOKUP(lapchart!K50,totallaptimes!$1:$1048576,ROW()-1),"")</f>
        <v>7.9641203703705032E-5</v>
      </c>
      <c r="M50" s="2">
        <f>IFERROR(HLOOKUP(lapchart!M50,totallaptimes!$1:$1048576,ROW()-1)-HLOOKUP(lapchart!L50,totallaptimes!$1:$1048576,ROW()-1),"")</f>
        <v>3.3564814814826538E-6</v>
      </c>
      <c r="N50" s="2">
        <f>IFERROR(HLOOKUP(lapchart!N50,totallaptimes!$1:$1048576,ROW()-1)-HLOOKUP(lapchart!M50,totallaptimes!$1:$1048576,ROW()-1),"")</f>
        <v>4.5555555555555627E-5</v>
      </c>
      <c r="O50" s="2">
        <f>IFERROR(HLOOKUP(lapchart!O50,totallaptimes!$1:$1048576,ROW()-1)-HLOOKUP(lapchart!N50,totallaptimes!$1:$1048576,ROW()-1),"")</f>
        <v>8.9560185185202923E-5</v>
      </c>
      <c r="P50" s="2">
        <f>IFERROR(HLOOKUP(lapchart!P50,totallaptimes!$1:$1048576,ROW()-1)-HLOOKUP(lapchart!O50,totallaptimes!$1:$1048576,ROW()-1),"")</f>
        <v>1.7225694444442802E-4</v>
      </c>
      <c r="Q50" s="2">
        <f>IFERROR(HLOOKUP(lapchart!Q50,totallaptimes!$1:$1048576,ROW()-1)-HLOOKUP(lapchart!P50,totallaptimes!$1:$1048576,ROW()-1),"")</f>
        <v>1.940393518518671E-4</v>
      </c>
      <c r="R50" s="2">
        <f>IFERROR(HLOOKUP(lapchart!R50,totallaptimes!$1:$1048576,ROW()-1)-HLOOKUP(lapchart!Q50,totallaptimes!$1:$1048576,ROW()-1),"")</f>
        <v>1.517361111111129E-4</v>
      </c>
      <c r="S50" s="2">
        <f>IFERROR(HLOOKUP(lapchart!S50,totallaptimes!$1:$1048576,ROW()-1)-HLOOKUP(lapchart!R50,totallaptimes!$1:$1048576,ROW()-1),"")</f>
        <v>1.1694444444443342E-4</v>
      </c>
      <c r="T50" s="2">
        <f>IFERROR(HLOOKUP(lapchart!T50,totallaptimes!$1:$1048576,ROW()-1)-HLOOKUP(lapchart!S50,totallaptimes!$1:$1048576,ROW()-1),"")</f>
        <v>1.3173611111112066E-4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1.6188657407408685E-4</v>
      </c>
      <c r="D51" s="2">
        <f>IFERROR(HLOOKUP(lapchart!D51,totallaptimes!$1:$1048576,ROW()-1)-HLOOKUP(lapchart!C51,totallaptimes!$1:$1048576,ROW()-1),"")</f>
        <v>2.8100694444443963E-4</v>
      </c>
      <c r="E51" s="2">
        <f>IFERROR(HLOOKUP(lapchart!E51,totallaptimes!$1:$1048576,ROW()-1)-HLOOKUP(lapchart!D51,totallaptimes!$1:$1048576,ROW()-1),"")</f>
        <v>-3.3958333333326818E-5</v>
      </c>
      <c r="F51" s="2">
        <f>IFERROR(HLOOKUP(lapchart!F51,totallaptimes!$1:$1048576,ROW()-1)-HLOOKUP(lapchart!E51,totallaptimes!$1:$1048576,ROW()-1),"")</f>
        <v>2.3309027777777824E-4</v>
      </c>
      <c r="G51" s="2">
        <f>IFERROR(HLOOKUP(lapchart!G51,totallaptimes!$1:$1048576,ROW()-1)-HLOOKUP(lapchart!F51,totallaptimes!$1:$1048576,ROW()-1),"")</f>
        <v>7.771990740738921E-5</v>
      </c>
      <c r="H51" s="2">
        <f>IFERROR(HLOOKUP(lapchart!H51,totallaptimes!$1:$1048576,ROW()-1)-HLOOKUP(lapchart!G51,totallaptimes!$1:$1048576,ROW()-1),"")</f>
        <v>5.3250000000001213E-4</v>
      </c>
      <c r="I51" s="2">
        <f>IFERROR(HLOOKUP(lapchart!I51,totallaptimes!$1:$1048576,ROW()-1)-HLOOKUP(lapchart!H51,totallaptimes!$1:$1048576,ROW()-1),"")</f>
        <v>-2.3576388888883748E-5</v>
      </c>
      <c r="J51" s="2">
        <f>IFERROR(HLOOKUP(lapchart!J51,totallaptimes!$1:$1048576,ROW()-1)-HLOOKUP(lapchart!I51,totallaptimes!$1:$1048576,ROW()-1),"")</f>
        <v>3.6180555555542782E-5</v>
      </c>
      <c r="K51" s="2">
        <f>IFERROR(HLOOKUP(lapchart!K51,totallaptimes!$1:$1048576,ROW()-1)-HLOOKUP(lapchart!J51,totallaptimes!$1:$1048576,ROW()-1),"")</f>
        <v>5.2152777777786374E-5</v>
      </c>
      <c r="L51" s="2">
        <f>IFERROR(HLOOKUP(lapchart!L51,totallaptimes!$1:$1048576,ROW()-1)-HLOOKUP(lapchart!K51,totallaptimes!$1:$1048576,ROW()-1),"")</f>
        <v>6.4756944444445408E-5</v>
      </c>
      <c r="M51" s="2">
        <f>IFERROR(HLOOKUP(lapchart!M51,totallaptimes!$1:$1048576,ROW()-1)-HLOOKUP(lapchart!L51,totallaptimes!$1:$1048576,ROW()-1),"")</f>
        <v>3.8923611111109369E-5</v>
      </c>
      <c r="N51" s="2">
        <f>IFERROR(HLOOKUP(lapchart!N51,totallaptimes!$1:$1048576,ROW()-1)-HLOOKUP(lapchart!M51,totallaptimes!$1:$1048576,ROW()-1),"")</f>
        <v>-1.284722222222312E-5</v>
      </c>
      <c r="O51" s="2">
        <f>IFERROR(HLOOKUP(lapchart!O51,totallaptimes!$1:$1048576,ROW()-1)-HLOOKUP(lapchart!N51,totallaptimes!$1:$1048576,ROW()-1),"")</f>
        <v>1.3745370370372295E-4</v>
      </c>
      <c r="P51" s="2">
        <f>IFERROR(HLOOKUP(lapchart!P51,totallaptimes!$1:$1048576,ROW()-1)-HLOOKUP(lapchart!O51,totallaptimes!$1:$1048576,ROW()-1),"")</f>
        <v>1.6861111111109855E-4</v>
      </c>
      <c r="Q51" s="2">
        <f>IFERROR(HLOOKUP(lapchart!Q51,totallaptimes!$1:$1048576,ROW()-1)-HLOOKUP(lapchart!P51,totallaptimes!$1:$1048576,ROW()-1),"")</f>
        <v>1.9599537037038456E-4</v>
      </c>
      <c r="R51" s="2">
        <f>IFERROR(HLOOKUP(lapchart!R51,totallaptimes!$1:$1048576,ROW()-1)-HLOOKUP(lapchart!Q51,totallaptimes!$1:$1048576,ROW()-1),"")</f>
        <v>1.4487268518518365E-4</v>
      </c>
      <c r="S51" s="2">
        <f>IFERROR(HLOOKUP(lapchart!S51,totallaptimes!$1:$1048576,ROW()-1)-HLOOKUP(lapchart!R51,totallaptimes!$1:$1048576,ROW()-1),"")</f>
        <v>1.1856481481480746E-4</v>
      </c>
      <c r="T51" s="2">
        <f>IFERROR(HLOOKUP(lapchart!T51,totallaptimes!$1:$1048576,ROW()-1)-HLOOKUP(lapchart!S51,totallaptimes!$1:$1048576,ROW()-1),"")</f>
        <v>1.4333333333334253E-4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1.585069444444559E-4</v>
      </c>
      <c r="D52" s="2">
        <f>IFERROR(HLOOKUP(lapchart!D52,totallaptimes!$1:$1048576,ROW()-1)-HLOOKUP(lapchart!C52,totallaptimes!$1:$1048576,ROW()-1),"")</f>
        <v>2.9359953703703146E-4</v>
      </c>
      <c r="E52" s="2">
        <f>IFERROR(HLOOKUP(lapchart!E52,totallaptimes!$1:$1048576,ROW()-1)-HLOOKUP(lapchart!D52,totallaptimes!$1:$1048576,ROW()-1),"")</f>
        <v>-5.1979166666660248E-5</v>
      </c>
      <c r="F52" s="2">
        <f>IFERROR(HLOOKUP(lapchart!F52,totallaptimes!$1:$1048576,ROW()-1)-HLOOKUP(lapchart!E52,totallaptimes!$1:$1048576,ROW()-1),"")</f>
        <v>2.5197916666666598E-4</v>
      </c>
      <c r="G52" s="2">
        <f>IFERROR(HLOOKUP(lapchart!G52,totallaptimes!$1:$1048576,ROW()-1)-HLOOKUP(lapchart!F52,totallaptimes!$1:$1048576,ROW()-1),"")</f>
        <v>6.1550925925905886E-5</v>
      </c>
      <c r="H52" s="2">
        <f>IFERROR(HLOOKUP(lapchart!H52,totallaptimes!$1:$1048576,ROW()-1)-HLOOKUP(lapchart!G52,totallaptimes!$1:$1048576,ROW()-1),"")</f>
        <v>5.5480324074075327E-4</v>
      </c>
      <c r="I52" s="2">
        <f>IFERROR(HLOOKUP(lapchart!I52,totallaptimes!$1:$1048576,ROW()-1)-HLOOKUP(lapchart!H52,totallaptimes!$1:$1048576,ROW()-1),"")</f>
        <v>-2.2893518518508904E-5</v>
      </c>
      <c r="J52" s="2">
        <f>IFERROR(HLOOKUP(lapchart!J52,totallaptimes!$1:$1048576,ROW()-1)-HLOOKUP(lapchart!I52,totallaptimes!$1:$1048576,ROW()-1),"")</f>
        <v>3.5567129629612837E-5</v>
      </c>
      <c r="K52" s="2">
        <f>IFERROR(HLOOKUP(lapchart!K52,totallaptimes!$1:$1048576,ROW()-1)-HLOOKUP(lapchart!J52,totallaptimes!$1:$1048576,ROW()-1),"")</f>
        <v>6.0787037037046687E-5</v>
      </c>
      <c r="L52" s="2">
        <f>IFERROR(HLOOKUP(lapchart!L52,totallaptimes!$1:$1048576,ROW()-1)-HLOOKUP(lapchart!K52,totallaptimes!$1:$1048576,ROW()-1),"")</f>
        <v>4.641203703703578E-5</v>
      </c>
      <c r="M52" s="2">
        <f>IFERROR(HLOOKUP(lapchart!M52,totallaptimes!$1:$1048576,ROW()-1)-HLOOKUP(lapchart!L52,totallaptimes!$1:$1048576,ROW()-1),"")</f>
        <v>3.237268518518216E-5</v>
      </c>
      <c r="N52" s="2">
        <f>IFERROR(HLOOKUP(lapchart!N52,totallaptimes!$1:$1048576,ROW()-1)-HLOOKUP(lapchart!M52,totallaptimes!$1:$1048576,ROW()-1),"")</f>
        <v>8.0208333333373072E-6</v>
      </c>
      <c r="O52" s="2">
        <f>IFERROR(HLOOKUP(lapchart!O52,totallaptimes!$1:$1048576,ROW()-1)-HLOOKUP(lapchart!N52,totallaptimes!$1:$1048576,ROW()-1),"")</f>
        <v>1.6648148148149661E-4</v>
      </c>
      <c r="P52" s="2">
        <f>IFERROR(HLOOKUP(lapchart!P52,totallaptimes!$1:$1048576,ROW()-1)-HLOOKUP(lapchart!O52,totallaptimes!$1:$1048576,ROW()-1),"")</f>
        <v>1.4445601851850731E-4</v>
      </c>
      <c r="Q52" s="2">
        <f>IFERROR(HLOOKUP(lapchart!Q52,totallaptimes!$1:$1048576,ROW()-1)-HLOOKUP(lapchart!P52,totallaptimes!$1:$1048576,ROW()-1),"")</f>
        <v>2.0082175925927731E-4</v>
      </c>
      <c r="R52" s="2">
        <f>IFERROR(HLOOKUP(lapchart!R52,totallaptimes!$1:$1048576,ROW()-1)-HLOOKUP(lapchart!Q52,totallaptimes!$1:$1048576,ROW()-1),"")</f>
        <v>1.3105324074073887E-4</v>
      </c>
      <c r="S52" s="2">
        <f>IFERROR(HLOOKUP(lapchart!S52,totallaptimes!$1:$1048576,ROW()-1)-HLOOKUP(lapchart!R52,totallaptimes!$1:$1048576,ROW()-1),"")</f>
        <v>1.1562499999998727E-4</v>
      </c>
      <c r="T52" s="2">
        <f>IFERROR(HLOOKUP(lapchart!T52,totallaptimes!$1:$1048576,ROW()-1)-HLOOKUP(lapchart!S52,totallaptimes!$1:$1048576,ROW()-1),"")</f>
        <v>1.6284722222223436E-4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1.5625000000001055E-4</v>
      </c>
      <c r="D53" s="2">
        <f>IFERROR(HLOOKUP(lapchart!D53,totallaptimes!$1:$1048576,ROW()-1)-HLOOKUP(lapchart!C53,totallaptimes!$1:$1048576,ROW()-1),"")</f>
        <v>2.9847222222221387E-4</v>
      </c>
      <c r="E53" s="2">
        <f>IFERROR(HLOOKUP(lapchart!E53,totallaptimes!$1:$1048576,ROW()-1)-HLOOKUP(lapchart!D53,totallaptimes!$1:$1048576,ROW()-1),"")</f>
        <v>-6.1296296296288466E-5</v>
      </c>
      <c r="F53" s="2">
        <f>IFERROR(HLOOKUP(lapchart!F53,totallaptimes!$1:$1048576,ROW()-1)-HLOOKUP(lapchart!E53,totallaptimes!$1:$1048576,ROW()-1),"")</f>
        <v>2.6339120370370145E-4</v>
      </c>
      <c r="G53" s="2">
        <f>IFERROR(HLOOKUP(lapchart!G53,totallaptimes!$1:$1048576,ROW()-1)-HLOOKUP(lapchart!F53,totallaptimes!$1:$1048576,ROW()-1),"")</f>
        <v>4.165509259257405E-5</v>
      </c>
      <c r="H53" s="2">
        <f>IFERROR(HLOOKUP(lapchart!H53,totallaptimes!$1:$1048576,ROW()-1)-HLOOKUP(lapchart!G53,totallaptimes!$1:$1048576,ROW()-1),"")</f>
        <v>5.8383101851853386E-4</v>
      </c>
      <c r="I53" s="2">
        <f>IFERROR(HLOOKUP(lapchart!I53,totallaptimes!$1:$1048576,ROW()-1)-HLOOKUP(lapchart!H53,totallaptimes!$1:$1048576,ROW()-1),"")</f>
        <v>-2.4166666666658454E-5</v>
      </c>
      <c r="J53" s="2">
        <f>IFERROR(HLOOKUP(lapchart!J53,totallaptimes!$1:$1048576,ROW()-1)-HLOOKUP(lapchart!I53,totallaptimes!$1:$1048576,ROW()-1),"")</f>
        <v>3.6192129629609993E-5</v>
      </c>
      <c r="K53" s="2">
        <f>IFERROR(HLOOKUP(lapchart!K53,totallaptimes!$1:$1048576,ROW()-1)-HLOOKUP(lapchart!J53,totallaptimes!$1:$1048576,ROW()-1),"")</f>
        <v>6.429398148149329E-5</v>
      </c>
      <c r="L53" s="2">
        <f>IFERROR(HLOOKUP(lapchart!L53,totallaptimes!$1:$1048576,ROW()-1)-HLOOKUP(lapchart!K53,totallaptimes!$1:$1048576,ROW()-1),"")</f>
        <v>3.3101851851853603E-5</v>
      </c>
      <c r="M53" s="2">
        <f>IFERROR(HLOOKUP(lapchart!M53,totallaptimes!$1:$1048576,ROW()-1)-HLOOKUP(lapchart!L53,totallaptimes!$1:$1048576,ROW()-1),"")</f>
        <v>1.9965277777769797E-5</v>
      </c>
      <c r="N53" s="2">
        <f>IFERROR(HLOOKUP(lapchart!N53,totallaptimes!$1:$1048576,ROW()-1)-HLOOKUP(lapchart!M53,totallaptimes!$1:$1048576,ROW()-1),"")</f>
        <v>3.60185185185255E-5</v>
      </c>
      <c r="O53" s="2">
        <f>IFERROR(HLOOKUP(lapchart!O53,totallaptimes!$1:$1048576,ROW()-1)-HLOOKUP(lapchart!N53,totallaptimes!$1:$1048576,ROW()-1),"")</f>
        <v>1.8421296296297629E-4</v>
      </c>
      <c r="P53" s="2">
        <f>IFERROR(HLOOKUP(lapchart!P53,totallaptimes!$1:$1048576,ROW()-1)-HLOOKUP(lapchart!O53,totallaptimes!$1:$1048576,ROW()-1),"")</f>
        <v>1.7504629629628427E-4</v>
      </c>
      <c r="Q53" s="2">
        <f>IFERROR(HLOOKUP(lapchart!Q53,totallaptimes!$1:$1048576,ROW()-1)-HLOOKUP(lapchart!P53,totallaptimes!$1:$1048576,ROW()-1),"")</f>
        <v>1.5726851851853574E-4</v>
      </c>
      <c r="R53" s="2">
        <f>IFERROR(HLOOKUP(lapchart!R53,totallaptimes!$1:$1048576,ROW()-1)-HLOOKUP(lapchart!Q53,totallaptimes!$1:$1048576,ROW()-1),"")</f>
        <v>1.2145833333333106E-4</v>
      </c>
      <c r="S53" s="2">
        <f>IFERROR(HLOOKUP(lapchart!S53,totallaptimes!$1:$1048576,ROW()-1)-HLOOKUP(lapchart!R53,totallaptimes!$1:$1048576,ROW()-1),"")</f>
        <v>1.112499999999933E-4</v>
      </c>
      <c r="T53" s="2">
        <f>IFERROR(HLOOKUP(lapchart!T53,totallaptimes!$1:$1048576,ROW()-1)-HLOOKUP(lapchart!S53,totallaptimes!$1:$1048576,ROW()-1),"")</f>
        <v>1.8236111111111925E-4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1.5219907407408584E-4</v>
      </c>
      <c r="D54" s="2">
        <f>IFERROR(HLOOKUP(lapchart!D54,totallaptimes!$1:$1048576,ROW()-1)-HLOOKUP(lapchart!C54,totallaptimes!$1:$1048576,ROW()-1),"")</f>
        <v>3.0008101851851376E-4</v>
      </c>
      <c r="E54" s="2">
        <f>IFERROR(HLOOKUP(lapchart!E54,totallaptimes!$1:$1048576,ROW()-1)-HLOOKUP(lapchart!D54,totallaptimes!$1:$1048576,ROW()-1),"")</f>
        <v>-7.0879629629622132E-5</v>
      </c>
      <c r="F54" s="2">
        <f>IFERROR(HLOOKUP(lapchart!F54,totallaptimes!$1:$1048576,ROW()-1)-HLOOKUP(lapchart!E54,totallaptimes!$1:$1048576,ROW()-1),"")</f>
        <v>2.7968749999999348E-4</v>
      </c>
      <c r="G54" s="2">
        <f>IFERROR(HLOOKUP(lapchart!G54,totallaptimes!$1:$1048576,ROW()-1)-HLOOKUP(lapchart!F54,totallaptimes!$1:$1048576,ROW()-1),"")</f>
        <v>2.5949074074056722E-5</v>
      </c>
      <c r="H54" s="2">
        <f>IFERROR(HLOOKUP(lapchart!H54,totallaptimes!$1:$1048576,ROW()-1)-HLOOKUP(lapchart!G54,totallaptimes!$1:$1048576,ROW()-1),"")</f>
        <v>6.382060185185362E-4</v>
      </c>
      <c r="I54" s="2">
        <f>IFERROR(HLOOKUP(lapchart!I54,totallaptimes!$1:$1048576,ROW()-1)-HLOOKUP(lapchart!H54,totallaptimes!$1:$1048576,ROW()-1),"")</f>
        <v>-2.7465277777770358E-5</v>
      </c>
      <c r="J54" s="2">
        <f>IFERROR(HLOOKUP(lapchart!J54,totallaptimes!$1:$1048576,ROW()-1)-HLOOKUP(lapchart!I54,totallaptimes!$1:$1048576,ROW()-1),"")</f>
        <v>1.1354166666643906E-5</v>
      </c>
      <c r="K54" s="2">
        <f>IFERROR(HLOOKUP(lapchart!K54,totallaptimes!$1:$1048576,ROW()-1)-HLOOKUP(lapchart!J54,totallaptimes!$1:$1048576,ROW()-1),"")</f>
        <v>6.3159722222233539E-5</v>
      </c>
      <c r="L54" s="2">
        <f>IFERROR(HLOOKUP(lapchart!L54,totallaptimes!$1:$1048576,ROW()-1)-HLOOKUP(lapchart!K54,totallaptimes!$1:$1048576,ROW()-1),"")</f>
        <v>3.4641203703708601E-5</v>
      </c>
      <c r="M54" s="2">
        <f>IFERROR(HLOOKUP(lapchart!M54,totallaptimes!$1:$1048576,ROW()-1)-HLOOKUP(lapchart!L54,totallaptimes!$1:$1048576,ROW()-1),"")</f>
        <v>1.0995370370303625E-6</v>
      </c>
      <c r="N54" s="2">
        <f>IFERROR(HLOOKUP(lapchart!N54,totallaptimes!$1:$1048576,ROW()-1)-HLOOKUP(lapchart!M54,totallaptimes!$1:$1048576,ROW()-1),"")</f>
        <v>5.4699074074078535E-5</v>
      </c>
      <c r="O54" s="2">
        <f>IFERROR(HLOOKUP(lapchart!O54,totallaptimes!$1:$1048576,ROW()-1)-HLOOKUP(lapchart!N54,totallaptimes!$1:$1048576,ROW()-1),"")</f>
        <v>1.919097222222374E-4</v>
      </c>
      <c r="P54" s="2">
        <f>IFERROR(HLOOKUP(lapchart!P54,totallaptimes!$1:$1048576,ROW()-1)-HLOOKUP(lapchart!O54,totallaptimes!$1:$1048576,ROW()-1),"")</f>
        <v>1.7324074074073076E-4</v>
      </c>
      <c r="Q54" s="2">
        <f>IFERROR(HLOOKUP(lapchart!Q54,totallaptimes!$1:$1048576,ROW()-1)-HLOOKUP(lapchart!P54,totallaptimes!$1:$1048576,ROW()-1),"")</f>
        <v>1.6226851851852686E-4</v>
      </c>
      <c r="R54" s="2">
        <f>IFERROR(HLOOKUP(lapchart!R54,totallaptimes!$1:$1048576,ROW()-1)-HLOOKUP(lapchart!Q54,totallaptimes!$1:$1048576,ROW()-1),"")</f>
        <v>1.0820601851851963E-4</v>
      </c>
      <c r="S54" s="2">
        <f>IFERROR(HLOOKUP(lapchart!S54,totallaptimes!$1:$1048576,ROW()-1)-HLOOKUP(lapchart!R54,totallaptimes!$1:$1048576,ROW()-1),"")</f>
        <v>1.3517361111110848E-4</v>
      </c>
      <c r="T54" s="2">
        <f>IFERROR(HLOOKUP(lapchart!T54,totallaptimes!$1:$1048576,ROW()-1)-HLOOKUP(lapchart!S54,totallaptimes!$1:$1048576,ROW()-1),"")</f>
        <v>1.9131944444444882E-4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1.8189814814816019E-4</v>
      </c>
      <c r="D55" s="2">
        <f>IFERROR(HLOOKUP(lapchart!D55,totallaptimes!$1:$1048576,ROW()-1)-HLOOKUP(lapchart!C55,totallaptimes!$1:$1048576,ROW()-1),"")</f>
        <v>3.0041666666666411E-4</v>
      </c>
      <c r="E55" s="2">
        <f>IFERROR(HLOOKUP(lapchart!E55,totallaptimes!$1:$1048576,ROW()-1)-HLOOKUP(lapchart!D55,totallaptimes!$1:$1048576,ROW()-1),"")</f>
        <v>-7.4641203703700032E-5</v>
      </c>
      <c r="F55" s="2">
        <f>IFERROR(HLOOKUP(lapchart!F55,totallaptimes!$1:$1048576,ROW()-1)-HLOOKUP(lapchart!E55,totallaptimes!$1:$1048576,ROW()-1),"")</f>
        <v>3.1429398148145882E-4</v>
      </c>
      <c r="G55" s="2">
        <f>IFERROR(HLOOKUP(lapchart!G55,totallaptimes!$1:$1048576,ROW()-1)-HLOOKUP(lapchart!F55,totallaptimes!$1:$1048576,ROW()-1),"")</f>
        <v>2.8356481481667251E-6</v>
      </c>
      <c r="H55" s="2">
        <f>IFERROR(HLOOKUP(lapchart!H55,totallaptimes!$1:$1048576,ROW()-1)-HLOOKUP(lapchart!G55,totallaptimes!$1:$1048576,ROW()-1),"")</f>
        <v>6.5460648148148171E-4</v>
      </c>
      <c r="I55" s="2">
        <f>IFERROR(HLOOKUP(lapchart!I55,totallaptimes!$1:$1048576,ROW()-1)-HLOOKUP(lapchart!H55,totallaptimes!$1:$1048576,ROW()-1),"")</f>
        <v>-2.5034722222219696E-5</v>
      </c>
      <c r="J55" s="2">
        <f>IFERROR(HLOOKUP(lapchart!J55,totallaptimes!$1:$1048576,ROW()-1)-HLOOKUP(lapchart!I55,totallaptimes!$1:$1048576,ROW()-1),"")</f>
        <v>1.5046296296117312E-6</v>
      </c>
      <c r="K55" s="2">
        <f>IFERROR(HLOOKUP(lapchart!K55,totallaptimes!$1:$1048576,ROW()-1)-HLOOKUP(lapchart!J55,totallaptimes!$1:$1048576,ROW()-1),"")</f>
        <v>6.4166666666670702E-5</v>
      </c>
      <c r="L55" s="2">
        <f>IFERROR(HLOOKUP(lapchart!L55,totallaptimes!$1:$1048576,ROW()-1)-HLOOKUP(lapchart!K55,totallaptimes!$1:$1048576,ROW()-1),"")</f>
        <v>3.077546296297029E-5</v>
      </c>
      <c r="M55" s="2">
        <f>IFERROR(HLOOKUP(lapchart!M55,totallaptimes!$1:$1048576,ROW()-1)-HLOOKUP(lapchart!L55,totallaptimes!$1:$1048576,ROW()-1),"")</f>
        <v>-2.638888888892299E-6</v>
      </c>
      <c r="N55" s="2">
        <f>IFERROR(HLOOKUP(lapchart!N55,totallaptimes!$1:$1048576,ROW()-1)-HLOOKUP(lapchart!M55,totallaptimes!$1:$1048576,ROW()-1),"")</f>
        <v>7.6249999999999929E-5</v>
      </c>
      <c r="O55" s="2">
        <f>IFERROR(HLOOKUP(lapchart!O55,totallaptimes!$1:$1048576,ROW()-1)-HLOOKUP(lapchart!N55,totallaptimes!$1:$1048576,ROW()-1),"")</f>
        <v>1.8746527777779853E-4</v>
      </c>
      <c r="P55" s="2">
        <f>IFERROR(HLOOKUP(lapchart!P55,totallaptimes!$1:$1048576,ROW()-1)-HLOOKUP(lapchart!O55,totallaptimes!$1:$1048576,ROW()-1),"")</f>
        <v>1.8070601851850887E-4</v>
      </c>
      <c r="Q55" s="2">
        <f>IFERROR(HLOOKUP(lapchart!Q55,totallaptimes!$1:$1048576,ROW()-1)-HLOOKUP(lapchart!P55,totallaptimes!$1:$1048576,ROW()-1),"")</f>
        <v>1.5567129629630305E-4</v>
      </c>
      <c r="R55" s="2">
        <f>IFERROR(HLOOKUP(lapchart!R55,totallaptimes!$1:$1048576,ROW()-1)-HLOOKUP(lapchart!Q55,totallaptimes!$1:$1048576,ROW()-1),"")</f>
        <v>9.4131944444450499E-5</v>
      </c>
      <c r="S55" s="2">
        <f>IFERROR(HLOOKUP(lapchart!S55,totallaptimes!$1:$1048576,ROW()-1)-HLOOKUP(lapchart!R55,totallaptimes!$1:$1048576,ROW()-1),"")</f>
        <v>1.2736111111109893E-4</v>
      </c>
      <c r="T55" s="2">
        <f>IFERROR(HLOOKUP(lapchart!T55,totallaptimes!$1:$1048576,ROW()-1)-HLOOKUP(lapchart!S55,totallaptimes!$1:$1048576,ROW()-1),"")</f>
        <v>2.2550925925926557E-4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1.7675925925927927E-4</v>
      </c>
      <c r="D56" s="2">
        <f>IFERROR(HLOOKUP(lapchart!D56,totallaptimes!$1:$1048576,ROW()-1)-HLOOKUP(lapchart!C56,totallaptimes!$1:$1048576,ROW()-1),"")</f>
        <v>3.0693287037036887E-4</v>
      </c>
      <c r="E56" s="2">
        <f>IFERROR(HLOOKUP(lapchart!E56,totallaptimes!$1:$1048576,ROW()-1)-HLOOKUP(lapchart!D56,totallaptimes!$1:$1048576,ROW()-1),"")</f>
        <v>-8.767361111111649E-5</v>
      </c>
      <c r="F56" s="2">
        <f>IFERROR(HLOOKUP(lapchart!F56,totallaptimes!$1:$1048576,ROW()-1)-HLOOKUP(lapchart!E56,totallaptimes!$1:$1048576,ROW()-1),"")</f>
        <v>3.3434027777776154E-4</v>
      </c>
      <c r="G56" s="2">
        <f>IFERROR(HLOOKUP(lapchart!G56,totallaptimes!$1:$1048576,ROW()-1)-HLOOKUP(lapchart!F56,totallaptimes!$1:$1048576,ROW()-1),"")</f>
        <v>6.2500000000131894E-6</v>
      </c>
      <c r="H56" s="2">
        <f>IFERROR(HLOOKUP(lapchart!H56,totallaptimes!$1:$1048576,ROW()-1)-HLOOKUP(lapchart!G56,totallaptimes!$1:$1048576,ROW()-1),"")</f>
        <v>6.3648148148148787E-4</v>
      </c>
      <c r="I56" s="2">
        <f>IFERROR(HLOOKUP(lapchart!I56,totallaptimes!$1:$1048576,ROW()-1)-HLOOKUP(lapchart!H56,totallaptimes!$1:$1048576,ROW()-1),"")</f>
        <v>5.042824074073804E-5</v>
      </c>
      <c r="J56" s="2">
        <f>IFERROR(HLOOKUP(lapchart!J56,totallaptimes!$1:$1048576,ROW()-1)-HLOOKUP(lapchart!I56,totallaptimes!$1:$1048576,ROW()-1),"")</f>
        <v>-4.8067129629653094E-5</v>
      </c>
      <c r="K56" s="2">
        <f>IFERROR(HLOOKUP(lapchart!K56,totallaptimes!$1:$1048576,ROW()-1)-HLOOKUP(lapchart!J56,totallaptimes!$1:$1048576,ROW()-1),"")</f>
        <v>9.5277777777791339E-5</v>
      </c>
      <c r="L56" s="2">
        <f>IFERROR(HLOOKUP(lapchart!L56,totallaptimes!$1:$1048576,ROW()-1)-HLOOKUP(lapchart!K56,totallaptimes!$1:$1048576,ROW()-1),"")</f>
        <v>1.6550925925895577E-6</v>
      </c>
      <c r="M56" s="2">
        <f>IFERROR(HLOOKUP(lapchart!M56,totallaptimes!$1:$1048576,ROW()-1)-HLOOKUP(lapchart!L56,totallaptimes!$1:$1048576,ROW()-1),"")</f>
        <v>5.30092592591902E-6</v>
      </c>
      <c r="N56" s="2">
        <f>IFERROR(HLOOKUP(lapchart!N56,totallaptimes!$1:$1048576,ROW()-1)-HLOOKUP(lapchart!M56,totallaptimes!$1:$1048576,ROW()-1),"")</f>
        <v>6.2928240740750541E-5</v>
      </c>
      <c r="O56" s="2">
        <f>IFERROR(HLOOKUP(lapchart!O56,totallaptimes!$1:$1048576,ROW()-1)-HLOOKUP(lapchart!N56,totallaptimes!$1:$1048576,ROW()-1),"")</f>
        <v>2.0082175925928425E-4</v>
      </c>
      <c r="P56" s="2">
        <f>IFERROR(HLOOKUP(lapchart!P56,totallaptimes!$1:$1048576,ROW()-1)-HLOOKUP(lapchart!O56,totallaptimes!$1:$1048576,ROW()-1),"")</f>
        <v>1.7644675925924946E-4</v>
      </c>
      <c r="Q56" s="2">
        <f>IFERROR(HLOOKUP(lapchart!Q56,totallaptimes!$1:$1048576,ROW()-1)-HLOOKUP(lapchart!P56,totallaptimes!$1:$1048576,ROW()-1),"")</f>
        <v>1.5995370370371076E-4</v>
      </c>
      <c r="R56" s="2">
        <f>IFERROR(HLOOKUP(lapchart!R56,totallaptimes!$1:$1048576,ROW()-1)-HLOOKUP(lapchart!Q56,totallaptimes!$1:$1048576,ROW()-1),"")</f>
        <v>8.7696759259264789E-5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1.5653935185187817E-4</v>
      </c>
      <c r="D57" s="2">
        <f>IFERROR(HLOOKUP(lapchart!D57,totallaptimes!$1:$1048576,ROW()-1)-HLOOKUP(lapchart!C57,totallaptimes!$1:$1048576,ROW()-1),"")</f>
        <v>3.2672453703702642E-4</v>
      </c>
      <c r="E57" s="2">
        <f>IFERROR(HLOOKUP(lapchart!E57,totallaptimes!$1:$1048576,ROW()-1)-HLOOKUP(lapchart!D57,totallaptimes!$1:$1048576,ROW()-1),"")</f>
        <v>-9.5185185185184262E-5</v>
      </c>
      <c r="F57" s="2">
        <f>IFERROR(HLOOKUP(lapchart!F57,totallaptimes!$1:$1048576,ROW()-1)-HLOOKUP(lapchart!E57,totallaptimes!$1:$1048576,ROW()-1),"")</f>
        <v>3.1059027777775861E-4</v>
      </c>
      <c r="G57" s="2">
        <f>IFERROR(HLOOKUP(lapchart!G57,totallaptimes!$1:$1048576,ROW()-1)-HLOOKUP(lapchart!F57,totallaptimes!$1:$1048576,ROW()-1),"")</f>
        <v>4.363425925926756E-5</v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BBA3-10D4-484D-8976-742AE906AB2F}">
  <dimension ref="A1:H21"/>
  <sheetViews>
    <sheetView workbookViewId="0">
      <selection activeCell="F57" sqref="F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61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55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23</v>
      </c>
      <c r="F3">
        <f t="shared" ref="F3:F21" ca="1" si="1">IFERROR(IF(B3&lt;VLOOKUP(E3,A:B,2),MATCH(E3,INDIRECT("lapchart!"&amp;VLOOKUP(E3,A:B,2)+2&amp;":"&amp;VLOOKUP(E3,A:B,2)+2),0)-1,""),"")</f>
        <v>3</v>
      </c>
      <c r="G3">
        <f t="shared" ref="G3:G21" ca="1" si="2">IFERROR(IF(F3&lt;&gt;"",ABS(B3-VLOOKUP(E3,A:B,2)),""),"")</f>
        <v>5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16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26</v>
      </c>
      <c r="F5">
        <f t="shared" ca="1" si="1"/>
        <v>7</v>
      </c>
      <c r="G5">
        <f t="shared" ca="1" si="2"/>
        <v>18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26</v>
      </c>
      <c r="F6">
        <f t="shared" ca="1" si="1"/>
        <v>7</v>
      </c>
      <c r="G6">
        <f t="shared" ca="1" si="2"/>
        <v>22</v>
      </c>
      <c r="H6">
        <f t="shared" ca="1" si="3"/>
        <v>-5</v>
      </c>
    </row>
    <row r="7" spans="1:8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36</v>
      </c>
      <c r="H7">
        <f t="shared" ca="1" si="3"/>
        <v>-4</v>
      </c>
    </row>
    <row r="8" spans="1:8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63</v>
      </c>
      <c r="F10">
        <f t="shared" ca="1" si="1"/>
        <v>16</v>
      </c>
      <c r="G10">
        <f t="shared" ca="1" si="2"/>
        <v>9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11</v>
      </c>
      <c r="F11">
        <f t="shared" ca="1" si="1"/>
        <v>7</v>
      </c>
      <c r="G11">
        <f t="shared" ca="1" si="2"/>
        <v>17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5</v>
      </c>
      <c r="F12">
        <f t="shared" ca="1" si="1"/>
        <v>6</v>
      </c>
      <c r="G12">
        <f t="shared" ca="1" si="2"/>
        <v>25</v>
      </c>
      <c r="H12">
        <f t="shared" ca="1" si="3"/>
        <v>1</v>
      </c>
    </row>
    <row r="13" spans="1:8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20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0"/>
        <v>10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15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s="8">
        <v>0.55000000000000004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131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B21" sqref="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10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110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L21"/>
  <sheetViews>
    <sheetView workbookViewId="0">
      <selection activeCell="O5" sqref="O5"/>
    </sheetView>
  </sheetViews>
  <sheetFormatPr defaultRowHeight="15" x14ac:dyDescent="0.25"/>
  <cols>
    <col min="2" max="2" width="10.28515625" bestFit="1" customWidth="1"/>
    <col min="4" max="4" width="16.28515625" bestFit="1" customWidth="1"/>
    <col min="5" max="5" width="11.5703125" bestFit="1" customWidth="1"/>
    <col min="6" max="6" width="10.42578125" bestFit="1" customWidth="1"/>
    <col min="9" max="9" width="9" bestFit="1" customWidth="1"/>
    <col min="10" max="10" width="17.7109375" bestFit="1" customWidth="1"/>
    <col min="11" max="13" width="15.140625" bestFit="1" customWidth="1"/>
  </cols>
  <sheetData>
    <row r="1" spans="1:12" x14ac:dyDescent="0.25">
      <c r="A1" t="s">
        <v>61</v>
      </c>
      <c r="B1" t="s">
        <v>113</v>
      </c>
      <c r="C1" t="s">
        <v>107</v>
      </c>
      <c r="D1" s="6" t="s">
        <v>111</v>
      </c>
      <c r="E1" s="6" t="s">
        <v>112</v>
      </c>
      <c r="F1" s="7" t="s">
        <v>114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</row>
    <row r="2" spans="1:12" x14ac:dyDescent="0.25">
      <c r="A2">
        <v>3</v>
      </c>
      <c r="B2">
        <f>MATCH(A2,lapchart!B2:U2,0)</f>
        <v>7</v>
      </c>
      <c r="C2">
        <f>INDEX(finalstanding!A:A,MATCH(integrated!A2,finalstanding!B:B,0))</f>
        <v>11</v>
      </c>
      <c r="D2">
        <f>IFERROR(C2-B2,"DNF")</f>
        <v>4</v>
      </c>
      <c r="E2">
        <f>IF(C2=1,25,IF(C2=2,18,IF(C2=3,15,IF(C2=4,12,IF(C2=5,10,IF(C2=6,8,IF(C2=7,6,IF(C2=8,4,IF(C2=9,2,IF(C2=10,1,0))))))))))</f>
        <v>0</v>
      </c>
      <c r="F2">
        <f>COUNTIF(pitstop!A:A, A2)</f>
        <v>2</v>
      </c>
      <c r="J2" cm="1">
        <f t="array" ref="J2">IF(F2&lt;1,LOOKUP(2,1/(laptimes!A:A&lt;&gt;""),laptimes!A:A),INDEX(pitstop!$J$2:$J$100,SMALL(IF(integrated!$A2=pitstop!$A$2:$A$100,ROW(pitstop!$A$2:$A$100)-ROW(pitstop!$A$2)+1),1)))</f>
        <v>11</v>
      </c>
      <c r="K2" cm="1">
        <f t="array" ref="K2">IF(F2&lt;2,LOOKUP(2,1/(laptimes!A:A&lt;&gt;""),laptimes!A:A)-J2,INDEX(pitstop!$J$2:$J$100,SMALL(IF(integrated!$A2=pitstop!$A$2:$A$100,ROW(pitstop!$A$2:$A$100)-ROW(pitstop!$A$2)+2),1)))</f>
        <v>31</v>
      </c>
      <c r="L2" cm="1">
        <f t="array" ref="L2">IF(F2&lt;3,IF(F2=1,"",LOOKUP(2,1/(laptimes!A:A&lt;&gt;""),laptimes!A:A)-K2),INDEX(pitstop!$J$2:$J$100,SMALL(IF(integrated!$A2=pitstop!$A$2:$A$100,ROW(pitstop!$A$2:$A$100)-ROW(pitstop!$A$2)+3),1)))</f>
        <v>24</v>
      </c>
    </row>
    <row r="3" spans="1:12" x14ac:dyDescent="0.25">
      <c r="A3">
        <v>4</v>
      </c>
      <c r="B3">
        <f>MATCH(A3,lapchart!B3:U3,0)</f>
        <v>6</v>
      </c>
      <c r="C3">
        <f>INDEX(finalstanding!A:A,MATCH(integrated!A3,finalstanding!B:B,0))</f>
        <v>8</v>
      </c>
      <c r="D3">
        <f t="shared" ref="D3:D21" si="0">IFERROR(C3-B3,"DNF")</f>
        <v>2</v>
      </c>
      <c r="E3">
        <f t="shared" ref="E3:E21" si="1">IF(C3=1,25,IF(C3=2,18,IF(C3=3,15,IF(C3=4,12,IF(C3=5,10,IF(C3=6,8,IF(C3=7,6,IF(C3=8,4,IF(C3=9,2,IF(C3=10,1,0))))))))))</f>
        <v>4</v>
      </c>
      <c r="F3">
        <f>COUNTIF(pitstop!A:A, A3)</f>
        <v>1</v>
      </c>
      <c r="J3" cm="1">
        <f t="array" ref="J3">IF(F3&lt;1,LOOKUP(2,1/(laptimes!A:A&lt;&gt;""),laptimes!A:A),INDEX(pitstop!$J$2:$J$100,SMALL(IF(integrated!$A3=pitstop!$A$2:$A$100,ROW(pitstop!$A$2:$A$100)-ROW(pitstop!$A$2)+1),1)))</f>
        <v>8</v>
      </c>
      <c r="K3" cm="1">
        <f t="array" ref="K3">IF(F3&lt;2,LOOKUP(2,1/(laptimes!A:A&lt;&gt;""),laptimes!A:A)-J3,INDEX(pitstop!$J$2:$J$100,SMALL(IF(integrated!$A3=pitstop!$A$2:$A$100,ROW(pitstop!$A$2:$A$100)-ROW(pitstop!$A$2)+2),1)))</f>
        <v>47</v>
      </c>
      <c r="L3" t="str" cm="1">
        <f t="array" ref="L3">IF(F3&lt;3,IF(F3=1,"",LOOKUP(2,1/(laptimes!A:A&lt;&gt;""),laptimes!A:A)-K3),INDEX(pitstop!$J$2:$J$100,SMALL(IF(integrated!$A3=pitstop!$A$2:$A$100,ROW(pitstop!$A$2:$A$100)-ROW(pitstop!$A$2)+3),1)))</f>
        <v/>
      </c>
    </row>
    <row r="4" spans="1:12" x14ac:dyDescent="0.25">
      <c r="A4">
        <v>5</v>
      </c>
      <c r="B4">
        <f>MATCH(A4,lapchart!B4:U4,0)</f>
        <v>4</v>
      </c>
      <c r="C4">
        <f>INDEX(finalstanding!A:A,MATCH(integrated!A4,finalstanding!B:B,0))</f>
        <v>5</v>
      </c>
      <c r="D4">
        <f t="shared" si="0"/>
        <v>1</v>
      </c>
      <c r="E4">
        <f t="shared" si="1"/>
        <v>10</v>
      </c>
      <c r="F4">
        <f>COUNTIF(pitstop!A:A, A4)</f>
        <v>2</v>
      </c>
      <c r="J4" cm="1">
        <f t="array" ref="J4">IF(F4&lt;1,LOOKUP(2,1/(laptimes!A:A&lt;&gt;""),laptimes!A:A),INDEX(pitstop!$J$2:$J$100,SMALL(IF(integrated!$A4=pitstop!$A$2:$A$100,ROW(pitstop!$A$2:$A$100)-ROW(pitstop!$A$2)+1),1)))</f>
        <v>12</v>
      </c>
      <c r="K4" cm="1">
        <f t="array" ref="K4">IF(F4&lt;2,LOOKUP(2,1/(laptimes!A:A&lt;&gt;""),laptimes!A:A)-J4,INDEX(pitstop!$J$2:$J$100,SMALL(IF(integrated!$A4=pitstop!$A$2:$A$100,ROW(pitstop!$A$2:$A$100)-ROW(pitstop!$A$2)+2),1)))</f>
        <v>26</v>
      </c>
      <c r="L4" cm="1">
        <f t="array" ref="L4">IF(F4&lt;3,IF(F4=1,"",LOOKUP(2,1/(laptimes!A:A&lt;&gt;""),laptimes!A:A)-K4),INDEX(pitstop!$J$2:$J$100,SMALL(IF(integrated!$A4=pitstop!$A$2:$A$100,ROW(pitstop!$A$2:$A$100)-ROW(pitstop!$A$2)+3),1)))</f>
        <v>29</v>
      </c>
    </row>
    <row r="5" spans="1:12" x14ac:dyDescent="0.25">
      <c r="A5">
        <v>7</v>
      </c>
      <c r="B5">
        <f>MATCH(A5,lapchart!B5:U5,0)</f>
        <v>15</v>
      </c>
      <c r="C5">
        <f>INDEX(finalstanding!A:A,MATCH(integrated!A5,finalstanding!B:B,0))</f>
        <v>13</v>
      </c>
      <c r="D5">
        <f t="shared" si="0"/>
        <v>-2</v>
      </c>
      <c r="E5">
        <f t="shared" si="1"/>
        <v>0</v>
      </c>
      <c r="F5">
        <f>COUNTIF(pitstop!A:A, A5)</f>
        <v>1</v>
      </c>
      <c r="J5" cm="1">
        <f t="array" ref="J5">IF(F5&lt;1,LOOKUP(2,1/(laptimes!A:A&lt;&gt;""),laptimes!A:A),INDEX(pitstop!$J$2:$J$100,SMALL(IF(integrated!$A5=pitstop!$A$2:$A$100,ROW(pitstop!$A$2:$A$100)-ROW(pitstop!$A$2)+1),1)))</f>
        <v>22</v>
      </c>
      <c r="K5" cm="1">
        <f t="array" ref="K5">IF(F5&lt;2,LOOKUP(2,1/(laptimes!A:A&lt;&gt;""),laptimes!A:A)-J5,INDEX(pitstop!$J$2:$J$100,SMALL(IF(integrated!$A5=pitstop!$A$2:$A$100,ROW(pitstop!$A$2:$A$100)-ROW(pitstop!$A$2)+2),1)))</f>
        <v>33</v>
      </c>
      <c r="L5" t="str" cm="1">
        <f t="array" ref="L5">IF(F5&lt;3,IF(F5=1,"",LOOKUP(2,1/(laptimes!A:A&lt;&gt;""),laptimes!A:A)-K5),INDEX(pitstop!$J$2:$J$100,SMALL(IF(integrated!$A5=pitstop!$A$2:$A$100,ROW(pitstop!$A$2:$A$100)-ROW(pitstop!$A$2)+3),1)))</f>
        <v/>
      </c>
    </row>
    <row r="6" spans="1:12" x14ac:dyDescent="0.25">
      <c r="A6">
        <v>8</v>
      </c>
      <c r="B6">
        <f>MATCH(A6,lapchart!B6:U6,0)</f>
        <v>17</v>
      </c>
      <c r="C6">
        <f>INDEX(finalstanding!A:A,MATCH(integrated!A6,finalstanding!B:B,0))</f>
        <v>15</v>
      </c>
      <c r="D6">
        <f t="shared" si="0"/>
        <v>-2</v>
      </c>
      <c r="E6">
        <f t="shared" si="1"/>
        <v>0</v>
      </c>
      <c r="F6">
        <f>COUNTIF(pitstop!A:A, A6)</f>
        <v>1</v>
      </c>
      <c r="J6" cm="1">
        <f t="array" ref="J6">IF(F6&lt;1,LOOKUP(2,1/(laptimes!A:A&lt;&gt;""),laptimes!A:A),INDEX(pitstop!$J$2:$J$100,SMALL(IF(integrated!$A6=pitstop!$A$2:$A$100,ROW(pitstop!$A$2:$A$100)-ROW(pitstop!$A$2)+1),1)))</f>
        <v>18</v>
      </c>
      <c r="K6" cm="1">
        <f t="array" ref="K6">IF(F6&lt;2,LOOKUP(2,1/(laptimes!A:A&lt;&gt;""),laptimes!A:A)-J6,INDEX(pitstop!$J$2:$J$100,SMALL(IF(integrated!$A6=pitstop!$A$2:$A$100,ROW(pitstop!$A$2:$A$100)-ROW(pitstop!$A$2)+2),1)))</f>
        <v>37</v>
      </c>
      <c r="L6" t="str" cm="1">
        <f t="array" ref="L6">IF(F6&lt;3,IF(F6=1,"",LOOKUP(2,1/(laptimes!A:A&lt;&gt;""),laptimes!A:A)-K6),INDEX(pitstop!$J$2:$J$100,SMALL(IF(integrated!$A6=pitstop!$A$2:$A$100,ROW(pitstop!$A$2:$A$100)-ROW(pitstop!$A$2)+3),1)))</f>
        <v/>
      </c>
    </row>
    <row r="7" spans="1:12" x14ac:dyDescent="0.25">
      <c r="A7">
        <v>10</v>
      </c>
      <c r="B7">
        <f>MATCH(A7,lapchart!B7:U7,0)</f>
        <v>20</v>
      </c>
      <c r="C7">
        <f>INDEX(finalstanding!A:A,MATCH(integrated!A7,finalstanding!B:B,0))</f>
        <v>18</v>
      </c>
      <c r="D7">
        <f t="shared" si="0"/>
        <v>-2</v>
      </c>
      <c r="E7">
        <f t="shared" si="1"/>
        <v>0</v>
      </c>
      <c r="F7">
        <f>COUNTIF(pitstop!A:A, A7)</f>
        <v>1</v>
      </c>
      <c r="J7" cm="1">
        <f t="array" ref="J7">IF(F7&lt;1,LOOKUP(2,1/(laptimes!A:A&lt;&gt;""),laptimes!A:A),INDEX(pitstop!$J$2:$J$100,SMALL(IF(integrated!$A7=pitstop!$A$2:$A$100,ROW(pitstop!$A$2:$A$100)-ROW(pitstop!$A$2)+1),1)))</f>
        <v>1</v>
      </c>
      <c r="K7" cm="1">
        <f t="array" ref="K7">IF(F7&lt;2,LOOKUP(2,1/(laptimes!A:A&lt;&gt;""),laptimes!A:A)-J7,INDEX(pitstop!$J$2:$J$100,SMALL(IF(integrated!$A7=pitstop!$A$2:$A$100,ROW(pitstop!$A$2:$A$100)-ROW(pitstop!$A$2)+2),1)))</f>
        <v>54</v>
      </c>
      <c r="L7" t="str" cm="1">
        <f t="array" ref="L7">IF(F7&lt;3,IF(F7=1,"",LOOKUP(2,1/(laptimes!A:A&lt;&gt;""),laptimes!A:A)-K7),INDEX(pitstop!$J$2:$J$100,SMALL(IF(integrated!$A7=pitstop!$A$2:$A$100,ROW(pitstop!$A$2:$A$100)-ROW(pitstop!$A$2)+3),1)))</f>
        <v/>
      </c>
    </row>
    <row r="8" spans="1:12" x14ac:dyDescent="0.25">
      <c r="A8">
        <v>11</v>
      </c>
      <c r="B8">
        <f>MATCH(A8,lapchart!B8:U8,0)</f>
        <v>10</v>
      </c>
      <c r="C8">
        <f>INDEX(finalstanding!A:A,MATCH(integrated!A8,finalstanding!B:B,0))</f>
        <v>7</v>
      </c>
      <c r="D8">
        <f t="shared" si="0"/>
        <v>-3</v>
      </c>
      <c r="E8">
        <f t="shared" si="1"/>
        <v>6</v>
      </c>
      <c r="F8">
        <f>COUNTIF(pitstop!A:A, A8)</f>
        <v>1</v>
      </c>
      <c r="J8" cm="1">
        <f t="array" ref="J8">IF(F8&lt;1,LOOKUP(2,1/(laptimes!A:A&lt;&gt;""),laptimes!A:A),INDEX(pitstop!$J$2:$J$100,SMALL(IF(integrated!$A8=pitstop!$A$2:$A$100,ROW(pitstop!$A$2:$A$100)-ROW(pitstop!$A$2)+1),1)))</f>
        <v>37</v>
      </c>
      <c r="K8" cm="1">
        <f t="array" ref="K8">IF(F8&lt;2,LOOKUP(2,1/(laptimes!A:A&lt;&gt;""),laptimes!A:A)-J8,INDEX(pitstop!$J$2:$J$100,SMALL(IF(integrated!$A8=pitstop!$A$2:$A$100,ROW(pitstop!$A$2:$A$100)-ROW(pitstop!$A$2)+2),1)))</f>
        <v>18</v>
      </c>
      <c r="L8" t="str" cm="1">
        <f t="array" ref="L8">IF(F8&lt;3,IF(F8=1,"",LOOKUP(2,1/(laptimes!A:A&lt;&gt;""),laptimes!A:A)-K8),INDEX(pitstop!$J$2:$J$100,SMALL(IF(integrated!$A8=pitstop!$A$2:$A$100,ROW(pitstop!$A$2:$A$100)-ROW(pitstop!$A$2)+3),1)))</f>
        <v/>
      </c>
    </row>
    <row r="9" spans="1:12" x14ac:dyDescent="0.25">
      <c r="A9">
        <v>16</v>
      </c>
      <c r="B9">
        <f>MATCH(A9,lapchart!B9:U9,0)</f>
        <v>2</v>
      </c>
      <c r="C9">
        <f>INDEX(finalstanding!A:A,MATCH(integrated!A9,finalstanding!B:B,0))</f>
        <v>3</v>
      </c>
      <c r="D9">
        <f t="shared" si="0"/>
        <v>1</v>
      </c>
      <c r="E9">
        <f t="shared" si="1"/>
        <v>15</v>
      </c>
      <c r="F9">
        <f>COUNTIF(pitstop!A:A, A9)</f>
        <v>2</v>
      </c>
      <c r="J9" cm="1">
        <f t="array" ref="J9">IF(F9&lt;1,LOOKUP(2,1/(laptimes!A:A&lt;&gt;""),laptimes!A:A),INDEX(pitstop!$J$2:$J$100,SMALL(IF(integrated!$A9=pitstop!$A$2:$A$100,ROW(pitstop!$A$2:$A$100)-ROW(pitstop!$A$2)+1),1)))</f>
        <v>12</v>
      </c>
      <c r="K9" cm="1">
        <f t="array" ref="K9">IF(F9&lt;2,LOOKUP(2,1/(laptimes!A:A&lt;&gt;""),laptimes!A:A)-J9,INDEX(pitstop!$J$2:$J$100,SMALL(IF(integrated!$A9=pitstop!$A$2:$A$100,ROW(pitstop!$A$2:$A$100)-ROW(pitstop!$A$2)+2),1)))</f>
        <v>26</v>
      </c>
      <c r="L9" cm="1">
        <f t="array" ref="L9">IF(F9&lt;3,IF(F9=1,"",LOOKUP(2,1/(laptimes!A:A&lt;&gt;""),laptimes!A:A)-K9),INDEX(pitstop!$J$2:$J$100,SMALL(IF(integrated!$A9=pitstop!$A$2:$A$100,ROW(pitstop!$A$2:$A$100)-ROW(pitstop!$A$2)+3),1)))</f>
        <v>29</v>
      </c>
    </row>
    <row r="10" spans="1:12" x14ac:dyDescent="0.25">
      <c r="A10">
        <v>18</v>
      </c>
      <c r="B10">
        <f>MATCH(A10,lapchart!B10:U10,0)</f>
        <v>19</v>
      </c>
      <c r="C10" t="str">
        <f>INDEX(finalstanding!A:A,MATCH(integrated!A10,finalstanding!B:B,0))</f>
        <v>DNF</v>
      </c>
      <c r="D10" t="str">
        <f t="shared" si="0"/>
        <v>DNF</v>
      </c>
      <c r="E10">
        <f t="shared" si="1"/>
        <v>0</v>
      </c>
      <c r="F10">
        <f>COUNTIF(pitstop!A:A, A10)</f>
        <v>2</v>
      </c>
      <c r="J10" cm="1">
        <f t="array" ref="J10">IF(F10&lt;1,LOOKUP(2,1/(laptimes!A:A&lt;&gt;""),laptimes!A:A),INDEX(pitstop!$J$2:$J$100,SMALL(IF(integrated!$A10=pitstop!$A$2:$A$100,ROW(pitstop!$A$2:$A$100)-ROW(pitstop!$A$2)+1),1)))</f>
        <v>5</v>
      </c>
      <c r="K10" cm="1">
        <f t="array" ref="K10">IF(F10&lt;2,LOOKUP(2,1/(laptimes!A:A&lt;&gt;""),laptimes!A:A)-J10,INDEX(pitstop!$J$2:$J$100,SMALL(IF(integrated!$A10=pitstop!$A$2:$A$100,ROW(pitstop!$A$2:$A$100)-ROW(pitstop!$A$2)+2),1)))</f>
        <v>18</v>
      </c>
      <c r="L10" cm="1">
        <f t="array" ref="L10">IF(F10&lt;3,IF(F10=1,"",LOOKUP(2,1/(laptimes!A:A&lt;&gt;""),laptimes!A:A)-K10),INDEX(pitstop!$J$2:$J$100,SMALL(IF(integrated!$A10=pitstop!$A$2:$A$100,ROW(pitstop!$A$2:$A$100)-ROW(pitstop!$A$2)+3),1)))</f>
        <v>37</v>
      </c>
    </row>
    <row r="11" spans="1:12" x14ac:dyDescent="0.25">
      <c r="A11">
        <v>20</v>
      </c>
      <c r="B11">
        <f>MATCH(A11,lapchart!B11:U11,0)</f>
        <v>11</v>
      </c>
      <c r="C11">
        <f>INDEX(finalstanding!A:A,MATCH(integrated!A11,finalstanding!B:B,0))</f>
        <v>14</v>
      </c>
      <c r="D11">
        <f t="shared" si="0"/>
        <v>3</v>
      </c>
      <c r="E11">
        <f t="shared" si="1"/>
        <v>0</v>
      </c>
      <c r="F11">
        <f>COUNTIF(pitstop!A:A, A11)</f>
        <v>1</v>
      </c>
      <c r="J11" cm="1">
        <f t="array" ref="J11">IF(F11&lt;1,LOOKUP(2,1/(laptimes!A:A&lt;&gt;""),laptimes!A:A),INDEX(pitstop!$J$2:$J$100,SMALL(IF(integrated!$A11=pitstop!$A$2:$A$100,ROW(pitstop!$A$2:$A$100)-ROW(pitstop!$A$2)+1),1)))</f>
        <v>20</v>
      </c>
      <c r="K11" cm="1">
        <f t="array" ref="K11">IF(F11&lt;2,LOOKUP(2,1/(laptimes!A:A&lt;&gt;""),laptimes!A:A)-J11,INDEX(pitstop!$J$2:$J$100,SMALL(IF(integrated!$A11=pitstop!$A$2:$A$100,ROW(pitstop!$A$2:$A$100)-ROW(pitstop!$A$2)+2),1)))</f>
        <v>35</v>
      </c>
      <c r="L11" t="str" cm="1">
        <f t="array" ref="L11">IF(F11&lt;3,IF(F11=1,"",LOOKUP(2,1/(laptimes!A:A&lt;&gt;""),laptimes!A:A)-K11),INDEX(pitstop!$J$2:$J$100,SMALL(IF(integrated!$A11=pitstop!$A$2:$A$100,ROW(pitstop!$A$2:$A$100)-ROW(pitstop!$A$2)+3),1)))</f>
        <v/>
      </c>
    </row>
    <row r="12" spans="1:12" x14ac:dyDescent="0.25">
      <c r="A12">
        <v>23</v>
      </c>
      <c r="B12">
        <f>MATCH(A12,lapchart!B12:U12,0)</f>
        <v>5</v>
      </c>
      <c r="C12">
        <f>INDEX(finalstanding!A:A,MATCH(integrated!A12,finalstanding!B:B,0))</f>
        <v>6</v>
      </c>
      <c r="D12">
        <f t="shared" si="0"/>
        <v>1</v>
      </c>
      <c r="E12">
        <f t="shared" si="1"/>
        <v>8</v>
      </c>
      <c r="F12">
        <f>COUNTIF(pitstop!A:A, A12)</f>
        <v>1</v>
      </c>
      <c r="J12" cm="1">
        <f t="array" ref="J12">IF(F12&lt;1,LOOKUP(2,1/(laptimes!A:A&lt;&gt;""),laptimes!A:A),INDEX(pitstop!$J$2:$J$100,SMALL(IF(integrated!$A12=pitstop!$A$2:$A$100,ROW(pitstop!$A$2:$A$100)-ROW(pitstop!$A$2)+1),1)))</f>
        <v>13</v>
      </c>
      <c r="K12" cm="1">
        <f t="array" ref="K12">IF(F12&lt;2,LOOKUP(2,1/(laptimes!A:A&lt;&gt;""),laptimes!A:A)-J12,INDEX(pitstop!$J$2:$J$100,SMALL(IF(integrated!$A12=pitstop!$A$2:$A$100,ROW(pitstop!$A$2:$A$100)-ROW(pitstop!$A$2)+2),1)))</f>
        <v>42</v>
      </c>
      <c r="L12" t="str" cm="1">
        <f t="array" ref="L12">IF(F12&lt;3,IF(F12=1,"",LOOKUP(2,1/(laptimes!A:A&lt;&gt;""),laptimes!A:A)-K12),INDEX(pitstop!$J$2:$J$100,SMALL(IF(integrated!$A12=pitstop!$A$2:$A$100,ROW(pitstop!$A$2:$A$100)-ROW(pitstop!$A$2)+3),1)))</f>
        <v/>
      </c>
    </row>
    <row r="13" spans="1:12" x14ac:dyDescent="0.25">
      <c r="A13">
        <v>26</v>
      </c>
      <c r="B13">
        <f>MATCH(A13,lapchart!B13:U13,0)</f>
        <v>13</v>
      </c>
      <c r="C13">
        <f>INDEX(finalstanding!A:A,MATCH(integrated!A13,finalstanding!B:B,0))</f>
        <v>9</v>
      </c>
      <c r="D13">
        <f t="shared" si="0"/>
        <v>-4</v>
      </c>
      <c r="E13">
        <f t="shared" si="1"/>
        <v>2</v>
      </c>
      <c r="F13">
        <f>COUNTIF(pitstop!A:A, A13)</f>
        <v>1</v>
      </c>
      <c r="J13" cm="1">
        <f t="array" ref="J13">IF(F13&lt;1,LOOKUP(2,1/(laptimes!A:A&lt;&gt;""),laptimes!A:A),INDEX(pitstop!$J$2:$J$100,SMALL(IF(integrated!$A13=pitstop!$A$2:$A$100,ROW(pitstop!$A$2:$A$100)-ROW(pitstop!$A$2)+1),1)))</f>
        <v>40</v>
      </c>
      <c r="K13" cm="1">
        <f t="array" ref="K13">IF(F13&lt;2,LOOKUP(2,1/(laptimes!A:A&lt;&gt;""),laptimes!A:A)-J13,INDEX(pitstop!$J$2:$J$100,SMALL(IF(integrated!$A13=pitstop!$A$2:$A$100,ROW(pitstop!$A$2:$A$100)-ROW(pitstop!$A$2)+2),1)))</f>
        <v>15</v>
      </c>
      <c r="L13" t="str" cm="1">
        <f t="array" ref="L13">IF(F13&lt;3,IF(F13=1,"",LOOKUP(2,1/(laptimes!A:A&lt;&gt;""),laptimes!A:A)-K13),INDEX(pitstop!$J$2:$J$100,SMALL(IF(integrated!$A13=pitstop!$A$2:$A$100,ROW(pitstop!$A$2:$A$100)-ROW(pitstop!$A$2)+3),1)))</f>
        <v/>
      </c>
    </row>
    <row r="14" spans="1:12" x14ac:dyDescent="0.25">
      <c r="A14">
        <v>27</v>
      </c>
      <c r="B14">
        <f>MATCH(A14,lapchart!B14:U14,0)</f>
        <v>6</v>
      </c>
      <c r="C14">
        <f>INDEX(finalstanding!A:A,MATCH(integrated!A14,finalstanding!B:B,0))</f>
        <v>12</v>
      </c>
      <c r="D14">
        <f t="shared" si="0"/>
        <v>6</v>
      </c>
      <c r="E14">
        <f t="shared" si="1"/>
        <v>0</v>
      </c>
      <c r="F14">
        <f>COUNTIF(pitstop!A:A, A14)</f>
        <v>1</v>
      </c>
      <c r="J14" cm="1">
        <f t="array" ref="J14">IF(F14&lt;1,LOOKUP(2,1/(laptimes!A:A&lt;&gt;""),laptimes!A:A),INDEX(pitstop!$J$2:$J$100,SMALL(IF(integrated!$A14=pitstop!$A$2:$A$100,ROW(pitstop!$A$2:$A$100)-ROW(pitstop!$A$2)+1),1)))</f>
        <v>18</v>
      </c>
      <c r="K14" cm="1">
        <f t="array" ref="K14">IF(F14&lt;2,LOOKUP(2,1/(laptimes!A:A&lt;&gt;""),laptimes!A:A)-J14,INDEX(pitstop!$J$2:$J$100,SMALL(IF(integrated!$A14=pitstop!$A$2:$A$100,ROW(pitstop!$A$2:$A$100)-ROW(pitstop!$A$2)+2),1)))</f>
        <v>37</v>
      </c>
      <c r="L14" t="str" cm="1">
        <f t="array" ref="L14">IF(F14&lt;3,IF(F14=1,"",LOOKUP(2,1/(laptimes!A:A&lt;&gt;""),laptimes!A:A)-K14),INDEX(pitstop!$J$2:$J$100,SMALL(IF(integrated!$A14=pitstop!$A$2:$A$100,ROW(pitstop!$A$2:$A$100)-ROW(pitstop!$A$2)+3),1)))</f>
        <v/>
      </c>
    </row>
    <row r="15" spans="1:12" x14ac:dyDescent="0.25">
      <c r="A15">
        <v>33</v>
      </c>
      <c r="B15">
        <f>MATCH(A15,lapchart!B15:U15,0)</f>
        <v>2</v>
      </c>
      <c r="C15">
        <f>INDEX(finalstanding!A:A,MATCH(integrated!A15,finalstanding!B:B,0))</f>
        <v>2</v>
      </c>
      <c r="D15">
        <f t="shared" si="0"/>
        <v>0</v>
      </c>
      <c r="E15">
        <f t="shared" si="1"/>
        <v>18</v>
      </c>
      <c r="F15">
        <f>COUNTIF(pitstop!A:A, A15)</f>
        <v>1</v>
      </c>
      <c r="J15" cm="1">
        <f t="array" ref="J15">IF(F15&lt;1,LOOKUP(2,1/(laptimes!A:A&lt;&gt;""),laptimes!A:A),INDEX(pitstop!$J$2:$J$100,SMALL(IF(integrated!$A15=pitstop!$A$2:$A$100,ROW(pitstop!$A$2:$A$100)-ROW(pitstop!$A$2)+1),1)))</f>
        <v>25</v>
      </c>
      <c r="K15" cm="1">
        <f t="array" ref="K15">IF(F15&lt;2,LOOKUP(2,1/(laptimes!A:A&lt;&gt;""),laptimes!A:A)-J15,INDEX(pitstop!$J$2:$J$100,SMALL(IF(integrated!$A15=pitstop!$A$2:$A$100,ROW(pitstop!$A$2:$A$100)-ROW(pitstop!$A$2)+2),1)))</f>
        <v>30</v>
      </c>
      <c r="L15" t="str" cm="1">
        <f t="array" ref="L15">IF(F15&lt;3,IF(F15=1,"",LOOKUP(2,1/(laptimes!A:A&lt;&gt;""),laptimes!A:A)-K15),INDEX(pitstop!$J$2:$J$100,SMALL(IF(integrated!$A15=pitstop!$A$2:$A$100,ROW(pitstop!$A$2:$A$100)-ROW(pitstop!$A$2)+3),1)))</f>
        <v/>
      </c>
    </row>
    <row r="16" spans="1:12" x14ac:dyDescent="0.25">
      <c r="A16">
        <v>44</v>
      </c>
      <c r="B16">
        <f>MATCH(A16,lapchart!B16:U16,0)</f>
        <v>1</v>
      </c>
      <c r="C16">
        <f>INDEX(finalstanding!A:A,MATCH(integrated!A16,finalstanding!B:B,0))</f>
        <v>1</v>
      </c>
      <c r="D16">
        <f t="shared" si="0"/>
        <v>0</v>
      </c>
      <c r="E16">
        <f t="shared" si="1"/>
        <v>25</v>
      </c>
      <c r="F16">
        <f>COUNTIF(pitstop!A:A, A16)</f>
        <v>1</v>
      </c>
      <c r="J16" cm="1">
        <f t="array" ref="J16">IF(F16&lt;1,LOOKUP(2,1/(laptimes!A:A&lt;&gt;""),laptimes!A:A),INDEX(pitstop!$J$2:$J$100,SMALL(IF(integrated!$A16=pitstop!$A$2:$A$100,ROW(pitstop!$A$2:$A$100)-ROW(pitstop!$A$2)+1),1)))</f>
        <v>26</v>
      </c>
      <c r="K16" cm="1">
        <f t="array" ref="K16">IF(F16&lt;2,LOOKUP(2,1/(laptimes!A:A&lt;&gt;""),laptimes!A:A)-J16,INDEX(pitstop!$J$2:$J$100,SMALL(IF(integrated!$A16=pitstop!$A$2:$A$100,ROW(pitstop!$A$2:$A$100)-ROW(pitstop!$A$2)+2),1)))</f>
        <v>29</v>
      </c>
      <c r="L16" t="str" cm="1">
        <f t="array" ref="L16">IF(F16&lt;3,IF(F16=1,"",LOOKUP(2,1/(laptimes!A:A&lt;&gt;""),laptimes!A:A)-K16),INDEX(pitstop!$J$2:$J$100,SMALL(IF(integrated!$A16=pitstop!$A$2:$A$100,ROW(pitstop!$A$2:$A$100)-ROW(pitstop!$A$2)+3),1)))</f>
        <v/>
      </c>
    </row>
    <row r="17" spans="1:12" x14ac:dyDescent="0.25">
      <c r="A17">
        <v>55</v>
      </c>
      <c r="B17">
        <f>MATCH(A17,lapchart!B17:U17,0)</f>
        <v>14</v>
      </c>
      <c r="C17">
        <f>INDEX(finalstanding!A:A,MATCH(integrated!A17,finalstanding!B:B,0))</f>
        <v>10</v>
      </c>
      <c r="D17">
        <f t="shared" si="0"/>
        <v>-4</v>
      </c>
      <c r="E17">
        <f t="shared" si="1"/>
        <v>1</v>
      </c>
      <c r="F17">
        <f>COUNTIF(pitstop!A:A, A17)</f>
        <v>2</v>
      </c>
      <c r="J17" cm="1">
        <f t="array" ref="J17">IF(F17&lt;1,LOOKUP(2,1/(laptimes!A:A&lt;&gt;""),laptimes!A:A),INDEX(pitstop!$J$2:$J$100,SMALL(IF(integrated!$A17=pitstop!$A$2:$A$100,ROW(pitstop!$A$2:$A$100)-ROW(pitstop!$A$2)+1),1)))</f>
        <v>12</v>
      </c>
      <c r="K17" cm="1">
        <f t="array" ref="K17">IF(F17&lt;2,LOOKUP(2,1/(laptimes!A:A&lt;&gt;""),laptimes!A:A)-J17,INDEX(pitstop!$J$2:$J$100,SMALL(IF(integrated!$A17=pitstop!$A$2:$A$100,ROW(pitstop!$A$2:$A$100)-ROW(pitstop!$A$2)+2),1)))</f>
        <v>29</v>
      </c>
      <c r="L17" cm="1">
        <f t="array" ref="L17">IF(F17&lt;3,IF(F17=1,"",LOOKUP(2,1/(laptimes!A:A&lt;&gt;""),laptimes!A:A)-K17),INDEX(pitstop!$J$2:$J$100,SMALL(IF(integrated!$A17=pitstop!$A$2:$A$100,ROW(pitstop!$A$2:$A$100)-ROW(pitstop!$A$2)+3),1)))</f>
        <v>26</v>
      </c>
    </row>
    <row r="18" spans="1:12" x14ac:dyDescent="0.25">
      <c r="A18">
        <v>63</v>
      </c>
      <c r="B18">
        <f>MATCH(A18,lapchart!B18:U18,0)</f>
        <v>17</v>
      </c>
      <c r="C18">
        <f>INDEX(finalstanding!A:A,MATCH(integrated!A18,finalstanding!B:B,0))</f>
        <v>17</v>
      </c>
      <c r="D18">
        <f t="shared" si="0"/>
        <v>0</v>
      </c>
      <c r="E18">
        <f t="shared" si="1"/>
        <v>0</v>
      </c>
      <c r="F18">
        <f>COUNTIF(pitstop!A:A, A18)</f>
        <v>1</v>
      </c>
      <c r="J18" cm="1">
        <f t="array" ref="J18">IF(F18&lt;1,LOOKUP(2,1/(laptimes!A:A&lt;&gt;""),laptimes!A:A),INDEX(pitstop!$J$2:$J$100,SMALL(IF(integrated!$A18=pitstop!$A$2:$A$100,ROW(pitstop!$A$2:$A$100)-ROW(pitstop!$A$2)+1),1)))</f>
        <v>32</v>
      </c>
      <c r="K18" cm="1">
        <f t="array" ref="K18">IF(F18&lt;2,LOOKUP(2,1/(laptimes!A:A&lt;&gt;""),laptimes!A:A)-J18,INDEX(pitstop!$J$2:$J$100,SMALL(IF(integrated!$A18=pitstop!$A$2:$A$100,ROW(pitstop!$A$2:$A$100)-ROW(pitstop!$A$2)+2),1)))</f>
        <v>23</v>
      </c>
      <c r="L18" t="str" cm="1">
        <f t="array" ref="L18">IF(F18&lt;3,IF(F18=1,"",LOOKUP(2,1/(laptimes!A:A&lt;&gt;""),laptimes!A:A)-K18),INDEX(pitstop!$J$2:$J$100,SMALL(IF(integrated!$A18=pitstop!$A$2:$A$100,ROW(pitstop!$A$2:$A$100)-ROW(pitstop!$A$2)+3),1)))</f>
        <v/>
      </c>
    </row>
    <row r="19" spans="1:12" x14ac:dyDescent="0.25">
      <c r="A19">
        <v>77</v>
      </c>
      <c r="B19">
        <f>MATCH(A19,lapchart!B19:U19,0)</f>
        <v>5</v>
      </c>
      <c r="C19">
        <f>INDEX(finalstanding!A:A,MATCH(integrated!A19,finalstanding!B:B,0))</f>
        <v>4</v>
      </c>
      <c r="D19">
        <f t="shared" si="0"/>
        <v>-1</v>
      </c>
      <c r="E19">
        <f t="shared" si="1"/>
        <v>12</v>
      </c>
      <c r="F19">
        <f>COUNTIF(pitstop!A:A, A19)</f>
        <v>1</v>
      </c>
      <c r="J19" cm="1">
        <f t="array" ref="J19">IF(F19&lt;1,LOOKUP(2,1/(laptimes!A:A&lt;&gt;""),laptimes!A:A),INDEX(pitstop!$J$2:$J$100,SMALL(IF(integrated!$A19=pitstop!$A$2:$A$100,ROW(pitstop!$A$2:$A$100)-ROW(pitstop!$A$2)+1),1)))</f>
        <v>29</v>
      </c>
      <c r="K19" cm="1">
        <f t="array" ref="K19">IF(F19&lt;2,LOOKUP(2,1/(laptimes!A:A&lt;&gt;""),laptimes!A:A)-J19,INDEX(pitstop!$J$2:$J$100,SMALL(IF(integrated!$A19=pitstop!$A$2:$A$100,ROW(pitstop!$A$2:$A$100)-ROW(pitstop!$A$2)+2),1)))</f>
        <v>26</v>
      </c>
      <c r="L19" t="str" cm="1">
        <f t="array" ref="L19">IF(F19&lt;3,IF(F19=1,"",LOOKUP(2,1/(laptimes!A:A&lt;&gt;""),laptimes!A:A)-K19),INDEX(pitstop!$J$2:$J$100,SMALL(IF(integrated!$A19=pitstop!$A$2:$A$100,ROW(pitstop!$A$2:$A$100)-ROW(pitstop!$A$2)+3),1)))</f>
        <v/>
      </c>
    </row>
    <row r="20" spans="1:12" x14ac:dyDescent="0.25">
      <c r="A20">
        <v>88</v>
      </c>
      <c r="B20">
        <f>MATCH(A20,lapchart!B20:U20,0)</f>
        <v>16</v>
      </c>
      <c r="C20">
        <f>INDEX(finalstanding!A:A,MATCH(integrated!A20,finalstanding!B:B,0))</f>
        <v>19</v>
      </c>
      <c r="D20">
        <f t="shared" si="0"/>
        <v>3</v>
      </c>
      <c r="E20">
        <f t="shared" si="1"/>
        <v>0</v>
      </c>
      <c r="F20">
        <f>COUNTIF(pitstop!A:A, A20)</f>
        <v>1</v>
      </c>
      <c r="J20" cm="1">
        <f t="array" ref="J20">IF(F20&lt;1,LOOKUP(2,1/(laptimes!A:A&lt;&gt;""),laptimes!A:A),INDEX(pitstop!$J$2:$J$100,SMALL(IF(integrated!$A20=pitstop!$A$2:$A$100,ROW(pitstop!$A$2:$A$100)-ROW(pitstop!$A$2)+1),1)))</f>
        <v>24</v>
      </c>
      <c r="K20" cm="1">
        <f t="array" ref="K20">IF(F20&lt;2,LOOKUP(2,1/(laptimes!A:A&lt;&gt;""),laptimes!A:A)-J20,INDEX(pitstop!$J$2:$J$100,SMALL(IF(integrated!$A20=pitstop!$A$2:$A$100,ROW(pitstop!$A$2:$A$100)-ROW(pitstop!$A$2)+2),1)))</f>
        <v>31</v>
      </c>
      <c r="L20" t="str" cm="1">
        <f t="array" ref="L20">IF(F20&lt;3,IF(F20=1,"",LOOKUP(2,1/(laptimes!A:A&lt;&gt;""),laptimes!A:A)-K20),INDEX(pitstop!$J$2:$J$100,SMALL(IF(integrated!$A20=pitstop!$A$2:$A$100,ROW(pitstop!$A$2:$A$100)-ROW(pitstop!$A$2)+3),1)))</f>
        <v/>
      </c>
    </row>
    <row r="21" spans="1:12" x14ac:dyDescent="0.25">
      <c r="A21">
        <v>99</v>
      </c>
      <c r="B21">
        <f>MATCH(A21,lapchart!B21:U21,0)</f>
        <v>16</v>
      </c>
      <c r="C21">
        <f>INDEX(finalstanding!A:A,MATCH(integrated!A21,finalstanding!B:B,0))</f>
        <v>16</v>
      </c>
      <c r="D21">
        <f t="shared" si="0"/>
        <v>0</v>
      </c>
      <c r="E21">
        <f t="shared" si="1"/>
        <v>0</v>
      </c>
      <c r="F21">
        <f>COUNTIF(pitstop!A:A, A21)</f>
        <v>2</v>
      </c>
      <c r="J21" cm="1">
        <f t="array" ref="J21">IF(F21&lt;1,LOOKUP(2,1/(laptimes!A:A&lt;&gt;""),laptimes!A:A),INDEX(pitstop!$J$2:$J$100,SMALL(IF(integrated!$A21=pitstop!$A$2:$A$100,ROW(pitstop!$A$2:$A$100)-ROW(pitstop!$A$2)+1),1)))</f>
        <v>8</v>
      </c>
      <c r="K21" cm="1">
        <f t="array" ref="K21">IF(F21&lt;2,LOOKUP(2,1/(laptimes!A:A&lt;&gt;""),laptimes!A:A)-J21,INDEX(pitstop!$J$2:$J$100,SMALL(IF(integrated!$A21=pitstop!$A$2:$A$100,ROW(pitstop!$A$2:$A$100)-ROW(pitstop!$A$2)+2),1)))</f>
        <v>18</v>
      </c>
      <c r="L21" cm="1">
        <f t="array" ref="L21">IF(F21&lt;3,IF(F21=1,"",LOOKUP(2,1/(laptimes!A:A&lt;&gt;""),laptimes!A:A)-K21),INDEX(pitstop!$J$2:$J$100,SMALL(IF(integrated!$A21=pitstop!$A$2:$A$100,ROW(pitstop!$A$2:$A$100)-ROW(pitstop!$A$2)+3),1)))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finalstanding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2020-12-22T11:09:48Z</dcterms:modified>
</cp:coreProperties>
</file>