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CE53F599-AEDA-44CA-A69A-B3926C3E5F93}" xr6:coauthVersionLast="46" xr6:coauthVersionMax="46" xr10:uidLastSave="{00000000-0000-0000-0000-000000000000}"/>
  <bookViews>
    <workbookView xWindow="2160" yWindow="156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8" l="1"/>
  <c r="S8" i="18"/>
  <c r="S7" i="18"/>
  <c r="S6" i="18"/>
  <c r="S5" i="18"/>
  <c r="S4" i="18"/>
  <c r="S3" i="18"/>
  <c r="S2" i="18"/>
  <c r="R8" i="18"/>
  <c r="T8" i="18"/>
  <c r="R9" i="18"/>
  <c r="T9" i="18"/>
  <c r="T7" i="18"/>
  <c r="R7" i="18"/>
  <c r="T6" i="18"/>
  <c r="R6" i="18"/>
  <c r="T5" i="18"/>
  <c r="R5" i="18"/>
  <c r="T4" i="18"/>
  <c r="R4" i="18"/>
  <c r="T3" i="18"/>
  <c r="R3" i="18"/>
  <c r="T2" i="18"/>
  <c r="R2" i="18"/>
  <c r="O9" i="18"/>
  <c r="D9" i="18"/>
  <c r="N9" i="18" s="1"/>
  <c r="C9" i="18"/>
  <c r="O8" i="18"/>
  <c r="D8" i="18"/>
  <c r="N8" i="18" s="1"/>
  <c r="C8" i="18"/>
  <c r="O7" i="18"/>
  <c r="D7" i="18"/>
  <c r="N7" i="18" s="1"/>
  <c r="C7" i="18"/>
  <c r="O6" i="18"/>
  <c r="D6" i="18"/>
  <c r="N6" i="18" s="1"/>
  <c r="C6" i="18"/>
  <c r="O5" i="18"/>
  <c r="D5" i="18"/>
  <c r="C5" i="18"/>
  <c r="O4" i="18"/>
  <c r="D4" i="18"/>
  <c r="M4" i="18" s="1"/>
  <c r="C4" i="18"/>
  <c r="O3" i="18"/>
  <c r="D3" i="18"/>
  <c r="M3" i="18" s="1"/>
  <c r="C3" i="18"/>
  <c r="O2" i="18"/>
  <c r="D2" i="18"/>
  <c r="N2" i="18" s="1"/>
  <c r="C2" i="18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U5" i="18"/>
  <c r="U3" i="18"/>
  <c r="U8" i="18"/>
  <c r="U6" i="18"/>
  <c r="U9" i="18"/>
  <c r="U2" i="18"/>
  <c r="U4" i="18"/>
  <c r="U7" i="18"/>
  <c r="M6" i="18" l="1"/>
  <c r="M7" i="18"/>
  <c r="M5" i="18"/>
  <c r="N5" i="18"/>
  <c r="N3" i="18"/>
  <c r="M2" i="18"/>
  <c r="N4" i="18"/>
  <c r="M9" i="18"/>
  <c r="M8" i="18"/>
  <c r="D21" i="16"/>
  <c r="D20" i="16"/>
  <c r="M20" i="16" s="1"/>
  <c r="D19" i="16"/>
  <c r="D18" i="16"/>
  <c r="D17" i="16"/>
  <c r="M17" i="16" s="1"/>
  <c r="D16" i="16"/>
  <c r="M16" i="16" s="1"/>
  <c r="D15" i="16"/>
  <c r="D14" i="16"/>
  <c r="M14" i="16" s="1"/>
  <c r="D13" i="16"/>
  <c r="M13" i="16" s="1"/>
  <c r="D12" i="16"/>
  <c r="D11" i="16"/>
  <c r="D10" i="16"/>
  <c r="M10" i="16" s="1"/>
  <c r="D9" i="16"/>
  <c r="D8" i="16"/>
  <c r="M8" i="16" s="1"/>
  <c r="D7" i="16"/>
  <c r="D6" i="16"/>
  <c r="M6" i="16" s="1"/>
  <c r="D5" i="16"/>
  <c r="D4" i="16"/>
  <c r="D3" i="16"/>
  <c r="D2" i="16"/>
  <c r="M2" i="16" s="1"/>
  <c r="N3" i="16" l="1"/>
  <c r="M3" i="16"/>
  <c r="N11" i="16"/>
  <c r="M11" i="16"/>
  <c r="N19" i="16"/>
  <c r="M19" i="16"/>
  <c r="N4" i="16"/>
  <c r="M4" i="16"/>
  <c r="N12" i="16"/>
  <c r="M12" i="16"/>
  <c r="N5" i="16"/>
  <c r="M5" i="16"/>
  <c r="N21" i="16"/>
  <c r="M21" i="16"/>
  <c r="N18" i="16"/>
  <c r="M18" i="16"/>
  <c r="N7" i="16"/>
  <c r="M7" i="16"/>
  <c r="N15" i="16"/>
  <c r="M15" i="16"/>
  <c r="N9" i="16"/>
  <c r="M9" i="16"/>
  <c r="N10" i="16"/>
  <c r="N17" i="16"/>
  <c r="N16" i="16"/>
  <c r="N20" i="16"/>
  <c r="N2" i="16"/>
  <c r="N13" i="16"/>
  <c r="N8" i="16"/>
  <c r="N6" i="16"/>
  <c r="N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K4" i="10"/>
  <c r="M5" i="10"/>
  <c r="U8" i="10"/>
  <c r="S13" i="10"/>
  <c r="G17" i="10"/>
  <c r="U17" i="10"/>
  <c r="G18" i="10"/>
  <c r="U18" i="10"/>
  <c r="S19" i="10"/>
  <c r="U19" i="10"/>
  <c r="N23" i="10"/>
  <c r="D25" i="10"/>
  <c r="P27" i="10"/>
  <c r="P28" i="10"/>
  <c r="M29" i="10"/>
  <c r="L30" i="10"/>
  <c r="U31" i="10"/>
  <c r="P33" i="10"/>
  <c r="D33" i="10"/>
  <c r="M34" i="10"/>
  <c r="S35" i="10"/>
  <c r="U35" i="10"/>
  <c r="T37" i="10"/>
  <c r="C38" i="10"/>
  <c r="F40" i="10"/>
  <c r="L40" i="10"/>
  <c r="C41" i="10"/>
  <c r="R41" i="10"/>
  <c r="I42" i="10"/>
  <c r="F43" i="10"/>
  <c r="R43" i="10"/>
  <c r="O44" i="10"/>
  <c r="I45" i="10"/>
  <c r="C46" i="10"/>
  <c r="K47" i="10"/>
  <c r="F48" i="10"/>
  <c r="E49" i="10"/>
  <c r="C49" i="10"/>
  <c r="R49" i="10"/>
  <c r="I50" i="10"/>
  <c r="F51" i="10"/>
  <c r="R51" i="10"/>
  <c r="O52" i="10"/>
  <c r="I53" i="10"/>
  <c r="O47" i="10" l="1"/>
  <c r="M52" i="10"/>
  <c r="H48" i="10"/>
  <c r="M44" i="10"/>
  <c r="D39" i="10"/>
  <c r="H35" i="10"/>
  <c r="R17" i="10"/>
  <c r="D7" i="10"/>
  <c r="R4" i="10"/>
  <c r="M31" i="10"/>
  <c r="P3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19" i="11"/>
  <c r="D8" i="11"/>
  <c r="D10" i="11"/>
  <c r="D12" i="11"/>
  <c r="D16" i="11"/>
  <c r="D14" i="11"/>
  <c r="D7" i="11"/>
  <c r="D9" i="11"/>
  <c r="D20" i="11"/>
  <c r="D13" i="11"/>
  <c r="D6" i="11"/>
  <c r="D2" i="11"/>
  <c r="D17" i="11"/>
  <c r="D11" i="11"/>
  <c r="D5" i="11"/>
  <c r="D3" i="11"/>
  <c r="D21" i="11"/>
  <c r="D18" i="11"/>
  <c r="D4" i="11"/>
  <c r="D15" i="11"/>
  <c r="E14" i="11" l="1" a="1"/>
  <c r="E14" i="11" s="1"/>
  <c r="F14" i="11" s="1"/>
  <c r="E12" i="11" a="1"/>
  <c r="E12" i="11" s="1"/>
  <c r="F12" i="11" s="1"/>
  <c r="E15" i="11" a="1"/>
  <c r="E15" i="11" s="1"/>
  <c r="F15" i="11" s="1"/>
  <c r="E7" i="11" a="1"/>
  <c r="E7" i="11" s="1"/>
  <c r="F7" i="11" s="1"/>
  <c r="E8" i="11" a="1"/>
  <c r="E8" i="11" s="1"/>
  <c r="F8" i="11" s="1"/>
  <c r="E6" i="11" a="1"/>
  <c r="E6" i="11" s="1"/>
  <c r="F6" i="11" s="1"/>
  <c r="G6" i="11" s="1"/>
  <c r="E13" i="11" a="1"/>
  <c r="E13" i="11" s="1"/>
  <c r="F13" i="11" s="1"/>
  <c r="E9" i="11" a="1"/>
  <c r="E9" i="11" s="1"/>
  <c r="F9" i="11" s="1"/>
  <c r="G9" i="11" s="1"/>
  <c r="E4" i="11" a="1"/>
  <c r="E4" i="11" s="1"/>
  <c r="F4" i="11" s="1"/>
  <c r="E17" i="11" a="1"/>
  <c r="E17" i="11" s="1"/>
  <c r="F17" i="11" s="1"/>
  <c r="E21" i="11" a="1"/>
  <c r="E21" i="11" s="1"/>
  <c r="F21" i="11" s="1"/>
  <c r="E5" i="11" a="1"/>
  <c r="E5" i="11" s="1"/>
  <c r="F5" i="11" s="1"/>
  <c r="E20" i="11" a="1"/>
  <c r="E20" i="11" s="1"/>
  <c r="F20" i="11" s="1"/>
  <c r="G20" i="11" s="1"/>
  <c r="E19" i="11" a="1"/>
  <c r="E19" i="11" s="1"/>
  <c r="F19" i="11" s="1"/>
  <c r="E11" i="11" a="1"/>
  <c r="E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F10" i="11" s="1"/>
  <c r="E2" i="11" a="1"/>
  <c r="E2" i="11" s="1"/>
  <c r="F2" i="11" s="1"/>
  <c r="F11" i="11"/>
  <c r="G15" i="11" l="1"/>
  <c r="G19" i="11"/>
  <c r="G11" i="1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<sst xmlns="http://schemas.openxmlformats.org/spreadsheetml/2006/main" count="425" uniqueCount="164">
  <si>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</si>
  <si>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</si>
  <si>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</si>
  <si>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</si>
  <si>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</si>
  <si>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</si>
  <si>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</si>
  <si>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</si>
  <si>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</si>
  <si>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</si>
  <si>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</si>
  <si>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</si>
  <si>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</si>
  <si>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</si>
  <si>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</si>
  <si>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</si>
  <si>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</si>
  <si>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</si>
  <si>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</si>
  <si>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</si>
  <si>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</si>
  <si>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</si>
  <si>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</si>
  <si>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</si>
  <si>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</si>
  <si>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</si>
  <si>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</si>
  <si>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</si>
  <si>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</si>
  <si>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</si>
  <si>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</si>
  <si>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</si>
  <si>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</si>
  <si>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</si>
  <si>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</si>
  <si>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</si>
  <si>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</si>
  <si>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</si>
  <si>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</si>
  <si>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</si>
  <si>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</si>
  <si>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</si>
  <si>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</si>
  <si>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</si>
  <si>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</si>
  <si>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</si>
  <si>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</si>
  <si>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</si>
  <si>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</si>
  <si>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</si>
  <si>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</si>
  <si>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</si>
  <si>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</si>
  <si>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</si>
  <si>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</si>
  <si>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</si>
  <si>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</si>
  <si>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</si>
  <si>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</si>
  <si>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</si>
  <si>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</si>
  <si>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</si>
  <si>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</si>
  <si>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</si>
  <si>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</si>
  <si>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</si>
  <si>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</si>
  <si>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</si>
  <si>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</si>
  <si>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</si>
  <si>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</si>
  <si>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</si>
  <si>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</si>
  <si>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</si>
  <si>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</si>
  <si>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</si>
  <si>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</si>
  <si>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</si>
  <si>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</si>
  <si>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</si>
  <si>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</si>
  <si>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</si>
  <si>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</si>
  <si>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</si>
  <si>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</si>
  <si>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</si>
  <si>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</si>
  <si>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</si>
  <si>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</si>
  <si>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</si>
  <si>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</si>
  <si>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</si>
  <si>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</si>
  <si>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</si>
  <si>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</si>
  <si>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</si>
  <si>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</si>
  <si>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</si>
  <si>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</si>
  <si>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</si>
  <si>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</si>
  <si>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</si>
  <si>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</si>
  <si>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</si>
  <si>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</si>
  <si>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</si>
  <si>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</si>
  <si>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Sahara Force India F1 Team</t>
  </si>
  <si>
    <t>Williams Martini Racing</t>
  </si>
  <si>
    <t>Renault Sport Formula One Team</t>
  </si>
  <si>
    <t>Haas F1 Team</t>
  </si>
  <si>
    <t>Alfa Romeo Sauber F1 Team</t>
  </si>
  <si>
    <t>Fernando Alonso</t>
  </si>
  <si>
    <t>Stoffel Vandoorne</t>
  </si>
  <si>
    <t>Marcus Ericsson</t>
  </si>
  <si>
    <t>Brendon Hartley</t>
  </si>
  <si>
    <t/>
  </si>
  <si>
    <t>Name</t>
  </si>
  <si>
    <t>Esteban Ocon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</si>
  <si>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</si>
  <si>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</si>
  <si>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</si>
  <si>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</si>
  <si>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</si>
  <si>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</si>
  <si>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</si>
  <si>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</si>
  <si>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Sauber F1 Team</t>
  </si>
  <si>
    <t>Clear</t>
  </si>
  <si>
    <t>Precipation type</t>
  </si>
  <si>
    <t>rain</t>
  </si>
  <si>
    <t>82.96°F</t>
  </si>
  <si>
    <t>12.95 mph</t>
  </si>
  <si>
    <t>341°</t>
  </si>
  <si>
    <t>sc</t>
  </si>
  <si>
    <t>Nat</t>
  </si>
  <si>
    <t>Laps</t>
  </si>
  <si>
    <t>Interval</t>
  </si>
  <si>
    <t>Kph</t>
  </si>
  <si>
    <t>Best</t>
  </si>
  <si>
    <t>Australia</t>
  </si>
  <si>
    <t>Finland</t>
  </si>
  <si>
    <t>Canada</t>
  </si>
  <si>
    <t>Germany</t>
  </si>
  <si>
    <t>Great Britain</t>
  </si>
  <si>
    <t>France</t>
  </si>
  <si>
    <t>Denmark</t>
  </si>
  <si>
    <t>Spain</t>
  </si>
  <si>
    <t>Sweden</t>
  </si>
  <si>
    <t>Belgium</t>
  </si>
  <si>
    <t>1 Lap</t>
  </si>
  <si>
    <t>5 Laps</t>
  </si>
  <si>
    <t>4 Laps</t>
  </si>
  <si>
    <t>Mexico</t>
  </si>
  <si>
    <t>Brazil</t>
  </si>
  <si>
    <t>Netherlands</t>
  </si>
  <si>
    <t>Russia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</si>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</sst>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74</v>
      </c>
    </row>
    <row r="2" spans="1:7" x14ac:dyDescent="0.25">
      <c r="A2">
        <v>1</v>
      </c>
      <c r="B2">
        <v>5</v>
      </c>
      <c r="C2" t="s">
        <v>62</v>
      </c>
      <c r="D2" t="s">
        <v>106</v>
      </c>
      <c r="E2" s="1">
        <v>1.1972337962962963E-3</v>
      </c>
      <c r="F2">
        <v>47</v>
      </c>
    </row>
    <row r="3" spans="1:7" x14ac:dyDescent="0.25">
      <c r="A3">
        <v>2</v>
      </c>
      <c r="B3">
        <v>44</v>
      </c>
      <c r="C3" t="s">
        <v>72</v>
      </c>
      <c r="D3" t="s">
        <v>123</v>
      </c>
      <c r="E3" s="1">
        <v>1.1975578703703703E-3</v>
      </c>
      <c r="F3">
        <v>46</v>
      </c>
      <c r="G3">
        <v>2.8000000000000001E-2</v>
      </c>
    </row>
    <row r="4" spans="1:7" x14ac:dyDescent="0.25">
      <c r="A4">
        <v>3</v>
      </c>
      <c r="B4">
        <v>77</v>
      </c>
      <c r="C4" t="s">
        <v>73</v>
      </c>
      <c r="D4" t="s">
        <v>123</v>
      </c>
      <c r="E4" s="1">
        <v>1.202835648148148E-3</v>
      </c>
      <c r="F4">
        <v>51</v>
      </c>
      <c r="G4">
        <v>0.48399999999999999</v>
      </c>
    </row>
    <row r="5" spans="1:7" x14ac:dyDescent="0.25">
      <c r="A5">
        <v>4</v>
      </c>
      <c r="B5">
        <v>3</v>
      </c>
      <c r="C5" t="s">
        <v>60</v>
      </c>
      <c r="D5" t="s">
        <v>124</v>
      </c>
      <c r="E5" s="1">
        <v>1.213912037037037E-3</v>
      </c>
      <c r="F5">
        <v>46</v>
      </c>
      <c r="G5">
        <v>1.4410000000000001</v>
      </c>
    </row>
    <row r="6" spans="1:7" x14ac:dyDescent="0.25">
      <c r="A6">
        <v>5</v>
      </c>
      <c r="B6">
        <v>18</v>
      </c>
      <c r="C6" t="s">
        <v>76</v>
      </c>
      <c r="D6" t="s">
        <v>108</v>
      </c>
      <c r="E6" s="1">
        <v>1.2165277777777775E-3</v>
      </c>
      <c r="F6">
        <v>44</v>
      </c>
      <c r="G6">
        <v>1.667</v>
      </c>
    </row>
    <row r="7" spans="1:7" x14ac:dyDescent="0.25">
      <c r="A7">
        <v>6</v>
      </c>
      <c r="B7">
        <v>14</v>
      </c>
      <c r="C7" t="s">
        <v>112</v>
      </c>
      <c r="D7" t="s">
        <v>125</v>
      </c>
      <c r="E7" s="1">
        <v>1.2172222222222222E-3</v>
      </c>
      <c r="F7">
        <v>49</v>
      </c>
      <c r="G7">
        <v>1.7270000000000001</v>
      </c>
    </row>
    <row r="8" spans="1:7" x14ac:dyDescent="0.25">
      <c r="A8">
        <v>7</v>
      </c>
      <c r="B8">
        <v>7</v>
      </c>
      <c r="C8" t="s">
        <v>63</v>
      </c>
      <c r="D8" t="s">
        <v>106</v>
      </c>
      <c r="E8" s="1">
        <v>1.2215509259259261E-3</v>
      </c>
      <c r="F8">
        <v>44</v>
      </c>
      <c r="G8">
        <v>2.101</v>
      </c>
    </row>
    <row r="9" spans="1:7" x14ac:dyDescent="0.25">
      <c r="A9">
        <v>8</v>
      </c>
      <c r="B9">
        <v>11</v>
      </c>
      <c r="C9" t="s">
        <v>67</v>
      </c>
      <c r="D9" t="s">
        <v>107</v>
      </c>
      <c r="E9" s="1">
        <v>1.2220833333333335E-3</v>
      </c>
      <c r="F9">
        <v>37</v>
      </c>
      <c r="G9">
        <v>2.1469999999999998</v>
      </c>
    </row>
    <row r="10" spans="1:7" x14ac:dyDescent="0.25">
      <c r="A10">
        <v>9</v>
      </c>
      <c r="B10">
        <v>31</v>
      </c>
      <c r="C10" t="s">
        <v>118</v>
      </c>
      <c r="D10" t="s">
        <v>107</v>
      </c>
      <c r="E10" s="1">
        <v>1.2226157407407407E-3</v>
      </c>
      <c r="F10">
        <v>39</v>
      </c>
      <c r="G10">
        <v>2.1930000000000001</v>
      </c>
    </row>
    <row r="11" spans="1:7" x14ac:dyDescent="0.25">
      <c r="A11">
        <v>10</v>
      </c>
      <c r="B11">
        <v>55</v>
      </c>
      <c r="C11" t="s">
        <v>75</v>
      </c>
      <c r="D11" t="s">
        <v>126</v>
      </c>
      <c r="E11" s="1">
        <v>1.2253009259259259E-3</v>
      </c>
      <c r="F11">
        <v>46</v>
      </c>
      <c r="G11">
        <v>2.4249999999999998</v>
      </c>
    </row>
    <row r="12" spans="1:7" x14ac:dyDescent="0.25">
      <c r="A12">
        <v>11</v>
      </c>
      <c r="B12">
        <v>20</v>
      </c>
      <c r="C12" t="s">
        <v>69</v>
      </c>
      <c r="D12" t="s">
        <v>110</v>
      </c>
      <c r="E12" s="1">
        <v>1.2304629629629629E-3</v>
      </c>
      <c r="F12">
        <v>45</v>
      </c>
      <c r="G12">
        <v>2.871</v>
      </c>
    </row>
    <row r="13" spans="1:7" x14ac:dyDescent="0.25">
      <c r="A13">
        <v>12</v>
      </c>
      <c r="B13">
        <v>33</v>
      </c>
      <c r="C13" t="s">
        <v>71</v>
      </c>
      <c r="D13" t="s">
        <v>124</v>
      </c>
      <c r="E13" s="1">
        <v>1.2314583333333333E-3</v>
      </c>
      <c r="F13">
        <v>10</v>
      </c>
      <c r="G13">
        <v>2.9569999999999999</v>
      </c>
    </row>
    <row r="14" spans="1:7" x14ac:dyDescent="0.25">
      <c r="A14">
        <v>13</v>
      </c>
      <c r="B14">
        <v>2</v>
      </c>
      <c r="C14" t="s">
        <v>113</v>
      </c>
      <c r="D14" t="s">
        <v>125</v>
      </c>
      <c r="E14" s="1">
        <v>1.2343518518518519E-3</v>
      </c>
      <c r="F14">
        <v>45</v>
      </c>
      <c r="G14">
        <v>3.2069999999999999</v>
      </c>
    </row>
    <row r="15" spans="1:7" x14ac:dyDescent="0.25">
      <c r="A15">
        <v>14</v>
      </c>
      <c r="B15">
        <v>8</v>
      </c>
      <c r="C15" t="s">
        <v>64</v>
      </c>
      <c r="D15" t="s">
        <v>110</v>
      </c>
      <c r="E15" s="1">
        <v>1.2364699074074075E-3</v>
      </c>
      <c r="F15">
        <v>45</v>
      </c>
      <c r="G15">
        <v>3.39</v>
      </c>
    </row>
    <row r="16" spans="1:7" x14ac:dyDescent="0.25">
      <c r="A16">
        <v>15</v>
      </c>
      <c r="B16">
        <v>94</v>
      </c>
      <c r="C16" t="s">
        <v>122</v>
      </c>
      <c r="D16" t="s">
        <v>127</v>
      </c>
      <c r="E16" s="1">
        <v>1.2398148148148149E-3</v>
      </c>
      <c r="F16">
        <v>46</v>
      </c>
      <c r="G16">
        <v>3.6789999999999998</v>
      </c>
    </row>
    <row r="17" spans="1:7" x14ac:dyDescent="0.25">
      <c r="A17">
        <v>16</v>
      </c>
      <c r="B17">
        <v>9</v>
      </c>
      <c r="C17" t="s">
        <v>114</v>
      </c>
      <c r="D17" t="s">
        <v>127</v>
      </c>
      <c r="E17" s="1">
        <v>1.2405787037037036E-3</v>
      </c>
      <c r="F17">
        <v>45</v>
      </c>
      <c r="G17">
        <v>3.7450000000000001</v>
      </c>
    </row>
    <row r="18" spans="1:7" x14ac:dyDescent="0.25">
      <c r="A18">
        <v>17</v>
      </c>
      <c r="B18">
        <v>19</v>
      </c>
      <c r="C18" t="s">
        <v>119</v>
      </c>
      <c r="D18" t="s">
        <v>108</v>
      </c>
      <c r="E18" s="1">
        <v>1.2423611111111112E-3</v>
      </c>
      <c r="F18">
        <v>10</v>
      </c>
      <c r="G18">
        <v>3.899</v>
      </c>
    </row>
    <row r="19" spans="1:7" x14ac:dyDescent="0.25">
      <c r="A19">
        <v>18</v>
      </c>
      <c r="B19">
        <v>26</v>
      </c>
      <c r="C19" t="s">
        <v>120</v>
      </c>
      <c r="D19" t="s">
        <v>126</v>
      </c>
      <c r="E19" s="1">
        <v>1.2545601851851852E-3</v>
      </c>
      <c r="F19">
        <v>9</v>
      </c>
      <c r="G19">
        <v>4.9530000000000003</v>
      </c>
    </row>
    <row r="20" spans="1:7" x14ac:dyDescent="0.25">
      <c r="A20">
        <v>19</v>
      </c>
      <c r="B20">
        <v>27</v>
      </c>
      <c r="C20" t="s">
        <v>70</v>
      </c>
      <c r="D20" t="s">
        <v>109</v>
      </c>
      <c r="E20" s="1">
        <v>1.2562037037037038E-3</v>
      </c>
      <c r="F20">
        <v>9</v>
      </c>
      <c r="G20">
        <v>5.0949999999999998</v>
      </c>
    </row>
    <row r="21" spans="1:7" x14ac:dyDescent="0.25">
      <c r="A21">
        <v>20</v>
      </c>
      <c r="B21">
        <v>30</v>
      </c>
      <c r="C21" t="s">
        <v>121</v>
      </c>
      <c r="D21" t="s">
        <v>109</v>
      </c>
      <c r="E21" s="1">
        <v>1.2925115740740742E-3</v>
      </c>
      <c r="F21">
        <v>5</v>
      </c>
      <c r="G21">
        <v>8.2319999999999993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B2" sqref="B2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7</v>
      </c>
      <c r="E2">
        <v>5</v>
      </c>
      <c r="F2">
        <v>33</v>
      </c>
      <c r="G2">
        <v>11</v>
      </c>
      <c r="H2">
        <v>31</v>
      </c>
      <c r="I2">
        <v>18</v>
      </c>
      <c r="J2">
        <v>19</v>
      </c>
      <c r="K2">
        <v>3</v>
      </c>
      <c r="L2">
        <v>26</v>
      </c>
      <c r="M2">
        <v>20</v>
      </c>
      <c r="N2">
        <v>27</v>
      </c>
      <c r="O2">
        <v>94</v>
      </c>
      <c r="P2">
        <v>55</v>
      </c>
      <c r="Q2">
        <v>8</v>
      </c>
      <c r="R2">
        <v>9</v>
      </c>
      <c r="S2">
        <v>2</v>
      </c>
      <c r="T2">
        <v>14</v>
      </c>
      <c r="U2">
        <v>30</v>
      </c>
    </row>
    <row r="3" spans="1:21" x14ac:dyDescent="0.25">
      <c r="A3" t="s">
        <v>2</v>
      </c>
      <c r="B3">
        <v>44</v>
      </c>
      <c r="C3">
        <v>5</v>
      </c>
      <c r="D3">
        <v>11</v>
      </c>
      <c r="E3">
        <v>33</v>
      </c>
      <c r="F3">
        <v>7</v>
      </c>
      <c r="G3">
        <v>19</v>
      </c>
      <c r="H3">
        <v>31</v>
      </c>
      <c r="I3">
        <v>18</v>
      </c>
      <c r="J3">
        <v>3</v>
      </c>
      <c r="K3">
        <v>27</v>
      </c>
      <c r="L3">
        <v>20</v>
      </c>
      <c r="M3">
        <v>26</v>
      </c>
      <c r="N3">
        <v>94</v>
      </c>
      <c r="O3">
        <v>8</v>
      </c>
      <c r="P3">
        <v>9</v>
      </c>
      <c r="Q3">
        <v>2</v>
      </c>
      <c r="R3">
        <v>30</v>
      </c>
      <c r="S3">
        <v>14</v>
      </c>
      <c r="T3">
        <v>55</v>
      </c>
      <c r="U3">
        <v>77</v>
      </c>
    </row>
    <row r="4" spans="1:21" x14ac:dyDescent="0.25">
      <c r="A4" t="s">
        <v>3</v>
      </c>
      <c r="B4">
        <v>44</v>
      </c>
      <c r="C4">
        <v>5</v>
      </c>
      <c r="D4">
        <v>11</v>
      </c>
      <c r="E4">
        <v>33</v>
      </c>
      <c r="F4">
        <v>7</v>
      </c>
      <c r="G4">
        <v>19</v>
      </c>
      <c r="H4">
        <v>31</v>
      </c>
      <c r="I4">
        <v>18</v>
      </c>
      <c r="J4">
        <v>3</v>
      </c>
      <c r="K4">
        <v>27</v>
      </c>
      <c r="L4">
        <v>20</v>
      </c>
      <c r="M4">
        <v>26</v>
      </c>
      <c r="N4">
        <v>8</v>
      </c>
      <c r="O4">
        <v>94</v>
      </c>
      <c r="P4">
        <v>9</v>
      </c>
      <c r="Q4">
        <v>2</v>
      </c>
      <c r="R4">
        <v>14</v>
      </c>
      <c r="S4">
        <v>30</v>
      </c>
      <c r="T4">
        <v>55</v>
      </c>
      <c r="U4">
        <v>77</v>
      </c>
    </row>
    <row r="5" spans="1:21" x14ac:dyDescent="0.25">
      <c r="A5" t="s">
        <v>4</v>
      </c>
      <c r="B5">
        <v>44</v>
      </c>
      <c r="C5">
        <v>5</v>
      </c>
      <c r="D5">
        <v>11</v>
      </c>
      <c r="E5">
        <v>33</v>
      </c>
      <c r="F5">
        <v>7</v>
      </c>
      <c r="G5">
        <v>19</v>
      </c>
      <c r="H5">
        <v>31</v>
      </c>
      <c r="I5">
        <v>18</v>
      </c>
      <c r="J5">
        <v>3</v>
      </c>
      <c r="K5">
        <v>27</v>
      </c>
      <c r="L5">
        <v>20</v>
      </c>
      <c r="M5">
        <v>26</v>
      </c>
      <c r="N5">
        <v>9</v>
      </c>
      <c r="O5">
        <v>94</v>
      </c>
      <c r="P5">
        <v>2</v>
      </c>
      <c r="Q5">
        <v>14</v>
      </c>
      <c r="R5">
        <v>55</v>
      </c>
      <c r="S5">
        <v>30</v>
      </c>
      <c r="T5">
        <v>8</v>
      </c>
      <c r="U5">
        <v>77</v>
      </c>
    </row>
    <row r="6" spans="1:21" x14ac:dyDescent="0.25">
      <c r="A6" t="s">
        <v>5</v>
      </c>
      <c r="B6">
        <v>44</v>
      </c>
      <c r="C6">
        <v>5</v>
      </c>
      <c r="D6">
        <v>11</v>
      </c>
      <c r="E6">
        <v>33</v>
      </c>
      <c r="F6">
        <v>7</v>
      </c>
      <c r="G6">
        <v>19</v>
      </c>
      <c r="H6">
        <v>31</v>
      </c>
      <c r="I6">
        <v>18</v>
      </c>
      <c r="J6">
        <v>3</v>
      </c>
      <c r="K6">
        <v>27</v>
      </c>
      <c r="L6">
        <v>20</v>
      </c>
      <c r="M6">
        <v>26</v>
      </c>
      <c r="N6">
        <v>9</v>
      </c>
      <c r="O6">
        <v>2</v>
      </c>
      <c r="P6">
        <v>14</v>
      </c>
      <c r="Q6">
        <v>55</v>
      </c>
      <c r="R6">
        <v>94</v>
      </c>
      <c r="S6">
        <v>30</v>
      </c>
      <c r="T6">
        <v>8</v>
      </c>
      <c r="U6">
        <v>77</v>
      </c>
    </row>
    <row r="7" spans="1:21" x14ac:dyDescent="0.25">
      <c r="A7" t="s">
        <v>6</v>
      </c>
      <c r="B7">
        <v>44</v>
      </c>
      <c r="C7">
        <v>5</v>
      </c>
      <c r="D7">
        <v>11</v>
      </c>
      <c r="E7">
        <v>33</v>
      </c>
      <c r="F7">
        <v>7</v>
      </c>
      <c r="G7">
        <v>19</v>
      </c>
      <c r="H7">
        <v>31</v>
      </c>
      <c r="I7">
        <v>18</v>
      </c>
      <c r="J7">
        <v>27</v>
      </c>
      <c r="K7">
        <v>20</v>
      </c>
      <c r="L7">
        <v>26</v>
      </c>
      <c r="M7">
        <v>3</v>
      </c>
      <c r="N7">
        <v>9</v>
      </c>
      <c r="O7">
        <v>14</v>
      </c>
      <c r="P7">
        <v>55</v>
      </c>
      <c r="Q7">
        <v>94</v>
      </c>
      <c r="R7">
        <v>30</v>
      </c>
      <c r="S7">
        <v>2</v>
      </c>
      <c r="T7">
        <v>8</v>
      </c>
      <c r="U7">
        <v>77</v>
      </c>
    </row>
    <row r="8" spans="1:21" x14ac:dyDescent="0.25">
      <c r="A8" t="s">
        <v>7</v>
      </c>
      <c r="B8">
        <v>44</v>
      </c>
      <c r="C8">
        <v>5</v>
      </c>
      <c r="D8">
        <v>11</v>
      </c>
      <c r="E8">
        <v>33</v>
      </c>
      <c r="F8">
        <v>7</v>
      </c>
      <c r="G8">
        <v>19</v>
      </c>
      <c r="H8">
        <v>31</v>
      </c>
      <c r="I8">
        <v>18</v>
      </c>
      <c r="J8">
        <v>27</v>
      </c>
      <c r="K8">
        <v>20</v>
      </c>
      <c r="L8">
        <v>26</v>
      </c>
      <c r="M8">
        <v>9</v>
      </c>
      <c r="N8">
        <v>14</v>
      </c>
      <c r="O8">
        <v>55</v>
      </c>
      <c r="P8">
        <v>30</v>
      </c>
      <c r="Q8">
        <v>94</v>
      </c>
      <c r="R8">
        <v>3</v>
      </c>
      <c r="S8">
        <v>2</v>
      </c>
      <c r="T8">
        <v>8</v>
      </c>
      <c r="U8">
        <v>77</v>
      </c>
    </row>
    <row r="9" spans="1:21" x14ac:dyDescent="0.25">
      <c r="A9" t="s">
        <v>8</v>
      </c>
      <c r="B9">
        <v>44</v>
      </c>
      <c r="C9">
        <v>5</v>
      </c>
      <c r="D9">
        <v>11</v>
      </c>
      <c r="E9">
        <v>33</v>
      </c>
      <c r="F9">
        <v>7</v>
      </c>
      <c r="G9">
        <v>19</v>
      </c>
      <c r="H9">
        <v>31</v>
      </c>
      <c r="I9">
        <v>18</v>
      </c>
      <c r="J9">
        <v>27</v>
      </c>
      <c r="K9">
        <v>20</v>
      </c>
      <c r="L9">
        <v>26</v>
      </c>
      <c r="M9">
        <v>9</v>
      </c>
      <c r="N9">
        <v>14</v>
      </c>
      <c r="O9">
        <v>55</v>
      </c>
      <c r="P9">
        <v>3</v>
      </c>
      <c r="Q9">
        <v>94</v>
      </c>
      <c r="R9">
        <v>2</v>
      </c>
      <c r="S9">
        <v>8</v>
      </c>
      <c r="T9">
        <v>30</v>
      </c>
      <c r="U9">
        <v>77</v>
      </c>
    </row>
    <row r="10" spans="1:21" x14ac:dyDescent="0.25">
      <c r="A10" t="s">
        <v>9</v>
      </c>
      <c r="B10">
        <v>44</v>
      </c>
      <c r="C10">
        <v>5</v>
      </c>
      <c r="D10">
        <v>11</v>
      </c>
      <c r="E10">
        <v>33</v>
      </c>
      <c r="F10">
        <v>7</v>
      </c>
      <c r="G10">
        <v>19</v>
      </c>
      <c r="H10">
        <v>31</v>
      </c>
      <c r="I10">
        <v>18</v>
      </c>
      <c r="J10">
        <v>27</v>
      </c>
      <c r="K10">
        <v>20</v>
      </c>
      <c r="L10">
        <v>26</v>
      </c>
      <c r="M10">
        <v>9</v>
      </c>
      <c r="N10">
        <v>14</v>
      </c>
      <c r="O10">
        <v>55</v>
      </c>
      <c r="P10">
        <v>3</v>
      </c>
      <c r="Q10">
        <v>94</v>
      </c>
      <c r="R10">
        <v>2</v>
      </c>
      <c r="S10">
        <v>8</v>
      </c>
      <c r="T10">
        <v>77</v>
      </c>
    </row>
    <row r="11" spans="1:21" x14ac:dyDescent="0.25">
      <c r="A11" t="s">
        <v>10</v>
      </c>
      <c r="B11">
        <v>44</v>
      </c>
      <c r="C11">
        <v>5</v>
      </c>
      <c r="D11">
        <v>11</v>
      </c>
      <c r="E11">
        <v>33</v>
      </c>
      <c r="F11">
        <v>7</v>
      </c>
      <c r="G11">
        <v>19</v>
      </c>
      <c r="H11">
        <v>31</v>
      </c>
      <c r="I11">
        <v>18</v>
      </c>
      <c r="J11">
        <v>27</v>
      </c>
      <c r="K11">
        <v>20</v>
      </c>
      <c r="L11">
        <v>26</v>
      </c>
      <c r="M11">
        <v>14</v>
      </c>
      <c r="N11">
        <v>9</v>
      </c>
      <c r="O11">
        <v>55</v>
      </c>
      <c r="P11">
        <v>3</v>
      </c>
      <c r="Q11">
        <v>94</v>
      </c>
      <c r="R11">
        <v>2</v>
      </c>
      <c r="S11">
        <v>8</v>
      </c>
      <c r="T11">
        <v>77</v>
      </c>
    </row>
    <row r="12" spans="1:21" x14ac:dyDescent="0.25">
      <c r="A12" t="s">
        <v>11</v>
      </c>
      <c r="B12">
        <v>44</v>
      </c>
      <c r="C12">
        <v>5</v>
      </c>
      <c r="D12">
        <v>11</v>
      </c>
      <c r="E12">
        <v>33</v>
      </c>
      <c r="F12">
        <v>7</v>
      </c>
      <c r="G12">
        <v>19</v>
      </c>
      <c r="H12">
        <v>31</v>
      </c>
      <c r="I12">
        <v>18</v>
      </c>
      <c r="J12">
        <v>27</v>
      </c>
      <c r="K12">
        <v>20</v>
      </c>
      <c r="L12">
        <v>3</v>
      </c>
      <c r="M12">
        <v>14</v>
      </c>
      <c r="N12">
        <v>55</v>
      </c>
      <c r="O12">
        <v>9</v>
      </c>
      <c r="P12">
        <v>94</v>
      </c>
      <c r="Q12">
        <v>2</v>
      </c>
      <c r="R12">
        <v>8</v>
      </c>
      <c r="S12">
        <v>77</v>
      </c>
    </row>
    <row r="13" spans="1:21" x14ac:dyDescent="0.25">
      <c r="A13" t="s">
        <v>12</v>
      </c>
      <c r="B13">
        <v>44</v>
      </c>
      <c r="C13">
        <v>5</v>
      </c>
      <c r="D13">
        <v>11</v>
      </c>
      <c r="E13">
        <v>7</v>
      </c>
      <c r="F13">
        <v>19</v>
      </c>
      <c r="G13">
        <v>31</v>
      </c>
      <c r="H13">
        <v>33</v>
      </c>
      <c r="I13">
        <v>18</v>
      </c>
      <c r="J13">
        <v>27</v>
      </c>
      <c r="K13">
        <v>20</v>
      </c>
      <c r="L13">
        <v>3</v>
      </c>
      <c r="M13">
        <v>14</v>
      </c>
      <c r="N13">
        <v>55</v>
      </c>
      <c r="O13">
        <v>9</v>
      </c>
      <c r="P13">
        <v>94</v>
      </c>
      <c r="Q13">
        <v>2</v>
      </c>
      <c r="R13">
        <v>8</v>
      </c>
      <c r="S13">
        <v>77</v>
      </c>
    </row>
    <row r="14" spans="1:21" x14ac:dyDescent="0.25">
      <c r="A14" t="s">
        <v>13</v>
      </c>
      <c r="B14">
        <v>44</v>
      </c>
      <c r="C14">
        <v>5</v>
      </c>
      <c r="D14">
        <v>11</v>
      </c>
      <c r="E14">
        <v>7</v>
      </c>
      <c r="F14">
        <v>19</v>
      </c>
      <c r="G14">
        <v>31</v>
      </c>
      <c r="H14">
        <v>18</v>
      </c>
      <c r="I14">
        <v>33</v>
      </c>
      <c r="J14">
        <v>27</v>
      </c>
      <c r="K14">
        <v>20</v>
      </c>
      <c r="L14">
        <v>3</v>
      </c>
      <c r="M14">
        <v>14</v>
      </c>
      <c r="N14">
        <v>55</v>
      </c>
      <c r="O14">
        <v>9</v>
      </c>
      <c r="P14">
        <v>94</v>
      </c>
      <c r="Q14">
        <v>2</v>
      </c>
      <c r="R14">
        <v>8</v>
      </c>
      <c r="S14">
        <v>77</v>
      </c>
    </row>
    <row r="15" spans="1:21" x14ac:dyDescent="0.25">
      <c r="A15" t="s">
        <v>14</v>
      </c>
      <c r="B15">
        <v>44</v>
      </c>
      <c r="C15">
        <v>5</v>
      </c>
      <c r="D15">
        <v>11</v>
      </c>
      <c r="E15">
        <v>18</v>
      </c>
      <c r="F15">
        <v>7</v>
      </c>
      <c r="G15">
        <v>19</v>
      </c>
      <c r="H15">
        <v>31</v>
      </c>
      <c r="I15">
        <v>27</v>
      </c>
      <c r="J15">
        <v>20</v>
      </c>
      <c r="K15">
        <v>3</v>
      </c>
      <c r="L15">
        <v>14</v>
      </c>
      <c r="M15">
        <v>55</v>
      </c>
      <c r="N15">
        <v>2</v>
      </c>
      <c r="O15">
        <v>9</v>
      </c>
      <c r="P15">
        <v>8</v>
      </c>
      <c r="Q15">
        <v>94</v>
      </c>
      <c r="R15">
        <v>77</v>
      </c>
    </row>
    <row r="16" spans="1:21" x14ac:dyDescent="0.25">
      <c r="A16" t="s">
        <v>15</v>
      </c>
      <c r="B16">
        <v>44</v>
      </c>
      <c r="C16">
        <v>5</v>
      </c>
      <c r="D16">
        <v>11</v>
      </c>
      <c r="E16">
        <v>7</v>
      </c>
      <c r="F16">
        <v>19</v>
      </c>
      <c r="G16">
        <v>31</v>
      </c>
      <c r="H16">
        <v>18</v>
      </c>
      <c r="I16">
        <v>27</v>
      </c>
      <c r="J16">
        <v>20</v>
      </c>
      <c r="K16">
        <v>3</v>
      </c>
      <c r="L16">
        <v>14</v>
      </c>
      <c r="M16">
        <v>55</v>
      </c>
      <c r="N16">
        <v>2</v>
      </c>
      <c r="O16">
        <v>9</v>
      </c>
      <c r="P16">
        <v>8</v>
      </c>
      <c r="Q16">
        <v>94</v>
      </c>
      <c r="R16">
        <v>77</v>
      </c>
    </row>
    <row r="17" spans="1:18" x14ac:dyDescent="0.25">
      <c r="A17" t="s">
        <v>16</v>
      </c>
      <c r="B17">
        <v>44</v>
      </c>
      <c r="C17">
        <v>5</v>
      </c>
      <c r="D17">
        <v>11</v>
      </c>
      <c r="E17">
        <v>7</v>
      </c>
      <c r="F17">
        <v>19</v>
      </c>
      <c r="G17">
        <v>31</v>
      </c>
      <c r="H17">
        <v>18</v>
      </c>
      <c r="I17">
        <v>27</v>
      </c>
      <c r="J17">
        <v>20</v>
      </c>
      <c r="K17">
        <v>3</v>
      </c>
      <c r="L17">
        <v>14</v>
      </c>
      <c r="M17">
        <v>55</v>
      </c>
      <c r="N17">
        <v>2</v>
      </c>
      <c r="O17">
        <v>9</v>
      </c>
      <c r="P17">
        <v>8</v>
      </c>
      <c r="Q17">
        <v>94</v>
      </c>
      <c r="R17">
        <v>77</v>
      </c>
    </row>
    <row r="18" spans="1:18" x14ac:dyDescent="0.25">
      <c r="A18" t="s">
        <v>17</v>
      </c>
      <c r="B18">
        <v>44</v>
      </c>
      <c r="C18">
        <v>11</v>
      </c>
      <c r="D18">
        <v>5</v>
      </c>
      <c r="E18">
        <v>19</v>
      </c>
      <c r="F18">
        <v>31</v>
      </c>
      <c r="G18">
        <v>7</v>
      </c>
      <c r="H18">
        <v>18</v>
      </c>
      <c r="I18">
        <v>27</v>
      </c>
      <c r="J18">
        <v>3</v>
      </c>
      <c r="K18">
        <v>20</v>
      </c>
      <c r="L18">
        <v>14</v>
      </c>
      <c r="M18">
        <v>55</v>
      </c>
      <c r="N18">
        <v>2</v>
      </c>
      <c r="O18">
        <v>9</v>
      </c>
      <c r="P18">
        <v>8</v>
      </c>
      <c r="Q18">
        <v>94</v>
      </c>
      <c r="R18">
        <v>77</v>
      </c>
    </row>
    <row r="19" spans="1:18" x14ac:dyDescent="0.25">
      <c r="A19" t="s">
        <v>18</v>
      </c>
      <c r="B19">
        <v>44</v>
      </c>
      <c r="C19">
        <v>5</v>
      </c>
      <c r="D19">
        <v>11</v>
      </c>
      <c r="E19">
        <v>19</v>
      </c>
      <c r="F19">
        <v>31</v>
      </c>
      <c r="G19">
        <v>7</v>
      </c>
      <c r="H19">
        <v>18</v>
      </c>
      <c r="I19">
        <v>27</v>
      </c>
      <c r="J19">
        <v>3</v>
      </c>
      <c r="K19">
        <v>20</v>
      </c>
      <c r="L19">
        <v>14</v>
      </c>
      <c r="M19">
        <v>55</v>
      </c>
      <c r="N19">
        <v>2</v>
      </c>
      <c r="O19">
        <v>8</v>
      </c>
      <c r="P19">
        <v>9</v>
      </c>
      <c r="Q19">
        <v>94</v>
      </c>
      <c r="R19">
        <v>77</v>
      </c>
    </row>
    <row r="20" spans="1:18" x14ac:dyDescent="0.25">
      <c r="A20" t="s">
        <v>19</v>
      </c>
      <c r="B20">
        <v>44</v>
      </c>
      <c r="C20">
        <v>5</v>
      </c>
      <c r="D20">
        <v>11</v>
      </c>
      <c r="E20">
        <v>19</v>
      </c>
      <c r="F20">
        <v>31</v>
      </c>
      <c r="G20">
        <v>7</v>
      </c>
      <c r="H20">
        <v>18</v>
      </c>
      <c r="I20">
        <v>27</v>
      </c>
      <c r="J20">
        <v>3</v>
      </c>
      <c r="K20">
        <v>20</v>
      </c>
      <c r="L20">
        <v>14</v>
      </c>
      <c r="M20">
        <v>55</v>
      </c>
      <c r="N20">
        <v>2</v>
      </c>
      <c r="O20">
        <v>8</v>
      </c>
      <c r="P20">
        <v>9</v>
      </c>
      <c r="Q20">
        <v>77</v>
      </c>
      <c r="R20">
        <v>94</v>
      </c>
    </row>
    <row r="21" spans="1:18" x14ac:dyDescent="0.25">
      <c r="A21" t="s">
        <v>20</v>
      </c>
      <c r="B21">
        <v>44</v>
      </c>
      <c r="C21">
        <v>5</v>
      </c>
      <c r="D21">
        <v>11</v>
      </c>
      <c r="E21">
        <v>19</v>
      </c>
      <c r="F21">
        <v>31</v>
      </c>
      <c r="G21">
        <v>7</v>
      </c>
      <c r="H21">
        <v>18</v>
      </c>
      <c r="I21">
        <v>27</v>
      </c>
      <c r="J21">
        <v>3</v>
      </c>
      <c r="K21">
        <v>20</v>
      </c>
      <c r="L21">
        <v>14</v>
      </c>
      <c r="M21">
        <v>55</v>
      </c>
      <c r="N21">
        <v>2</v>
      </c>
      <c r="O21">
        <v>8</v>
      </c>
      <c r="P21">
        <v>9</v>
      </c>
      <c r="Q21">
        <v>77</v>
      </c>
      <c r="R21">
        <v>94</v>
      </c>
    </row>
    <row r="22" spans="1:18" x14ac:dyDescent="0.25">
      <c r="A22" t="s">
        <v>21</v>
      </c>
      <c r="B22">
        <v>44</v>
      </c>
      <c r="C22">
        <v>5</v>
      </c>
      <c r="D22">
        <v>19</v>
      </c>
      <c r="E22">
        <v>18</v>
      </c>
      <c r="F22">
        <v>3</v>
      </c>
      <c r="G22">
        <v>27</v>
      </c>
      <c r="H22">
        <v>20</v>
      </c>
      <c r="I22">
        <v>14</v>
      </c>
      <c r="J22">
        <v>55</v>
      </c>
      <c r="K22">
        <v>8</v>
      </c>
      <c r="L22">
        <v>9</v>
      </c>
      <c r="M22">
        <v>2</v>
      </c>
      <c r="N22">
        <v>77</v>
      </c>
      <c r="O22">
        <v>94</v>
      </c>
      <c r="P22">
        <v>11</v>
      </c>
      <c r="Q22">
        <v>31</v>
      </c>
      <c r="R22">
        <v>7</v>
      </c>
    </row>
    <row r="23" spans="1:18" x14ac:dyDescent="0.25">
      <c r="A23" t="s">
        <v>22</v>
      </c>
      <c r="B23">
        <v>44</v>
      </c>
      <c r="C23">
        <v>5</v>
      </c>
      <c r="D23">
        <v>19</v>
      </c>
      <c r="E23">
        <v>18</v>
      </c>
      <c r="F23">
        <v>3</v>
      </c>
      <c r="G23">
        <v>27</v>
      </c>
      <c r="H23">
        <v>20</v>
      </c>
      <c r="I23">
        <v>14</v>
      </c>
      <c r="J23">
        <v>55</v>
      </c>
      <c r="K23">
        <v>8</v>
      </c>
      <c r="L23">
        <v>9</v>
      </c>
      <c r="M23">
        <v>2</v>
      </c>
      <c r="N23">
        <v>77</v>
      </c>
      <c r="O23">
        <v>31</v>
      </c>
      <c r="P23">
        <v>94</v>
      </c>
      <c r="Q23">
        <v>11</v>
      </c>
      <c r="R23">
        <v>7</v>
      </c>
    </row>
    <row r="24" spans="1:18" x14ac:dyDescent="0.25">
      <c r="A24" t="s">
        <v>23</v>
      </c>
      <c r="B24">
        <v>44</v>
      </c>
      <c r="C24">
        <v>5</v>
      </c>
      <c r="D24">
        <v>19</v>
      </c>
      <c r="E24">
        <v>18</v>
      </c>
      <c r="F24">
        <v>3</v>
      </c>
      <c r="G24">
        <v>27</v>
      </c>
      <c r="H24">
        <v>20</v>
      </c>
      <c r="I24">
        <v>14</v>
      </c>
      <c r="J24">
        <v>55</v>
      </c>
      <c r="K24">
        <v>8</v>
      </c>
      <c r="L24">
        <v>9</v>
      </c>
      <c r="M24">
        <v>2</v>
      </c>
      <c r="N24">
        <v>77</v>
      </c>
      <c r="O24">
        <v>31</v>
      </c>
      <c r="P24">
        <v>94</v>
      </c>
      <c r="Q24">
        <v>11</v>
      </c>
      <c r="R24">
        <v>7</v>
      </c>
    </row>
    <row r="25" spans="1:18" x14ac:dyDescent="0.25">
      <c r="A25" t="s">
        <v>24</v>
      </c>
      <c r="B25">
        <v>44</v>
      </c>
      <c r="C25">
        <v>5</v>
      </c>
      <c r="D25">
        <v>18</v>
      </c>
      <c r="E25">
        <v>27</v>
      </c>
      <c r="F25">
        <v>19</v>
      </c>
      <c r="G25">
        <v>3</v>
      </c>
      <c r="H25">
        <v>20</v>
      </c>
      <c r="I25">
        <v>14</v>
      </c>
      <c r="J25">
        <v>55</v>
      </c>
      <c r="K25">
        <v>8</v>
      </c>
      <c r="L25">
        <v>9</v>
      </c>
      <c r="M25">
        <v>2</v>
      </c>
      <c r="N25">
        <v>31</v>
      </c>
      <c r="O25">
        <v>77</v>
      </c>
      <c r="P25">
        <v>94</v>
      </c>
      <c r="Q25">
        <v>11</v>
      </c>
      <c r="R25">
        <v>7</v>
      </c>
    </row>
    <row r="26" spans="1:18" x14ac:dyDescent="0.25">
      <c r="A26" t="s">
        <v>25</v>
      </c>
      <c r="B26">
        <v>44</v>
      </c>
      <c r="C26">
        <v>5</v>
      </c>
      <c r="D26">
        <v>3</v>
      </c>
      <c r="E26">
        <v>18</v>
      </c>
      <c r="F26">
        <v>27</v>
      </c>
      <c r="G26">
        <v>19</v>
      </c>
      <c r="H26">
        <v>20</v>
      </c>
      <c r="I26">
        <v>14</v>
      </c>
      <c r="J26">
        <v>55</v>
      </c>
      <c r="K26">
        <v>8</v>
      </c>
      <c r="L26">
        <v>31</v>
      </c>
      <c r="M26">
        <v>2</v>
      </c>
      <c r="N26">
        <v>77</v>
      </c>
      <c r="O26">
        <v>9</v>
      </c>
      <c r="P26">
        <v>94</v>
      </c>
      <c r="Q26">
        <v>11</v>
      </c>
      <c r="R26">
        <v>7</v>
      </c>
    </row>
    <row r="27" spans="1:18" x14ac:dyDescent="0.25">
      <c r="A27" t="s">
        <v>26</v>
      </c>
      <c r="B27">
        <v>44</v>
      </c>
      <c r="C27">
        <v>5</v>
      </c>
      <c r="D27">
        <v>3</v>
      </c>
      <c r="E27">
        <v>18</v>
      </c>
      <c r="F27">
        <v>20</v>
      </c>
      <c r="G27">
        <v>14</v>
      </c>
      <c r="H27">
        <v>55</v>
      </c>
      <c r="I27">
        <v>31</v>
      </c>
      <c r="J27">
        <v>8</v>
      </c>
      <c r="K27">
        <v>77</v>
      </c>
      <c r="L27">
        <v>2</v>
      </c>
      <c r="M27">
        <v>9</v>
      </c>
      <c r="N27">
        <v>94</v>
      </c>
      <c r="O27">
        <v>19</v>
      </c>
      <c r="P27">
        <v>11</v>
      </c>
      <c r="Q27">
        <v>7</v>
      </c>
    </row>
    <row r="28" spans="1:18" x14ac:dyDescent="0.25">
      <c r="A28" t="s">
        <v>27</v>
      </c>
      <c r="B28">
        <v>44</v>
      </c>
      <c r="C28">
        <v>5</v>
      </c>
      <c r="D28">
        <v>3</v>
      </c>
      <c r="E28">
        <v>18</v>
      </c>
      <c r="F28">
        <v>20</v>
      </c>
      <c r="G28">
        <v>14</v>
      </c>
      <c r="H28">
        <v>55</v>
      </c>
      <c r="I28">
        <v>31</v>
      </c>
      <c r="J28">
        <v>77</v>
      </c>
      <c r="K28">
        <v>8</v>
      </c>
      <c r="L28">
        <v>2</v>
      </c>
      <c r="M28">
        <v>9</v>
      </c>
      <c r="N28">
        <v>94</v>
      </c>
      <c r="O28">
        <v>11</v>
      </c>
      <c r="P28">
        <v>7</v>
      </c>
    </row>
    <row r="29" spans="1:18" x14ac:dyDescent="0.25">
      <c r="A29" t="s">
        <v>28</v>
      </c>
      <c r="B29">
        <v>44</v>
      </c>
      <c r="C29">
        <v>5</v>
      </c>
      <c r="D29">
        <v>3</v>
      </c>
      <c r="E29">
        <v>18</v>
      </c>
      <c r="F29">
        <v>20</v>
      </c>
      <c r="G29">
        <v>14</v>
      </c>
      <c r="H29">
        <v>55</v>
      </c>
      <c r="I29">
        <v>31</v>
      </c>
      <c r="J29">
        <v>77</v>
      </c>
      <c r="K29">
        <v>8</v>
      </c>
      <c r="L29">
        <v>2</v>
      </c>
      <c r="M29">
        <v>9</v>
      </c>
      <c r="N29">
        <v>94</v>
      </c>
      <c r="O29">
        <v>11</v>
      </c>
      <c r="P29">
        <v>7</v>
      </c>
    </row>
    <row r="30" spans="1:18" x14ac:dyDescent="0.25">
      <c r="A30" t="s">
        <v>29</v>
      </c>
      <c r="B30">
        <v>44</v>
      </c>
      <c r="C30">
        <v>5</v>
      </c>
      <c r="D30">
        <v>3</v>
      </c>
      <c r="E30">
        <v>18</v>
      </c>
      <c r="F30">
        <v>20</v>
      </c>
      <c r="G30">
        <v>14</v>
      </c>
      <c r="H30">
        <v>55</v>
      </c>
      <c r="I30">
        <v>31</v>
      </c>
      <c r="J30">
        <v>77</v>
      </c>
      <c r="K30">
        <v>8</v>
      </c>
      <c r="L30">
        <v>2</v>
      </c>
      <c r="M30">
        <v>9</v>
      </c>
      <c r="N30">
        <v>94</v>
      </c>
      <c r="O30">
        <v>11</v>
      </c>
      <c r="P30">
        <v>7</v>
      </c>
    </row>
    <row r="31" spans="1:18" x14ac:dyDescent="0.25">
      <c r="A31" t="s">
        <v>30</v>
      </c>
      <c r="B31">
        <v>44</v>
      </c>
      <c r="C31">
        <v>5</v>
      </c>
      <c r="D31">
        <v>3</v>
      </c>
      <c r="E31">
        <v>18</v>
      </c>
      <c r="F31">
        <v>20</v>
      </c>
      <c r="G31">
        <v>14</v>
      </c>
      <c r="H31">
        <v>31</v>
      </c>
      <c r="I31">
        <v>55</v>
      </c>
      <c r="J31">
        <v>77</v>
      </c>
      <c r="K31">
        <v>8</v>
      </c>
      <c r="L31">
        <v>2</v>
      </c>
      <c r="M31">
        <v>9</v>
      </c>
      <c r="N31">
        <v>94</v>
      </c>
      <c r="O31">
        <v>11</v>
      </c>
      <c r="P31">
        <v>7</v>
      </c>
    </row>
    <row r="32" spans="1:18" x14ac:dyDescent="0.25">
      <c r="A32" t="s">
        <v>31</v>
      </c>
      <c r="B32">
        <v>44</v>
      </c>
      <c r="C32">
        <v>5</v>
      </c>
      <c r="D32">
        <v>3</v>
      </c>
      <c r="E32">
        <v>18</v>
      </c>
      <c r="F32">
        <v>20</v>
      </c>
      <c r="G32">
        <v>14</v>
      </c>
      <c r="H32">
        <v>31</v>
      </c>
      <c r="I32">
        <v>77</v>
      </c>
      <c r="J32">
        <v>55</v>
      </c>
      <c r="K32">
        <v>8</v>
      </c>
      <c r="L32">
        <v>2</v>
      </c>
      <c r="M32">
        <v>9</v>
      </c>
      <c r="N32">
        <v>94</v>
      </c>
      <c r="O32">
        <v>11</v>
      </c>
      <c r="P32">
        <v>7</v>
      </c>
    </row>
    <row r="33" spans="1:16" x14ac:dyDescent="0.25">
      <c r="A33" t="s">
        <v>32</v>
      </c>
      <c r="B33">
        <v>5</v>
      </c>
      <c r="C33">
        <v>44</v>
      </c>
      <c r="D33">
        <v>3</v>
      </c>
      <c r="E33">
        <v>18</v>
      </c>
      <c r="F33">
        <v>20</v>
      </c>
      <c r="G33">
        <v>14</v>
      </c>
      <c r="H33">
        <v>31</v>
      </c>
      <c r="I33">
        <v>77</v>
      </c>
      <c r="J33">
        <v>55</v>
      </c>
      <c r="K33">
        <v>8</v>
      </c>
      <c r="L33">
        <v>2</v>
      </c>
      <c r="M33">
        <v>9</v>
      </c>
      <c r="N33">
        <v>94</v>
      </c>
      <c r="O33">
        <v>11</v>
      </c>
      <c r="P33">
        <v>7</v>
      </c>
    </row>
    <row r="34" spans="1:16" x14ac:dyDescent="0.25">
      <c r="A34" t="s">
        <v>33</v>
      </c>
      <c r="B34">
        <v>5</v>
      </c>
      <c r="C34">
        <v>3</v>
      </c>
      <c r="D34">
        <v>18</v>
      </c>
      <c r="E34">
        <v>20</v>
      </c>
      <c r="F34">
        <v>14</v>
      </c>
      <c r="G34">
        <v>31</v>
      </c>
      <c r="H34">
        <v>77</v>
      </c>
      <c r="I34">
        <v>44</v>
      </c>
      <c r="J34">
        <v>55</v>
      </c>
      <c r="K34">
        <v>8</v>
      </c>
      <c r="L34">
        <v>2</v>
      </c>
      <c r="M34">
        <v>9</v>
      </c>
      <c r="N34">
        <v>94</v>
      </c>
      <c r="O34">
        <v>11</v>
      </c>
      <c r="P34">
        <v>7</v>
      </c>
    </row>
    <row r="35" spans="1:16" x14ac:dyDescent="0.25">
      <c r="A35" t="s">
        <v>34</v>
      </c>
      <c r="B35">
        <v>5</v>
      </c>
      <c r="C35">
        <v>3</v>
      </c>
      <c r="D35">
        <v>18</v>
      </c>
      <c r="E35">
        <v>20</v>
      </c>
      <c r="F35">
        <v>31</v>
      </c>
      <c r="G35">
        <v>14</v>
      </c>
      <c r="H35">
        <v>77</v>
      </c>
      <c r="I35">
        <v>44</v>
      </c>
      <c r="J35">
        <v>55</v>
      </c>
      <c r="K35">
        <v>8</v>
      </c>
      <c r="L35">
        <v>9</v>
      </c>
      <c r="M35">
        <v>2</v>
      </c>
      <c r="N35">
        <v>94</v>
      </c>
      <c r="O35">
        <v>11</v>
      </c>
      <c r="P35">
        <v>7</v>
      </c>
    </row>
    <row r="36" spans="1:16" x14ac:dyDescent="0.25">
      <c r="A36" t="s">
        <v>35</v>
      </c>
      <c r="B36">
        <v>3</v>
      </c>
      <c r="C36">
        <v>18</v>
      </c>
      <c r="D36">
        <v>20</v>
      </c>
      <c r="E36">
        <v>31</v>
      </c>
      <c r="F36">
        <v>77</v>
      </c>
      <c r="G36">
        <v>14</v>
      </c>
      <c r="H36">
        <v>5</v>
      </c>
      <c r="I36">
        <v>44</v>
      </c>
      <c r="J36">
        <v>55</v>
      </c>
      <c r="K36">
        <v>8</v>
      </c>
      <c r="L36">
        <v>9</v>
      </c>
      <c r="M36">
        <v>94</v>
      </c>
      <c r="N36">
        <v>2</v>
      </c>
      <c r="O36">
        <v>11</v>
      </c>
      <c r="P36">
        <v>7</v>
      </c>
    </row>
    <row r="37" spans="1:16" x14ac:dyDescent="0.25">
      <c r="A37" t="s">
        <v>36</v>
      </c>
      <c r="B37">
        <v>3</v>
      </c>
      <c r="C37">
        <v>18</v>
      </c>
      <c r="D37">
        <v>20</v>
      </c>
      <c r="E37">
        <v>31</v>
      </c>
      <c r="F37">
        <v>77</v>
      </c>
      <c r="G37">
        <v>14</v>
      </c>
      <c r="H37">
        <v>5</v>
      </c>
      <c r="I37">
        <v>44</v>
      </c>
      <c r="J37">
        <v>55</v>
      </c>
      <c r="K37">
        <v>8</v>
      </c>
      <c r="L37">
        <v>9</v>
      </c>
      <c r="M37">
        <v>94</v>
      </c>
      <c r="N37">
        <v>2</v>
      </c>
      <c r="O37">
        <v>11</v>
      </c>
      <c r="P37">
        <v>7</v>
      </c>
    </row>
    <row r="38" spans="1:16" x14ac:dyDescent="0.25">
      <c r="A38" t="s">
        <v>37</v>
      </c>
      <c r="B38">
        <v>3</v>
      </c>
      <c r="C38">
        <v>18</v>
      </c>
      <c r="D38">
        <v>20</v>
      </c>
      <c r="E38">
        <v>31</v>
      </c>
      <c r="F38">
        <v>77</v>
      </c>
      <c r="G38">
        <v>5</v>
      </c>
      <c r="H38">
        <v>44</v>
      </c>
      <c r="I38">
        <v>14</v>
      </c>
      <c r="J38">
        <v>55</v>
      </c>
      <c r="K38">
        <v>9</v>
      </c>
      <c r="L38">
        <v>94</v>
      </c>
      <c r="M38">
        <v>8</v>
      </c>
      <c r="N38">
        <v>2</v>
      </c>
      <c r="O38">
        <v>11</v>
      </c>
      <c r="P38">
        <v>7</v>
      </c>
    </row>
    <row r="39" spans="1:16" x14ac:dyDescent="0.25">
      <c r="A39" t="s">
        <v>38</v>
      </c>
      <c r="B39">
        <v>3</v>
      </c>
      <c r="C39">
        <v>18</v>
      </c>
      <c r="D39">
        <v>31</v>
      </c>
      <c r="E39">
        <v>20</v>
      </c>
      <c r="F39">
        <v>77</v>
      </c>
      <c r="G39">
        <v>5</v>
      </c>
      <c r="H39">
        <v>44</v>
      </c>
      <c r="I39">
        <v>14</v>
      </c>
      <c r="J39">
        <v>55</v>
      </c>
      <c r="K39">
        <v>9</v>
      </c>
      <c r="L39">
        <v>94</v>
      </c>
      <c r="M39">
        <v>2</v>
      </c>
      <c r="N39">
        <v>8</v>
      </c>
      <c r="O39">
        <v>11</v>
      </c>
      <c r="P39">
        <v>7</v>
      </c>
    </row>
    <row r="40" spans="1:16" x14ac:dyDescent="0.25">
      <c r="A40" t="s">
        <v>39</v>
      </c>
      <c r="B40">
        <v>3</v>
      </c>
      <c r="C40">
        <v>18</v>
      </c>
      <c r="D40">
        <v>31</v>
      </c>
      <c r="E40">
        <v>77</v>
      </c>
      <c r="F40">
        <v>20</v>
      </c>
      <c r="G40">
        <v>5</v>
      </c>
      <c r="H40">
        <v>44</v>
      </c>
      <c r="I40">
        <v>14</v>
      </c>
      <c r="J40">
        <v>55</v>
      </c>
      <c r="K40">
        <v>9</v>
      </c>
      <c r="L40">
        <v>94</v>
      </c>
      <c r="M40">
        <v>2</v>
      </c>
      <c r="N40">
        <v>8</v>
      </c>
      <c r="O40">
        <v>11</v>
      </c>
      <c r="P40">
        <v>7</v>
      </c>
    </row>
    <row r="41" spans="1:16" x14ac:dyDescent="0.25">
      <c r="A41" t="s">
        <v>40</v>
      </c>
      <c r="B41">
        <v>3</v>
      </c>
      <c r="C41">
        <v>18</v>
      </c>
      <c r="D41">
        <v>77</v>
      </c>
      <c r="E41">
        <v>31</v>
      </c>
      <c r="F41">
        <v>5</v>
      </c>
      <c r="G41">
        <v>44</v>
      </c>
      <c r="H41">
        <v>20</v>
      </c>
      <c r="I41">
        <v>14</v>
      </c>
      <c r="J41">
        <v>55</v>
      </c>
      <c r="K41">
        <v>9</v>
      </c>
      <c r="L41">
        <v>94</v>
      </c>
      <c r="M41">
        <v>2</v>
      </c>
      <c r="N41">
        <v>8</v>
      </c>
      <c r="O41">
        <v>7</v>
      </c>
      <c r="P41">
        <v>11</v>
      </c>
    </row>
    <row r="42" spans="1:16" x14ac:dyDescent="0.25">
      <c r="A42" t="s">
        <v>41</v>
      </c>
      <c r="B42">
        <v>3</v>
      </c>
      <c r="C42">
        <v>18</v>
      </c>
      <c r="D42">
        <v>77</v>
      </c>
      <c r="E42">
        <v>31</v>
      </c>
      <c r="F42">
        <v>5</v>
      </c>
      <c r="G42">
        <v>44</v>
      </c>
      <c r="H42">
        <v>20</v>
      </c>
      <c r="I42">
        <v>14</v>
      </c>
      <c r="J42">
        <v>55</v>
      </c>
      <c r="K42">
        <v>9</v>
      </c>
      <c r="L42">
        <v>94</v>
      </c>
      <c r="M42">
        <v>2</v>
      </c>
      <c r="N42">
        <v>8</v>
      </c>
      <c r="O42">
        <v>7</v>
      </c>
    </row>
    <row r="43" spans="1:16" x14ac:dyDescent="0.25">
      <c r="A43" t="s">
        <v>42</v>
      </c>
      <c r="B43">
        <v>3</v>
      </c>
      <c r="C43">
        <v>18</v>
      </c>
      <c r="D43">
        <v>77</v>
      </c>
      <c r="E43">
        <v>31</v>
      </c>
      <c r="F43">
        <v>5</v>
      </c>
      <c r="G43">
        <v>44</v>
      </c>
      <c r="H43">
        <v>20</v>
      </c>
      <c r="I43">
        <v>14</v>
      </c>
      <c r="J43">
        <v>55</v>
      </c>
      <c r="K43">
        <v>9</v>
      </c>
      <c r="L43">
        <v>94</v>
      </c>
      <c r="M43">
        <v>2</v>
      </c>
      <c r="N43">
        <v>8</v>
      </c>
      <c r="O43">
        <v>7</v>
      </c>
    </row>
    <row r="44" spans="1:16" x14ac:dyDescent="0.25">
      <c r="A44" t="s">
        <v>43</v>
      </c>
      <c r="B44">
        <v>3</v>
      </c>
      <c r="C44">
        <v>18</v>
      </c>
      <c r="D44">
        <v>77</v>
      </c>
      <c r="E44">
        <v>5</v>
      </c>
      <c r="F44">
        <v>31</v>
      </c>
      <c r="G44">
        <v>44</v>
      </c>
      <c r="H44">
        <v>20</v>
      </c>
      <c r="I44">
        <v>14</v>
      </c>
      <c r="J44">
        <v>55</v>
      </c>
      <c r="K44">
        <v>94</v>
      </c>
      <c r="L44">
        <v>9</v>
      </c>
      <c r="M44">
        <v>2</v>
      </c>
      <c r="N44">
        <v>8</v>
      </c>
      <c r="O44">
        <v>7</v>
      </c>
    </row>
    <row r="45" spans="1:16" x14ac:dyDescent="0.25">
      <c r="A45" t="s">
        <v>44</v>
      </c>
      <c r="B45">
        <v>3</v>
      </c>
      <c r="C45">
        <v>18</v>
      </c>
      <c r="D45">
        <v>77</v>
      </c>
      <c r="E45">
        <v>5</v>
      </c>
      <c r="F45">
        <v>44</v>
      </c>
      <c r="G45">
        <v>31</v>
      </c>
      <c r="H45">
        <v>20</v>
      </c>
      <c r="I45">
        <v>55</v>
      </c>
      <c r="J45">
        <v>14</v>
      </c>
      <c r="K45">
        <v>94</v>
      </c>
      <c r="L45">
        <v>9</v>
      </c>
      <c r="M45">
        <v>2</v>
      </c>
      <c r="N45">
        <v>8</v>
      </c>
      <c r="O45">
        <v>7</v>
      </c>
    </row>
    <row r="46" spans="1:16" x14ac:dyDescent="0.25">
      <c r="A46" t="s">
        <v>45</v>
      </c>
      <c r="B46">
        <v>3</v>
      </c>
      <c r="C46">
        <v>18</v>
      </c>
      <c r="D46">
        <v>77</v>
      </c>
      <c r="E46">
        <v>5</v>
      </c>
      <c r="F46">
        <v>44</v>
      </c>
      <c r="G46">
        <v>31</v>
      </c>
      <c r="H46">
        <v>20</v>
      </c>
      <c r="I46">
        <v>55</v>
      </c>
      <c r="J46">
        <v>14</v>
      </c>
      <c r="K46">
        <v>94</v>
      </c>
      <c r="L46">
        <v>9</v>
      </c>
      <c r="M46">
        <v>2</v>
      </c>
      <c r="N46">
        <v>8</v>
      </c>
      <c r="O46">
        <v>7</v>
      </c>
    </row>
    <row r="47" spans="1:16" x14ac:dyDescent="0.25">
      <c r="A47" t="s">
        <v>46</v>
      </c>
      <c r="B47">
        <v>3</v>
      </c>
      <c r="C47">
        <v>18</v>
      </c>
      <c r="D47">
        <v>77</v>
      </c>
      <c r="E47">
        <v>5</v>
      </c>
      <c r="F47">
        <v>44</v>
      </c>
      <c r="G47">
        <v>31</v>
      </c>
      <c r="H47">
        <v>20</v>
      </c>
      <c r="I47">
        <v>55</v>
      </c>
      <c r="J47">
        <v>14</v>
      </c>
      <c r="K47">
        <v>94</v>
      </c>
      <c r="L47">
        <v>9</v>
      </c>
      <c r="M47">
        <v>2</v>
      </c>
      <c r="N47">
        <v>8</v>
      </c>
      <c r="O47">
        <v>7</v>
      </c>
    </row>
    <row r="48" spans="1:16" x14ac:dyDescent="0.25">
      <c r="A48" t="s">
        <v>47</v>
      </c>
      <c r="B48">
        <v>3</v>
      </c>
      <c r="C48">
        <v>18</v>
      </c>
      <c r="D48">
        <v>77</v>
      </c>
      <c r="E48">
        <v>5</v>
      </c>
      <c r="F48">
        <v>44</v>
      </c>
      <c r="G48">
        <v>31</v>
      </c>
      <c r="H48">
        <v>20</v>
      </c>
      <c r="I48">
        <v>55</v>
      </c>
      <c r="J48">
        <v>14</v>
      </c>
      <c r="K48">
        <v>94</v>
      </c>
      <c r="L48">
        <v>9</v>
      </c>
      <c r="M48">
        <v>2</v>
      </c>
      <c r="N48">
        <v>8</v>
      </c>
      <c r="O48">
        <v>7</v>
      </c>
    </row>
    <row r="49" spans="1:21" x14ac:dyDescent="0.25">
      <c r="A49" t="s">
        <v>48</v>
      </c>
      <c r="B49">
        <v>3</v>
      </c>
      <c r="C49">
        <v>18</v>
      </c>
      <c r="D49">
        <v>77</v>
      </c>
      <c r="E49">
        <v>5</v>
      </c>
      <c r="F49">
        <v>44</v>
      </c>
      <c r="G49">
        <v>31</v>
      </c>
      <c r="H49">
        <v>20</v>
      </c>
      <c r="I49">
        <v>55</v>
      </c>
      <c r="J49">
        <v>14</v>
      </c>
      <c r="K49">
        <v>94</v>
      </c>
      <c r="L49">
        <v>9</v>
      </c>
      <c r="M49">
        <v>2</v>
      </c>
      <c r="N49">
        <v>8</v>
      </c>
    </row>
    <row r="50" spans="1:21" x14ac:dyDescent="0.25">
      <c r="A50" t="s">
        <v>49</v>
      </c>
      <c r="B50">
        <v>3</v>
      </c>
      <c r="C50">
        <v>18</v>
      </c>
      <c r="D50">
        <v>77</v>
      </c>
      <c r="E50">
        <v>5</v>
      </c>
      <c r="F50">
        <v>44</v>
      </c>
      <c r="G50">
        <v>31</v>
      </c>
      <c r="H50">
        <v>20</v>
      </c>
      <c r="I50">
        <v>55</v>
      </c>
      <c r="J50">
        <v>14</v>
      </c>
      <c r="K50">
        <v>94</v>
      </c>
      <c r="L50">
        <v>9</v>
      </c>
      <c r="M50">
        <v>2</v>
      </c>
      <c r="N50">
        <v>8</v>
      </c>
    </row>
    <row r="51" spans="1:21" x14ac:dyDescent="0.25">
      <c r="A51" t="s">
        <v>50</v>
      </c>
      <c r="B51">
        <v>3</v>
      </c>
      <c r="C51">
        <v>18</v>
      </c>
      <c r="D51">
        <v>77</v>
      </c>
      <c r="E51">
        <v>5</v>
      </c>
      <c r="F51">
        <v>44</v>
      </c>
      <c r="G51">
        <v>31</v>
      </c>
      <c r="H51">
        <v>20</v>
      </c>
      <c r="I51">
        <v>55</v>
      </c>
      <c r="J51">
        <v>14</v>
      </c>
      <c r="K51">
        <v>94</v>
      </c>
      <c r="L51">
        <v>9</v>
      </c>
      <c r="M51">
        <v>2</v>
      </c>
      <c r="N51">
        <v>8</v>
      </c>
    </row>
    <row r="52" spans="1:21" x14ac:dyDescent="0.25">
      <c r="A52" t="s">
        <v>51</v>
      </c>
      <c r="B52">
        <v>3</v>
      </c>
      <c r="C52">
        <v>18</v>
      </c>
      <c r="D52">
        <v>77</v>
      </c>
      <c r="E52">
        <v>5</v>
      </c>
      <c r="F52">
        <v>44</v>
      </c>
      <c r="G52">
        <v>31</v>
      </c>
      <c r="H52">
        <v>20</v>
      </c>
      <c r="I52">
        <v>55</v>
      </c>
      <c r="J52">
        <v>14</v>
      </c>
      <c r="K52">
        <v>94</v>
      </c>
      <c r="L52">
        <v>9</v>
      </c>
      <c r="M52">
        <v>2</v>
      </c>
      <c r="N52">
        <v>8</v>
      </c>
    </row>
    <row r="53" spans="1:21" x14ac:dyDescent="0.25">
      <c r="A53" t="s">
        <v>52</v>
      </c>
      <c r="B53">
        <v>3</v>
      </c>
      <c r="C53">
        <v>77</v>
      </c>
      <c r="D53">
        <v>18</v>
      </c>
      <c r="E53">
        <v>5</v>
      </c>
      <c r="F53">
        <v>44</v>
      </c>
      <c r="G53">
        <v>31</v>
      </c>
      <c r="H53">
        <v>20</v>
      </c>
      <c r="I53">
        <v>55</v>
      </c>
      <c r="J53">
        <v>14</v>
      </c>
      <c r="K53">
        <v>94</v>
      </c>
      <c r="L53">
        <v>9</v>
      </c>
      <c r="M53">
        <v>2</v>
      </c>
    </row>
    <row r="54" spans="1:21" x14ac:dyDescent="0.25"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2:21" x14ac:dyDescent="0.25">
      <c r="B54" s="1"/>
      <c r="D54" s="1"/>
      <c r="F54" s="1"/>
      <c r="G54" s="1"/>
      <c r="I54" s="1"/>
      <c r="O54" s="1"/>
      <c r="P54" s="1"/>
      <c r="S54" s="1"/>
    </row>
    <row r="55" spans="2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7"/>
  <sheetViews>
    <sheetView workbookViewId="0">
      <selection activeCell="AD8" sqref="AD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2</v>
      </c>
      <c r="B2" t="s">
        <v>113</v>
      </c>
      <c r="C2" t="s">
        <v>61</v>
      </c>
      <c r="D2">
        <v>17</v>
      </c>
      <c r="E2">
        <v>1</v>
      </c>
      <c r="F2">
        <v>21.103000000000002</v>
      </c>
      <c r="G2">
        <v>21.103000000000002</v>
      </c>
    </row>
    <row r="3" spans="1:7" x14ac:dyDescent="0.25">
      <c r="A3">
        <v>2</v>
      </c>
      <c r="B3" t="s">
        <v>113</v>
      </c>
      <c r="C3" t="s">
        <v>61</v>
      </c>
      <c r="D3">
        <v>25</v>
      </c>
      <c r="E3">
        <v>2</v>
      </c>
      <c r="F3">
        <v>20.887</v>
      </c>
      <c r="G3">
        <v>20.887</v>
      </c>
    </row>
    <row r="4" spans="1:7" x14ac:dyDescent="0.25">
      <c r="A4">
        <v>2</v>
      </c>
      <c r="B4" t="s">
        <v>113</v>
      </c>
      <c r="C4" t="s">
        <v>61</v>
      </c>
      <c r="D4">
        <v>39</v>
      </c>
      <c r="E4">
        <v>3</v>
      </c>
      <c r="F4">
        <v>20.76</v>
      </c>
      <c r="G4">
        <v>20.76</v>
      </c>
    </row>
    <row r="5" spans="1:7" x14ac:dyDescent="0.25">
      <c r="A5">
        <v>2</v>
      </c>
      <c r="B5" t="s">
        <v>113</v>
      </c>
      <c r="C5" t="s">
        <v>61</v>
      </c>
      <c r="D5">
        <v>46</v>
      </c>
      <c r="E5">
        <v>4</v>
      </c>
      <c r="F5">
        <v>20.978000000000002</v>
      </c>
      <c r="G5">
        <v>20.978000000000002</v>
      </c>
    </row>
    <row r="6" spans="1:7" x14ac:dyDescent="0.25">
      <c r="A6">
        <v>3</v>
      </c>
      <c r="B6" t="s">
        <v>60</v>
      </c>
      <c r="C6" t="s">
        <v>66</v>
      </c>
      <c r="D6">
        <v>37</v>
      </c>
      <c r="E6">
        <v>1</v>
      </c>
      <c r="F6">
        <v>19.925000000000001</v>
      </c>
      <c r="G6">
        <v>19.925000000000001</v>
      </c>
    </row>
    <row r="7" spans="1:7" x14ac:dyDescent="0.25">
      <c r="A7">
        <v>5</v>
      </c>
      <c r="B7" t="s">
        <v>62</v>
      </c>
      <c r="C7" t="s">
        <v>106</v>
      </c>
      <c r="D7">
        <v>30</v>
      </c>
      <c r="E7">
        <v>1</v>
      </c>
      <c r="F7">
        <v>20.036999999999999</v>
      </c>
      <c r="G7">
        <v>20.036999999999999</v>
      </c>
    </row>
    <row r="8" spans="1:7" x14ac:dyDescent="0.25">
      <c r="A8">
        <v>5</v>
      </c>
      <c r="B8" t="s">
        <v>62</v>
      </c>
      <c r="C8" t="s">
        <v>106</v>
      </c>
      <c r="D8">
        <v>40</v>
      </c>
      <c r="E8">
        <v>2</v>
      </c>
      <c r="F8">
        <v>20.823</v>
      </c>
      <c r="G8">
        <v>20.823</v>
      </c>
    </row>
    <row r="9" spans="1:7" x14ac:dyDescent="0.25">
      <c r="A9">
        <v>7</v>
      </c>
      <c r="B9" t="s">
        <v>63</v>
      </c>
      <c r="C9" t="s">
        <v>106</v>
      </c>
      <c r="D9">
        <v>1</v>
      </c>
      <c r="E9">
        <v>1</v>
      </c>
      <c r="F9">
        <v>30.012</v>
      </c>
      <c r="G9">
        <v>30.012</v>
      </c>
    </row>
    <row r="10" spans="1:7" x14ac:dyDescent="0.25">
      <c r="A10">
        <v>7</v>
      </c>
      <c r="B10" t="s">
        <v>63</v>
      </c>
      <c r="C10" t="s">
        <v>106</v>
      </c>
      <c r="D10">
        <v>40</v>
      </c>
      <c r="E10">
        <v>2</v>
      </c>
      <c r="F10">
        <v>21.149000000000001</v>
      </c>
      <c r="G10">
        <v>21.149000000000001</v>
      </c>
    </row>
    <row r="11" spans="1:7" x14ac:dyDescent="0.25">
      <c r="A11">
        <v>8</v>
      </c>
      <c r="B11" t="s">
        <v>64</v>
      </c>
      <c r="C11" t="s">
        <v>110</v>
      </c>
      <c r="D11">
        <v>2</v>
      </c>
      <c r="E11">
        <v>1</v>
      </c>
      <c r="F11">
        <v>21.725000000000001</v>
      </c>
      <c r="G11">
        <v>21.725000000000001</v>
      </c>
    </row>
    <row r="12" spans="1:7" x14ac:dyDescent="0.25">
      <c r="A12">
        <v>8</v>
      </c>
      <c r="B12" t="s">
        <v>64</v>
      </c>
      <c r="C12" t="s">
        <v>110</v>
      </c>
      <c r="D12">
        <v>40</v>
      </c>
      <c r="E12">
        <v>2</v>
      </c>
      <c r="F12">
        <v>22.757000000000001</v>
      </c>
      <c r="G12">
        <v>22.757000000000001</v>
      </c>
    </row>
    <row r="13" spans="1:7" x14ac:dyDescent="0.25">
      <c r="A13">
        <v>9</v>
      </c>
      <c r="B13" t="s">
        <v>114</v>
      </c>
      <c r="C13" t="s">
        <v>111</v>
      </c>
      <c r="D13">
        <v>1</v>
      </c>
      <c r="E13">
        <v>1</v>
      </c>
      <c r="F13">
        <v>44.106999999999999</v>
      </c>
      <c r="G13">
        <v>44.106999999999999</v>
      </c>
    </row>
    <row r="14" spans="1:7" x14ac:dyDescent="0.25">
      <c r="A14">
        <v>9</v>
      </c>
      <c r="B14" t="s">
        <v>114</v>
      </c>
      <c r="C14" t="s">
        <v>111</v>
      </c>
      <c r="D14">
        <v>18</v>
      </c>
      <c r="E14">
        <v>2</v>
      </c>
      <c r="F14">
        <v>25.378</v>
      </c>
      <c r="G14">
        <v>25.378</v>
      </c>
    </row>
    <row r="15" spans="1:7" x14ac:dyDescent="0.25">
      <c r="A15">
        <v>9</v>
      </c>
      <c r="B15" t="s">
        <v>114</v>
      </c>
      <c r="C15" t="s">
        <v>111</v>
      </c>
      <c r="D15">
        <v>36</v>
      </c>
      <c r="E15">
        <v>3</v>
      </c>
      <c r="F15">
        <v>32.628999999999998</v>
      </c>
      <c r="G15">
        <v>32.628999999999998</v>
      </c>
    </row>
    <row r="16" spans="1:7" x14ac:dyDescent="0.25">
      <c r="A16">
        <v>9</v>
      </c>
      <c r="B16" t="s">
        <v>114</v>
      </c>
      <c r="C16" t="s">
        <v>111</v>
      </c>
      <c r="D16">
        <v>39</v>
      </c>
      <c r="E16">
        <v>4</v>
      </c>
      <c r="F16">
        <v>14.997999999999999</v>
      </c>
      <c r="G16">
        <v>14.997999999999999</v>
      </c>
    </row>
    <row r="17" spans="1:7" x14ac:dyDescent="0.25">
      <c r="A17">
        <v>10</v>
      </c>
      <c r="B17" t="s">
        <v>65</v>
      </c>
      <c r="C17" t="s">
        <v>77</v>
      </c>
      <c r="D17">
        <v>12</v>
      </c>
      <c r="E17">
        <v>1</v>
      </c>
      <c r="F17">
        <v>20.782</v>
      </c>
      <c r="G17">
        <v>20.782</v>
      </c>
    </row>
    <row r="18" spans="1:7" x14ac:dyDescent="0.25">
      <c r="A18">
        <v>10</v>
      </c>
      <c r="B18" t="s">
        <v>65</v>
      </c>
      <c r="C18" t="s">
        <v>77</v>
      </c>
      <c r="D18">
        <v>39</v>
      </c>
      <c r="E18">
        <v>2</v>
      </c>
      <c r="F18">
        <v>21.286999999999999</v>
      </c>
      <c r="G18">
        <v>21.286999999999999</v>
      </c>
    </row>
    <row r="19" spans="1:7" x14ac:dyDescent="0.25">
      <c r="A19">
        <v>11</v>
      </c>
      <c r="B19" t="s">
        <v>67</v>
      </c>
      <c r="C19" t="s">
        <v>107</v>
      </c>
      <c r="D19">
        <v>2</v>
      </c>
      <c r="E19">
        <v>1</v>
      </c>
      <c r="F19">
        <v>28.109000000000002</v>
      </c>
      <c r="G19">
        <v>28.109000000000002</v>
      </c>
    </row>
    <row r="20" spans="1:7" x14ac:dyDescent="0.25">
      <c r="A20">
        <v>11</v>
      </c>
      <c r="B20" t="s">
        <v>67</v>
      </c>
      <c r="C20" t="s">
        <v>107</v>
      </c>
      <c r="D20">
        <v>40</v>
      </c>
      <c r="E20">
        <v>2</v>
      </c>
      <c r="F20">
        <v>26.173999999999999</v>
      </c>
      <c r="G20">
        <v>26.173999999999999</v>
      </c>
    </row>
    <row r="21" spans="1:7" x14ac:dyDescent="0.25">
      <c r="A21">
        <v>14</v>
      </c>
      <c r="B21" t="s">
        <v>112</v>
      </c>
      <c r="C21" t="s">
        <v>61</v>
      </c>
      <c r="D21">
        <v>1</v>
      </c>
      <c r="E21">
        <v>1</v>
      </c>
      <c r="F21">
        <v>56.71</v>
      </c>
      <c r="G21">
        <v>56.71</v>
      </c>
    </row>
    <row r="22" spans="1:7" x14ac:dyDescent="0.25">
      <c r="A22">
        <v>14</v>
      </c>
      <c r="B22" t="s">
        <v>112</v>
      </c>
      <c r="C22" t="s">
        <v>61</v>
      </c>
      <c r="D22">
        <v>40</v>
      </c>
      <c r="E22">
        <v>2</v>
      </c>
      <c r="F22">
        <v>21.370999999999999</v>
      </c>
      <c r="G22">
        <v>21.370999999999999</v>
      </c>
    </row>
    <row r="23" spans="1:7" x14ac:dyDescent="0.25">
      <c r="A23">
        <v>16</v>
      </c>
      <c r="B23" t="s">
        <v>68</v>
      </c>
      <c r="C23" t="s">
        <v>111</v>
      </c>
      <c r="D23">
        <v>24</v>
      </c>
      <c r="E23">
        <v>1</v>
      </c>
      <c r="F23">
        <v>21.058</v>
      </c>
      <c r="G23">
        <v>21.058</v>
      </c>
    </row>
    <row r="24" spans="1:7" x14ac:dyDescent="0.25">
      <c r="A24">
        <v>16</v>
      </c>
      <c r="B24" t="s">
        <v>68</v>
      </c>
      <c r="C24" t="s">
        <v>111</v>
      </c>
      <c r="D24">
        <v>40</v>
      </c>
      <c r="E24">
        <v>2</v>
      </c>
      <c r="F24">
        <v>22.03</v>
      </c>
      <c r="G24">
        <v>22.03</v>
      </c>
    </row>
    <row r="25" spans="1:7" x14ac:dyDescent="0.25">
      <c r="A25">
        <v>18</v>
      </c>
      <c r="B25" t="s">
        <v>76</v>
      </c>
      <c r="C25" t="s">
        <v>108</v>
      </c>
      <c r="D25">
        <v>23</v>
      </c>
      <c r="E25">
        <v>1</v>
      </c>
      <c r="F25">
        <v>19.736999999999998</v>
      </c>
      <c r="G25">
        <v>19.736999999999998</v>
      </c>
    </row>
    <row r="26" spans="1:7" x14ac:dyDescent="0.25">
      <c r="A26">
        <v>18</v>
      </c>
      <c r="B26" t="s">
        <v>76</v>
      </c>
      <c r="C26" t="s">
        <v>108</v>
      </c>
      <c r="D26">
        <v>40</v>
      </c>
      <c r="E26">
        <v>2</v>
      </c>
      <c r="F26">
        <v>21.236000000000001</v>
      </c>
      <c r="G26">
        <v>21.236000000000001</v>
      </c>
    </row>
    <row r="27" spans="1:7" x14ac:dyDescent="0.25">
      <c r="A27">
        <v>20</v>
      </c>
      <c r="B27" t="s">
        <v>69</v>
      </c>
      <c r="C27" t="s">
        <v>110</v>
      </c>
      <c r="D27">
        <v>1</v>
      </c>
      <c r="E27">
        <v>1</v>
      </c>
      <c r="F27">
        <v>35.607999999999997</v>
      </c>
      <c r="G27">
        <v>35.607999999999997</v>
      </c>
    </row>
    <row r="28" spans="1:7" x14ac:dyDescent="0.25">
      <c r="A28">
        <v>20</v>
      </c>
      <c r="B28" t="s">
        <v>69</v>
      </c>
      <c r="C28" t="s">
        <v>110</v>
      </c>
      <c r="D28">
        <v>39</v>
      </c>
      <c r="E28">
        <v>2</v>
      </c>
      <c r="F28">
        <v>21.777999999999999</v>
      </c>
      <c r="G28">
        <v>21.777999999999999</v>
      </c>
    </row>
    <row r="29" spans="1:7" x14ac:dyDescent="0.25">
      <c r="A29">
        <v>28</v>
      </c>
      <c r="B29" t="s">
        <v>115</v>
      </c>
      <c r="C29" t="s">
        <v>77</v>
      </c>
      <c r="D29">
        <v>1</v>
      </c>
      <c r="E29">
        <v>1</v>
      </c>
      <c r="F29">
        <v>21.376000000000001</v>
      </c>
      <c r="G29">
        <v>21.376000000000001</v>
      </c>
    </row>
    <row r="30" spans="1:7" x14ac:dyDescent="0.25">
      <c r="A30">
        <v>28</v>
      </c>
      <c r="B30" t="s">
        <v>115</v>
      </c>
      <c r="C30" t="s">
        <v>77</v>
      </c>
      <c r="D30">
        <v>22</v>
      </c>
      <c r="E30">
        <v>2</v>
      </c>
      <c r="F30">
        <v>20.809000000000001</v>
      </c>
      <c r="G30">
        <v>20.809000000000001</v>
      </c>
    </row>
    <row r="31" spans="1:7" x14ac:dyDescent="0.25">
      <c r="A31">
        <v>28</v>
      </c>
      <c r="B31" t="s">
        <v>115</v>
      </c>
      <c r="C31" t="s">
        <v>77</v>
      </c>
      <c r="D31">
        <v>39</v>
      </c>
      <c r="E31">
        <v>3</v>
      </c>
      <c r="F31">
        <v>21.071999999999999</v>
      </c>
      <c r="G31">
        <v>21.071999999999999</v>
      </c>
    </row>
    <row r="32" spans="1:7" x14ac:dyDescent="0.25">
      <c r="A32">
        <v>33</v>
      </c>
      <c r="B32" t="s">
        <v>71</v>
      </c>
      <c r="C32" t="s">
        <v>66</v>
      </c>
      <c r="D32">
        <v>38</v>
      </c>
      <c r="E32">
        <v>1</v>
      </c>
      <c r="F32">
        <v>19.765000000000001</v>
      </c>
      <c r="G32">
        <v>19.765000000000001</v>
      </c>
    </row>
    <row r="33" spans="1:7" x14ac:dyDescent="0.25">
      <c r="A33">
        <v>44</v>
      </c>
      <c r="B33" t="s">
        <v>72</v>
      </c>
      <c r="C33" t="s">
        <v>105</v>
      </c>
      <c r="D33">
        <v>22</v>
      </c>
      <c r="E33">
        <v>1</v>
      </c>
      <c r="F33">
        <v>20.376999999999999</v>
      </c>
      <c r="G33">
        <v>20.376999999999999</v>
      </c>
    </row>
    <row r="34" spans="1:7" x14ac:dyDescent="0.25">
      <c r="A34">
        <v>44</v>
      </c>
      <c r="B34" t="s">
        <v>72</v>
      </c>
      <c r="C34" t="s">
        <v>105</v>
      </c>
      <c r="D34">
        <v>40</v>
      </c>
      <c r="E34">
        <v>2</v>
      </c>
      <c r="F34">
        <v>21.329000000000001</v>
      </c>
      <c r="G34">
        <v>21.329000000000001</v>
      </c>
    </row>
    <row r="35" spans="1:7" x14ac:dyDescent="0.25">
      <c r="A35">
        <v>55</v>
      </c>
      <c r="B35" t="s">
        <v>75</v>
      </c>
      <c r="C35" t="s">
        <v>109</v>
      </c>
      <c r="D35">
        <v>15</v>
      </c>
      <c r="E35">
        <v>1</v>
      </c>
      <c r="F35">
        <v>21.515999999999998</v>
      </c>
      <c r="G35">
        <v>21.515999999999998</v>
      </c>
    </row>
    <row r="36" spans="1:7" x14ac:dyDescent="0.25">
      <c r="A36">
        <v>55</v>
      </c>
      <c r="B36" t="s">
        <v>75</v>
      </c>
      <c r="C36" t="s">
        <v>109</v>
      </c>
      <c r="D36">
        <v>40</v>
      </c>
      <c r="E36">
        <v>2</v>
      </c>
      <c r="F36">
        <v>20.966999999999999</v>
      </c>
      <c r="G36">
        <v>20.966999999999999</v>
      </c>
    </row>
    <row r="37" spans="1:7" x14ac:dyDescent="0.25">
      <c r="A37">
        <v>77</v>
      </c>
      <c r="B37" t="s">
        <v>73</v>
      </c>
      <c r="C37" t="s">
        <v>105</v>
      </c>
      <c r="D37">
        <v>40</v>
      </c>
      <c r="E37">
        <v>1</v>
      </c>
      <c r="F37">
        <v>20.192</v>
      </c>
      <c r="G37">
        <v>20.192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B2:U59"/>
  <sheetViews>
    <sheetView workbookViewId="0">
      <selection activeCell="G44" sqref="G4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2" spans="2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14</v>
      </c>
      <c r="E5" cm="1">
        <f t="array" aca="1" ref="E5" ca="1">IFERROR(IF(D5=1,"",INDEX(lapchart!$B:$U,B5+1,D5-1)),"")</f>
        <v>8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40</v>
      </c>
      <c r="C6">
        <f>_xlfn.MAXIFS(pitstop!E:E,pitstop!A:A,A6)</f>
        <v>2</v>
      </c>
      <c r="D6">
        <f t="shared" ca="1" si="0"/>
        <v>13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15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40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2</v>
      </c>
      <c r="D10">
        <f t="shared" ca="1" si="0"/>
        <v>2</v>
      </c>
      <c r="E10" cm="1">
        <f t="array" aca="1" ref="E10" ca="1">IFERROR(IF(D10=1,"",INDEX(lapchart!$B:$U,B10+1,D10-1)),"")</f>
        <v>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5</v>
      </c>
      <c r="E11" cm="1">
        <f t="array" aca="1" ref="E11" ca="1">IFERROR(IF(D11=1,"",INDEX(lapchart!$B:$U,B11+1,D11-1)),"")</f>
        <v>77</v>
      </c>
      <c r="F11">
        <f t="shared" ca="1" si="1"/>
        <v>3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39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38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40</v>
      </c>
      <c r="C16">
        <f>_xlfn.MAXIFS(pitstop!E:E,pitstop!A:A,A16)</f>
        <v>2</v>
      </c>
      <c r="D16">
        <f t="shared" ca="1" si="0"/>
        <v>6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14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40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40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18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85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86</v>
      </c>
      <c r="B3" s="4" t="s">
        <v>131</v>
      </c>
    </row>
    <row r="4" spans="1:2" x14ac:dyDescent="0.25">
      <c r="A4" t="s">
        <v>87</v>
      </c>
      <c r="B4" s="4">
        <v>0.54</v>
      </c>
    </row>
    <row r="5" spans="1:2" x14ac:dyDescent="0.25">
      <c r="A5" t="s">
        <v>88</v>
      </c>
      <c r="B5" t="s">
        <v>132</v>
      </c>
    </row>
    <row r="6" spans="1:2" x14ac:dyDescent="0.25">
      <c r="A6" t="s">
        <v>89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90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E15" sqref="E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91</v>
      </c>
      <c r="B1" t="s">
        <v>92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14</v>
      </c>
      <c r="K10" s="1"/>
    </row>
    <row r="11" spans="1:11" x14ac:dyDescent="0.25">
      <c r="A11">
        <v>10</v>
      </c>
      <c r="B11">
        <v>94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 t="s">
        <v>93</v>
      </c>
      <c r="B16">
        <v>11</v>
      </c>
      <c r="K16" s="1"/>
    </row>
    <row r="17" spans="1:11" x14ac:dyDescent="0.25">
      <c r="A17" t="s">
        <v>93</v>
      </c>
      <c r="B17">
        <v>19</v>
      </c>
      <c r="K17" s="1"/>
    </row>
    <row r="18" spans="1:11" x14ac:dyDescent="0.25">
      <c r="A18" t="s">
        <v>93</v>
      </c>
      <c r="B18">
        <v>27</v>
      </c>
      <c r="K18" s="1"/>
    </row>
    <row r="19" spans="1:11" x14ac:dyDescent="0.25">
      <c r="A19" t="s">
        <v>93</v>
      </c>
      <c r="B19">
        <v>33</v>
      </c>
      <c r="K19" s="1"/>
    </row>
    <row r="20" spans="1:11" x14ac:dyDescent="0.25">
      <c r="A20" t="s">
        <v>93</v>
      </c>
      <c r="B20">
        <v>26</v>
      </c>
      <c r="K20" s="1"/>
    </row>
    <row r="21" spans="1:11" x14ac:dyDescent="0.25">
      <c r="A21" t="s">
        <v>93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53</v>
      </c>
      <c r="B1" t="s">
        <v>117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134</v>
      </c>
      <c r="M1" s="8" t="s">
        <v>103</v>
      </c>
      <c r="N1" s="8" t="s">
        <v>104</v>
      </c>
      <c r="O1" s="8" t="s">
        <v>157</v>
      </c>
    </row>
    <row r="2" spans="1:15" x14ac:dyDescent="0.25">
      <c r="A2">
        <v>2</v>
      </c>
      <c r="B2" t="s">
        <v>113</v>
      </c>
      <c r="C2">
        <f>MATCH(A2,lapchart!$B$2:$U$2,0)</f>
        <v>18</v>
      </c>
      <c r="D2">
        <f>INDEX(finalstanding!A:A,MATCH(compoundchange!A2,finalstanding!B:B,0))</f>
        <v>12</v>
      </c>
      <c r="E2">
        <v>3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8.7126539351851842E-2</v>
      </c>
    </row>
    <row r="3" spans="1:15" x14ac:dyDescent="0.25">
      <c r="A3">
        <v>3</v>
      </c>
      <c r="B3" t="s">
        <v>60</v>
      </c>
      <c r="C3">
        <f>MATCH(A3,lapchart!$B$2:$U$2,0)</f>
        <v>10</v>
      </c>
      <c r="D3">
        <f>INDEX(finalstanding!A:A,MATCH(compoundchange!A3,finalstanding!B:B,0))</f>
        <v>1</v>
      </c>
      <c r="E3">
        <v>3</v>
      </c>
      <c r="L3">
        <v>2</v>
      </c>
      <c r="M3">
        <f t="shared" ref="M3:M21" si="1">IFERROR((D3-C3)*-1,"")</f>
        <v>9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8.6059872685185182E-2</v>
      </c>
    </row>
    <row r="4" spans="1:15" x14ac:dyDescent="0.25">
      <c r="A4">
        <v>5</v>
      </c>
      <c r="B4" t="s">
        <v>62</v>
      </c>
      <c r="C4">
        <f>MATCH(A4,lapchart!$B$2:$U$2,0)</f>
        <v>4</v>
      </c>
      <c r="D4">
        <f>INDEX(finalstanding!A:A,MATCH(compoundchange!A4,finalstanding!B:B,0))</f>
        <v>4</v>
      </c>
      <c r="E4">
        <v>2</v>
      </c>
      <c r="F4">
        <v>4</v>
      </c>
      <c r="G4">
        <v>3</v>
      </c>
      <c r="H4">
        <v>4</v>
      </c>
      <c r="I4">
        <v>12</v>
      </c>
      <c r="J4">
        <v>10</v>
      </c>
      <c r="K4">
        <v>11</v>
      </c>
      <c r="L4">
        <v>2</v>
      </c>
      <c r="M4">
        <f t="shared" si="1"/>
        <v>0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8.6129039351851844E-2</v>
      </c>
    </row>
    <row r="5" spans="1:15" x14ac:dyDescent="0.25">
      <c r="A5">
        <v>7</v>
      </c>
      <c r="B5" t="s">
        <v>63</v>
      </c>
      <c r="C5">
        <f>MATCH(A5,lapchart!$B$2:$U$2,0)</f>
        <v>3</v>
      </c>
      <c r="D5">
        <f>INDEX(finalstanding!A:A,MATCH(compoundchange!A5,finalstanding!B:B,0))</f>
        <v>14</v>
      </c>
      <c r="E5">
        <v>2</v>
      </c>
      <c r="F5">
        <v>4</v>
      </c>
      <c r="G5">
        <v>3</v>
      </c>
      <c r="H5">
        <v>4</v>
      </c>
      <c r="I5">
        <v>12</v>
      </c>
      <c r="J5">
        <v>8</v>
      </c>
      <c r="K5">
        <v>26</v>
      </c>
      <c r="L5">
        <v>3</v>
      </c>
      <c r="M5">
        <f t="shared" si="1"/>
        <v>-11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8.6029803240740735E-2</v>
      </c>
    </row>
    <row r="6" spans="1:15" x14ac:dyDescent="0.25">
      <c r="A6">
        <v>8</v>
      </c>
      <c r="B6" t="s">
        <v>64</v>
      </c>
      <c r="C6">
        <f>MATCH(A6,lapchart!$B$2:$U$2,0)</f>
        <v>16</v>
      </c>
      <c r="D6">
        <f>INDEX(finalstanding!A:A,MATCH(compoundchange!A6,finalstanding!B:B,0))</f>
        <v>13</v>
      </c>
      <c r="E6">
        <v>4</v>
      </c>
      <c r="L6">
        <v>2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8.6254039351851844E-2</v>
      </c>
    </row>
    <row r="7" spans="1:15" x14ac:dyDescent="0.25">
      <c r="A7">
        <v>9</v>
      </c>
      <c r="B7" t="s">
        <v>114</v>
      </c>
      <c r="C7">
        <f>MATCH(A7,lapchart!$B$2:$U$2,0)</f>
        <v>17</v>
      </c>
      <c r="D7">
        <f>INDEX(finalstanding!A:A,MATCH(compoundchange!A7,finalstanding!B:B,0))</f>
        <v>11</v>
      </c>
      <c r="E7">
        <v>2</v>
      </c>
      <c r="F7">
        <v>3</v>
      </c>
      <c r="G7">
        <v>4</v>
      </c>
      <c r="H7">
        <v>4</v>
      </c>
      <c r="I7">
        <v>12</v>
      </c>
      <c r="J7">
        <v>5</v>
      </c>
      <c r="K7">
        <v>5</v>
      </c>
      <c r="L7">
        <v>2</v>
      </c>
      <c r="M7">
        <f t="shared" si="1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8.7122303240740731E-2</v>
      </c>
    </row>
    <row r="8" spans="1:15" x14ac:dyDescent="0.25">
      <c r="A8">
        <v>11</v>
      </c>
      <c r="B8" t="s">
        <v>67</v>
      </c>
      <c r="C8">
        <f>MATCH(A8,lapchart!$B$2:$U$2,0)</f>
        <v>6</v>
      </c>
      <c r="D8" t="str">
        <f>INDEX(finalstanding!A:A,MATCH(compoundchange!A8,finalstanding!B:B,0))</f>
        <v>DNF</v>
      </c>
      <c r="E8">
        <v>2</v>
      </c>
      <c r="F8">
        <v>4</v>
      </c>
      <c r="G8">
        <v>3</v>
      </c>
      <c r="H8">
        <v>4</v>
      </c>
      <c r="I8">
        <v>12</v>
      </c>
      <c r="J8">
        <v>8</v>
      </c>
      <c r="K8">
        <v>19</v>
      </c>
      <c r="L8">
        <v>3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7.3219629629629635E-2</v>
      </c>
    </row>
    <row r="9" spans="1:15" x14ac:dyDescent="0.25">
      <c r="A9">
        <v>14</v>
      </c>
      <c r="B9" t="s">
        <v>112</v>
      </c>
      <c r="C9">
        <f>MATCH(A9,lapchart!$B$2:$U$2,0)</f>
        <v>19</v>
      </c>
      <c r="D9">
        <f>INDEX(finalstanding!A:A,MATCH(compoundchange!A9,finalstanding!B:B,0))</f>
        <v>9</v>
      </c>
      <c r="E9">
        <v>2</v>
      </c>
      <c r="F9">
        <v>4</v>
      </c>
      <c r="G9">
        <v>3</v>
      </c>
      <c r="H9">
        <v>4</v>
      </c>
      <c r="I9">
        <v>12</v>
      </c>
      <c r="J9">
        <v>10</v>
      </c>
      <c r="K9">
        <v>29</v>
      </c>
      <c r="L9">
        <v>2</v>
      </c>
      <c r="M9">
        <f t="shared" si="1"/>
        <v>10</v>
      </c>
      <c r="N9">
        <f t="shared" si="0"/>
        <v>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8.6749120370370372E-2</v>
      </c>
    </row>
    <row r="10" spans="1:15" x14ac:dyDescent="0.25">
      <c r="A10">
        <v>18</v>
      </c>
      <c r="B10" t="s">
        <v>76</v>
      </c>
      <c r="C10">
        <f>MATCH(A10,lapchart!$B$2:$U$2,0)</f>
        <v>8</v>
      </c>
      <c r="D10">
        <f>INDEX(finalstanding!A:A,MATCH(compoundchange!A10,finalstanding!B:B,0))</f>
        <v>3</v>
      </c>
      <c r="E10">
        <v>2</v>
      </c>
      <c r="F10">
        <v>4</v>
      </c>
      <c r="G10">
        <v>3</v>
      </c>
      <c r="H10">
        <v>4</v>
      </c>
      <c r="I10">
        <v>13</v>
      </c>
      <c r="J10">
        <v>9</v>
      </c>
      <c r="K10">
        <v>29</v>
      </c>
      <c r="L10">
        <v>2</v>
      </c>
      <c r="M10">
        <f t="shared" si="1"/>
        <v>5</v>
      </c>
      <c r="N10">
        <f t="shared" si="0"/>
        <v>15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8.6106273148148157E-2</v>
      </c>
    </row>
    <row r="11" spans="1:15" x14ac:dyDescent="0.25">
      <c r="A11">
        <v>19</v>
      </c>
      <c r="B11" t="s">
        <v>119</v>
      </c>
      <c r="C11">
        <f>MATCH(A11,lapchart!$B$2:$U$2,0)</f>
        <v>9</v>
      </c>
      <c r="D11" t="str">
        <f>INDEX(finalstanding!A:A,MATCH(compoundchange!A11,finalstanding!B:B,0))</f>
        <v>DNF</v>
      </c>
      <c r="L11">
        <v>2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5.4512881944444445E-2</v>
      </c>
    </row>
    <row r="12" spans="1:15" x14ac:dyDescent="0.25">
      <c r="A12">
        <v>20</v>
      </c>
      <c r="B12" t="s">
        <v>69</v>
      </c>
      <c r="C12">
        <f>MATCH(A12,lapchart!$B$2:$U$2,0)</f>
        <v>12</v>
      </c>
      <c r="D12">
        <f>INDEX(finalstanding!A:A,MATCH(compoundchange!A12,finalstanding!B:B,0))</f>
        <v>7</v>
      </c>
      <c r="E12">
        <v>2</v>
      </c>
      <c r="F12">
        <v>4</v>
      </c>
      <c r="G12">
        <v>3</v>
      </c>
      <c r="H12">
        <v>4</v>
      </c>
      <c r="I12">
        <v>12</v>
      </c>
      <c r="J12">
        <v>10</v>
      </c>
      <c r="K12">
        <v>29</v>
      </c>
      <c r="L12">
        <v>2</v>
      </c>
      <c r="M12">
        <f t="shared" si="1"/>
        <v>5</v>
      </c>
      <c r="N12">
        <f t="shared" si="0"/>
        <v>6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8.6543124999999999E-2</v>
      </c>
    </row>
    <row r="13" spans="1:15" x14ac:dyDescent="0.25">
      <c r="A13">
        <v>26</v>
      </c>
      <c r="B13" t="s">
        <v>120</v>
      </c>
      <c r="C13">
        <f>MATCH(A13,lapchart!$B$2:$U$2,0)</f>
        <v>11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1.1556597222222222E-2</v>
      </c>
    </row>
    <row r="14" spans="1:15" x14ac:dyDescent="0.25">
      <c r="A14">
        <v>27</v>
      </c>
      <c r="B14" t="s">
        <v>70</v>
      </c>
      <c r="C14">
        <f>MATCH(A14,lapchart!$B$2:$U$2,0)</f>
        <v>13</v>
      </c>
      <c r="D14" t="str">
        <f>INDEX(finalstanding!A:A,MATCH(compoundchange!A14,finalstanding!B:B,0))</f>
        <v>DNF</v>
      </c>
      <c r="L14">
        <v>2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5.3018750000000003E-2</v>
      </c>
    </row>
    <row r="15" spans="1:15" x14ac:dyDescent="0.25">
      <c r="A15">
        <v>30</v>
      </c>
      <c r="B15" t="s">
        <v>121</v>
      </c>
      <c r="C15">
        <f>MATCH(A15,lapchart!$B$2:$U$2,0)</f>
        <v>20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1.001119212962963E-2</v>
      </c>
    </row>
    <row r="16" spans="1:15" x14ac:dyDescent="0.25">
      <c r="A16">
        <v>31</v>
      </c>
      <c r="B16" t="s">
        <v>118</v>
      </c>
      <c r="C16">
        <f>MATCH(A16,lapchart!$B$2:$U$2,0)</f>
        <v>7</v>
      </c>
      <c r="D16">
        <f>INDEX(finalstanding!A:A,MATCH(compoundchange!A16,finalstanding!B:B,0))</f>
        <v>6</v>
      </c>
      <c r="E16">
        <v>3</v>
      </c>
      <c r="L16">
        <v>3</v>
      </c>
      <c r="M16">
        <f t="shared" si="1"/>
        <v>1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8.6410543981481472E-2</v>
      </c>
    </row>
    <row r="17" spans="1:15" x14ac:dyDescent="0.25">
      <c r="A17">
        <v>33</v>
      </c>
      <c r="B17" t="s">
        <v>71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1.5473402777777779E-2</v>
      </c>
    </row>
    <row r="18" spans="1:15" x14ac:dyDescent="0.25">
      <c r="A18">
        <v>44</v>
      </c>
      <c r="B18" t="s">
        <v>72</v>
      </c>
      <c r="C18">
        <f>MATCH(A18,lapchart!$B$2:$U$2,0)</f>
        <v>1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4</v>
      </c>
      <c r="I18">
        <v>12</v>
      </c>
      <c r="J18">
        <v>10</v>
      </c>
      <c r="K18">
        <v>9</v>
      </c>
      <c r="L18">
        <v>2</v>
      </c>
      <c r="M18">
        <f t="shared" si="1"/>
        <v>-4</v>
      </c>
      <c r="N18">
        <f t="shared" si="0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8.6131493055555564E-2</v>
      </c>
    </row>
    <row r="19" spans="1:15" x14ac:dyDescent="0.25">
      <c r="A19">
        <v>55</v>
      </c>
      <c r="B19" t="s">
        <v>75</v>
      </c>
      <c r="C19">
        <f>MATCH(A19,lapchart!$B$2:$U$2,0)</f>
        <v>15</v>
      </c>
      <c r="D19">
        <f>INDEX(finalstanding!A:A,MATCH(compoundchange!A19,finalstanding!B:B,0))</f>
        <v>8</v>
      </c>
      <c r="E19">
        <v>2</v>
      </c>
      <c r="F19">
        <v>4</v>
      </c>
      <c r="G19">
        <v>3</v>
      </c>
      <c r="H19">
        <v>4</v>
      </c>
      <c r="I19">
        <v>12</v>
      </c>
      <c r="J19">
        <v>10</v>
      </c>
      <c r="K19">
        <v>29</v>
      </c>
      <c r="L19">
        <v>2</v>
      </c>
      <c r="M19">
        <f t="shared" si="1"/>
        <v>7</v>
      </c>
      <c r="N19">
        <f t="shared" si="0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8.6631631944444454E-2</v>
      </c>
    </row>
    <row r="20" spans="1:15" x14ac:dyDescent="0.25">
      <c r="A20">
        <v>77</v>
      </c>
      <c r="B20" t="s">
        <v>73</v>
      </c>
      <c r="C20">
        <f>MATCH(A20,lapchart!$B$2:$U$2,0)</f>
        <v>2</v>
      </c>
      <c r="D20">
        <f>INDEX(finalstanding!A:A,MATCH(compoundchange!A20,finalstanding!B:B,0))</f>
        <v>2</v>
      </c>
      <c r="E20">
        <v>3</v>
      </c>
      <c r="L20">
        <v>2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8.6105057870370372E-2</v>
      </c>
    </row>
    <row r="21" spans="1:15" x14ac:dyDescent="0.25">
      <c r="A21">
        <v>94</v>
      </c>
      <c r="B21" t="s">
        <v>122</v>
      </c>
      <c r="C21">
        <f>MATCH(A21,lapchart!$B$2:$U$2,0)</f>
        <v>14</v>
      </c>
      <c r="D21">
        <f>INDEX(finalstanding!A:A,MATCH(compoundchange!A21,finalstanding!B:B,0))</f>
        <v>10</v>
      </c>
      <c r="E21">
        <v>3</v>
      </c>
      <c r="L21">
        <v>4</v>
      </c>
      <c r="M21">
        <f t="shared" si="1"/>
        <v>4</v>
      </c>
      <c r="N21">
        <f t="shared" si="0"/>
        <v>1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8.709104166666666E-2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5B2E-53ED-48F3-B387-E0D65B900971}">
  <dimension ref="A1:U9"/>
  <sheetViews>
    <sheetView tabSelected="1" workbookViewId="0">
      <selection activeCell="N14" sqref="N14:O1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53</v>
      </c>
      <c r="B1" t="s">
        <v>117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134</v>
      </c>
      <c r="M1" s="8" t="s">
        <v>103</v>
      </c>
      <c r="N1" s="8" t="s">
        <v>104</v>
      </c>
      <c r="O1" s="8" t="s">
        <v>157</v>
      </c>
      <c r="P1" s="7" t="s">
        <v>158</v>
      </c>
      <c r="Q1" s="7" t="s">
        <v>159</v>
      </c>
      <c r="R1" s="7" t="s">
        <v>160</v>
      </c>
      <c r="S1" s="7" t="s">
        <v>161</v>
      </c>
      <c r="T1" s="7" t="s">
        <v>162</v>
      </c>
      <c r="U1" s="10" t="s">
        <v>163</v>
      </c>
    </row>
    <row r="2" spans="1:21" x14ac:dyDescent="0.25">
      <c r="A2">
        <v>5</v>
      </c>
      <c r="B2" t="s">
        <v>62</v>
      </c>
      <c r="C2">
        <f>MATCH(A2,lapchart!$B$2:$U$2,0)</f>
        <v>4</v>
      </c>
      <c r="D2">
        <f>INDEX(finalstanding!A:A,MATCH(sc!A2,finalstanding!B:B,0))</f>
        <v>4</v>
      </c>
      <c r="E2">
        <v>2</v>
      </c>
      <c r="F2">
        <v>4</v>
      </c>
      <c r="G2">
        <v>3</v>
      </c>
      <c r="H2">
        <v>4</v>
      </c>
      <c r="I2">
        <v>12</v>
      </c>
      <c r="J2">
        <v>10</v>
      </c>
      <c r="K2">
        <v>11</v>
      </c>
      <c r="L2">
        <v>2</v>
      </c>
      <c r="M2">
        <f t="shared" ref="M2:M9" si="0">IFERROR((D2-C2)*-1,"")</f>
        <v>0</v>
      </c>
      <c r="N2">
        <f t="shared" ref="N2:N9" si="1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8.6129039351851844E-2</v>
      </c>
      <c r="P2">
        <v>12</v>
      </c>
      <c r="Q2">
        <v>1</v>
      </c>
      <c r="R2">
        <f t="shared" ref="R2:R7" si="2">IF(I2=P2,P2,IF(I2+J2=P2,J2,IF(I2&gt;P2,I2-P2,IF(I2+J2&gt;P2,P2-I2,IF(I2+J2+K2&gt;P2,P2-I2-J2,"")))))</f>
        <v>12</v>
      </c>
      <c r="S2">
        <f>COUNTA(lapchart!B:B)-2-P2</f>
        <v>40</v>
      </c>
      <c r="T2">
        <f t="shared" ref="T2:T7" si="3">IF(I2&gt;=P2,F2,IF(I2+J2&gt;=P2,G2,IF(I2+J2+K2&gt;=P2,H2)))</f>
        <v>4</v>
      </c>
      <c r="U2">
        <f ca="1">IFERROR(INDEX(lapchart!$B$1:$U$1, MATCH(A2,INDIRECT("lapchart!B"&amp;P2+2&amp;":U" &amp; P2+2),0)),"")</f>
        <v>2</v>
      </c>
    </row>
    <row r="3" spans="1:21" x14ac:dyDescent="0.25">
      <c r="A3">
        <v>7</v>
      </c>
      <c r="B3" t="s">
        <v>63</v>
      </c>
      <c r="C3">
        <f>MATCH(A3,lapchart!$B$2:$U$2,0)</f>
        <v>3</v>
      </c>
      <c r="D3">
        <f>INDEX(finalstanding!A:A,MATCH(sc!A3,finalstanding!B:B,0))</f>
        <v>14</v>
      </c>
      <c r="E3">
        <v>2</v>
      </c>
      <c r="F3">
        <v>4</v>
      </c>
      <c r="G3">
        <v>3</v>
      </c>
      <c r="H3">
        <v>4</v>
      </c>
      <c r="I3">
        <v>12</v>
      </c>
      <c r="J3">
        <v>8</v>
      </c>
      <c r="K3">
        <v>26</v>
      </c>
      <c r="L3">
        <v>3</v>
      </c>
      <c r="M3">
        <f t="shared" si="0"/>
        <v>-11</v>
      </c>
      <c r="N3">
        <f t="shared" si="1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8.6029803240740735E-2</v>
      </c>
      <c r="P3">
        <v>12</v>
      </c>
      <c r="Q3">
        <v>1</v>
      </c>
      <c r="R3">
        <f t="shared" si="2"/>
        <v>12</v>
      </c>
      <c r="S3">
        <f>COUNTA(lapchart!B:B)-2-P3</f>
        <v>40</v>
      </c>
      <c r="T3">
        <f t="shared" si="3"/>
        <v>4</v>
      </c>
      <c r="U3">
        <f ca="1">IFERROR(INDEX(lapchart!$B$1:$U$1, MATCH(A3,INDIRECT("lapchart!B"&amp;P3+2&amp;":U" &amp; P3+2),0)),"")</f>
        <v>4</v>
      </c>
    </row>
    <row r="4" spans="1:21" x14ac:dyDescent="0.25">
      <c r="A4">
        <v>9</v>
      </c>
      <c r="B4" t="s">
        <v>114</v>
      </c>
      <c r="C4">
        <f>MATCH(A4,lapchart!$B$2:$U$2,0)</f>
        <v>17</v>
      </c>
      <c r="D4">
        <f>INDEX(finalstanding!A:A,MATCH(sc!A4,finalstanding!B:B,0))</f>
        <v>11</v>
      </c>
      <c r="E4">
        <v>2</v>
      </c>
      <c r="F4">
        <v>3</v>
      </c>
      <c r="G4">
        <v>4</v>
      </c>
      <c r="H4">
        <v>4</v>
      </c>
      <c r="I4">
        <v>12</v>
      </c>
      <c r="J4">
        <v>5</v>
      </c>
      <c r="K4">
        <v>5</v>
      </c>
      <c r="L4">
        <v>2</v>
      </c>
      <c r="M4">
        <f t="shared" si="0"/>
        <v>6</v>
      </c>
      <c r="N4">
        <f t="shared" si="1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8.7122303240740731E-2</v>
      </c>
      <c r="P4">
        <v>12</v>
      </c>
      <c r="Q4">
        <v>1</v>
      </c>
      <c r="R4">
        <f t="shared" si="2"/>
        <v>12</v>
      </c>
      <c r="S4">
        <f>COUNTA(lapchart!B:B)-2-P4</f>
        <v>40</v>
      </c>
      <c r="T4">
        <f t="shared" si="3"/>
        <v>3</v>
      </c>
      <c r="U4">
        <f ca="1">IFERROR(INDEX(lapchart!$B$1:$U$1, MATCH(A4,INDIRECT("lapchart!B"&amp;P4+2&amp;":U" &amp; P4+2),0)),"")</f>
        <v>14</v>
      </c>
    </row>
    <row r="5" spans="1:21" x14ac:dyDescent="0.25">
      <c r="A5">
        <v>14</v>
      </c>
      <c r="B5" t="s">
        <v>112</v>
      </c>
      <c r="C5">
        <f>MATCH(A5,lapchart!$B$2:$U$2,0)</f>
        <v>19</v>
      </c>
      <c r="D5">
        <f>INDEX(finalstanding!A:A,MATCH(sc!A5,finalstanding!B:B,0))</f>
        <v>9</v>
      </c>
      <c r="E5">
        <v>2</v>
      </c>
      <c r="F5">
        <v>4</v>
      </c>
      <c r="G5">
        <v>3</v>
      </c>
      <c r="H5">
        <v>4</v>
      </c>
      <c r="I5">
        <v>12</v>
      </c>
      <c r="J5">
        <v>10</v>
      </c>
      <c r="K5">
        <v>29</v>
      </c>
      <c r="L5">
        <v>2</v>
      </c>
      <c r="M5">
        <f t="shared" si="0"/>
        <v>10</v>
      </c>
      <c r="N5">
        <f t="shared" si="1"/>
        <v>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8.6749120370370372E-2</v>
      </c>
      <c r="P5">
        <v>12</v>
      </c>
      <c r="Q5">
        <v>1</v>
      </c>
      <c r="R5">
        <f t="shared" si="2"/>
        <v>12</v>
      </c>
      <c r="S5">
        <f>COUNTA(lapchart!B:B)-2-P5</f>
        <v>40</v>
      </c>
      <c r="T5">
        <f t="shared" si="3"/>
        <v>4</v>
      </c>
      <c r="U5">
        <f ca="1">IFERROR(INDEX(lapchart!$B$1:$U$1, MATCH(A5,INDIRECT("lapchart!B"&amp;P5+2&amp;":U" &amp; P5+2),0)),"")</f>
        <v>12</v>
      </c>
    </row>
    <row r="6" spans="1:21" x14ac:dyDescent="0.25">
      <c r="A6">
        <v>18</v>
      </c>
      <c r="B6" t="s">
        <v>76</v>
      </c>
      <c r="C6">
        <f>MATCH(A6,lapchart!$B$2:$U$2,0)</f>
        <v>8</v>
      </c>
      <c r="D6">
        <f>INDEX(finalstanding!A:A,MATCH(sc!A6,finalstanding!B:B,0))</f>
        <v>3</v>
      </c>
      <c r="E6">
        <v>2</v>
      </c>
      <c r="F6">
        <v>4</v>
      </c>
      <c r="G6">
        <v>3</v>
      </c>
      <c r="H6">
        <v>4</v>
      </c>
      <c r="I6">
        <v>13</v>
      </c>
      <c r="J6">
        <v>9</v>
      </c>
      <c r="K6">
        <v>29</v>
      </c>
      <c r="L6">
        <v>2</v>
      </c>
      <c r="M6">
        <f t="shared" si="0"/>
        <v>5</v>
      </c>
      <c r="N6">
        <f t="shared" si="1"/>
        <v>15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8.6106273148148157E-2</v>
      </c>
      <c r="P6">
        <v>12</v>
      </c>
      <c r="Q6">
        <v>1</v>
      </c>
      <c r="R6">
        <f t="shared" si="2"/>
        <v>1</v>
      </c>
      <c r="S6">
        <f>COUNTA(lapchart!B:B)-2-P6</f>
        <v>40</v>
      </c>
      <c r="T6">
        <f t="shared" si="3"/>
        <v>4</v>
      </c>
      <c r="U6">
        <f ca="1">IFERROR(INDEX(lapchart!$B$1:$U$1, MATCH(A6,INDIRECT("lapchart!B"&amp;P6+2&amp;":U" &amp; P6+2),0)),"")</f>
        <v>7</v>
      </c>
    </row>
    <row r="7" spans="1:21" x14ac:dyDescent="0.25">
      <c r="A7">
        <v>20</v>
      </c>
      <c r="B7" t="s">
        <v>69</v>
      </c>
      <c r="C7">
        <f>MATCH(A7,lapchart!$B$2:$U$2,0)</f>
        <v>12</v>
      </c>
      <c r="D7">
        <f>INDEX(finalstanding!A:A,MATCH(sc!A7,finalstanding!B:B,0))</f>
        <v>7</v>
      </c>
      <c r="E7">
        <v>2</v>
      </c>
      <c r="F7">
        <v>4</v>
      </c>
      <c r="G7">
        <v>3</v>
      </c>
      <c r="H7">
        <v>4</v>
      </c>
      <c r="I7">
        <v>12</v>
      </c>
      <c r="J7">
        <v>10</v>
      </c>
      <c r="K7">
        <v>29</v>
      </c>
      <c r="L7">
        <v>2</v>
      </c>
      <c r="M7">
        <f t="shared" si="0"/>
        <v>5</v>
      </c>
      <c r="N7">
        <f t="shared" si="1"/>
        <v>6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8.6543124999999999E-2</v>
      </c>
      <c r="P7">
        <v>12</v>
      </c>
      <c r="Q7">
        <v>1</v>
      </c>
      <c r="R7">
        <f t="shared" si="2"/>
        <v>12</v>
      </c>
      <c r="S7">
        <f>COUNTA(lapchart!B:B)-2-P7</f>
        <v>40</v>
      </c>
      <c r="T7">
        <f t="shared" si="3"/>
        <v>4</v>
      </c>
      <c r="U7">
        <f ca="1">IFERROR(INDEX(lapchart!$B$1:$U$1, MATCH(A7,INDIRECT("lapchart!B"&amp;P7+2&amp;":U" &amp; P7+2),0)),"")</f>
        <v>10</v>
      </c>
    </row>
    <row r="8" spans="1:21" x14ac:dyDescent="0.25">
      <c r="A8">
        <v>44</v>
      </c>
      <c r="B8" t="s">
        <v>72</v>
      </c>
      <c r="C8">
        <f>MATCH(A8,lapchart!$B$2:$U$2,0)</f>
        <v>1</v>
      </c>
      <c r="D8">
        <f>INDEX(finalstanding!A:A,MATCH(sc!A8,finalstanding!B:B,0))</f>
        <v>5</v>
      </c>
      <c r="E8">
        <v>2</v>
      </c>
      <c r="F8">
        <v>4</v>
      </c>
      <c r="G8">
        <v>3</v>
      </c>
      <c r="H8">
        <v>4</v>
      </c>
      <c r="I8">
        <v>12</v>
      </c>
      <c r="J8">
        <v>10</v>
      </c>
      <c r="K8">
        <v>9</v>
      </c>
      <c r="L8">
        <v>2</v>
      </c>
      <c r="M8">
        <f t="shared" si="0"/>
        <v>-4</v>
      </c>
      <c r="N8">
        <f t="shared" si="1"/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8.6131493055555564E-2</v>
      </c>
      <c r="P8">
        <v>12</v>
      </c>
      <c r="Q8">
        <v>1</v>
      </c>
      <c r="R8">
        <f t="shared" ref="R8:R9" si="4">IF(I8=P8,P8,IF(I8+J8=P8,J8,IF(I8&gt;P8,I8-P8,IF(I8+J8&gt;P8,P8-I8,IF(I8+J8+K8&gt;P8,P8-I8-J8,"")))))</f>
        <v>12</v>
      </c>
      <c r="S8">
        <f>COUNTA(lapchart!B:B)-2-P8</f>
        <v>40</v>
      </c>
      <c r="T8">
        <f t="shared" ref="T8:T9" si="5">IF(I8&gt;=P8,F8,IF(I8+J8&gt;=P8,G8,IF(I8+J8+K8&gt;=P8,H8)))</f>
        <v>4</v>
      </c>
      <c r="U8">
        <f ca="1">IFERROR(INDEX(lapchart!$B$1:$U$1, MATCH(A8,INDIRECT("lapchart!B"&amp;P8+2&amp;":U" &amp; P8+2),0)),"")</f>
        <v>1</v>
      </c>
    </row>
    <row r="9" spans="1:21" x14ac:dyDescent="0.25">
      <c r="A9">
        <v>55</v>
      </c>
      <c r="B9" t="s">
        <v>75</v>
      </c>
      <c r="C9">
        <f>MATCH(A9,lapchart!$B$2:$U$2,0)</f>
        <v>15</v>
      </c>
      <c r="D9">
        <f>INDEX(finalstanding!A:A,MATCH(sc!A9,finalstanding!B:B,0))</f>
        <v>8</v>
      </c>
      <c r="E9">
        <v>2</v>
      </c>
      <c r="F9">
        <v>4</v>
      </c>
      <c r="G9">
        <v>3</v>
      </c>
      <c r="H9">
        <v>4</v>
      </c>
      <c r="I9">
        <v>12</v>
      </c>
      <c r="J9">
        <v>10</v>
      </c>
      <c r="K9">
        <v>29</v>
      </c>
      <c r="L9">
        <v>2</v>
      </c>
      <c r="M9">
        <f t="shared" si="0"/>
        <v>7</v>
      </c>
      <c r="N9">
        <f t="shared" si="1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8.6631631944444454E-2</v>
      </c>
      <c r="P9">
        <v>12</v>
      </c>
      <c r="Q9">
        <v>1</v>
      </c>
      <c r="R9">
        <f t="shared" si="4"/>
        <v>12</v>
      </c>
      <c r="S9">
        <f>COUNTA(lapchart!B:B)-2-P9</f>
        <v>40</v>
      </c>
      <c r="T9">
        <f t="shared" si="5"/>
        <v>4</v>
      </c>
      <c r="U9">
        <f ca="1">IFERROR(INDEX(lapchart!$B$1:$U$1, MATCH(A9,INDIRECT("lapchart!B"&amp;P9+2&amp;":U" &amp; P9+2),0)),"")</f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A13-49D3-4A02-8B73-8AFF8ECF3CA4}">
  <dimension ref="A1:L21"/>
  <sheetViews>
    <sheetView workbookViewId="0">
      <selection activeCell="P57" sqref="P57"/>
    </sheetView>
  </sheetViews>
  <sheetFormatPr defaultRowHeight="15" x14ac:dyDescent="0.25"/>
  <sheetData>
    <row r="1" spans="1:12" x14ac:dyDescent="0.25">
      <c r="A1" t="s">
        <v>91</v>
      </c>
      <c r="B1" t="s">
        <v>92</v>
      </c>
      <c r="C1" t="s">
        <v>54</v>
      </c>
      <c r="D1" t="s">
        <v>135</v>
      </c>
      <c r="E1" t="s">
        <v>55</v>
      </c>
      <c r="F1" t="s">
        <v>136</v>
      </c>
      <c r="G1" t="s">
        <v>58</v>
      </c>
      <c r="H1" t="s">
        <v>74</v>
      </c>
      <c r="I1" t="s">
        <v>137</v>
      </c>
      <c r="J1" t="s">
        <v>138</v>
      </c>
      <c r="K1" t="s">
        <v>139</v>
      </c>
      <c r="L1" t="s">
        <v>56</v>
      </c>
    </row>
    <row r="2" spans="1:12" x14ac:dyDescent="0.25">
      <c r="A2">
        <v>1</v>
      </c>
      <c r="B2">
        <v>3</v>
      </c>
      <c r="C2" t="s">
        <v>60</v>
      </c>
      <c r="D2" t="s">
        <v>140</v>
      </c>
      <c r="E2" t="s">
        <v>124</v>
      </c>
      <c r="F2">
        <v>51</v>
      </c>
      <c r="G2" s="1">
        <v>8.6059872685185182E-2</v>
      </c>
      <c r="J2">
        <v>148.17599999999999</v>
      </c>
      <c r="K2" s="1">
        <v>1.213912037037037E-3</v>
      </c>
      <c r="L2">
        <v>46</v>
      </c>
    </row>
    <row r="3" spans="1:12" x14ac:dyDescent="0.25">
      <c r="A3">
        <v>2</v>
      </c>
      <c r="B3">
        <v>77</v>
      </c>
      <c r="C3" t="s">
        <v>73</v>
      </c>
      <c r="D3" t="s">
        <v>141</v>
      </c>
      <c r="E3" t="s">
        <v>123</v>
      </c>
      <c r="F3">
        <v>51</v>
      </c>
      <c r="G3" s="1">
        <v>8.6105057870370372E-2</v>
      </c>
      <c r="H3">
        <v>3.9039999999999999</v>
      </c>
      <c r="I3">
        <v>3.9039999999999999</v>
      </c>
      <c r="J3">
        <v>148.09800000000001</v>
      </c>
      <c r="K3" s="1">
        <v>1.202835648148148E-3</v>
      </c>
      <c r="L3">
        <v>51</v>
      </c>
    </row>
    <row r="4" spans="1:12" x14ac:dyDescent="0.25">
      <c r="A4">
        <v>3</v>
      </c>
      <c r="B4">
        <v>18</v>
      </c>
      <c r="C4" t="s">
        <v>76</v>
      </c>
      <c r="D4" t="s">
        <v>142</v>
      </c>
      <c r="E4" t="s">
        <v>108</v>
      </c>
      <c r="F4">
        <v>51</v>
      </c>
      <c r="G4" s="1">
        <v>8.6106273148148157E-2</v>
      </c>
      <c r="H4">
        <v>4.0090000000000003</v>
      </c>
      <c r="I4">
        <v>0.105</v>
      </c>
      <c r="J4">
        <v>148.096</v>
      </c>
      <c r="K4" s="1">
        <v>1.2165277777777775E-3</v>
      </c>
      <c r="L4">
        <v>44</v>
      </c>
    </row>
    <row r="5" spans="1:12" x14ac:dyDescent="0.25">
      <c r="A5">
        <v>4</v>
      </c>
      <c r="B5">
        <v>5</v>
      </c>
      <c r="C5" t="s">
        <v>62</v>
      </c>
      <c r="D5" t="s">
        <v>143</v>
      </c>
      <c r="E5" t="s">
        <v>106</v>
      </c>
      <c r="F5">
        <v>51</v>
      </c>
      <c r="G5" s="1">
        <v>8.6129039351851844E-2</v>
      </c>
      <c r="H5">
        <v>5.976</v>
      </c>
      <c r="I5">
        <v>1.9670000000000001</v>
      </c>
      <c r="J5">
        <v>148.05699999999999</v>
      </c>
      <c r="K5" s="1">
        <v>1.1972337962962963E-3</v>
      </c>
      <c r="L5">
        <v>47</v>
      </c>
    </row>
    <row r="6" spans="1:12" x14ac:dyDescent="0.25">
      <c r="A6">
        <v>5</v>
      </c>
      <c r="B6">
        <v>44</v>
      </c>
      <c r="C6" t="s">
        <v>72</v>
      </c>
      <c r="D6" t="s">
        <v>144</v>
      </c>
      <c r="E6" t="s">
        <v>123</v>
      </c>
      <c r="F6">
        <v>51</v>
      </c>
      <c r="G6" s="1">
        <v>8.6131493055555564E-2</v>
      </c>
      <c r="H6">
        <v>6.1879999999999997</v>
      </c>
      <c r="I6">
        <v>0.21199999999999999</v>
      </c>
      <c r="J6">
        <v>148.053</v>
      </c>
      <c r="K6" s="1">
        <v>1.1975578703703703E-3</v>
      </c>
      <c r="L6">
        <v>46</v>
      </c>
    </row>
    <row r="7" spans="1:12" x14ac:dyDescent="0.25">
      <c r="A7">
        <v>6</v>
      </c>
      <c r="B7">
        <v>31</v>
      </c>
      <c r="C7" t="s">
        <v>118</v>
      </c>
      <c r="D7" t="s">
        <v>145</v>
      </c>
      <c r="E7" t="s">
        <v>107</v>
      </c>
      <c r="F7">
        <v>51</v>
      </c>
      <c r="G7" s="1">
        <v>8.6410543981481472E-2</v>
      </c>
      <c r="H7">
        <v>30.297999999999998</v>
      </c>
      <c r="I7">
        <v>24.11</v>
      </c>
      <c r="J7">
        <v>147.57499999999999</v>
      </c>
      <c r="K7" s="1">
        <v>1.2226157407407407E-3</v>
      </c>
      <c r="L7">
        <v>39</v>
      </c>
    </row>
    <row r="8" spans="1:12" x14ac:dyDescent="0.25">
      <c r="A8">
        <v>7</v>
      </c>
      <c r="B8">
        <v>20</v>
      </c>
      <c r="C8" t="s">
        <v>69</v>
      </c>
      <c r="D8" t="s">
        <v>146</v>
      </c>
      <c r="E8" t="s">
        <v>110</v>
      </c>
      <c r="F8">
        <v>51</v>
      </c>
      <c r="G8" s="1">
        <v>8.6543124999999999E-2</v>
      </c>
      <c r="H8">
        <v>41.753</v>
      </c>
      <c r="I8">
        <v>11.455</v>
      </c>
      <c r="J8">
        <v>147.34800000000001</v>
      </c>
      <c r="K8" s="1">
        <v>1.2304629629629629E-3</v>
      </c>
      <c r="L8">
        <v>45</v>
      </c>
    </row>
    <row r="9" spans="1:12" x14ac:dyDescent="0.25">
      <c r="A9">
        <v>8</v>
      </c>
      <c r="B9">
        <v>55</v>
      </c>
      <c r="C9" t="s">
        <v>75</v>
      </c>
      <c r="D9" t="s">
        <v>147</v>
      </c>
      <c r="E9" t="s">
        <v>126</v>
      </c>
      <c r="F9">
        <v>51</v>
      </c>
      <c r="G9" s="1">
        <v>8.6631631944444454E-2</v>
      </c>
      <c r="H9">
        <v>49.4</v>
      </c>
      <c r="I9">
        <v>7.6470000000000002</v>
      </c>
      <c r="J9">
        <v>147.19800000000001</v>
      </c>
      <c r="K9" s="1">
        <v>1.2253009259259259E-3</v>
      </c>
      <c r="L9">
        <v>46</v>
      </c>
    </row>
    <row r="10" spans="1:12" x14ac:dyDescent="0.25">
      <c r="A10">
        <v>9</v>
      </c>
      <c r="B10">
        <v>14</v>
      </c>
      <c r="C10" t="s">
        <v>112</v>
      </c>
      <c r="D10" t="s">
        <v>147</v>
      </c>
      <c r="E10" t="s">
        <v>125</v>
      </c>
      <c r="F10">
        <v>51</v>
      </c>
      <c r="G10" s="1">
        <v>8.6749120370370372E-2</v>
      </c>
      <c r="H10">
        <v>59.551000000000002</v>
      </c>
      <c r="I10">
        <v>10.151</v>
      </c>
      <c r="J10">
        <v>146.999</v>
      </c>
      <c r="K10" s="1">
        <v>1.2172222222222222E-3</v>
      </c>
      <c r="L10">
        <v>49</v>
      </c>
    </row>
    <row r="11" spans="1:12" x14ac:dyDescent="0.25">
      <c r="A11">
        <v>10</v>
      </c>
      <c r="B11">
        <v>94</v>
      </c>
      <c r="C11" t="s">
        <v>122</v>
      </c>
      <c r="D11" t="s">
        <v>143</v>
      </c>
      <c r="E11" t="s">
        <v>127</v>
      </c>
      <c r="F11">
        <v>51</v>
      </c>
      <c r="G11" s="1">
        <v>8.709104166666666E-2</v>
      </c>
      <c r="H11">
        <v>0</v>
      </c>
      <c r="I11">
        <v>29.542000000000002</v>
      </c>
      <c r="J11">
        <v>146.42099999999999</v>
      </c>
      <c r="K11" s="1">
        <v>1.2398148148148149E-3</v>
      </c>
      <c r="L11">
        <v>46</v>
      </c>
    </row>
    <row r="12" spans="1:12" x14ac:dyDescent="0.25">
      <c r="A12">
        <v>11</v>
      </c>
      <c r="B12">
        <v>9</v>
      </c>
      <c r="C12" t="s">
        <v>114</v>
      </c>
      <c r="D12" t="s">
        <v>148</v>
      </c>
      <c r="E12" t="s">
        <v>127</v>
      </c>
      <c r="F12">
        <v>51</v>
      </c>
      <c r="G12" s="1">
        <v>8.7122303240740731E-2</v>
      </c>
      <c r="H12">
        <v>0</v>
      </c>
      <c r="I12">
        <v>2.7010000000000001</v>
      </c>
      <c r="J12">
        <v>146.369</v>
      </c>
      <c r="K12" s="1">
        <v>1.2405787037037036E-3</v>
      </c>
      <c r="L12">
        <v>45</v>
      </c>
    </row>
    <row r="13" spans="1:12" x14ac:dyDescent="0.25">
      <c r="A13">
        <v>12</v>
      </c>
      <c r="B13">
        <v>2</v>
      </c>
      <c r="C13" t="s">
        <v>113</v>
      </c>
      <c r="D13" t="s">
        <v>149</v>
      </c>
      <c r="E13" t="s">
        <v>125</v>
      </c>
      <c r="F13">
        <v>51</v>
      </c>
      <c r="G13" s="1">
        <v>8.7126539351851842E-2</v>
      </c>
      <c r="H13">
        <v>0</v>
      </c>
      <c r="I13">
        <v>0.36599999999999999</v>
      </c>
      <c r="J13">
        <v>146.36199999999999</v>
      </c>
      <c r="K13" s="1">
        <v>1.2343518518518519E-3</v>
      </c>
      <c r="L13">
        <v>45</v>
      </c>
    </row>
    <row r="14" spans="1:12" x14ac:dyDescent="0.25">
      <c r="A14">
        <v>13</v>
      </c>
      <c r="B14">
        <v>8</v>
      </c>
      <c r="C14" t="s">
        <v>64</v>
      </c>
      <c r="D14" t="s">
        <v>145</v>
      </c>
      <c r="E14" t="s">
        <v>110</v>
      </c>
      <c r="F14">
        <v>50</v>
      </c>
      <c r="G14" s="1">
        <v>8.6254039351851844E-2</v>
      </c>
      <c r="H14">
        <v>16.776</v>
      </c>
      <c r="I14" t="s">
        <v>150</v>
      </c>
      <c r="J14">
        <v>144.94200000000001</v>
      </c>
      <c r="K14" s="1">
        <v>1.2364699074074075E-3</v>
      </c>
      <c r="L14">
        <v>45</v>
      </c>
    </row>
    <row r="15" spans="1:12" x14ac:dyDescent="0.25">
      <c r="A15">
        <v>14</v>
      </c>
      <c r="B15">
        <v>7</v>
      </c>
      <c r="C15" t="s">
        <v>63</v>
      </c>
      <c r="D15" t="s">
        <v>141</v>
      </c>
      <c r="E15" t="s">
        <v>106</v>
      </c>
      <c r="F15">
        <v>46</v>
      </c>
      <c r="G15" s="1">
        <v>8.1863136574074069E-2</v>
      </c>
      <c r="H15" t="s">
        <v>151</v>
      </c>
      <c r="I15" t="s">
        <v>152</v>
      </c>
      <c r="J15">
        <v>140.495</v>
      </c>
      <c r="K15" s="1">
        <v>1.2215509259259261E-3</v>
      </c>
      <c r="L15">
        <v>44</v>
      </c>
    </row>
    <row r="16" spans="1:12" x14ac:dyDescent="0.25">
      <c r="A16" t="s">
        <v>93</v>
      </c>
      <c r="B16">
        <v>11</v>
      </c>
      <c r="C16" t="s">
        <v>67</v>
      </c>
      <c r="D16" t="s">
        <v>153</v>
      </c>
      <c r="E16" t="s">
        <v>107</v>
      </c>
      <c r="F16">
        <v>39</v>
      </c>
      <c r="G16" s="1">
        <v>7.3219629629629635E-2</v>
      </c>
      <c r="J16">
        <v>133.16800000000001</v>
      </c>
      <c r="K16" s="1">
        <v>1.2220833333333335E-3</v>
      </c>
      <c r="L16">
        <v>37</v>
      </c>
    </row>
    <row r="17" spans="1:12" x14ac:dyDescent="0.25">
      <c r="A17" t="s">
        <v>93</v>
      </c>
      <c r="B17">
        <v>19</v>
      </c>
      <c r="C17" t="s">
        <v>119</v>
      </c>
      <c r="D17" t="s">
        <v>154</v>
      </c>
      <c r="E17" t="s">
        <v>108</v>
      </c>
      <c r="F17">
        <v>25</v>
      </c>
      <c r="G17" s="1">
        <v>5.4512881944444445E-2</v>
      </c>
      <c r="J17">
        <v>114.629</v>
      </c>
      <c r="K17" s="1">
        <v>1.2423611111111112E-3</v>
      </c>
      <c r="L17">
        <v>10</v>
      </c>
    </row>
    <row r="18" spans="1:12" x14ac:dyDescent="0.25">
      <c r="A18" t="s">
        <v>93</v>
      </c>
      <c r="B18">
        <v>27</v>
      </c>
      <c r="C18" t="s">
        <v>70</v>
      </c>
      <c r="D18" t="s">
        <v>143</v>
      </c>
      <c r="E18" t="s">
        <v>109</v>
      </c>
      <c r="F18">
        <v>24</v>
      </c>
      <c r="G18" s="1">
        <v>5.3018750000000003E-2</v>
      </c>
      <c r="J18">
        <v>113.142</v>
      </c>
      <c r="K18" s="1">
        <v>1.2562037037037038E-3</v>
      </c>
      <c r="L18">
        <v>9</v>
      </c>
    </row>
    <row r="19" spans="1:12" x14ac:dyDescent="0.25">
      <c r="A19" t="s">
        <v>93</v>
      </c>
      <c r="B19">
        <v>33</v>
      </c>
      <c r="C19" t="s">
        <v>71</v>
      </c>
      <c r="D19" t="s">
        <v>155</v>
      </c>
      <c r="E19" t="s">
        <v>124</v>
      </c>
      <c r="F19">
        <v>12</v>
      </c>
      <c r="G19" s="1">
        <v>1.5473402777777779E-2</v>
      </c>
      <c r="J19">
        <v>193.697</v>
      </c>
      <c r="K19" s="1">
        <v>1.2314583333333333E-3</v>
      </c>
      <c r="L19">
        <v>10</v>
      </c>
    </row>
    <row r="20" spans="1:12" x14ac:dyDescent="0.25">
      <c r="A20" t="s">
        <v>93</v>
      </c>
      <c r="B20">
        <v>26</v>
      </c>
      <c r="C20" t="s">
        <v>120</v>
      </c>
      <c r="D20" t="s">
        <v>156</v>
      </c>
      <c r="E20" t="s">
        <v>126</v>
      </c>
      <c r="F20">
        <v>9</v>
      </c>
      <c r="G20" s="1">
        <v>1.1556597222222222E-2</v>
      </c>
      <c r="J20">
        <v>194.416</v>
      </c>
      <c r="K20" s="1">
        <v>1.2545601851851852E-3</v>
      </c>
      <c r="L20">
        <v>9</v>
      </c>
    </row>
    <row r="21" spans="1:12" x14ac:dyDescent="0.25">
      <c r="A21" t="s">
        <v>93</v>
      </c>
      <c r="B21">
        <v>30</v>
      </c>
      <c r="C21" t="s">
        <v>121</v>
      </c>
      <c r="D21" t="s">
        <v>144</v>
      </c>
      <c r="E21" t="s">
        <v>109</v>
      </c>
      <c r="F21">
        <v>7</v>
      </c>
      <c r="G21" s="1">
        <v>1.001119212962963E-2</v>
      </c>
      <c r="J21">
        <v>174.458</v>
      </c>
      <c r="K21" s="1">
        <v>1.2925115740740742E-3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AAEE5-FDA8-474E-AB67-1D6C94C2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2021-04-06T07:01:05Z</dcterms:modified>
</cp:coreProperties>
</file>