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0DB7E791-05E5-4718-9F16-DF31E6F95460}" xr6:coauthVersionLast="46" xr6:coauthVersionMax="46" xr10:uidLastSave="{00000000-0000-0000-0000-000000000000}"/>
  <bookViews>
    <workbookView xWindow="1815" yWindow="1200" windowWidth="34395" windowHeight="11565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7" l="1"/>
  <c r="S13" i="17"/>
  <c r="S12" i="17"/>
  <c r="S11" i="17"/>
  <c r="S10" i="17"/>
  <c r="S9" i="17"/>
  <c r="S8" i="17"/>
  <c r="S7" i="17"/>
  <c r="S6" i="17"/>
  <c r="S5" i="17"/>
  <c r="S4" i="17"/>
  <c r="S3" i="17"/>
  <c r="S2" i="17"/>
  <c r="R12" i="17"/>
  <c r="T12" i="17"/>
  <c r="R13" i="17"/>
  <c r="T13" i="17"/>
  <c r="R14" i="17"/>
  <c r="T14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4" i="17"/>
  <c r="D14" i="17"/>
  <c r="N14" i="17" s="1"/>
  <c r="C14" i="17"/>
  <c r="O13" i="17"/>
  <c r="N13" i="17"/>
  <c r="D13" i="17"/>
  <c r="M13" i="17" s="1"/>
  <c r="C13" i="17"/>
  <c r="O12" i="17"/>
  <c r="D12" i="17"/>
  <c r="N12" i="17" s="1"/>
  <c r="C12" i="17"/>
  <c r="O11" i="17"/>
  <c r="D11" i="17"/>
  <c r="M11" i="17" s="1"/>
  <c r="C11" i="17"/>
  <c r="O10" i="17"/>
  <c r="D10" i="17"/>
  <c r="N10" i="17" s="1"/>
  <c r="C10" i="17"/>
  <c r="M10" i="17" s="1"/>
  <c r="O9" i="17"/>
  <c r="D9" i="17"/>
  <c r="N9" i="17" s="1"/>
  <c r="C9" i="17"/>
  <c r="O8" i="17"/>
  <c r="D8" i="17"/>
  <c r="N8" i="17" s="1"/>
  <c r="C8" i="17"/>
  <c r="O7" i="17"/>
  <c r="D7" i="17"/>
  <c r="N7" i="17" s="1"/>
  <c r="C7" i="17"/>
  <c r="O6" i="17"/>
  <c r="D6" i="17"/>
  <c r="N6" i="17" s="1"/>
  <c r="C6" i="17"/>
  <c r="M6" i="17" s="1"/>
  <c r="O5" i="17"/>
  <c r="D5" i="17"/>
  <c r="N5" i="17" s="1"/>
  <c r="C5" i="17"/>
  <c r="O4" i="17"/>
  <c r="N4" i="17"/>
  <c r="D4" i="17"/>
  <c r="M4" i="17" s="1"/>
  <c r="C4" i="17"/>
  <c r="O3" i="17"/>
  <c r="N3" i="17"/>
  <c r="D3" i="17"/>
  <c r="M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U9" i="17"/>
  <c r="U5" i="17"/>
  <c r="U4" i="17"/>
  <c r="U14" i="17"/>
  <c r="U13" i="17"/>
  <c r="U11" i="17"/>
  <c r="U8" i="17"/>
  <c r="U3" i="17"/>
  <c r="U12" i="17"/>
  <c r="U10" i="17"/>
  <c r="U7" i="17"/>
  <c r="U6" i="17"/>
  <c r="U2" i="17"/>
  <c r="M14" i="17" l="1"/>
  <c r="M8" i="17"/>
  <c r="N11" i="17"/>
  <c r="M5" i="17"/>
  <c r="M9" i="17"/>
  <c r="M2" i="17"/>
  <c r="M12" i="17"/>
  <c r="M7" i="17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3" i="15" l="1"/>
  <c r="M11" i="15"/>
  <c r="M19" i="15"/>
  <c r="M5" i="15"/>
  <c r="M16" i="15"/>
  <c r="M8" i="15"/>
  <c r="M2" i="15"/>
  <c r="M10" i="15"/>
  <c r="M13" i="15"/>
  <c r="M21" i="15"/>
  <c r="M14" i="15"/>
  <c r="M7" i="15"/>
  <c r="M18" i="15"/>
  <c r="M4" i="15"/>
  <c r="M15" i="15"/>
  <c r="M9" i="15"/>
  <c r="M12" i="15"/>
  <c r="M20" i="15"/>
  <c r="M6" i="15"/>
  <c r="M17" i="15"/>
  <c r="N4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U5" i="10" s="1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U6" i="10" s="1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U7" i="10" s="1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U8" i="10" s="1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U9" i="10" s="1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S45" i="10" s="1"/>
  <c r="U44" i="9"/>
  <c r="B45" i="9"/>
  <c r="C45" i="9"/>
  <c r="D45" i="9"/>
  <c r="E45" i="9"/>
  <c r="F45" i="9"/>
  <c r="R46" i="10" s="1"/>
  <c r="G45" i="9"/>
  <c r="H45" i="9"/>
  <c r="I45" i="9"/>
  <c r="J45" i="9"/>
  <c r="K45" i="9"/>
  <c r="P46" i="10" s="1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7" i="10" l="1"/>
  <c r="T13" i="10"/>
  <c r="N46" i="10"/>
  <c r="O46" i="10"/>
  <c r="M46" i="10"/>
  <c r="U4" i="10"/>
  <c r="T22" i="10"/>
  <c r="Q30" i="10"/>
  <c r="Q28" i="10"/>
  <c r="Q20" i="10"/>
  <c r="Q14" i="10"/>
  <c r="R19" i="10"/>
  <c r="Q46" i="10"/>
  <c r="Q44" i="10"/>
  <c r="R26" i="10"/>
  <c r="R22" i="10"/>
  <c r="R12" i="10"/>
  <c r="T23" i="10"/>
  <c r="P45" i="10"/>
  <c r="P43" i="10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9" i="11"/>
  <c r="D12" i="11"/>
  <c r="D20" i="11"/>
  <c r="D6" i="11"/>
  <c r="D14" i="11"/>
  <c r="D10" i="11"/>
  <c r="D17" i="11"/>
  <c r="D11" i="11"/>
  <c r="D13" i="11"/>
  <c r="D16" i="11"/>
  <c r="D21" i="11"/>
  <c r="D4" i="11"/>
  <c r="D18" i="11"/>
  <c r="D8" i="11"/>
  <c r="D5" i="11"/>
  <c r="D15" i="11"/>
  <c r="D3" i="11"/>
  <c r="D2" i="11"/>
  <c r="D19" i="11"/>
  <c r="D7" i="11"/>
  <c r="E10" i="11" l="1" a="1"/>
  <c r="E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F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18" i="11" a="1"/>
  <c r="E18" i="11" s="1"/>
  <c r="F18" i="11" s="1"/>
  <c r="E2" i="11" a="1"/>
  <c r="E2" i="11" s="1"/>
  <c r="F5" i="11"/>
  <c r="F8" i="11"/>
  <c r="F10" i="11"/>
  <c r="F17" i="11"/>
  <c r="F6" i="11"/>
  <c r="F2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<sst xmlns="http://schemas.openxmlformats.org/spreadsheetml/2006/main" count="406" uniqueCount="156">
  <si>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</si>
  <si>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</si>
  <si>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</si>
  <si>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</si>
  <si>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</si>
  <si>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</si>
  <si>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</si>
  <si>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</si>
  <si>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</si>
  <si>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</si>
  <si>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</si>
  <si>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</si>
  <si>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</si>
  <si>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</si>
  <si>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</si>
  <si>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</si>
  <si>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</si>
  <si>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</si>
  <si>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</si>
  <si>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</si>
  <si>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</si>
  <si>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</si>
  <si>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</si>
  <si>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</si>
  <si>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</si>
  <si>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</si>
  <si>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</si>
  <si>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</si>
  <si>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</si>
  <si>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</si>
  <si>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</si>
  <si>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</si>
  <si>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</si>
  <si>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</si>
  <si>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</si>
  <si>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</si>
  <si>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</si>
  <si>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</si>
  <si>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</si>
  <si>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</si>
  <si>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</si>
  <si>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</si>
  <si>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</si>
  <si>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</si>
  <si>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</si>
  <si>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</si>
  <si>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</si>
  <si>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</si>
  <si>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</si>
  <si>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</si>
  <si>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</si>
  <si>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</si>
  <si>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</si>
  <si>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</si>
  <si>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</si>
  <si>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</si>
  <si>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</si>
  <si>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</si>
  <si>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</si>
  <si>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</si>
  <si>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</si>
  <si>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</si>
  <si>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</si>
  <si>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</si>
  <si>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</si>
  <si>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</si>
  <si>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</si>
  <si>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</si>
  <si>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</si>
  <si>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</si>
  <si>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</si>
  <si>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</si>
  <si>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</si>
  <si>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</si>
  <si>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</si>
  <si>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</si>
  <si>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</si>
  <si>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</si>
  <si>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</si>
  <si>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</si>
  <si>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</si>
  <si>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</si>
  <si>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</si>
  <si>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</si>
  <si>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</si>
  <si>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</si>
  <si>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</si>
  <si>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</si>
  <si>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</si>
  <si>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</si>
  <si>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</si>
  <si>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</si>
  <si>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</si>
  <si>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</si>
  <si>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</si>
  <si>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</si>
  <si>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</si>
  <si>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</si>
  <si>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</si>
  <si>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</si>
  <si>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</si>
  <si>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</si>
  <si>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</si>
  <si>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</si>
  <si>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</si>
  <si>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</si>
  <si>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</si>
  <si>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</si>
  <si>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</si>
  <si>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</si>
  <si>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</si>
  <si>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Name</t>
  </si>
  <si>
    <t>Fernando Alonso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</si>
  <si>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</si>
  <si>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</si>
  <si>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</si>
  <si>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</si>
  <si>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</si>
  <si>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</si>
  <si>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</si>
  <si>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</si>
  <si>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Scuderia Toro Rosso</t>
  </si>
  <si>
    <t>McLaren Honda Formula 1 Team</t>
  </si>
  <si>
    <t>Sauber F1 Team</t>
  </si>
  <si>
    <t>Partly Cloudy</t>
  </si>
  <si>
    <t>71.46°F</t>
  </si>
  <si>
    <t>2.54 mph</t>
  </si>
  <si>
    <t>56°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</si>
  <si>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</si>
  <si>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</si>
  <si>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</si>
  <si>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</si>
  <si>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</si>
  <si>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</si>
  <si>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</si>
  <si>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</si>
  <si>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</si>
  <si>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Finland</t>
  </si>
  <si>
    <t>France</t>
  </si>
  <si>
    <t>Brazil</t>
  </si>
  <si>
    <t>Spain</t>
  </si>
  <si>
    <t>Canada</t>
  </si>
  <si>
    <t>Russia</t>
  </si>
  <si>
    <t>Belgium</t>
  </si>
  <si>
    <t>Denmark</t>
  </si>
  <si>
    <t>Sweden</t>
  </si>
  <si>
    <t>Mexico</t>
  </si>
  <si>
    <t>2 Laps</t>
  </si>
  <si>
    <t>Netherlands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</si>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</sst>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5</v>
      </c>
      <c r="C2" t="s">
        <v>52</v>
      </c>
      <c r="D2" t="s">
        <v>53</v>
      </c>
      <c r="E2" s="1">
        <v>1.2335300925925925E-3</v>
      </c>
      <c r="F2">
        <v>41</v>
      </c>
    </row>
    <row r="3" spans="1:7" x14ac:dyDescent="0.25">
      <c r="A3">
        <v>2</v>
      </c>
      <c r="B3">
        <v>44</v>
      </c>
      <c r="C3" t="s">
        <v>55</v>
      </c>
      <c r="D3" t="s">
        <v>118</v>
      </c>
      <c r="E3" s="1">
        <v>1.2338310185185184E-3</v>
      </c>
      <c r="F3">
        <v>35</v>
      </c>
      <c r="G3">
        <v>2.5999999999999999E-2</v>
      </c>
    </row>
    <row r="4" spans="1:7" x14ac:dyDescent="0.25">
      <c r="A4">
        <v>3</v>
      </c>
      <c r="B4">
        <v>3</v>
      </c>
      <c r="C4" t="s">
        <v>65</v>
      </c>
      <c r="D4" t="s">
        <v>119</v>
      </c>
      <c r="E4" s="1">
        <v>1.2447800925925925E-3</v>
      </c>
      <c r="F4">
        <v>44</v>
      </c>
      <c r="G4">
        <v>0.97199999999999998</v>
      </c>
    </row>
    <row r="5" spans="1:7" x14ac:dyDescent="0.25">
      <c r="A5">
        <v>4</v>
      </c>
      <c r="B5">
        <v>77</v>
      </c>
      <c r="C5" t="s">
        <v>54</v>
      </c>
      <c r="D5" t="s">
        <v>118</v>
      </c>
      <c r="E5" s="1">
        <v>1.2467708333333335E-3</v>
      </c>
      <c r="F5">
        <v>37</v>
      </c>
      <c r="G5">
        <v>1.1439999999999999</v>
      </c>
    </row>
    <row r="6" spans="1:7" x14ac:dyDescent="0.25">
      <c r="A6">
        <v>5</v>
      </c>
      <c r="B6">
        <v>7</v>
      </c>
      <c r="C6" t="s">
        <v>61</v>
      </c>
      <c r="D6" t="s">
        <v>53</v>
      </c>
      <c r="E6" s="1">
        <v>1.2468749999999999E-3</v>
      </c>
      <c r="F6">
        <v>36</v>
      </c>
      <c r="G6">
        <v>1.153</v>
      </c>
    </row>
    <row r="7" spans="1:7" x14ac:dyDescent="0.25">
      <c r="A7">
        <v>6</v>
      </c>
      <c r="B7">
        <v>11</v>
      </c>
      <c r="C7" t="s">
        <v>62</v>
      </c>
      <c r="D7" t="s">
        <v>120</v>
      </c>
      <c r="E7" s="1">
        <v>1.2534722222222222E-3</v>
      </c>
      <c r="F7">
        <v>27</v>
      </c>
      <c r="G7">
        <v>1.7230000000000001</v>
      </c>
    </row>
    <row r="8" spans="1:7" x14ac:dyDescent="0.25">
      <c r="A8">
        <v>7</v>
      </c>
      <c r="B8">
        <v>27</v>
      </c>
      <c r="C8" t="s">
        <v>113</v>
      </c>
      <c r="D8" t="s">
        <v>103</v>
      </c>
      <c r="E8" s="1">
        <v>1.2606712962962962E-3</v>
      </c>
      <c r="F8">
        <v>39</v>
      </c>
      <c r="G8">
        <v>2.3450000000000002</v>
      </c>
    </row>
    <row r="9" spans="1:7" x14ac:dyDescent="0.25">
      <c r="A9">
        <v>8</v>
      </c>
      <c r="B9">
        <v>8</v>
      </c>
      <c r="C9" t="s">
        <v>63</v>
      </c>
      <c r="D9" t="s">
        <v>100</v>
      </c>
      <c r="E9" s="1">
        <v>1.2625810185185186E-3</v>
      </c>
      <c r="F9">
        <v>37</v>
      </c>
      <c r="G9">
        <v>2.5099999999999998</v>
      </c>
    </row>
    <row r="10" spans="1:7" x14ac:dyDescent="0.25">
      <c r="A10">
        <v>9</v>
      </c>
      <c r="B10">
        <v>20</v>
      </c>
      <c r="C10" t="s">
        <v>60</v>
      </c>
      <c r="D10" t="s">
        <v>100</v>
      </c>
      <c r="E10" s="1">
        <v>1.2630324074074074E-3</v>
      </c>
      <c r="F10">
        <v>36</v>
      </c>
      <c r="G10">
        <v>2.5489999999999999</v>
      </c>
    </row>
    <row r="11" spans="1:7" x14ac:dyDescent="0.25">
      <c r="A11">
        <v>10</v>
      </c>
      <c r="B11">
        <v>30</v>
      </c>
      <c r="C11" t="s">
        <v>116</v>
      </c>
      <c r="D11" t="s">
        <v>103</v>
      </c>
      <c r="E11" s="1">
        <v>1.264849537037037E-3</v>
      </c>
      <c r="F11">
        <v>44</v>
      </c>
      <c r="G11">
        <v>2.706</v>
      </c>
    </row>
    <row r="12" spans="1:7" x14ac:dyDescent="0.25">
      <c r="A12">
        <v>11</v>
      </c>
      <c r="B12">
        <v>19</v>
      </c>
      <c r="C12" t="s">
        <v>114</v>
      </c>
      <c r="D12" t="s">
        <v>109</v>
      </c>
      <c r="E12" s="1">
        <v>1.2689467592592594E-3</v>
      </c>
      <c r="F12">
        <v>37</v>
      </c>
      <c r="G12">
        <v>3.06</v>
      </c>
    </row>
    <row r="13" spans="1:7" x14ac:dyDescent="0.25">
      <c r="A13">
        <v>12</v>
      </c>
      <c r="B13">
        <v>26</v>
      </c>
      <c r="C13" t="s">
        <v>115</v>
      </c>
      <c r="D13" t="s">
        <v>121</v>
      </c>
      <c r="E13" s="1">
        <v>1.2697685185185186E-3</v>
      </c>
      <c r="F13">
        <v>39</v>
      </c>
      <c r="G13">
        <v>3.1309999999999998</v>
      </c>
    </row>
    <row r="14" spans="1:7" x14ac:dyDescent="0.25">
      <c r="A14">
        <v>13</v>
      </c>
      <c r="B14">
        <v>55</v>
      </c>
      <c r="C14" t="s">
        <v>68</v>
      </c>
      <c r="D14" t="s">
        <v>121</v>
      </c>
      <c r="E14" s="1">
        <v>1.2697800925925925E-3</v>
      </c>
      <c r="F14">
        <v>39</v>
      </c>
      <c r="G14">
        <v>3.1320000000000001</v>
      </c>
    </row>
    <row r="15" spans="1:7" x14ac:dyDescent="0.25">
      <c r="A15">
        <v>14</v>
      </c>
      <c r="B15">
        <v>31</v>
      </c>
      <c r="C15" t="s">
        <v>101</v>
      </c>
      <c r="D15" t="s">
        <v>120</v>
      </c>
      <c r="E15" s="1">
        <v>1.2699189814814815E-3</v>
      </c>
      <c r="F15">
        <v>37</v>
      </c>
      <c r="G15">
        <v>3.1440000000000001</v>
      </c>
    </row>
    <row r="16" spans="1:7" x14ac:dyDescent="0.25">
      <c r="A16">
        <v>15</v>
      </c>
      <c r="B16">
        <v>2</v>
      </c>
      <c r="C16" t="s">
        <v>107</v>
      </c>
      <c r="D16" t="s">
        <v>122</v>
      </c>
      <c r="E16" s="1">
        <v>1.2720717592592592E-3</v>
      </c>
      <c r="F16">
        <v>44</v>
      </c>
      <c r="G16">
        <v>3.33</v>
      </c>
    </row>
    <row r="17" spans="1:7" x14ac:dyDescent="0.25">
      <c r="A17">
        <v>16</v>
      </c>
      <c r="B17">
        <v>18</v>
      </c>
      <c r="C17" t="s">
        <v>59</v>
      </c>
      <c r="D17" t="s">
        <v>109</v>
      </c>
      <c r="E17" s="1">
        <v>1.2794328703703702E-3</v>
      </c>
      <c r="F17">
        <v>41</v>
      </c>
      <c r="G17">
        <v>3.9660000000000002</v>
      </c>
    </row>
    <row r="18" spans="1:7" x14ac:dyDescent="0.25">
      <c r="A18">
        <v>17</v>
      </c>
      <c r="B18">
        <v>9</v>
      </c>
      <c r="C18" t="s">
        <v>104</v>
      </c>
      <c r="D18" t="s">
        <v>123</v>
      </c>
      <c r="E18" s="1">
        <v>1.2821180555555557E-3</v>
      </c>
      <c r="F18">
        <v>25</v>
      </c>
      <c r="G18">
        <v>4.1980000000000004</v>
      </c>
    </row>
    <row r="19" spans="1:7" x14ac:dyDescent="0.25">
      <c r="A19">
        <v>18</v>
      </c>
      <c r="B19">
        <v>33</v>
      </c>
      <c r="C19" t="s">
        <v>99</v>
      </c>
      <c r="D19" t="s">
        <v>119</v>
      </c>
      <c r="E19" s="1">
        <v>1.2849768518518516E-3</v>
      </c>
      <c r="F19">
        <v>5</v>
      </c>
      <c r="G19">
        <v>4.4450000000000003</v>
      </c>
    </row>
    <row r="20" spans="1:7" x14ac:dyDescent="0.25">
      <c r="A20">
        <v>19</v>
      </c>
      <c r="B20">
        <v>14</v>
      </c>
      <c r="C20" t="s">
        <v>112</v>
      </c>
      <c r="D20" t="s">
        <v>122</v>
      </c>
      <c r="E20" s="1">
        <v>1.2930555555555558E-3</v>
      </c>
      <c r="F20">
        <v>12</v>
      </c>
      <c r="G20">
        <v>5.1429999999999998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B2" sqref="B2:U4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27</v>
      </c>
      <c r="I2">
        <v>11</v>
      </c>
      <c r="J2">
        <v>31</v>
      </c>
      <c r="K2">
        <v>14</v>
      </c>
      <c r="L2">
        <v>8</v>
      </c>
      <c r="M2">
        <v>20</v>
      </c>
      <c r="N2">
        <v>55</v>
      </c>
      <c r="O2">
        <v>30</v>
      </c>
      <c r="P2">
        <v>18</v>
      </c>
      <c r="Q2">
        <v>19</v>
      </c>
      <c r="R2">
        <v>9</v>
      </c>
      <c r="S2">
        <v>94</v>
      </c>
      <c r="T2">
        <v>26</v>
      </c>
      <c r="U2">
        <v>2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7</v>
      </c>
      <c r="F3">
        <v>33</v>
      </c>
      <c r="G3">
        <v>3</v>
      </c>
      <c r="H3">
        <v>27</v>
      </c>
      <c r="I3">
        <v>14</v>
      </c>
      <c r="J3">
        <v>31</v>
      </c>
      <c r="K3">
        <v>20</v>
      </c>
      <c r="L3">
        <v>11</v>
      </c>
      <c r="M3">
        <v>8</v>
      </c>
      <c r="N3">
        <v>30</v>
      </c>
      <c r="O3">
        <v>19</v>
      </c>
      <c r="P3">
        <v>18</v>
      </c>
      <c r="Q3">
        <v>55</v>
      </c>
      <c r="R3">
        <v>26</v>
      </c>
      <c r="S3">
        <v>2</v>
      </c>
      <c r="T3">
        <v>9</v>
      </c>
      <c r="U3">
        <v>94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7</v>
      </c>
      <c r="F4">
        <v>33</v>
      </c>
      <c r="G4">
        <v>3</v>
      </c>
      <c r="H4">
        <v>14</v>
      </c>
      <c r="I4">
        <v>27</v>
      </c>
      <c r="J4">
        <v>31</v>
      </c>
      <c r="K4">
        <v>20</v>
      </c>
      <c r="L4">
        <v>11</v>
      </c>
      <c r="M4">
        <v>8</v>
      </c>
      <c r="N4">
        <v>30</v>
      </c>
      <c r="O4">
        <v>19</v>
      </c>
      <c r="P4">
        <v>55</v>
      </c>
      <c r="Q4">
        <v>18</v>
      </c>
      <c r="R4">
        <v>26</v>
      </c>
      <c r="S4">
        <v>2</v>
      </c>
      <c r="T4">
        <v>9</v>
      </c>
      <c r="U4">
        <v>94</v>
      </c>
    </row>
    <row r="5" spans="1:21" x14ac:dyDescent="0.25">
      <c r="A5" t="s">
        <v>4</v>
      </c>
      <c r="B5">
        <v>44</v>
      </c>
      <c r="C5">
        <v>5</v>
      </c>
      <c r="D5">
        <v>77</v>
      </c>
      <c r="E5">
        <v>7</v>
      </c>
      <c r="F5">
        <v>33</v>
      </c>
      <c r="G5">
        <v>3</v>
      </c>
      <c r="H5">
        <v>27</v>
      </c>
      <c r="I5">
        <v>14</v>
      </c>
      <c r="J5">
        <v>31</v>
      </c>
      <c r="K5">
        <v>11</v>
      </c>
      <c r="L5">
        <v>20</v>
      </c>
      <c r="M5">
        <v>8</v>
      </c>
      <c r="N5">
        <v>30</v>
      </c>
      <c r="O5">
        <v>19</v>
      </c>
      <c r="P5">
        <v>55</v>
      </c>
      <c r="Q5">
        <v>18</v>
      </c>
      <c r="R5">
        <v>26</v>
      </c>
      <c r="S5">
        <v>2</v>
      </c>
      <c r="T5">
        <v>9</v>
      </c>
    </row>
    <row r="6" spans="1:21" x14ac:dyDescent="0.25">
      <c r="A6" t="s">
        <v>5</v>
      </c>
      <c r="B6">
        <v>44</v>
      </c>
      <c r="C6">
        <v>5</v>
      </c>
      <c r="D6">
        <v>77</v>
      </c>
      <c r="E6">
        <v>7</v>
      </c>
      <c r="F6">
        <v>33</v>
      </c>
      <c r="G6">
        <v>3</v>
      </c>
      <c r="H6">
        <v>27</v>
      </c>
      <c r="I6">
        <v>31</v>
      </c>
      <c r="J6">
        <v>14</v>
      </c>
      <c r="K6">
        <v>11</v>
      </c>
      <c r="L6">
        <v>8</v>
      </c>
      <c r="M6">
        <v>20</v>
      </c>
      <c r="N6">
        <v>30</v>
      </c>
      <c r="O6">
        <v>19</v>
      </c>
      <c r="P6">
        <v>55</v>
      </c>
      <c r="Q6">
        <v>18</v>
      </c>
      <c r="R6">
        <v>26</v>
      </c>
      <c r="S6">
        <v>2</v>
      </c>
      <c r="T6">
        <v>9</v>
      </c>
    </row>
    <row r="7" spans="1:21" x14ac:dyDescent="0.25">
      <c r="A7" t="s">
        <v>6</v>
      </c>
      <c r="B7">
        <v>44</v>
      </c>
      <c r="C7">
        <v>5</v>
      </c>
      <c r="D7">
        <v>77</v>
      </c>
      <c r="E7">
        <v>7</v>
      </c>
      <c r="F7">
        <v>33</v>
      </c>
      <c r="G7">
        <v>3</v>
      </c>
      <c r="H7">
        <v>27</v>
      </c>
      <c r="I7">
        <v>31</v>
      </c>
      <c r="J7">
        <v>11</v>
      </c>
      <c r="K7">
        <v>14</v>
      </c>
      <c r="L7">
        <v>8</v>
      </c>
      <c r="M7">
        <v>20</v>
      </c>
      <c r="N7">
        <v>19</v>
      </c>
      <c r="O7">
        <v>30</v>
      </c>
      <c r="P7">
        <v>55</v>
      </c>
      <c r="Q7">
        <v>18</v>
      </c>
      <c r="R7">
        <v>26</v>
      </c>
      <c r="S7">
        <v>2</v>
      </c>
      <c r="T7">
        <v>9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7</v>
      </c>
      <c r="F8">
        <v>33</v>
      </c>
      <c r="G8">
        <v>3</v>
      </c>
      <c r="H8">
        <v>27</v>
      </c>
      <c r="I8">
        <v>31</v>
      </c>
      <c r="J8">
        <v>11</v>
      </c>
      <c r="K8">
        <v>8</v>
      </c>
      <c r="L8">
        <v>14</v>
      </c>
      <c r="M8">
        <v>20</v>
      </c>
      <c r="N8">
        <v>19</v>
      </c>
      <c r="O8">
        <v>30</v>
      </c>
      <c r="P8">
        <v>55</v>
      </c>
      <c r="Q8">
        <v>18</v>
      </c>
      <c r="R8">
        <v>26</v>
      </c>
      <c r="S8">
        <v>2</v>
      </c>
      <c r="T8">
        <v>9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7</v>
      </c>
      <c r="F9">
        <v>33</v>
      </c>
      <c r="G9">
        <v>3</v>
      </c>
      <c r="H9">
        <v>27</v>
      </c>
      <c r="I9">
        <v>31</v>
      </c>
      <c r="J9">
        <v>11</v>
      </c>
      <c r="K9">
        <v>8</v>
      </c>
      <c r="L9">
        <v>14</v>
      </c>
      <c r="M9">
        <v>20</v>
      </c>
      <c r="N9">
        <v>19</v>
      </c>
      <c r="O9">
        <v>55</v>
      </c>
      <c r="P9">
        <v>30</v>
      </c>
      <c r="Q9">
        <v>18</v>
      </c>
      <c r="R9">
        <v>26</v>
      </c>
      <c r="S9">
        <v>2</v>
      </c>
      <c r="T9">
        <v>9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7</v>
      </c>
      <c r="F10">
        <v>3</v>
      </c>
      <c r="G10">
        <v>27</v>
      </c>
      <c r="H10">
        <v>31</v>
      </c>
      <c r="I10">
        <v>11</v>
      </c>
      <c r="J10">
        <v>8</v>
      </c>
      <c r="K10">
        <v>14</v>
      </c>
      <c r="L10">
        <v>20</v>
      </c>
      <c r="M10">
        <v>19</v>
      </c>
      <c r="N10">
        <v>55</v>
      </c>
      <c r="O10">
        <v>18</v>
      </c>
      <c r="P10">
        <v>26</v>
      </c>
      <c r="Q10">
        <v>2</v>
      </c>
      <c r="R10">
        <v>30</v>
      </c>
      <c r="S10">
        <v>9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7</v>
      </c>
      <c r="F11">
        <v>3</v>
      </c>
      <c r="G11">
        <v>27</v>
      </c>
      <c r="H11">
        <v>31</v>
      </c>
      <c r="I11">
        <v>11</v>
      </c>
      <c r="J11">
        <v>8</v>
      </c>
      <c r="K11">
        <v>14</v>
      </c>
      <c r="L11">
        <v>19</v>
      </c>
      <c r="M11">
        <v>55</v>
      </c>
      <c r="N11">
        <v>20</v>
      </c>
      <c r="O11">
        <v>26</v>
      </c>
      <c r="P11">
        <v>2</v>
      </c>
      <c r="Q11">
        <v>18</v>
      </c>
      <c r="R11">
        <v>30</v>
      </c>
      <c r="S11">
        <v>9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7</v>
      </c>
      <c r="F12">
        <v>3</v>
      </c>
      <c r="G12">
        <v>27</v>
      </c>
      <c r="H12">
        <v>11</v>
      </c>
      <c r="I12">
        <v>31</v>
      </c>
      <c r="J12">
        <v>8</v>
      </c>
      <c r="K12">
        <v>19</v>
      </c>
      <c r="L12">
        <v>55</v>
      </c>
      <c r="M12">
        <v>14</v>
      </c>
      <c r="N12">
        <v>26</v>
      </c>
      <c r="O12">
        <v>2</v>
      </c>
      <c r="P12">
        <v>20</v>
      </c>
      <c r="Q12">
        <v>30</v>
      </c>
      <c r="R12">
        <v>18</v>
      </c>
      <c r="S12">
        <v>9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7</v>
      </c>
      <c r="F13">
        <v>3</v>
      </c>
      <c r="G13">
        <v>27</v>
      </c>
      <c r="H13">
        <v>11</v>
      </c>
      <c r="I13">
        <v>55</v>
      </c>
      <c r="J13">
        <v>19</v>
      </c>
      <c r="K13">
        <v>26</v>
      </c>
      <c r="L13">
        <v>2</v>
      </c>
      <c r="M13">
        <v>31</v>
      </c>
      <c r="N13">
        <v>8</v>
      </c>
      <c r="O13">
        <v>20</v>
      </c>
      <c r="P13">
        <v>14</v>
      </c>
      <c r="Q13">
        <v>30</v>
      </c>
      <c r="R13">
        <v>18</v>
      </c>
      <c r="S13">
        <v>9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7</v>
      </c>
      <c r="F14">
        <v>3</v>
      </c>
      <c r="G14">
        <v>11</v>
      </c>
      <c r="H14">
        <v>55</v>
      </c>
      <c r="I14">
        <v>27</v>
      </c>
      <c r="J14">
        <v>26</v>
      </c>
      <c r="K14">
        <v>31</v>
      </c>
      <c r="L14">
        <v>2</v>
      </c>
      <c r="M14">
        <v>8</v>
      </c>
      <c r="N14">
        <v>20</v>
      </c>
      <c r="O14">
        <v>14</v>
      </c>
      <c r="P14">
        <v>19</v>
      </c>
      <c r="Q14">
        <v>30</v>
      </c>
      <c r="R14">
        <v>18</v>
      </c>
      <c r="S14">
        <v>9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44</v>
      </c>
      <c r="F15">
        <v>3</v>
      </c>
      <c r="G15">
        <v>27</v>
      </c>
      <c r="H15">
        <v>55</v>
      </c>
      <c r="I15">
        <v>31</v>
      </c>
      <c r="J15">
        <v>26</v>
      </c>
      <c r="K15">
        <v>8</v>
      </c>
      <c r="L15">
        <v>11</v>
      </c>
      <c r="M15">
        <v>2</v>
      </c>
      <c r="N15">
        <v>20</v>
      </c>
      <c r="O15">
        <v>14</v>
      </c>
      <c r="P15">
        <v>19</v>
      </c>
      <c r="Q15">
        <v>30</v>
      </c>
      <c r="R15">
        <v>18</v>
      </c>
      <c r="S15">
        <v>9</v>
      </c>
    </row>
    <row r="16" spans="1:21" x14ac:dyDescent="0.25">
      <c r="A16" t="s">
        <v>15</v>
      </c>
      <c r="B16">
        <v>5</v>
      </c>
      <c r="C16">
        <v>7</v>
      </c>
      <c r="D16">
        <v>44</v>
      </c>
      <c r="E16">
        <v>3</v>
      </c>
      <c r="F16">
        <v>77</v>
      </c>
      <c r="G16">
        <v>27</v>
      </c>
      <c r="H16">
        <v>55</v>
      </c>
      <c r="I16">
        <v>31</v>
      </c>
      <c r="J16">
        <v>11</v>
      </c>
      <c r="K16">
        <v>8</v>
      </c>
      <c r="L16">
        <v>26</v>
      </c>
      <c r="M16">
        <v>2</v>
      </c>
      <c r="N16">
        <v>20</v>
      </c>
      <c r="O16">
        <v>14</v>
      </c>
      <c r="P16">
        <v>19</v>
      </c>
      <c r="Q16">
        <v>30</v>
      </c>
      <c r="R16">
        <v>18</v>
      </c>
      <c r="S16">
        <v>9</v>
      </c>
    </row>
    <row r="17" spans="1:19" x14ac:dyDescent="0.25">
      <c r="A17" t="s">
        <v>16</v>
      </c>
      <c r="B17">
        <v>44</v>
      </c>
      <c r="C17">
        <v>5</v>
      </c>
      <c r="D17">
        <v>7</v>
      </c>
      <c r="E17">
        <v>77</v>
      </c>
      <c r="F17">
        <v>3</v>
      </c>
      <c r="G17">
        <v>27</v>
      </c>
      <c r="H17">
        <v>55</v>
      </c>
      <c r="I17">
        <v>31</v>
      </c>
      <c r="J17">
        <v>11</v>
      </c>
      <c r="K17">
        <v>8</v>
      </c>
      <c r="L17">
        <v>26</v>
      </c>
      <c r="M17">
        <v>2</v>
      </c>
      <c r="N17">
        <v>19</v>
      </c>
      <c r="O17">
        <v>14</v>
      </c>
      <c r="P17">
        <v>30</v>
      </c>
      <c r="Q17">
        <v>18</v>
      </c>
      <c r="R17">
        <v>9</v>
      </c>
    </row>
    <row r="18" spans="1:19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</v>
      </c>
      <c r="G18">
        <v>27</v>
      </c>
      <c r="H18">
        <v>31</v>
      </c>
      <c r="I18">
        <v>55</v>
      </c>
      <c r="J18">
        <v>11</v>
      </c>
      <c r="K18">
        <v>8</v>
      </c>
      <c r="L18">
        <v>26</v>
      </c>
      <c r="M18">
        <v>20</v>
      </c>
      <c r="N18">
        <v>2</v>
      </c>
      <c r="O18">
        <v>19</v>
      </c>
      <c r="P18">
        <v>14</v>
      </c>
      <c r="Q18">
        <v>30</v>
      </c>
      <c r="R18">
        <v>18</v>
      </c>
      <c r="S18">
        <v>9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3</v>
      </c>
      <c r="F19">
        <v>7</v>
      </c>
      <c r="G19">
        <v>27</v>
      </c>
      <c r="H19">
        <v>31</v>
      </c>
      <c r="I19">
        <v>11</v>
      </c>
      <c r="J19">
        <v>55</v>
      </c>
      <c r="K19">
        <v>8</v>
      </c>
      <c r="L19">
        <v>26</v>
      </c>
      <c r="M19">
        <v>20</v>
      </c>
      <c r="N19">
        <v>19</v>
      </c>
      <c r="O19">
        <v>2</v>
      </c>
      <c r="P19">
        <v>14</v>
      </c>
      <c r="Q19">
        <v>30</v>
      </c>
      <c r="R19">
        <v>18</v>
      </c>
      <c r="S19">
        <v>9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3</v>
      </c>
      <c r="F20">
        <v>27</v>
      </c>
      <c r="G20">
        <v>31</v>
      </c>
      <c r="H20">
        <v>7</v>
      </c>
      <c r="I20">
        <v>11</v>
      </c>
      <c r="J20">
        <v>55</v>
      </c>
      <c r="K20">
        <v>8</v>
      </c>
      <c r="L20">
        <v>20</v>
      </c>
      <c r="M20">
        <v>19</v>
      </c>
      <c r="N20">
        <v>26</v>
      </c>
      <c r="O20">
        <v>14</v>
      </c>
      <c r="P20">
        <v>30</v>
      </c>
      <c r="Q20">
        <v>18</v>
      </c>
      <c r="R20">
        <v>2</v>
      </c>
      <c r="S20">
        <v>9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3</v>
      </c>
      <c r="F21">
        <v>27</v>
      </c>
      <c r="G21">
        <v>7</v>
      </c>
      <c r="H21">
        <v>31</v>
      </c>
      <c r="I21">
        <v>11</v>
      </c>
      <c r="J21">
        <v>8</v>
      </c>
      <c r="K21">
        <v>55</v>
      </c>
      <c r="L21">
        <v>20</v>
      </c>
      <c r="M21">
        <v>19</v>
      </c>
      <c r="N21">
        <v>14</v>
      </c>
      <c r="O21">
        <v>30</v>
      </c>
      <c r="P21">
        <v>18</v>
      </c>
      <c r="Q21">
        <v>26</v>
      </c>
      <c r="R21">
        <v>2</v>
      </c>
      <c r="S21">
        <v>9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</v>
      </c>
      <c r="F22">
        <v>27</v>
      </c>
      <c r="G22">
        <v>7</v>
      </c>
      <c r="H22">
        <v>31</v>
      </c>
      <c r="I22">
        <v>11</v>
      </c>
      <c r="J22">
        <v>8</v>
      </c>
      <c r="K22">
        <v>20</v>
      </c>
      <c r="L22">
        <v>19</v>
      </c>
      <c r="M22">
        <v>14</v>
      </c>
      <c r="N22">
        <v>30</v>
      </c>
      <c r="O22">
        <v>18</v>
      </c>
      <c r="P22">
        <v>55</v>
      </c>
      <c r="Q22">
        <v>26</v>
      </c>
      <c r="R22">
        <v>2</v>
      </c>
      <c r="S22">
        <v>9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3</v>
      </c>
      <c r="F23">
        <v>27</v>
      </c>
      <c r="G23">
        <v>7</v>
      </c>
      <c r="H23">
        <v>31</v>
      </c>
      <c r="I23">
        <v>11</v>
      </c>
      <c r="J23">
        <v>8</v>
      </c>
      <c r="K23">
        <v>20</v>
      </c>
      <c r="L23">
        <v>19</v>
      </c>
      <c r="M23">
        <v>14</v>
      </c>
      <c r="N23">
        <v>30</v>
      </c>
      <c r="O23">
        <v>18</v>
      </c>
      <c r="P23">
        <v>55</v>
      </c>
      <c r="Q23">
        <v>26</v>
      </c>
      <c r="R23">
        <v>2</v>
      </c>
      <c r="S23">
        <v>9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3</v>
      </c>
      <c r="F24">
        <v>27</v>
      </c>
      <c r="G24">
        <v>7</v>
      </c>
      <c r="H24">
        <v>31</v>
      </c>
      <c r="I24">
        <v>11</v>
      </c>
      <c r="J24">
        <v>8</v>
      </c>
      <c r="K24">
        <v>20</v>
      </c>
      <c r="L24">
        <v>19</v>
      </c>
      <c r="M24">
        <v>14</v>
      </c>
      <c r="N24">
        <v>30</v>
      </c>
      <c r="O24">
        <v>18</v>
      </c>
      <c r="P24">
        <v>55</v>
      </c>
      <c r="Q24">
        <v>26</v>
      </c>
      <c r="R24">
        <v>2</v>
      </c>
      <c r="S24">
        <v>9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3</v>
      </c>
      <c r="F25">
        <v>27</v>
      </c>
      <c r="G25">
        <v>7</v>
      </c>
      <c r="H25">
        <v>31</v>
      </c>
      <c r="I25">
        <v>11</v>
      </c>
      <c r="J25">
        <v>8</v>
      </c>
      <c r="K25">
        <v>20</v>
      </c>
      <c r="L25">
        <v>19</v>
      </c>
      <c r="M25">
        <v>14</v>
      </c>
      <c r="N25">
        <v>30</v>
      </c>
      <c r="O25">
        <v>18</v>
      </c>
      <c r="P25">
        <v>55</v>
      </c>
      <c r="Q25">
        <v>26</v>
      </c>
      <c r="R25">
        <v>2</v>
      </c>
      <c r="S25">
        <v>9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3</v>
      </c>
      <c r="F26">
        <v>27</v>
      </c>
      <c r="G26">
        <v>7</v>
      </c>
      <c r="H26">
        <v>31</v>
      </c>
      <c r="I26">
        <v>11</v>
      </c>
      <c r="J26">
        <v>8</v>
      </c>
      <c r="K26">
        <v>20</v>
      </c>
      <c r="L26">
        <v>19</v>
      </c>
      <c r="M26">
        <v>14</v>
      </c>
      <c r="N26">
        <v>55</v>
      </c>
      <c r="O26">
        <v>30</v>
      </c>
      <c r="P26">
        <v>18</v>
      </c>
      <c r="Q26">
        <v>26</v>
      </c>
      <c r="R26">
        <v>2</v>
      </c>
      <c r="S26">
        <v>9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3</v>
      </c>
      <c r="F27">
        <v>7</v>
      </c>
      <c r="G27">
        <v>27</v>
      </c>
      <c r="H27">
        <v>31</v>
      </c>
      <c r="I27">
        <v>11</v>
      </c>
      <c r="J27">
        <v>8</v>
      </c>
      <c r="K27">
        <v>20</v>
      </c>
      <c r="L27">
        <v>19</v>
      </c>
      <c r="M27">
        <v>55</v>
      </c>
      <c r="N27">
        <v>18</v>
      </c>
      <c r="O27">
        <v>30</v>
      </c>
      <c r="P27">
        <v>2</v>
      </c>
      <c r="Q27">
        <v>14</v>
      </c>
      <c r="R27">
        <v>9</v>
      </c>
    </row>
    <row r="28" spans="1:19" x14ac:dyDescent="0.25">
      <c r="A28" t="s">
        <v>27</v>
      </c>
      <c r="B28">
        <v>44</v>
      </c>
      <c r="C28">
        <v>5</v>
      </c>
      <c r="D28">
        <v>77</v>
      </c>
      <c r="E28">
        <v>3</v>
      </c>
      <c r="F28">
        <v>7</v>
      </c>
      <c r="G28">
        <v>27</v>
      </c>
      <c r="H28">
        <v>31</v>
      </c>
      <c r="I28">
        <v>8</v>
      </c>
      <c r="J28">
        <v>20</v>
      </c>
      <c r="K28">
        <v>19</v>
      </c>
      <c r="L28">
        <v>11</v>
      </c>
      <c r="M28">
        <v>55</v>
      </c>
      <c r="N28">
        <v>18</v>
      </c>
      <c r="O28">
        <v>26</v>
      </c>
      <c r="P28">
        <v>30</v>
      </c>
      <c r="Q28">
        <v>2</v>
      </c>
      <c r="R28">
        <v>9</v>
      </c>
    </row>
    <row r="29" spans="1:19" x14ac:dyDescent="0.25">
      <c r="A29" t="s">
        <v>28</v>
      </c>
      <c r="B29">
        <v>44</v>
      </c>
      <c r="C29">
        <v>5</v>
      </c>
      <c r="D29">
        <v>77</v>
      </c>
      <c r="E29">
        <v>3</v>
      </c>
      <c r="F29">
        <v>7</v>
      </c>
      <c r="G29">
        <v>27</v>
      </c>
      <c r="H29">
        <v>31</v>
      </c>
      <c r="I29">
        <v>8</v>
      </c>
      <c r="J29">
        <v>20</v>
      </c>
      <c r="K29">
        <v>19</v>
      </c>
      <c r="L29">
        <v>11</v>
      </c>
      <c r="M29">
        <v>55</v>
      </c>
      <c r="N29">
        <v>18</v>
      </c>
      <c r="O29">
        <v>26</v>
      </c>
      <c r="P29">
        <v>30</v>
      </c>
      <c r="Q29">
        <v>2</v>
      </c>
      <c r="R29">
        <v>9</v>
      </c>
    </row>
    <row r="30" spans="1:19" x14ac:dyDescent="0.25">
      <c r="A30" t="s">
        <v>29</v>
      </c>
      <c r="B30">
        <v>44</v>
      </c>
      <c r="C30">
        <v>5</v>
      </c>
      <c r="D30">
        <v>77</v>
      </c>
      <c r="E30">
        <v>3</v>
      </c>
      <c r="F30">
        <v>7</v>
      </c>
      <c r="G30">
        <v>27</v>
      </c>
      <c r="H30">
        <v>8</v>
      </c>
      <c r="I30">
        <v>20</v>
      </c>
      <c r="J30">
        <v>19</v>
      </c>
      <c r="K30">
        <v>11</v>
      </c>
      <c r="L30">
        <v>31</v>
      </c>
      <c r="M30">
        <v>55</v>
      </c>
      <c r="N30">
        <v>18</v>
      </c>
      <c r="O30">
        <v>26</v>
      </c>
      <c r="P30">
        <v>30</v>
      </c>
      <c r="Q30">
        <v>2</v>
      </c>
      <c r="R30">
        <v>9</v>
      </c>
    </row>
    <row r="31" spans="1:19" x14ac:dyDescent="0.25">
      <c r="A31" t="s">
        <v>30</v>
      </c>
      <c r="B31">
        <v>44</v>
      </c>
      <c r="C31">
        <v>5</v>
      </c>
      <c r="D31">
        <v>77</v>
      </c>
      <c r="E31">
        <v>3</v>
      </c>
      <c r="F31">
        <v>7</v>
      </c>
      <c r="G31">
        <v>27</v>
      </c>
      <c r="H31">
        <v>8</v>
      </c>
      <c r="I31">
        <v>20</v>
      </c>
      <c r="J31">
        <v>19</v>
      </c>
      <c r="K31">
        <v>31</v>
      </c>
      <c r="L31">
        <v>55</v>
      </c>
      <c r="M31">
        <v>26</v>
      </c>
      <c r="N31">
        <v>30</v>
      </c>
      <c r="O31">
        <v>18</v>
      </c>
      <c r="P31">
        <v>2</v>
      </c>
      <c r="Q31">
        <v>11</v>
      </c>
      <c r="R31">
        <v>9</v>
      </c>
    </row>
    <row r="32" spans="1:19" x14ac:dyDescent="0.25">
      <c r="A32" t="s">
        <v>31</v>
      </c>
      <c r="B32">
        <v>44</v>
      </c>
      <c r="C32">
        <v>5</v>
      </c>
      <c r="D32">
        <v>77</v>
      </c>
      <c r="E32">
        <v>3</v>
      </c>
      <c r="F32">
        <v>7</v>
      </c>
      <c r="G32">
        <v>27</v>
      </c>
      <c r="H32">
        <v>20</v>
      </c>
      <c r="I32">
        <v>8</v>
      </c>
      <c r="J32">
        <v>19</v>
      </c>
      <c r="K32">
        <v>31</v>
      </c>
      <c r="L32">
        <v>26</v>
      </c>
      <c r="M32">
        <v>55</v>
      </c>
      <c r="N32">
        <v>30</v>
      </c>
      <c r="O32">
        <v>18</v>
      </c>
      <c r="P32">
        <v>2</v>
      </c>
      <c r="Q32">
        <v>11</v>
      </c>
      <c r="R32">
        <v>9</v>
      </c>
    </row>
    <row r="33" spans="1:21" x14ac:dyDescent="0.25">
      <c r="A33" t="s">
        <v>32</v>
      </c>
      <c r="B33">
        <v>44</v>
      </c>
      <c r="C33">
        <v>5</v>
      </c>
      <c r="D33">
        <v>77</v>
      </c>
      <c r="E33">
        <v>3</v>
      </c>
      <c r="F33">
        <v>7</v>
      </c>
      <c r="G33">
        <v>27</v>
      </c>
      <c r="H33">
        <v>8</v>
      </c>
      <c r="I33">
        <v>19</v>
      </c>
      <c r="J33">
        <v>20</v>
      </c>
      <c r="K33">
        <v>31</v>
      </c>
      <c r="L33">
        <v>55</v>
      </c>
      <c r="M33">
        <v>18</v>
      </c>
      <c r="N33">
        <v>26</v>
      </c>
      <c r="O33">
        <v>11</v>
      </c>
      <c r="P33">
        <v>30</v>
      </c>
      <c r="Q33">
        <v>2</v>
      </c>
      <c r="R33">
        <v>9</v>
      </c>
    </row>
    <row r="34" spans="1:21" x14ac:dyDescent="0.25">
      <c r="A34" t="s">
        <v>33</v>
      </c>
      <c r="B34">
        <v>44</v>
      </c>
      <c r="C34">
        <v>5</v>
      </c>
      <c r="D34">
        <v>77</v>
      </c>
      <c r="E34">
        <v>3</v>
      </c>
      <c r="F34">
        <v>7</v>
      </c>
      <c r="G34">
        <v>27</v>
      </c>
      <c r="H34">
        <v>8</v>
      </c>
      <c r="I34">
        <v>19</v>
      </c>
      <c r="J34">
        <v>20</v>
      </c>
      <c r="K34">
        <v>31</v>
      </c>
      <c r="L34">
        <v>55</v>
      </c>
      <c r="M34">
        <v>18</v>
      </c>
      <c r="N34">
        <v>26</v>
      </c>
      <c r="O34">
        <v>11</v>
      </c>
      <c r="P34">
        <v>30</v>
      </c>
      <c r="Q34">
        <v>2</v>
      </c>
      <c r="R34">
        <v>9</v>
      </c>
    </row>
    <row r="35" spans="1:21" x14ac:dyDescent="0.25">
      <c r="A35" t="s">
        <v>34</v>
      </c>
      <c r="B35">
        <v>44</v>
      </c>
      <c r="C35">
        <v>5</v>
      </c>
      <c r="D35">
        <v>77</v>
      </c>
      <c r="E35">
        <v>3</v>
      </c>
      <c r="F35">
        <v>7</v>
      </c>
      <c r="G35">
        <v>27</v>
      </c>
      <c r="H35">
        <v>8</v>
      </c>
      <c r="I35">
        <v>19</v>
      </c>
      <c r="J35">
        <v>20</v>
      </c>
      <c r="K35">
        <v>31</v>
      </c>
      <c r="L35">
        <v>55</v>
      </c>
      <c r="M35">
        <v>18</v>
      </c>
      <c r="N35">
        <v>11</v>
      </c>
      <c r="O35">
        <v>26</v>
      </c>
      <c r="P35">
        <v>30</v>
      </c>
      <c r="Q35">
        <v>2</v>
      </c>
      <c r="R35">
        <v>9</v>
      </c>
    </row>
    <row r="36" spans="1:21" x14ac:dyDescent="0.25">
      <c r="A36" t="s">
        <v>35</v>
      </c>
      <c r="B36">
        <v>44</v>
      </c>
      <c r="C36">
        <v>5</v>
      </c>
      <c r="D36">
        <v>3</v>
      </c>
      <c r="E36">
        <v>7</v>
      </c>
      <c r="F36">
        <v>77</v>
      </c>
      <c r="G36">
        <v>27</v>
      </c>
      <c r="H36">
        <v>8</v>
      </c>
      <c r="I36">
        <v>19</v>
      </c>
      <c r="J36">
        <v>31</v>
      </c>
      <c r="K36">
        <v>55</v>
      </c>
      <c r="L36">
        <v>18</v>
      </c>
      <c r="M36">
        <v>11</v>
      </c>
      <c r="N36">
        <v>26</v>
      </c>
      <c r="O36">
        <v>30</v>
      </c>
      <c r="P36">
        <v>2</v>
      </c>
      <c r="Q36">
        <v>9</v>
      </c>
      <c r="R36">
        <v>20</v>
      </c>
    </row>
    <row r="37" spans="1:21" x14ac:dyDescent="0.25">
      <c r="A37" t="s">
        <v>36</v>
      </c>
      <c r="B37">
        <v>44</v>
      </c>
      <c r="C37">
        <v>5</v>
      </c>
      <c r="D37">
        <v>3</v>
      </c>
      <c r="E37">
        <v>7</v>
      </c>
      <c r="F37">
        <v>77</v>
      </c>
      <c r="G37">
        <v>27</v>
      </c>
      <c r="H37">
        <v>8</v>
      </c>
      <c r="I37">
        <v>19</v>
      </c>
      <c r="J37">
        <v>31</v>
      </c>
      <c r="K37">
        <v>55</v>
      </c>
      <c r="L37">
        <v>18</v>
      </c>
      <c r="M37">
        <v>11</v>
      </c>
      <c r="N37">
        <v>30</v>
      </c>
      <c r="O37">
        <v>26</v>
      </c>
      <c r="P37">
        <v>2</v>
      </c>
      <c r="Q37">
        <v>9</v>
      </c>
      <c r="R37">
        <v>20</v>
      </c>
    </row>
    <row r="38" spans="1:21" x14ac:dyDescent="0.25">
      <c r="A38" t="s">
        <v>37</v>
      </c>
      <c r="B38">
        <v>44</v>
      </c>
      <c r="C38">
        <v>5</v>
      </c>
      <c r="D38">
        <v>3</v>
      </c>
      <c r="E38">
        <v>7</v>
      </c>
      <c r="F38">
        <v>77</v>
      </c>
      <c r="G38">
        <v>27</v>
      </c>
      <c r="H38">
        <v>8</v>
      </c>
      <c r="I38">
        <v>19</v>
      </c>
      <c r="J38">
        <v>31</v>
      </c>
      <c r="K38">
        <v>55</v>
      </c>
      <c r="L38">
        <v>18</v>
      </c>
      <c r="M38">
        <v>11</v>
      </c>
      <c r="N38">
        <v>26</v>
      </c>
      <c r="O38">
        <v>30</v>
      </c>
      <c r="P38">
        <v>2</v>
      </c>
      <c r="Q38">
        <v>9</v>
      </c>
      <c r="R38">
        <v>20</v>
      </c>
    </row>
    <row r="39" spans="1:21" x14ac:dyDescent="0.25">
      <c r="A39" t="s">
        <v>38</v>
      </c>
      <c r="B39">
        <v>44</v>
      </c>
      <c r="C39">
        <v>5</v>
      </c>
      <c r="D39">
        <v>3</v>
      </c>
      <c r="E39">
        <v>7</v>
      </c>
      <c r="F39">
        <v>77</v>
      </c>
      <c r="G39">
        <v>27</v>
      </c>
      <c r="H39">
        <v>8</v>
      </c>
      <c r="I39">
        <v>19</v>
      </c>
      <c r="J39">
        <v>31</v>
      </c>
      <c r="K39">
        <v>55</v>
      </c>
      <c r="L39">
        <v>18</v>
      </c>
      <c r="M39">
        <v>11</v>
      </c>
      <c r="N39">
        <v>26</v>
      </c>
      <c r="O39">
        <v>30</v>
      </c>
      <c r="P39">
        <v>2</v>
      </c>
      <c r="Q39">
        <v>9</v>
      </c>
      <c r="R39">
        <v>20</v>
      </c>
    </row>
    <row r="40" spans="1:21" x14ac:dyDescent="0.25">
      <c r="A40" t="s">
        <v>39</v>
      </c>
      <c r="B40">
        <v>44</v>
      </c>
      <c r="C40">
        <v>5</v>
      </c>
      <c r="D40">
        <v>3</v>
      </c>
      <c r="E40">
        <v>7</v>
      </c>
      <c r="F40">
        <v>77</v>
      </c>
      <c r="G40">
        <v>27</v>
      </c>
      <c r="H40">
        <v>8</v>
      </c>
      <c r="I40">
        <v>19</v>
      </c>
      <c r="J40">
        <v>31</v>
      </c>
      <c r="K40">
        <v>55</v>
      </c>
      <c r="L40">
        <v>18</v>
      </c>
      <c r="M40">
        <v>11</v>
      </c>
      <c r="N40">
        <v>26</v>
      </c>
      <c r="O40">
        <v>30</v>
      </c>
      <c r="P40">
        <v>2</v>
      </c>
      <c r="Q40">
        <v>9</v>
      </c>
      <c r="R40">
        <v>20</v>
      </c>
    </row>
    <row r="41" spans="1:21" x14ac:dyDescent="0.25">
      <c r="A41" t="s">
        <v>40</v>
      </c>
      <c r="B41">
        <v>44</v>
      </c>
      <c r="C41">
        <v>5</v>
      </c>
      <c r="D41">
        <v>3</v>
      </c>
      <c r="E41">
        <v>7</v>
      </c>
      <c r="F41">
        <v>77</v>
      </c>
      <c r="G41">
        <v>27</v>
      </c>
      <c r="H41">
        <v>8</v>
      </c>
      <c r="I41">
        <v>19</v>
      </c>
      <c r="J41">
        <v>31</v>
      </c>
      <c r="K41">
        <v>55</v>
      </c>
      <c r="L41">
        <v>18</v>
      </c>
      <c r="M41">
        <v>26</v>
      </c>
      <c r="N41">
        <v>11</v>
      </c>
      <c r="O41">
        <v>30</v>
      </c>
      <c r="P41">
        <v>2</v>
      </c>
      <c r="Q41">
        <v>9</v>
      </c>
      <c r="R41">
        <v>20</v>
      </c>
    </row>
    <row r="42" spans="1:21" x14ac:dyDescent="0.25">
      <c r="A42" t="s">
        <v>41</v>
      </c>
      <c r="B42">
        <v>44</v>
      </c>
      <c r="C42">
        <v>5</v>
      </c>
      <c r="D42">
        <v>3</v>
      </c>
      <c r="E42">
        <v>7</v>
      </c>
      <c r="F42">
        <v>77</v>
      </c>
      <c r="G42">
        <v>27</v>
      </c>
      <c r="H42">
        <v>8</v>
      </c>
      <c r="I42">
        <v>19</v>
      </c>
      <c r="J42">
        <v>31</v>
      </c>
      <c r="K42">
        <v>55</v>
      </c>
      <c r="L42">
        <v>18</v>
      </c>
      <c r="M42">
        <v>26</v>
      </c>
      <c r="N42">
        <v>11</v>
      </c>
      <c r="O42">
        <v>30</v>
      </c>
      <c r="P42">
        <v>2</v>
      </c>
      <c r="Q42">
        <v>9</v>
      </c>
      <c r="R42">
        <v>20</v>
      </c>
    </row>
    <row r="43" spans="1:21" x14ac:dyDescent="0.25">
      <c r="A43" t="s">
        <v>42</v>
      </c>
      <c r="B43">
        <v>44</v>
      </c>
      <c r="C43">
        <v>5</v>
      </c>
      <c r="D43">
        <v>3</v>
      </c>
      <c r="E43">
        <v>7</v>
      </c>
      <c r="F43">
        <v>77</v>
      </c>
      <c r="G43">
        <v>27</v>
      </c>
      <c r="H43">
        <v>8</v>
      </c>
      <c r="I43">
        <v>19</v>
      </c>
      <c r="J43">
        <v>31</v>
      </c>
      <c r="K43">
        <v>55</v>
      </c>
      <c r="L43">
        <v>18</v>
      </c>
      <c r="M43">
        <v>26</v>
      </c>
      <c r="N43">
        <v>30</v>
      </c>
      <c r="O43">
        <v>11</v>
      </c>
      <c r="P43">
        <v>2</v>
      </c>
      <c r="Q43">
        <v>9</v>
      </c>
      <c r="R43">
        <v>20</v>
      </c>
    </row>
    <row r="44" spans="1:21" x14ac:dyDescent="0.25">
      <c r="A44" t="s">
        <v>43</v>
      </c>
      <c r="B44">
        <v>44</v>
      </c>
      <c r="C44">
        <v>5</v>
      </c>
      <c r="D44">
        <v>3</v>
      </c>
      <c r="E44">
        <v>7</v>
      </c>
      <c r="F44">
        <v>77</v>
      </c>
      <c r="G44">
        <v>27</v>
      </c>
      <c r="H44">
        <v>8</v>
      </c>
      <c r="I44">
        <v>19</v>
      </c>
      <c r="J44">
        <v>31</v>
      </c>
      <c r="K44">
        <v>55</v>
      </c>
      <c r="L44">
        <v>18</v>
      </c>
      <c r="M44">
        <v>26</v>
      </c>
      <c r="N44">
        <v>30</v>
      </c>
      <c r="O44">
        <v>2</v>
      </c>
      <c r="P44">
        <v>9</v>
      </c>
      <c r="Q44">
        <v>20</v>
      </c>
      <c r="R44">
        <v>11</v>
      </c>
    </row>
    <row r="45" spans="1:21" x14ac:dyDescent="0.25">
      <c r="A45" t="s">
        <v>44</v>
      </c>
      <c r="B45">
        <v>44</v>
      </c>
      <c r="C45">
        <v>5</v>
      </c>
      <c r="D45">
        <v>3</v>
      </c>
      <c r="E45">
        <v>7</v>
      </c>
      <c r="F45">
        <v>77</v>
      </c>
      <c r="G45">
        <v>27</v>
      </c>
      <c r="H45">
        <v>8</v>
      </c>
      <c r="I45">
        <v>19</v>
      </c>
      <c r="J45">
        <v>31</v>
      </c>
      <c r="K45">
        <v>55</v>
      </c>
      <c r="L45">
        <v>18</v>
      </c>
      <c r="M45">
        <v>26</v>
      </c>
      <c r="N45">
        <v>30</v>
      </c>
      <c r="O45">
        <v>2</v>
      </c>
      <c r="P45">
        <v>9</v>
      </c>
      <c r="Q45">
        <v>20</v>
      </c>
    </row>
    <row r="46" spans="1:21" x14ac:dyDescent="0.25">
      <c r="A46" t="s">
        <v>45</v>
      </c>
      <c r="B46">
        <v>44</v>
      </c>
      <c r="C46">
        <v>5</v>
      </c>
      <c r="D46">
        <v>3</v>
      </c>
      <c r="E46">
        <v>7</v>
      </c>
      <c r="F46">
        <v>77</v>
      </c>
      <c r="G46">
        <v>27</v>
      </c>
      <c r="H46">
        <v>8</v>
      </c>
      <c r="I46">
        <v>19</v>
      </c>
      <c r="J46">
        <v>31</v>
      </c>
      <c r="K46">
        <v>55</v>
      </c>
      <c r="L46">
        <v>18</v>
      </c>
      <c r="M46">
        <v>26</v>
      </c>
      <c r="N46">
        <v>30</v>
      </c>
      <c r="O46">
        <v>2</v>
      </c>
      <c r="P46">
        <v>20</v>
      </c>
      <c r="Q46">
        <v>9</v>
      </c>
    </row>
    <row r="47" spans="1:21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77</v>
      </c>
      <c r="F5">
        <f t="shared" ca="1" si="1"/>
        <v>3</v>
      </c>
      <c r="G5">
        <f t="shared" ca="1" si="2"/>
        <v>22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9</v>
      </c>
      <c r="E6" cm="1">
        <f t="array" aca="1" ref="E6" ca="1">IFERROR(IF(D6=1,"",INDEX(lapchart!$B:$U,B6+1,D6-1)),"")</f>
        <v>11</v>
      </c>
      <c r="F6">
        <f t="shared" ca="1" si="1"/>
        <v>8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8</v>
      </c>
      <c r="E8" cm="1">
        <f t="array" aca="1" ref="E8" ca="1">IFERROR(IF(D8=1,"",INDEX(lapchart!$B:$U,B8+1,D8-1)),"")</f>
        <v>31</v>
      </c>
      <c r="F8">
        <f t="shared" ca="1" si="1"/>
        <v>7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30</v>
      </c>
      <c r="F10">
        <f t="shared" ca="1" si="1"/>
        <v>15</v>
      </c>
      <c r="G10">
        <f t="shared" ca="1" si="2"/>
        <v>3</v>
      </c>
      <c r="H10">
        <f t="shared" ca="1" si="3"/>
        <v>1</v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>
        <f t="shared" ca="1" si="0"/>
        <v>10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>
        <f t="shared" ca="1" si="0"/>
        <v>6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>
        <f t="shared" ca="1" si="0"/>
        <v>15</v>
      </c>
      <c r="E17" cm="1">
        <f t="array" aca="1" ref="E17" ca="1">IFERROR(IF(D17=1,"",INDEX(lapchart!$B:$U,B17+1,D17-1)),"")</f>
        <v>18</v>
      </c>
      <c r="F17">
        <f t="shared" ca="1" si="1"/>
        <v>14</v>
      </c>
      <c r="G17">
        <f t="shared" ca="1" si="2"/>
        <v>1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3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124</v>
      </c>
    </row>
    <row r="2" spans="1:2" x14ac:dyDescent="0.25">
      <c r="A2" t="s">
        <v>79</v>
      </c>
      <c r="B2" t="s">
        <v>125</v>
      </c>
    </row>
    <row r="3" spans="1:2" x14ac:dyDescent="0.25">
      <c r="A3" t="s">
        <v>80</v>
      </c>
      <c r="B3" s="4">
        <v>0.62</v>
      </c>
    </row>
    <row r="4" spans="1:2" x14ac:dyDescent="0.25">
      <c r="A4" t="s">
        <v>81</v>
      </c>
      <c r="B4" s="4" t="s">
        <v>126</v>
      </c>
    </row>
    <row r="5" spans="1:2" x14ac:dyDescent="0.25">
      <c r="A5" t="s">
        <v>82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19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11</v>
      </c>
      <c r="K18" s="1"/>
    </row>
    <row r="19" spans="1:11" x14ac:dyDescent="0.25">
      <c r="A19" t="s">
        <v>86</v>
      </c>
      <c r="B19">
        <v>14</v>
      </c>
      <c r="K19" s="1"/>
    </row>
    <row r="20" spans="1:11" x14ac:dyDescent="0.25">
      <c r="A20" t="s">
        <v>86</v>
      </c>
      <c r="B20">
        <v>33</v>
      </c>
      <c r="K20" s="1"/>
    </row>
    <row r="21" spans="1:11" x14ac:dyDescent="0.25">
      <c r="A21" t="s">
        <v>86</v>
      </c>
      <c r="B21">
        <v>94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111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128</v>
      </c>
      <c r="M1" s="8" t="s">
        <v>96</v>
      </c>
      <c r="N1" s="8" t="s">
        <v>97</v>
      </c>
      <c r="O1" s="8" t="s">
        <v>149</v>
      </c>
    </row>
    <row r="2" spans="1:15" x14ac:dyDescent="0.25">
      <c r="A2">
        <v>2</v>
      </c>
      <c r="B2" t="s">
        <v>107</v>
      </c>
      <c r="C2">
        <f>MATCH(A2,lapchart!$B$2:$U$2,0)</f>
        <v>20</v>
      </c>
      <c r="D2">
        <f>INDEX(finalstanding!A:A,MATCH(compoundchange!A2,finalstanding!B:B,0))</f>
        <v>14</v>
      </c>
      <c r="E2">
        <v>2</v>
      </c>
      <c r="F2">
        <v>4</v>
      </c>
      <c r="G2">
        <v>5</v>
      </c>
      <c r="H2">
        <v>5</v>
      </c>
      <c r="I2">
        <v>18</v>
      </c>
      <c r="J2">
        <v>12</v>
      </c>
      <c r="K2">
        <v>14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5.948956018518519E-2</v>
      </c>
    </row>
    <row r="3" spans="1:15" x14ac:dyDescent="0.25">
      <c r="A3">
        <v>3</v>
      </c>
      <c r="B3" t="s">
        <v>65</v>
      </c>
      <c r="C3">
        <f>MATCH(A3,lapchart!$B$2:$U$2,0)</f>
        <v>6</v>
      </c>
      <c r="D3">
        <f>INDEX(finalstanding!A:A,MATCH(compoundchange!A3,finalstanding!B:B,0))</f>
        <v>3</v>
      </c>
      <c r="E3">
        <v>2</v>
      </c>
      <c r="F3">
        <v>5</v>
      </c>
      <c r="G3">
        <v>4</v>
      </c>
      <c r="H3">
        <v>5</v>
      </c>
      <c r="I3">
        <v>14</v>
      </c>
      <c r="J3">
        <v>16</v>
      </c>
      <c r="K3">
        <v>14</v>
      </c>
      <c r="L3">
        <v>1</v>
      </c>
      <c r="M3">
        <f t="shared" ref="M3:M21" si="1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5.8953831018518511E-2</v>
      </c>
    </row>
    <row r="4" spans="1:15" x14ac:dyDescent="0.25">
      <c r="A4">
        <v>5</v>
      </c>
      <c r="B4" t="s">
        <v>52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5</v>
      </c>
      <c r="G4">
        <v>3</v>
      </c>
      <c r="H4">
        <v>5</v>
      </c>
      <c r="I4">
        <v>14</v>
      </c>
      <c r="J4">
        <v>16</v>
      </c>
      <c r="K4">
        <v>14</v>
      </c>
      <c r="L4">
        <v>1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5.8856226851851851E-2</v>
      </c>
    </row>
    <row r="5" spans="1:15" x14ac:dyDescent="0.25">
      <c r="A5">
        <v>7</v>
      </c>
      <c r="B5" t="s">
        <v>61</v>
      </c>
      <c r="C5">
        <f>MATCH(A5,lapchart!$B$2:$U$2,0)</f>
        <v>4</v>
      </c>
      <c r="D5">
        <f>INDEX(finalstanding!A:A,MATCH(compoundchange!A5,finalstanding!B:B,0))</f>
        <v>4</v>
      </c>
      <c r="E5">
        <v>2</v>
      </c>
      <c r="F5">
        <v>5</v>
      </c>
      <c r="G5">
        <v>3</v>
      </c>
      <c r="H5">
        <v>5</v>
      </c>
      <c r="I5">
        <v>15</v>
      </c>
      <c r="J5">
        <v>14</v>
      </c>
      <c r="K5">
        <v>15</v>
      </c>
      <c r="L5">
        <v>1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5.8996423611111105E-2</v>
      </c>
    </row>
    <row r="6" spans="1:15" x14ac:dyDescent="0.25">
      <c r="A6">
        <v>8</v>
      </c>
      <c r="B6" t="s">
        <v>63</v>
      </c>
      <c r="C6">
        <f>MATCH(A6,lapchart!$B$2:$U$2,0)</f>
        <v>11</v>
      </c>
      <c r="D6">
        <f>INDEX(finalstanding!A:A,MATCH(compoundchange!A6,finalstanding!B:B,0))</f>
        <v>7</v>
      </c>
      <c r="E6">
        <v>2</v>
      </c>
      <c r="F6">
        <v>5</v>
      </c>
      <c r="G6">
        <v>3</v>
      </c>
      <c r="H6">
        <v>4</v>
      </c>
      <c r="I6">
        <v>10</v>
      </c>
      <c r="J6">
        <v>19</v>
      </c>
      <c r="K6">
        <v>15</v>
      </c>
      <c r="L6">
        <v>1</v>
      </c>
      <c r="M6">
        <f t="shared" si="1"/>
        <v>4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5.919413194444445E-2</v>
      </c>
    </row>
    <row r="7" spans="1:15" x14ac:dyDescent="0.25">
      <c r="A7">
        <v>9</v>
      </c>
      <c r="B7" t="s">
        <v>104</v>
      </c>
      <c r="C7">
        <f>MATCH(A7,lapchart!$B$2:$U$2,0)</f>
        <v>17</v>
      </c>
      <c r="D7">
        <f>INDEX(finalstanding!A:A,MATCH(compoundchange!A7,finalstanding!B:B,0))</f>
        <v>16</v>
      </c>
      <c r="E7">
        <v>3</v>
      </c>
      <c r="L7">
        <v>1</v>
      </c>
      <c r="M7">
        <f t="shared" si="1"/>
        <v>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5.9635775462962969E-2</v>
      </c>
    </row>
    <row r="8" spans="1:15" x14ac:dyDescent="0.25">
      <c r="A8">
        <v>11</v>
      </c>
      <c r="B8" t="s">
        <v>62</v>
      </c>
      <c r="C8">
        <f>MATCH(A8,lapchart!$B$2:$U$2,0)</f>
        <v>8</v>
      </c>
      <c r="D8">
        <f>INDEX(finalstanding!A:A,MATCH(compoundchange!A8,finalstanding!B:B,0))</f>
        <v>17</v>
      </c>
      <c r="E8">
        <v>3</v>
      </c>
      <c r="L8">
        <v>1</v>
      </c>
      <c r="M8">
        <f t="shared" si="1"/>
        <v>-9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6.1305601851851847E-2</v>
      </c>
    </row>
    <row r="9" spans="1:15" x14ac:dyDescent="0.25">
      <c r="A9">
        <v>14</v>
      </c>
      <c r="B9" t="s">
        <v>112</v>
      </c>
      <c r="C9">
        <f>MATCH(A9,lapchart!$B$2:$U$2,0)</f>
        <v>10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3.3226203703703709E-2</v>
      </c>
    </row>
    <row r="10" spans="1:15" x14ac:dyDescent="0.25">
      <c r="A10">
        <v>18</v>
      </c>
      <c r="B10" t="s">
        <v>59</v>
      </c>
      <c r="C10">
        <f>MATCH(A10,lapchart!$B$2:$U$2,0)</f>
        <v>15</v>
      </c>
      <c r="D10">
        <f>INDEX(finalstanding!A:A,MATCH(compoundchange!A10,finalstanding!B:B,0))</f>
        <v>11</v>
      </c>
      <c r="E10">
        <v>2</v>
      </c>
      <c r="F10">
        <v>4</v>
      </c>
      <c r="G10">
        <v>3</v>
      </c>
      <c r="H10">
        <v>5</v>
      </c>
      <c r="I10">
        <v>9</v>
      </c>
      <c r="J10">
        <v>20</v>
      </c>
      <c r="K10">
        <v>15</v>
      </c>
      <c r="L10">
        <v>1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5.9396053240740744E-2</v>
      </c>
    </row>
    <row r="11" spans="1:15" x14ac:dyDescent="0.25">
      <c r="A11">
        <v>19</v>
      </c>
      <c r="B11" t="s">
        <v>114</v>
      </c>
      <c r="C11">
        <f>MATCH(A11,lapchart!$B$2:$U$2,0)</f>
        <v>16</v>
      </c>
      <c r="D11">
        <f>INDEX(finalstanding!A:A,MATCH(compoundchange!A11,finalstanding!B:B,0))</f>
        <v>8</v>
      </c>
      <c r="E11">
        <v>2</v>
      </c>
      <c r="F11">
        <v>4</v>
      </c>
      <c r="G11">
        <v>3</v>
      </c>
      <c r="H11">
        <v>5</v>
      </c>
      <c r="I11">
        <v>11</v>
      </c>
      <c r="J11">
        <v>18</v>
      </c>
      <c r="K11">
        <v>15</v>
      </c>
      <c r="L11">
        <v>1</v>
      </c>
      <c r="M11">
        <f t="shared" si="1"/>
        <v>8</v>
      </c>
      <c r="N11">
        <f t="shared" si="0"/>
        <v>4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5.925311342592593E-2</v>
      </c>
    </row>
    <row r="12" spans="1:15" x14ac:dyDescent="0.25">
      <c r="A12">
        <v>20</v>
      </c>
      <c r="B12" t="s">
        <v>60</v>
      </c>
      <c r="C12">
        <f>MATCH(A12,lapchart!$B$2:$U$2,0)</f>
        <v>12</v>
      </c>
      <c r="D12">
        <f>INDEX(finalstanding!A:A,MATCH(compoundchange!A12,finalstanding!B:B,0))</f>
        <v>15</v>
      </c>
      <c r="E12">
        <v>3</v>
      </c>
      <c r="L12">
        <v>1</v>
      </c>
      <c r="M12">
        <f t="shared" si="1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5.9607430555555556E-2</v>
      </c>
    </row>
    <row r="13" spans="1:15" x14ac:dyDescent="0.25">
      <c r="A13">
        <v>26</v>
      </c>
      <c r="B13" t="s">
        <v>115</v>
      </c>
      <c r="C13">
        <f>MATCH(A13,lapchart!$B$2:$U$2,0)</f>
        <v>19</v>
      </c>
      <c r="D13">
        <f>INDEX(finalstanding!A:A,MATCH(compoundchange!A13,finalstanding!B:B,0))</f>
        <v>12</v>
      </c>
      <c r="E13">
        <v>2</v>
      </c>
      <c r="F13">
        <v>4</v>
      </c>
      <c r="G13">
        <v>5</v>
      </c>
      <c r="H13">
        <v>5</v>
      </c>
      <c r="I13">
        <v>18</v>
      </c>
      <c r="J13">
        <v>12</v>
      </c>
      <c r="K13">
        <v>14</v>
      </c>
      <c r="L13">
        <v>1</v>
      </c>
      <c r="M13">
        <f t="shared" si="1"/>
        <v>7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5.9406944444444443E-2</v>
      </c>
    </row>
    <row r="14" spans="1:15" x14ac:dyDescent="0.25">
      <c r="A14">
        <v>27</v>
      </c>
      <c r="B14" t="s">
        <v>113</v>
      </c>
      <c r="C14">
        <f>MATCH(A14,lapchart!$B$2:$U$2,0)</f>
        <v>7</v>
      </c>
      <c r="D14">
        <f>INDEX(finalstanding!A:A,MATCH(compoundchange!A14,finalstanding!B:B,0))</f>
        <v>6</v>
      </c>
      <c r="E14">
        <v>2</v>
      </c>
      <c r="F14">
        <v>5</v>
      </c>
      <c r="G14">
        <v>3</v>
      </c>
      <c r="H14">
        <v>5</v>
      </c>
      <c r="I14">
        <v>11</v>
      </c>
      <c r="J14">
        <v>18</v>
      </c>
      <c r="K14">
        <v>15</v>
      </c>
      <c r="L14">
        <v>1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5.9154016203703703E-2</v>
      </c>
    </row>
    <row r="15" spans="1:15" x14ac:dyDescent="0.25">
      <c r="A15">
        <v>30</v>
      </c>
      <c r="B15" t="s">
        <v>116</v>
      </c>
      <c r="C15">
        <f>MATCH(A15,lapchart!$B$2:$U$2,0)</f>
        <v>14</v>
      </c>
      <c r="D15">
        <f>INDEX(finalstanding!A:A,MATCH(compoundchange!A15,finalstanding!B:B,0))</f>
        <v>13</v>
      </c>
      <c r="E15">
        <v>2</v>
      </c>
      <c r="F15">
        <v>5</v>
      </c>
      <c r="G15">
        <v>3</v>
      </c>
      <c r="H15">
        <v>5</v>
      </c>
      <c r="I15">
        <v>8</v>
      </c>
      <c r="J15">
        <v>22</v>
      </c>
      <c r="K15">
        <v>14</v>
      </c>
      <c r="L15">
        <v>1</v>
      </c>
      <c r="M15">
        <f t="shared" si="1"/>
        <v>1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5.9445127314814807E-2</v>
      </c>
    </row>
    <row r="16" spans="1:15" x14ac:dyDescent="0.25">
      <c r="A16">
        <v>31</v>
      </c>
      <c r="B16" t="s">
        <v>101</v>
      </c>
      <c r="C16">
        <f>MATCH(A16,lapchart!$B$2:$U$2,0)</f>
        <v>9</v>
      </c>
      <c r="D16">
        <f>INDEX(finalstanding!A:A,MATCH(compoundchange!A16,finalstanding!B:B,0))</f>
        <v>9</v>
      </c>
      <c r="E16">
        <v>3</v>
      </c>
      <c r="L16">
        <v>1</v>
      </c>
      <c r="M16">
        <f t="shared" si="1"/>
        <v>0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5.9270532407407407E-2</v>
      </c>
    </row>
    <row r="17" spans="1:15" x14ac:dyDescent="0.25">
      <c r="A17">
        <v>33</v>
      </c>
      <c r="B17" t="s">
        <v>99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9.0663425925925929E-3</v>
      </c>
    </row>
    <row r="18" spans="1:15" x14ac:dyDescent="0.25">
      <c r="A18">
        <v>44</v>
      </c>
      <c r="B18" t="s">
        <v>55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>
        <v>5</v>
      </c>
      <c r="G18">
        <v>3</v>
      </c>
      <c r="H18">
        <v>3</v>
      </c>
      <c r="I18">
        <v>12</v>
      </c>
      <c r="J18">
        <v>18</v>
      </c>
      <c r="K18">
        <v>14</v>
      </c>
      <c r="L18">
        <v>1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5.8828935185185192E-2</v>
      </c>
    </row>
    <row r="19" spans="1:15" x14ac:dyDescent="0.25">
      <c r="A19">
        <v>55</v>
      </c>
      <c r="B19" t="s">
        <v>68</v>
      </c>
      <c r="C19">
        <f>MATCH(A19,lapchart!$B$2:$U$2,0)</f>
        <v>13</v>
      </c>
      <c r="D19">
        <f>INDEX(finalstanding!A:A,MATCH(compoundchange!A19,finalstanding!B:B,0))</f>
        <v>10</v>
      </c>
      <c r="E19">
        <v>2</v>
      </c>
      <c r="F19">
        <v>5</v>
      </c>
      <c r="G19">
        <v>3</v>
      </c>
      <c r="H19">
        <v>4</v>
      </c>
      <c r="I19">
        <v>19</v>
      </c>
      <c r="J19">
        <v>10</v>
      </c>
      <c r="K19">
        <v>15</v>
      </c>
      <c r="L19">
        <v>1</v>
      </c>
      <c r="M19">
        <f t="shared" si="1"/>
        <v>3</v>
      </c>
      <c r="N19">
        <f t="shared" si="0"/>
        <v>1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5.9285497685185186E-2</v>
      </c>
    </row>
    <row r="20" spans="1:15" x14ac:dyDescent="0.25">
      <c r="A20">
        <v>77</v>
      </c>
      <c r="B20" t="s">
        <v>54</v>
      </c>
      <c r="C20">
        <f>MATCH(A20,lapchart!$B$2:$U$2,0)</f>
        <v>3</v>
      </c>
      <c r="D20">
        <f>INDEX(finalstanding!A:A,MATCH(compoundchange!A20,finalstanding!B:B,0))</f>
        <v>5</v>
      </c>
      <c r="E20">
        <v>2</v>
      </c>
      <c r="F20">
        <v>5</v>
      </c>
      <c r="G20">
        <v>3</v>
      </c>
      <c r="H20">
        <v>3</v>
      </c>
      <c r="I20">
        <v>13</v>
      </c>
      <c r="J20">
        <v>17</v>
      </c>
      <c r="K20">
        <v>14</v>
      </c>
      <c r="L20">
        <v>1</v>
      </c>
      <c r="M20">
        <f t="shared" si="1"/>
        <v>-2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5.9019398148148154E-2</v>
      </c>
    </row>
    <row r="21" spans="1:15" x14ac:dyDescent="0.25">
      <c r="A21">
        <v>94</v>
      </c>
      <c r="B21" t="s">
        <v>117</v>
      </c>
      <c r="C21">
        <f>MATCH(A21,lapchart!$B$2:$U$2,0)</f>
        <v>18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3.0359837962962966E-3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3BA9-43E5-411F-9C2D-EEB08933FB3B}">
  <dimension ref="A1:U14"/>
  <sheetViews>
    <sheetView tabSelected="1" workbookViewId="0">
      <selection activeCell="Q2" sqref="Q2:Q1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47</v>
      </c>
      <c r="B1" t="s">
        <v>111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128</v>
      </c>
      <c r="M1" s="8" t="s">
        <v>96</v>
      </c>
      <c r="N1" s="8" t="s">
        <v>97</v>
      </c>
      <c r="O1" s="8" t="s">
        <v>149</v>
      </c>
      <c r="P1" s="7" t="s">
        <v>150</v>
      </c>
      <c r="Q1" s="7" t="s">
        <v>151</v>
      </c>
      <c r="R1" s="7" t="s">
        <v>152</v>
      </c>
      <c r="S1" s="7" t="s">
        <v>153</v>
      </c>
      <c r="T1" s="7" t="s">
        <v>154</v>
      </c>
      <c r="U1" s="10" t="s">
        <v>155</v>
      </c>
    </row>
    <row r="2" spans="1:21" x14ac:dyDescent="0.25">
      <c r="A2">
        <v>2</v>
      </c>
      <c r="B2" t="s">
        <v>107</v>
      </c>
      <c r="C2">
        <f>MATCH(A2,lapchart!$B$2:$U$2,0)</f>
        <v>20</v>
      </c>
      <c r="D2">
        <f>INDEX(finalstanding!A:A,MATCH(sc!A2,finalstanding!B:B,0))</f>
        <v>14</v>
      </c>
      <c r="E2">
        <v>2</v>
      </c>
      <c r="F2">
        <v>4</v>
      </c>
      <c r="G2">
        <v>5</v>
      </c>
      <c r="H2">
        <v>5</v>
      </c>
      <c r="I2">
        <v>18</v>
      </c>
      <c r="J2">
        <v>12</v>
      </c>
      <c r="K2">
        <v>14</v>
      </c>
      <c r="L2">
        <v>1</v>
      </c>
      <c r="M2">
        <f>IFERROR((D2-C2)*-1,"")</f>
        <v>6</v>
      </c>
      <c r="N2">
        <f t="shared" ref="N2:N14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5.948956018518519E-2</v>
      </c>
      <c r="P2">
        <v>29</v>
      </c>
      <c r="Q2">
        <v>1</v>
      </c>
      <c r="R2">
        <f t="shared" ref="R2:R11" si="1">IF(I2=P2,P2,IF(I2+J2=P2,J2,IF(I2&gt;P2,I2-P2,IF(I2+J2&gt;P2,P2-I2,IF(I2+J2+K2&gt;P2,P2-I2-J2,"")))))</f>
        <v>11</v>
      </c>
      <c r="S2">
        <f>COUNTA(lapchart!B:B)-2-P2</f>
        <v>16</v>
      </c>
      <c r="T2">
        <f t="shared" ref="T2:T11" si="2">IF(I2&gt;=P2,F2,IF(I2+J2&gt;=P2,G2,IF(I2+J2+K2&gt;=P2,H2)))</f>
        <v>5</v>
      </c>
      <c r="U2">
        <f ca="1">IFERROR(INDEX(lapchart!$B$1:$U$1, MATCH(A2,INDIRECT("lapchart!B"&amp;P2+2&amp;":U" &amp; P2+2),0)),"")</f>
        <v>15</v>
      </c>
    </row>
    <row r="3" spans="1:21" x14ac:dyDescent="0.25">
      <c r="A3">
        <v>3</v>
      </c>
      <c r="B3" t="s">
        <v>65</v>
      </c>
      <c r="C3">
        <f>MATCH(A3,lapchart!$B$2:$U$2,0)</f>
        <v>6</v>
      </c>
      <c r="D3">
        <f>INDEX(finalstanding!A:A,MATCH(sc!A3,finalstanding!B:B,0))</f>
        <v>3</v>
      </c>
      <c r="E3">
        <v>2</v>
      </c>
      <c r="F3">
        <v>5</v>
      </c>
      <c r="G3">
        <v>4</v>
      </c>
      <c r="H3">
        <v>5</v>
      </c>
      <c r="I3">
        <v>14</v>
      </c>
      <c r="J3">
        <v>16</v>
      </c>
      <c r="K3">
        <v>14</v>
      </c>
      <c r="L3">
        <v>1</v>
      </c>
      <c r="M3">
        <f t="shared" ref="M3:M14" si="3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5.8953831018518511E-2</v>
      </c>
      <c r="P3">
        <v>29</v>
      </c>
      <c r="Q3">
        <v>1</v>
      </c>
      <c r="R3">
        <f t="shared" si="1"/>
        <v>15</v>
      </c>
      <c r="S3">
        <f>COUNTA(lapchart!B:B)-2-P3</f>
        <v>16</v>
      </c>
      <c r="T3">
        <f t="shared" si="2"/>
        <v>4</v>
      </c>
      <c r="U3">
        <f ca="1">IFERROR(INDEX(lapchart!$B$1:$U$1, MATCH(A3,INDIRECT("lapchart!B"&amp;P3+2&amp;":U" &amp; P3+2),0)),"")</f>
        <v>4</v>
      </c>
    </row>
    <row r="4" spans="1:21" x14ac:dyDescent="0.25">
      <c r="A4">
        <v>5</v>
      </c>
      <c r="B4" t="s">
        <v>52</v>
      </c>
      <c r="C4">
        <f>MATCH(A4,lapchart!$B$2:$U$2,0)</f>
        <v>2</v>
      </c>
      <c r="D4">
        <f>INDEX(finalstanding!A:A,MATCH(sc!A4,finalstanding!B:B,0))</f>
        <v>2</v>
      </c>
      <c r="E4">
        <v>2</v>
      </c>
      <c r="F4">
        <v>5</v>
      </c>
      <c r="G4">
        <v>3</v>
      </c>
      <c r="H4">
        <v>5</v>
      </c>
      <c r="I4">
        <v>14</v>
      </c>
      <c r="J4">
        <v>16</v>
      </c>
      <c r="K4">
        <v>14</v>
      </c>
      <c r="L4">
        <v>1</v>
      </c>
      <c r="M4">
        <f t="shared" si="3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5.8856226851851851E-2</v>
      </c>
      <c r="P4">
        <v>29</v>
      </c>
      <c r="Q4">
        <v>1</v>
      </c>
      <c r="R4">
        <f t="shared" si="1"/>
        <v>15</v>
      </c>
      <c r="S4">
        <f>COUNTA(lapchart!B:B)-2-P4</f>
        <v>16</v>
      </c>
      <c r="T4">
        <f t="shared" si="2"/>
        <v>3</v>
      </c>
      <c r="U4">
        <f ca="1">IFERROR(INDEX(lapchart!$B$1:$U$1, MATCH(A4,INDIRECT("lapchart!B"&amp;P4+2&amp;":U" &amp; P4+2),0)),"")</f>
        <v>2</v>
      </c>
    </row>
    <row r="5" spans="1:21" x14ac:dyDescent="0.25">
      <c r="A5">
        <v>7</v>
      </c>
      <c r="B5" t="s">
        <v>61</v>
      </c>
      <c r="C5">
        <f>MATCH(A5,lapchart!$B$2:$U$2,0)</f>
        <v>4</v>
      </c>
      <c r="D5">
        <f>INDEX(finalstanding!A:A,MATCH(sc!A5,finalstanding!B:B,0))</f>
        <v>4</v>
      </c>
      <c r="E5">
        <v>2</v>
      </c>
      <c r="F5">
        <v>5</v>
      </c>
      <c r="G5">
        <v>3</v>
      </c>
      <c r="H5">
        <v>5</v>
      </c>
      <c r="I5">
        <v>15</v>
      </c>
      <c r="J5">
        <v>14</v>
      </c>
      <c r="K5">
        <v>15</v>
      </c>
      <c r="L5">
        <v>1</v>
      </c>
      <c r="M5">
        <f t="shared" si="3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5.8996423611111105E-2</v>
      </c>
      <c r="P5">
        <v>29</v>
      </c>
      <c r="Q5">
        <v>1</v>
      </c>
      <c r="R5">
        <f t="shared" si="1"/>
        <v>14</v>
      </c>
      <c r="S5">
        <f>COUNTA(lapchart!B:B)-2-P5</f>
        <v>16</v>
      </c>
      <c r="T5">
        <f t="shared" si="2"/>
        <v>3</v>
      </c>
      <c r="U5">
        <f ca="1">IFERROR(INDEX(lapchart!$B$1:$U$1, MATCH(A5,INDIRECT("lapchart!B"&amp;P5+2&amp;":U" &amp; P5+2),0)),"")</f>
        <v>5</v>
      </c>
    </row>
    <row r="6" spans="1:21" x14ac:dyDescent="0.25">
      <c r="A6">
        <v>8</v>
      </c>
      <c r="B6" t="s">
        <v>63</v>
      </c>
      <c r="C6">
        <f>MATCH(A6,lapchart!$B$2:$U$2,0)</f>
        <v>11</v>
      </c>
      <c r="D6">
        <f>INDEX(finalstanding!A:A,MATCH(sc!A6,finalstanding!B:B,0))</f>
        <v>7</v>
      </c>
      <c r="E6">
        <v>2</v>
      </c>
      <c r="F6">
        <v>5</v>
      </c>
      <c r="G6">
        <v>3</v>
      </c>
      <c r="H6">
        <v>4</v>
      </c>
      <c r="I6">
        <v>10</v>
      </c>
      <c r="J6">
        <v>19</v>
      </c>
      <c r="K6">
        <v>15</v>
      </c>
      <c r="L6">
        <v>1</v>
      </c>
      <c r="M6">
        <f t="shared" si="3"/>
        <v>4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5.919413194444445E-2</v>
      </c>
      <c r="P6">
        <v>29</v>
      </c>
      <c r="Q6">
        <v>1</v>
      </c>
      <c r="R6">
        <f t="shared" si="1"/>
        <v>19</v>
      </c>
      <c r="S6">
        <f>COUNTA(lapchart!B:B)-2-P6</f>
        <v>16</v>
      </c>
      <c r="T6">
        <f t="shared" si="2"/>
        <v>3</v>
      </c>
      <c r="U6">
        <f ca="1">IFERROR(INDEX(lapchart!$B$1:$U$1, MATCH(A6,INDIRECT("lapchart!B"&amp;P6+2&amp;":U" &amp; P6+2),0)),"")</f>
        <v>7</v>
      </c>
    </row>
    <row r="7" spans="1:21" x14ac:dyDescent="0.25">
      <c r="A7">
        <v>18</v>
      </c>
      <c r="B7" t="s">
        <v>59</v>
      </c>
      <c r="C7">
        <f>MATCH(A7,lapchart!$B$2:$U$2,0)</f>
        <v>15</v>
      </c>
      <c r="D7">
        <f>INDEX(finalstanding!A:A,MATCH(sc!A7,finalstanding!B:B,0))</f>
        <v>11</v>
      </c>
      <c r="E7">
        <v>2</v>
      </c>
      <c r="F7">
        <v>4</v>
      </c>
      <c r="G7">
        <v>3</v>
      </c>
      <c r="H7">
        <v>5</v>
      </c>
      <c r="I7">
        <v>9</v>
      </c>
      <c r="J7">
        <v>20</v>
      </c>
      <c r="K7">
        <v>15</v>
      </c>
      <c r="L7">
        <v>1</v>
      </c>
      <c r="M7">
        <f t="shared" si="3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5.9396053240740744E-2</v>
      </c>
      <c r="P7">
        <v>29</v>
      </c>
      <c r="Q7">
        <v>1</v>
      </c>
      <c r="R7">
        <f t="shared" si="1"/>
        <v>20</v>
      </c>
      <c r="S7">
        <f>COUNTA(lapchart!B:B)-2-P7</f>
        <v>16</v>
      </c>
      <c r="T7">
        <f t="shared" si="2"/>
        <v>3</v>
      </c>
      <c r="U7">
        <f ca="1">IFERROR(INDEX(lapchart!$B$1:$U$1, MATCH(A7,INDIRECT("lapchart!B"&amp;P7+2&amp;":U" &amp; P7+2),0)),"")</f>
        <v>14</v>
      </c>
    </row>
    <row r="8" spans="1:21" x14ac:dyDescent="0.25">
      <c r="A8">
        <v>19</v>
      </c>
      <c r="B8" t="s">
        <v>114</v>
      </c>
      <c r="C8">
        <f>MATCH(A8,lapchart!$B$2:$U$2,0)</f>
        <v>16</v>
      </c>
      <c r="D8">
        <f>INDEX(finalstanding!A:A,MATCH(sc!A8,finalstanding!B:B,0))</f>
        <v>8</v>
      </c>
      <c r="E8">
        <v>2</v>
      </c>
      <c r="F8">
        <v>4</v>
      </c>
      <c r="G8">
        <v>3</v>
      </c>
      <c r="H8">
        <v>5</v>
      </c>
      <c r="I8">
        <v>11</v>
      </c>
      <c r="J8">
        <v>18</v>
      </c>
      <c r="K8">
        <v>15</v>
      </c>
      <c r="L8">
        <v>1</v>
      </c>
      <c r="M8">
        <f t="shared" si="3"/>
        <v>8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5.925311342592593E-2</v>
      </c>
      <c r="P8">
        <v>29</v>
      </c>
      <c r="Q8">
        <v>1</v>
      </c>
      <c r="R8">
        <f t="shared" si="1"/>
        <v>18</v>
      </c>
      <c r="S8">
        <f>COUNTA(lapchart!B:B)-2-P8</f>
        <v>16</v>
      </c>
      <c r="T8">
        <f t="shared" si="2"/>
        <v>3</v>
      </c>
      <c r="U8">
        <f ca="1">IFERROR(INDEX(lapchart!$B$1:$U$1, MATCH(A8,INDIRECT("lapchart!B"&amp;P8+2&amp;":U" &amp; P8+2),0)),"")</f>
        <v>9</v>
      </c>
    </row>
    <row r="9" spans="1:21" x14ac:dyDescent="0.25">
      <c r="A9">
        <v>26</v>
      </c>
      <c r="B9" t="s">
        <v>115</v>
      </c>
      <c r="C9">
        <f>MATCH(A9,lapchart!$B$2:$U$2,0)</f>
        <v>19</v>
      </c>
      <c r="D9">
        <f>INDEX(finalstanding!A:A,MATCH(sc!A9,finalstanding!B:B,0))</f>
        <v>12</v>
      </c>
      <c r="E9">
        <v>2</v>
      </c>
      <c r="F9">
        <v>4</v>
      </c>
      <c r="G9">
        <v>5</v>
      </c>
      <c r="H9">
        <v>5</v>
      </c>
      <c r="I9">
        <v>18</v>
      </c>
      <c r="J9">
        <v>12</v>
      </c>
      <c r="K9">
        <v>14</v>
      </c>
      <c r="L9">
        <v>1</v>
      </c>
      <c r="M9">
        <f t="shared" si="3"/>
        <v>7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5.9406944444444443E-2</v>
      </c>
      <c r="P9">
        <v>29</v>
      </c>
      <c r="Q9">
        <v>1</v>
      </c>
      <c r="R9">
        <f t="shared" si="1"/>
        <v>11</v>
      </c>
      <c r="S9">
        <f>COUNTA(lapchart!B:B)-2-P9</f>
        <v>16</v>
      </c>
      <c r="T9">
        <f t="shared" si="2"/>
        <v>5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27</v>
      </c>
      <c r="B10" t="s">
        <v>113</v>
      </c>
      <c r="C10">
        <f>MATCH(A10,lapchart!$B$2:$U$2,0)</f>
        <v>7</v>
      </c>
      <c r="D10">
        <f>INDEX(finalstanding!A:A,MATCH(sc!A10,finalstanding!B:B,0))</f>
        <v>6</v>
      </c>
      <c r="E10">
        <v>2</v>
      </c>
      <c r="F10">
        <v>5</v>
      </c>
      <c r="G10">
        <v>3</v>
      </c>
      <c r="H10">
        <v>5</v>
      </c>
      <c r="I10">
        <v>11</v>
      </c>
      <c r="J10">
        <v>18</v>
      </c>
      <c r="K10">
        <v>15</v>
      </c>
      <c r="L10">
        <v>1</v>
      </c>
      <c r="M10">
        <f t="shared" si="3"/>
        <v>1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5.9154016203703703E-2</v>
      </c>
      <c r="P10">
        <v>29</v>
      </c>
      <c r="Q10">
        <v>1</v>
      </c>
      <c r="R10">
        <f t="shared" si="1"/>
        <v>18</v>
      </c>
      <c r="S10">
        <f>COUNTA(lapchart!B:B)-2-P10</f>
        <v>16</v>
      </c>
      <c r="T10">
        <f t="shared" si="2"/>
        <v>3</v>
      </c>
      <c r="U10">
        <f ca="1">IFERROR(INDEX(lapchart!$B$1:$U$1, MATCH(A10,INDIRECT("lapchart!B"&amp;P10+2&amp;":U" &amp; P10+2),0)),"")</f>
        <v>6</v>
      </c>
    </row>
    <row r="11" spans="1:21" x14ac:dyDescent="0.25">
      <c r="A11">
        <v>30</v>
      </c>
      <c r="B11" t="s">
        <v>116</v>
      </c>
      <c r="C11">
        <f>MATCH(A11,lapchart!$B$2:$U$2,0)</f>
        <v>14</v>
      </c>
      <c r="D11">
        <f>INDEX(finalstanding!A:A,MATCH(sc!A11,finalstanding!B:B,0))</f>
        <v>13</v>
      </c>
      <c r="E11">
        <v>2</v>
      </c>
      <c r="F11">
        <v>5</v>
      </c>
      <c r="G11">
        <v>3</v>
      </c>
      <c r="H11">
        <v>5</v>
      </c>
      <c r="I11">
        <v>8</v>
      </c>
      <c r="J11">
        <v>22</v>
      </c>
      <c r="K11">
        <v>14</v>
      </c>
      <c r="L11">
        <v>1</v>
      </c>
      <c r="M11">
        <f t="shared" si="3"/>
        <v>1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5.9445127314814807E-2</v>
      </c>
      <c r="P11">
        <v>29</v>
      </c>
      <c r="Q11">
        <v>1</v>
      </c>
      <c r="R11">
        <f t="shared" si="1"/>
        <v>21</v>
      </c>
      <c r="S11">
        <f>COUNTA(lapchart!B:B)-2-P11</f>
        <v>16</v>
      </c>
      <c r="T11">
        <f t="shared" si="2"/>
        <v>3</v>
      </c>
      <c r="U11">
        <f ca="1">IFERROR(INDEX(lapchart!$B$1:$U$1, MATCH(A11,INDIRECT("lapchart!B"&amp;P11+2&amp;":U" &amp; P11+2),0)),"")</f>
        <v>13</v>
      </c>
    </row>
    <row r="12" spans="1:21" x14ac:dyDescent="0.25">
      <c r="A12">
        <v>44</v>
      </c>
      <c r="B12" t="s">
        <v>55</v>
      </c>
      <c r="C12">
        <f>MATCH(A12,lapchart!$B$2:$U$2,0)</f>
        <v>1</v>
      </c>
      <c r="D12">
        <f>INDEX(finalstanding!A:A,MATCH(sc!A12,finalstanding!B:B,0))</f>
        <v>1</v>
      </c>
      <c r="E12">
        <v>2</v>
      </c>
      <c r="F12">
        <v>5</v>
      </c>
      <c r="G12">
        <v>3</v>
      </c>
      <c r="H12">
        <v>3</v>
      </c>
      <c r="I12">
        <v>12</v>
      </c>
      <c r="J12">
        <v>18</v>
      </c>
      <c r="K12">
        <v>14</v>
      </c>
      <c r="L12">
        <v>1</v>
      </c>
      <c r="M12">
        <f t="shared" si="3"/>
        <v>0</v>
      </c>
      <c r="N12">
        <f t="shared" si="0"/>
        <v>25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5.8828935185185192E-2</v>
      </c>
      <c r="P12">
        <v>29</v>
      </c>
      <c r="Q12">
        <v>1</v>
      </c>
      <c r="R12">
        <f t="shared" ref="R12:R14" si="4">IF(I12=P12,P12,IF(I12+J12=P12,J12,IF(I12&gt;P12,I12-P12,IF(I12+J12&gt;P12,P12-I12,IF(I12+J12+K12&gt;P12,P12-I12-J12,"")))))</f>
        <v>17</v>
      </c>
      <c r="S12">
        <f>COUNTA(lapchart!B:B)-2-P12</f>
        <v>16</v>
      </c>
      <c r="T12">
        <f t="shared" ref="T12:T14" si="5">IF(I12&gt;=P12,F12,IF(I12+J12&gt;=P12,G12,IF(I12+J12+K12&gt;=P12,H12)))</f>
        <v>3</v>
      </c>
      <c r="U12">
        <f ca="1">IFERROR(INDEX(lapchart!$B$1:$U$1, MATCH(A12,INDIRECT("lapchart!B"&amp;P12+2&amp;":U" &amp; P12+2),0)),"")</f>
        <v>1</v>
      </c>
    </row>
    <row r="13" spans="1:21" x14ac:dyDescent="0.25">
      <c r="A13">
        <v>55</v>
      </c>
      <c r="B13" t="s">
        <v>68</v>
      </c>
      <c r="C13">
        <f>MATCH(A13,lapchart!$B$2:$U$2,0)</f>
        <v>13</v>
      </c>
      <c r="D13">
        <f>INDEX(finalstanding!A:A,MATCH(sc!A13,finalstanding!B:B,0))</f>
        <v>10</v>
      </c>
      <c r="E13">
        <v>2</v>
      </c>
      <c r="F13">
        <v>5</v>
      </c>
      <c r="G13">
        <v>3</v>
      </c>
      <c r="H13">
        <v>4</v>
      </c>
      <c r="I13">
        <v>19</v>
      </c>
      <c r="J13">
        <v>10</v>
      </c>
      <c r="K13">
        <v>15</v>
      </c>
      <c r="L13">
        <v>1</v>
      </c>
      <c r="M13">
        <f t="shared" si="3"/>
        <v>3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5.9285497685185186E-2</v>
      </c>
      <c r="P13">
        <v>29</v>
      </c>
      <c r="Q13">
        <v>1</v>
      </c>
      <c r="R13">
        <f t="shared" si="4"/>
        <v>10</v>
      </c>
      <c r="S13">
        <f>COUNTA(lapchart!B:B)-2-P13</f>
        <v>16</v>
      </c>
      <c r="T13">
        <f t="shared" si="5"/>
        <v>3</v>
      </c>
      <c r="U13">
        <f ca="1">IFERROR(INDEX(lapchart!$B$1:$U$1, MATCH(A13,INDIRECT("lapchart!B"&amp;P13+2&amp;":U" &amp; P13+2),0)),"")</f>
        <v>11</v>
      </c>
    </row>
    <row r="14" spans="1:21" x14ac:dyDescent="0.25">
      <c r="A14">
        <v>77</v>
      </c>
      <c r="B14" t="s">
        <v>54</v>
      </c>
      <c r="C14">
        <f>MATCH(A14,lapchart!$B$2:$U$2,0)</f>
        <v>3</v>
      </c>
      <c r="D14">
        <f>INDEX(finalstanding!A:A,MATCH(sc!A14,finalstanding!B:B,0))</f>
        <v>5</v>
      </c>
      <c r="E14">
        <v>2</v>
      </c>
      <c r="F14">
        <v>5</v>
      </c>
      <c r="G14">
        <v>3</v>
      </c>
      <c r="H14">
        <v>3</v>
      </c>
      <c r="I14">
        <v>13</v>
      </c>
      <c r="J14">
        <v>17</v>
      </c>
      <c r="K14">
        <v>14</v>
      </c>
      <c r="L14">
        <v>1</v>
      </c>
      <c r="M14">
        <f t="shared" si="3"/>
        <v>-2</v>
      </c>
      <c r="N14">
        <f t="shared" si="0"/>
        <v>10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5.9019398148148154E-2</v>
      </c>
      <c r="P14">
        <v>29</v>
      </c>
      <c r="Q14">
        <v>1</v>
      </c>
      <c r="R14">
        <f t="shared" si="4"/>
        <v>16</v>
      </c>
      <c r="S14">
        <f>COUNTA(lapchart!B:B)-2-P14</f>
        <v>16</v>
      </c>
      <c r="T14">
        <f t="shared" si="5"/>
        <v>3</v>
      </c>
      <c r="U14">
        <f ca="1">IFERROR(INDEX(lapchart!$B$1:$U$1, MATCH(A14,INDIRECT("lapchart!B"&amp;P14+2&amp;":U" &amp; P14+2),0)),"")</f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5BFE-DF20-48B8-9A5A-C93186DCEBF3}">
  <dimension ref="A1:L21"/>
  <sheetViews>
    <sheetView workbookViewId="0">
      <selection activeCell="P57" sqref="P57"/>
    </sheetView>
  </sheetViews>
  <sheetFormatPr defaultRowHeight="15" x14ac:dyDescent="0.25"/>
  <sheetData>
    <row r="1" spans="1:12" x14ac:dyDescent="0.25">
      <c r="A1" t="s">
        <v>84</v>
      </c>
      <c r="B1" t="s">
        <v>85</v>
      </c>
      <c r="C1" t="s">
        <v>48</v>
      </c>
      <c r="D1" t="s">
        <v>129</v>
      </c>
      <c r="E1" t="s">
        <v>49</v>
      </c>
      <c r="F1" t="s">
        <v>130</v>
      </c>
      <c r="G1" t="s">
        <v>50</v>
      </c>
      <c r="H1" t="s">
        <v>51</v>
      </c>
      <c r="I1" t="s">
        <v>131</v>
      </c>
      <c r="J1" t="s">
        <v>132</v>
      </c>
      <c r="K1" t="s">
        <v>133</v>
      </c>
      <c r="L1" t="s">
        <v>46</v>
      </c>
    </row>
    <row r="2" spans="1:12" x14ac:dyDescent="0.25">
      <c r="A2">
        <v>1</v>
      </c>
      <c r="B2">
        <v>44</v>
      </c>
      <c r="C2" t="s">
        <v>55</v>
      </c>
      <c r="D2" t="s">
        <v>134</v>
      </c>
      <c r="E2" t="s">
        <v>118</v>
      </c>
      <c r="F2">
        <v>44</v>
      </c>
      <c r="G2" s="1">
        <v>5.8828935185185192E-2</v>
      </c>
      <c r="J2">
        <v>218.18299999999999</v>
      </c>
      <c r="K2" s="1">
        <v>1.2338310185185184E-3</v>
      </c>
      <c r="L2">
        <v>35</v>
      </c>
    </row>
    <row r="3" spans="1:12" x14ac:dyDescent="0.25">
      <c r="A3">
        <v>2</v>
      </c>
      <c r="B3">
        <v>5</v>
      </c>
      <c r="C3" t="s">
        <v>52</v>
      </c>
      <c r="D3" t="s">
        <v>135</v>
      </c>
      <c r="E3" t="s">
        <v>53</v>
      </c>
      <c r="F3">
        <v>44</v>
      </c>
      <c r="G3" s="1">
        <v>5.8856226851851851E-2</v>
      </c>
      <c r="H3">
        <v>2.3580000000000001</v>
      </c>
      <c r="I3">
        <v>2.3580000000000001</v>
      </c>
      <c r="J3">
        <v>218.08199999999999</v>
      </c>
      <c r="K3" s="1">
        <v>1.2335300925925925E-3</v>
      </c>
      <c r="L3">
        <v>41</v>
      </c>
    </row>
    <row r="4" spans="1:12" x14ac:dyDescent="0.25">
      <c r="A4">
        <v>3</v>
      </c>
      <c r="B4">
        <v>3</v>
      </c>
      <c r="C4" t="s">
        <v>65</v>
      </c>
      <c r="D4" t="s">
        <v>136</v>
      </c>
      <c r="E4" t="s">
        <v>119</v>
      </c>
      <c r="F4">
        <v>44</v>
      </c>
      <c r="G4" s="1">
        <v>5.8953831018518511E-2</v>
      </c>
      <c r="H4">
        <v>10.791</v>
      </c>
      <c r="I4">
        <v>8.4329999999999998</v>
      </c>
      <c r="J4">
        <v>217.721</v>
      </c>
      <c r="K4" s="1">
        <v>1.2447800925925925E-3</v>
      </c>
      <c r="L4">
        <v>44</v>
      </c>
    </row>
    <row r="5" spans="1:12" x14ac:dyDescent="0.25">
      <c r="A5">
        <v>4</v>
      </c>
      <c r="B5">
        <v>7</v>
      </c>
      <c r="C5" t="s">
        <v>61</v>
      </c>
      <c r="D5" t="s">
        <v>137</v>
      </c>
      <c r="E5" t="s">
        <v>53</v>
      </c>
      <c r="F5">
        <v>44</v>
      </c>
      <c r="G5" s="1">
        <v>5.8996423611111105E-2</v>
      </c>
      <c r="H5">
        <v>14.471</v>
      </c>
      <c r="I5">
        <v>3.68</v>
      </c>
      <c r="J5">
        <v>217.56399999999999</v>
      </c>
      <c r="K5" s="1">
        <v>1.2468749999999999E-3</v>
      </c>
      <c r="L5">
        <v>36</v>
      </c>
    </row>
    <row r="6" spans="1:12" x14ac:dyDescent="0.25">
      <c r="A6">
        <v>5</v>
      </c>
      <c r="B6">
        <v>77</v>
      </c>
      <c r="C6" t="s">
        <v>54</v>
      </c>
      <c r="D6" t="s">
        <v>137</v>
      </c>
      <c r="E6" t="s">
        <v>118</v>
      </c>
      <c r="F6">
        <v>44</v>
      </c>
      <c r="G6" s="1">
        <v>5.9019398148148154E-2</v>
      </c>
      <c r="H6">
        <v>16.456</v>
      </c>
      <c r="I6">
        <v>1.9850000000000001</v>
      </c>
      <c r="J6">
        <v>217.47900000000001</v>
      </c>
      <c r="K6" s="1">
        <v>1.2467708333333335E-3</v>
      </c>
      <c r="L6">
        <v>37</v>
      </c>
    </row>
    <row r="7" spans="1:12" x14ac:dyDescent="0.25">
      <c r="A7">
        <v>6</v>
      </c>
      <c r="B7">
        <v>27</v>
      </c>
      <c r="C7" t="s">
        <v>113</v>
      </c>
      <c r="D7" t="s">
        <v>135</v>
      </c>
      <c r="E7" t="s">
        <v>103</v>
      </c>
      <c r="F7">
        <v>44</v>
      </c>
      <c r="G7" s="1">
        <v>5.9154016203703703E-2</v>
      </c>
      <c r="H7">
        <v>28.087</v>
      </c>
      <c r="I7">
        <v>11.631</v>
      </c>
      <c r="J7">
        <v>216.98400000000001</v>
      </c>
      <c r="K7" s="1">
        <v>1.2606712962962962E-3</v>
      </c>
      <c r="L7">
        <v>39</v>
      </c>
    </row>
    <row r="8" spans="1:12" x14ac:dyDescent="0.25">
      <c r="A8">
        <v>7</v>
      </c>
      <c r="B8">
        <v>8</v>
      </c>
      <c r="C8" t="s">
        <v>63</v>
      </c>
      <c r="D8" t="s">
        <v>138</v>
      </c>
      <c r="E8" t="s">
        <v>100</v>
      </c>
      <c r="F8">
        <v>44</v>
      </c>
      <c r="G8" s="1">
        <v>5.919413194444445E-2</v>
      </c>
      <c r="H8">
        <v>31.553000000000001</v>
      </c>
      <c r="I8">
        <v>3.4660000000000002</v>
      </c>
      <c r="J8">
        <v>216.83699999999999</v>
      </c>
      <c r="K8" s="1">
        <v>1.2625810185185186E-3</v>
      </c>
      <c r="L8">
        <v>37</v>
      </c>
    </row>
    <row r="9" spans="1:12" x14ac:dyDescent="0.25">
      <c r="A9">
        <v>8</v>
      </c>
      <c r="B9">
        <v>19</v>
      </c>
      <c r="C9" t="s">
        <v>114</v>
      </c>
      <c r="D9" t="s">
        <v>139</v>
      </c>
      <c r="E9" t="s">
        <v>109</v>
      </c>
      <c r="F9">
        <v>44</v>
      </c>
      <c r="G9" s="1">
        <v>5.925311342592593E-2</v>
      </c>
      <c r="H9">
        <v>36.649000000000001</v>
      </c>
      <c r="I9">
        <v>5.0960000000000001</v>
      </c>
      <c r="J9">
        <v>216.62100000000001</v>
      </c>
      <c r="K9" s="1">
        <v>1.2689467592592594E-3</v>
      </c>
      <c r="L9">
        <v>37</v>
      </c>
    </row>
    <row r="10" spans="1:12" x14ac:dyDescent="0.25">
      <c r="A10">
        <v>9</v>
      </c>
      <c r="B10">
        <v>31</v>
      </c>
      <c r="C10" t="s">
        <v>101</v>
      </c>
      <c r="D10" t="s">
        <v>138</v>
      </c>
      <c r="E10" t="s">
        <v>120</v>
      </c>
      <c r="F10">
        <v>44</v>
      </c>
      <c r="G10" s="1">
        <v>5.9270532407407407E-2</v>
      </c>
      <c r="H10">
        <v>38.154000000000003</v>
      </c>
      <c r="I10">
        <v>1.5049999999999999</v>
      </c>
      <c r="J10">
        <v>216.55699999999999</v>
      </c>
      <c r="K10" s="1">
        <v>1.2699189814814815E-3</v>
      </c>
      <c r="L10">
        <v>37</v>
      </c>
    </row>
    <row r="11" spans="1:12" x14ac:dyDescent="0.25">
      <c r="A11">
        <v>10</v>
      </c>
      <c r="B11">
        <v>55</v>
      </c>
      <c r="C11" t="s">
        <v>68</v>
      </c>
      <c r="D11" t="s">
        <v>140</v>
      </c>
      <c r="E11" t="s">
        <v>121</v>
      </c>
      <c r="F11">
        <v>44</v>
      </c>
      <c r="G11" s="1">
        <v>5.9285497685185186E-2</v>
      </c>
      <c r="H11">
        <v>39.447000000000003</v>
      </c>
      <c r="I11">
        <v>1.2929999999999999</v>
      </c>
      <c r="J11">
        <v>216.50299999999999</v>
      </c>
      <c r="K11" s="1">
        <v>1.2697800925925925E-3</v>
      </c>
      <c r="L11">
        <v>39</v>
      </c>
    </row>
    <row r="12" spans="1:12" x14ac:dyDescent="0.25">
      <c r="A12">
        <v>11</v>
      </c>
      <c r="B12">
        <v>18</v>
      </c>
      <c r="C12" t="s">
        <v>59</v>
      </c>
      <c r="D12" t="s">
        <v>141</v>
      </c>
      <c r="E12" t="s">
        <v>109</v>
      </c>
      <c r="F12">
        <v>44</v>
      </c>
      <c r="G12" s="1">
        <v>5.9396053240740744E-2</v>
      </c>
      <c r="H12">
        <v>48.999000000000002</v>
      </c>
      <c r="I12">
        <v>9.5519999999999996</v>
      </c>
      <c r="J12">
        <v>216.1</v>
      </c>
      <c r="K12" s="1">
        <v>1.2794328703703702E-3</v>
      </c>
      <c r="L12">
        <v>41</v>
      </c>
    </row>
    <row r="13" spans="1:12" x14ac:dyDescent="0.25">
      <c r="A13">
        <v>12</v>
      </c>
      <c r="B13">
        <v>26</v>
      </c>
      <c r="C13" t="s">
        <v>115</v>
      </c>
      <c r="D13" t="s">
        <v>142</v>
      </c>
      <c r="E13" t="s">
        <v>121</v>
      </c>
      <c r="F13">
        <v>44</v>
      </c>
      <c r="G13" s="1">
        <v>5.9406944444444443E-2</v>
      </c>
      <c r="H13">
        <v>49.94</v>
      </c>
      <c r="I13">
        <v>0.94099999999999995</v>
      </c>
      <c r="J13">
        <v>216.06</v>
      </c>
      <c r="K13" s="1">
        <v>1.2697685185185186E-3</v>
      </c>
      <c r="L13">
        <v>39</v>
      </c>
    </row>
    <row r="14" spans="1:12" x14ac:dyDescent="0.25">
      <c r="A14">
        <v>13</v>
      </c>
      <c r="B14">
        <v>30</v>
      </c>
      <c r="C14" t="s">
        <v>116</v>
      </c>
      <c r="D14" t="s">
        <v>134</v>
      </c>
      <c r="E14" t="s">
        <v>103</v>
      </c>
      <c r="F14">
        <v>44</v>
      </c>
      <c r="G14" s="1">
        <v>5.9445127314814807E-2</v>
      </c>
      <c r="H14">
        <v>53.238999999999997</v>
      </c>
      <c r="I14">
        <v>3.2989999999999999</v>
      </c>
      <c r="J14">
        <v>215.92099999999999</v>
      </c>
      <c r="K14" s="1">
        <v>1.264849537037037E-3</v>
      </c>
      <c r="L14">
        <v>44</v>
      </c>
    </row>
    <row r="15" spans="1:12" x14ac:dyDescent="0.25">
      <c r="A15">
        <v>14</v>
      </c>
      <c r="B15">
        <v>2</v>
      </c>
      <c r="C15" t="s">
        <v>107</v>
      </c>
      <c r="D15" t="s">
        <v>143</v>
      </c>
      <c r="E15" t="s">
        <v>122</v>
      </c>
      <c r="F15">
        <v>44</v>
      </c>
      <c r="G15" s="1">
        <v>5.948956018518519E-2</v>
      </c>
      <c r="H15">
        <v>57.078000000000003</v>
      </c>
      <c r="I15">
        <v>3.839</v>
      </c>
      <c r="J15">
        <v>215.76</v>
      </c>
      <c r="K15" s="1">
        <v>1.2720717592592592E-3</v>
      </c>
      <c r="L15">
        <v>44</v>
      </c>
    </row>
    <row r="16" spans="1:12" x14ac:dyDescent="0.25">
      <c r="A16">
        <v>15</v>
      </c>
      <c r="B16">
        <v>20</v>
      </c>
      <c r="C16" t="s">
        <v>60</v>
      </c>
      <c r="D16" t="s">
        <v>144</v>
      </c>
      <c r="E16" t="s">
        <v>100</v>
      </c>
      <c r="F16">
        <v>44</v>
      </c>
      <c r="G16" s="1">
        <v>5.9607430555555556E-2</v>
      </c>
      <c r="H16" t="e" vm="1">
        <v>#VALUE!</v>
      </c>
      <c r="I16">
        <v>10.183999999999999</v>
      </c>
      <c r="J16">
        <v>215.333</v>
      </c>
      <c r="K16" s="1">
        <v>1.2630324074074074E-3</v>
      </c>
      <c r="L16">
        <v>36</v>
      </c>
    </row>
    <row r="17" spans="1:12" x14ac:dyDescent="0.25">
      <c r="A17">
        <v>16</v>
      </c>
      <c r="B17">
        <v>9</v>
      </c>
      <c r="C17" t="s">
        <v>104</v>
      </c>
      <c r="D17" t="s">
        <v>145</v>
      </c>
      <c r="E17" t="s">
        <v>123</v>
      </c>
      <c r="F17">
        <v>44</v>
      </c>
      <c r="G17" s="1">
        <v>5.9635775462962969E-2</v>
      </c>
      <c r="H17" t="e" vm="1">
        <v>#VALUE!</v>
      </c>
      <c r="I17">
        <v>2.4489999999999998</v>
      </c>
      <c r="J17">
        <v>215.23099999999999</v>
      </c>
      <c r="K17" s="1">
        <v>1.2821180555555557E-3</v>
      </c>
      <c r="L17">
        <v>25</v>
      </c>
    </row>
    <row r="18" spans="1:12" x14ac:dyDescent="0.25">
      <c r="A18">
        <v>17</v>
      </c>
      <c r="B18">
        <v>11</v>
      </c>
      <c r="C18" t="s">
        <v>62</v>
      </c>
      <c r="D18" t="s">
        <v>146</v>
      </c>
      <c r="E18" t="s">
        <v>120</v>
      </c>
      <c r="F18">
        <v>42</v>
      </c>
      <c r="G18" s="1">
        <v>5.7138935185185181E-2</v>
      </c>
      <c r="H18" t="s">
        <v>147</v>
      </c>
      <c r="I18" t="s">
        <v>147</v>
      </c>
      <c r="J18">
        <v>214.42099999999999</v>
      </c>
      <c r="K18" s="1">
        <v>1.2534722222222222E-3</v>
      </c>
      <c r="L18">
        <v>27</v>
      </c>
    </row>
    <row r="19" spans="1:12" x14ac:dyDescent="0.25">
      <c r="A19" t="s">
        <v>86</v>
      </c>
      <c r="B19">
        <v>14</v>
      </c>
      <c r="C19" t="s">
        <v>112</v>
      </c>
      <c r="D19" t="s">
        <v>140</v>
      </c>
      <c r="E19" t="s">
        <v>122</v>
      </c>
      <c r="F19">
        <v>25</v>
      </c>
      <c r="G19" s="1">
        <v>3.3226203703703709E-2</v>
      </c>
      <c r="J19">
        <v>219.42500000000001</v>
      </c>
      <c r="K19" s="1">
        <v>1.2930555555555558E-3</v>
      </c>
      <c r="L19">
        <v>12</v>
      </c>
    </row>
    <row r="20" spans="1:12" x14ac:dyDescent="0.25">
      <c r="A20" t="s">
        <v>86</v>
      </c>
      <c r="B20">
        <v>33</v>
      </c>
      <c r="C20" t="s">
        <v>99</v>
      </c>
      <c r="D20" t="s">
        <v>148</v>
      </c>
      <c r="E20" t="s">
        <v>119</v>
      </c>
      <c r="F20">
        <v>7</v>
      </c>
      <c r="G20" s="1">
        <v>9.0663425925925929E-3</v>
      </c>
      <c r="J20">
        <v>224.75</v>
      </c>
      <c r="K20" s="1">
        <v>1.2849768518518516E-3</v>
      </c>
      <c r="L20">
        <v>5</v>
      </c>
    </row>
    <row r="21" spans="1:12" x14ac:dyDescent="0.25">
      <c r="A21" t="s">
        <v>86</v>
      </c>
      <c r="B21">
        <v>94</v>
      </c>
      <c r="C21" t="s">
        <v>117</v>
      </c>
      <c r="D21" t="s">
        <v>135</v>
      </c>
      <c r="E21" t="s">
        <v>123</v>
      </c>
      <c r="F21">
        <v>2</v>
      </c>
      <c r="G21" s="1">
        <v>3.0359837962962966E-3</v>
      </c>
      <c r="J21">
        <v>190.547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84994-F1C0-4032-B607-B005E9520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2021-04-06T07:03:08Z</dcterms:modified>
</cp:coreProperties>
</file>