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83CF0EF6-DB97-4BF5-BE77-46C380DF8DB0}" xr6:coauthVersionLast="46" xr6:coauthVersionMax="46" xr10:uidLastSave="{00000000-0000-0000-0000-000000000000}"/>
  <bookViews>
    <workbookView xWindow="720" yWindow="1950" windowWidth="37260" windowHeight="1236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7" i="17" l="1"/>
  <c r="S16" i="17"/>
  <c r="S15" i="17"/>
  <c r="S14" i="17"/>
  <c r="S13" i="17"/>
  <c r="S12" i="17"/>
  <c r="S11" i="17"/>
  <c r="S10" i="17"/>
  <c r="S9" i="17"/>
  <c r="S8" i="17"/>
  <c r="S7" i="17"/>
  <c r="S6" i="17"/>
  <c r="S5" i="17"/>
  <c r="S4" i="17"/>
  <c r="S3" i="17"/>
  <c r="S2" i="17"/>
  <c r="R14" i="17"/>
  <c r="T14" i="17"/>
  <c r="R15" i="17"/>
  <c r="T15" i="17"/>
  <c r="R16" i="17"/>
  <c r="T16" i="17"/>
  <c r="R17" i="17"/>
  <c r="T17" i="17"/>
  <c r="T13" i="17"/>
  <c r="R13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7" i="17"/>
  <c r="E17" i="17"/>
  <c r="D17" i="17"/>
  <c r="N17" i="17" s="1"/>
  <c r="C17" i="17"/>
  <c r="O16" i="17"/>
  <c r="E16" i="17"/>
  <c r="D16" i="17"/>
  <c r="C16" i="17"/>
  <c r="O15" i="17"/>
  <c r="N15" i="17"/>
  <c r="M15" i="17"/>
  <c r="E15" i="17"/>
  <c r="D15" i="17"/>
  <c r="C15" i="17"/>
  <c r="O14" i="17"/>
  <c r="E14" i="17"/>
  <c r="D14" i="17"/>
  <c r="N14" i="17" s="1"/>
  <c r="C14" i="17"/>
  <c r="O13" i="17"/>
  <c r="E13" i="17"/>
  <c r="D13" i="17"/>
  <c r="N13" i="17" s="1"/>
  <c r="C13" i="17"/>
  <c r="O12" i="17"/>
  <c r="E12" i="17"/>
  <c r="D12" i="17"/>
  <c r="N12" i="17" s="1"/>
  <c r="C12" i="17"/>
  <c r="O11" i="17"/>
  <c r="E11" i="17"/>
  <c r="D11" i="17"/>
  <c r="N11" i="17" s="1"/>
  <c r="C11" i="17"/>
  <c r="O10" i="17"/>
  <c r="N10" i="17"/>
  <c r="E10" i="17"/>
  <c r="D10" i="17"/>
  <c r="C10" i="17"/>
  <c r="M10" i="17" s="1"/>
  <c r="O9" i="17"/>
  <c r="N9" i="17"/>
  <c r="E9" i="17"/>
  <c r="D9" i="17"/>
  <c r="C9" i="17"/>
  <c r="O8" i="17"/>
  <c r="E8" i="17"/>
  <c r="D8" i="17"/>
  <c r="N8" i="17" s="1"/>
  <c r="C8" i="17"/>
  <c r="O7" i="17"/>
  <c r="E7" i="17"/>
  <c r="D7" i="17"/>
  <c r="N7" i="17" s="1"/>
  <c r="C7" i="17"/>
  <c r="O6" i="17"/>
  <c r="E6" i="17"/>
  <c r="D6" i="17"/>
  <c r="N6" i="17" s="1"/>
  <c r="C6" i="17"/>
  <c r="M6" i="17" s="1"/>
  <c r="O5" i="17"/>
  <c r="E5" i="17"/>
  <c r="D5" i="17"/>
  <c r="N5" i="17" s="1"/>
  <c r="C5" i="17"/>
  <c r="O4" i="17"/>
  <c r="E4" i="17"/>
  <c r="D4" i="17"/>
  <c r="N4" i="17" s="1"/>
  <c r="C4" i="17"/>
  <c r="O3" i="17"/>
  <c r="N3" i="17"/>
  <c r="E3" i="17"/>
  <c r="D3" i="17"/>
  <c r="C3" i="17"/>
  <c r="O2" i="17"/>
  <c r="E2" i="17"/>
  <c r="D2" i="17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17" i="15"/>
  <c r="C18" i="15"/>
  <c r="C19" i="15"/>
  <c r="C20" i="15"/>
  <c r="C21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2" i="15"/>
  <c r="U16" i="17"/>
  <c r="U13" i="17"/>
  <c r="U9" i="17"/>
  <c r="U5" i="17"/>
  <c r="U3" i="17"/>
  <c r="U15" i="17"/>
  <c r="U12" i="17"/>
  <c r="U8" i="17"/>
  <c r="U4" i="17"/>
  <c r="U6" i="17"/>
  <c r="U14" i="17"/>
  <c r="U11" i="17"/>
  <c r="U7" i="17"/>
  <c r="U2" i="17"/>
  <c r="U17" i="17"/>
  <c r="U10" i="17"/>
  <c r="M4" i="17" l="1"/>
  <c r="M17" i="17"/>
  <c r="M12" i="17"/>
  <c r="M9" i="17"/>
  <c r="M2" i="17"/>
  <c r="M16" i="17"/>
  <c r="M5" i="17"/>
  <c r="M13" i="17"/>
  <c r="M8" i="17"/>
  <c r="M3" i="17"/>
  <c r="N16" i="17"/>
  <c r="M7" i="17"/>
  <c r="M11" i="17"/>
  <c r="M14" i="17"/>
  <c r="N2" i="17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I3" i="15" a="1"/>
  <c r="I3" i="15" s="1"/>
  <c r="E3" i="15"/>
  <c r="E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D15" i="15"/>
  <c r="N15" i="15" s="1"/>
  <c r="D14" i="15"/>
  <c r="M14" i="15" s="1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M8" i="15" s="1"/>
  <c r="D7" i="15"/>
  <c r="N7" i="15" s="1"/>
  <c r="D6" i="15"/>
  <c r="N6" i="15" s="1"/>
  <c r="D5" i="15"/>
  <c r="N5" i="15" s="1"/>
  <c r="D4" i="15"/>
  <c r="N4" i="15" s="1"/>
  <c r="D3" i="15"/>
  <c r="N3" i="15" s="1"/>
  <c r="D2" i="15"/>
  <c r="M7" i="15" l="1"/>
  <c r="N8" i="15"/>
  <c r="M12" i="15"/>
  <c r="M11" i="15"/>
  <c r="M13" i="15"/>
  <c r="M18" i="15"/>
  <c r="M20" i="15"/>
  <c r="M15" i="15"/>
  <c r="M10" i="15"/>
  <c r="M3" i="15"/>
  <c r="M6" i="15"/>
  <c r="M19" i="15"/>
  <c r="M9" i="15"/>
  <c r="M2" i="15"/>
  <c r="M4" i="15"/>
  <c r="M16" i="15"/>
  <c r="M5" i="15"/>
  <c r="M21" i="15"/>
  <c r="M17" i="15"/>
  <c r="J3" i="15" a="1"/>
  <c r="J3" i="15" s="1"/>
  <c r="K3" i="15" s="1" a="1"/>
  <c r="K3" i="15" s="1"/>
  <c r="N2" i="15"/>
  <c r="N16" i="15"/>
  <c r="N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56" i="10"/>
  <c r="U56" i="10"/>
  <c r="T57" i="10"/>
  <c r="U57" i="10"/>
  <c r="T58" i="10"/>
  <c r="U58" i="10"/>
  <c r="T59" i="10"/>
  <c r="U59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U21" i="10" s="1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U22" i="10" s="1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U23" i="10" s="1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U24" i="10" s="1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T44" i="10" s="1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2" i="10" s="1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S56" i="10" s="1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S57" i="10" s="1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S58" i="10" s="1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S59" i="10" s="1"/>
  <c r="P58" i="9"/>
  <c r="Q58" i="9"/>
  <c r="R58" i="9"/>
  <c r="S58" i="9"/>
  <c r="T58" i="9"/>
  <c r="U58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T30" i="10" l="1"/>
  <c r="R57" i="10"/>
  <c r="R58" i="10"/>
  <c r="R50" i="10"/>
  <c r="R48" i="10"/>
  <c r="R46" i="10"/>
  <c r="R59" i="10"/>
  <c r="R49" i="10"/>
  <c r="R47" i="10"/>
  <c r="R45" i="10"/>
  <c r="K44" i="10"/>
  <c r="N40" i="10"/>
  <c r="P18" i="10"/>
  <c r="R56" i="10"/>
  <c r="P59" i="10"/>
  <c r="N43" i="10"/>
  <c r="S26" i="10"/>
  <c r="L46" i="10"/>
  <c r="L42" i="10"/>
  <c r="F35" i="10"/>
  <c r="E33" i="10"/>
  <c r="J32" i="10"/>
  <c r="J14" i="10"/>
  <c r="E9" i="10"/>
  <c r="F30" i="10"/>
  <c r="K25" i="10"/>
  <c r="F10" i="10"/>
  <c r="F8" i="10"/>
  <c r="F6" i="10"/>
  <c r="F4" i="10"/>
  <c r="P5" i="10"/>
  <c r="O3" i="10"/>
  <c r="N3" i="10"/>
  <c r="D35" i="10"/>
  <c r="D33" i="10"/>
  <c r="S27" i="10"/>
  <c r="P11" i="10"/>
  <c r="Q5" i="10"/>
  <c r="F59" i="10"/>
  <c r="K58" i="10"/>
  <c r="F57" i="10"/>
  <c r="K56" i="10"/>
  <c r="F55" i="10"/>
  <c r="O54" i="10"/>
  <c r="F53" i="10"/>
  <c r="O52" i="10"/>
  <c r="F51" i="10"/>
  <c r="O50" i="10"/>
  <c r="F49" i="10"/>
  <c r="F47" i="10"/>
  <c r="F45" i="10"/>
  <c r="M44" i="10"/>
  <c r="N42" i="10"/>
  <c r="F41" i="10"/>
  <c r="K40" i="10"/>
  <c r="F39" i="10"/>
  <c r="F37" i="10"/>
  <c r="G35" i="10"/>
  <c r="K34" i="10"/>
  <c r="F31" i="10"/>
  <c r="K30" i="10"/>
  <c r="F29" i="10"/>
  <c r="L28" i="10"/>
  <c r="F27" i="10"/>
  <c r="N26" i="10"/>
  <c r="F25" i="10"/>
  <c r="N24" i="10"/>
  <c r="N22" i="10"/>
  <c r="O20" i="10"/>
  <c r="N18" i="10"/>
  <c r="O17" i="10"/>
  <c r="M14" i="10"/>
  <c r="K12" i="10"/>
  <c r="F11" i="10"/>
  <c r="K10" i="10"/>
  <c r="L8" i="10"/>
  <c r="L6" i="10"/>
  <c r="I31" i="10"/>
  <c r="I29" i="10"/>
  <c r="T50" i="10"/>
  <c r="T42" i="10"/>
  <c r="T38" i="10"/>
  <c r="F3" i="10"/>
  <c r="H43" i="10"/>
  <c r="I27" i="10"/>
  <c r="U20" i="10"/>
  <c r="L4" i="10"/>
  <c r="H3" i="10"/>
  <c r="J59" i="10"/>
  <c r="J57" i="10"/>
  <c r="S54" i="10"/>
  <c r="J53" i="10"/>
  <c r="S52" i="10"/>
  <c r="J51" i="10"/>
  <c r="J49" i="10"/>
  <c r="J47" i="10"/>
  <c r="I45" i="10"/>
  <c r="K45" i="10"/>
  <c r="J43" i="10"/>
  <c r="L43" i="10"/>
  <c r="K41" i="10"/>
  <c r="M41" i="10"/>
  <c r="L39" i="10"/>
  <c r="M39" i="10"/>
  <c r="M37" i="10"/>
  <c r="N37" i="10"/>
  <c r="N35" i="10"/>
  <c r="O35" i="10"/>
  <c r="O33" i="10"/>
  <c r="P33" i="10"/>
  <c r="P31" i="10"/>
  <c r="K29" i="10"/>
  <c r="S28" i="10"/>
  <c r="G28" i="10"/>
  <c r="K27" i="10"/>
  <c r="T26" i="10"/>
  <c r="G26" i="10"/>
  <c r="L25" i="10"/>
  <c r="G24" i="10"/>
  <c r="M23" i="10"/>
  <c r="M21" i="10"/>
  <c r="N19" i="10"/>
  <c r="E18" i="10"/>
  <c r="P17" i="10"/>
  <c r="R15" i="10"/>
  <c r="S14" i="10"/>
  <c r="T11" i="10"/>
  <c r="U5" i="10"/>
  <c r="U10" i="10"/>
  <c r="E24" i="10"/>
  <c r="E22" i="10"/>
  <c r="E20" i="10"/>
  <c r="T55" i="10"/>
  <c r="T53" i="10"/>
  <c r="T51" i="10"/>
  <c r="N49" i="10"/>
  <c r="N47" i="10"/>
  <c r="S43" i="10"/>
  <c r="C58" i="10"/>
  <c r="O57" i="10"/>
  <c r="C56" i="10"/>
  <c r="M55" i="10"/>
  <c r="C54" i="10"/>
  <c r="C52" i="10"/>
  <c r="C50" i="10"/>
  <c r="C48" i="10"/>
  <c r="C46" i="10"/>
  <c r="H46" i="10"/>
  <c r="C44" i="10"/>
  <c r="O43" i="10"/>
  <c r="C42" i="10"/>
  <c r="C40" i="10"/>
  <c r="C38" i="10"/>
  <c r="D31" i="10"/>
  <c r="D29" i="10"/>
  <c r="D27" i="10"/>
  <c r="D25" i="10"/>
  <c r="D23" i="10"/>
  <c r="Q21" i="10"/>
  <c r="D21" i="10"/>
  <c r="F19" i="10"/>
  <c r="R19" i="10"/>
  <c r="D19" i="10"/>
  <c r="J18" i="10"/>
  <c r="D17" i="10"/>
  <c r="S17" i="10"/>
  <c r="D15" i="10"/>
  <c r="F15" i="10"/>
  <c r="L13" i="10"/>
  <c r="N7" i="10"/>
  <c r="U3" i="10"/>
  <c r="H59" i="10"/>
  <c r="H57" i="10"/>
  <c r="J38" i="10"/>
  <c r="T48" i="10"/>
  <c r="T40" i="10"/>
  <c r="T36" i="10"/>
  <c r="M58" i="10"/>
  <c r="Q56" i="10"/>
  <c r="H55" i="10"/>
  <c r="Q54" i="10"/>
  <c r="H53" i="10"/>
  <c r="G49" i="10"/>
  <c r="Q46" i="10"/>
  <c r="T54" i="10"/>
  <c r="R54" i="10"/>
  <c r="S42" i="10"/>
  <c r="S40" i="10"/>
  <c r="S38" i="10"/>
  <c r="S34" i="10"/>
  <c r="T28" i="10"/>
  <c r="T49" i="10"/>
  <c r="T47" i="10"/>
  <c r="T45" i="10"/>
  <c r="T41" i="10"/>
  <c r="T37" i="10"/>
  <c r="T35" i="10"/>
  <c r="T33" i="10"/>
  <c r="S31" i="10"/>
  <c r="C14" i="10"/>
  <c r="C12" i="10"/>
  <c r="C10" i="10"/>
  <c r="C8" i="10"/>
  <c r="C6" i="10"/>
  <c r="N10" i="10"/>
  <c r="O4" i="10"/>
  <c r="S55" i="10"/>
  <c r="S53" i="10"/>
  <c r="Q53" i="10"/>
  <c r="S51" i="10"/>
  <c r="Q51" i="10"/>
  <c r="D39" i="10"/>
  <c r="S29" i="10"/>
  <c r="T25" i="10"/>
  <c r="F7" i="10"/>
  <c r="N56" i="10"/>
  <c r="K54" i="10"/>
  <c r="G51" i="10"/>
  <c r="K48" i="10"/>
  <c r="O48" i="10"/>
  <c r="H41" i="10"/>
  <c r="I38" i="10"/>
  <c r="I36" i="10"/>
  <c r="K36" i="10"/>
  <c r="Q34" i="10"/>
  <c r="H33" i="10"/>
  <c r="L32" i="10"/>
  <c r="Q26" i="10"/>
  <c r="I25" i="10"/>
  <c r="O12" i="10"/>
  <c r="E7" i="10"/>
  <c r="K52" i="10"/>
  <c r="K50" i="10"/>
  <c r="Q48" i="10"/>
  <c r="J46" i="10"/>
  <c r="F43" i="10"/>
  <c r="T46" i="10"/>
  <c r="S44" i="10"/>
  <c r="T34" i="10"/>
  <c r="S32" i="10"/>
  <c r="S30" i="10"/>
  <c r="N30" i="10"/>
  <c r="E55" i="10"/>
  <c r="L52" i="10"/>
  <c r="C45" i="10"/>
  <c r="M33" i="10"/>
  <c r="M10" i="10"/>
  <c r="T52" i="10"/>
  <c r="U50" i="10"/>
  <c r="U48" i="10"/>
  <c r="U46" i="10"/>
  <c r="U44" i="10"/>
  <c r="T39" i="10"/>
  <c r="U36" i="10"/>
  <c r="T31" i="10"/>
  <c r="U28" i="10"/>
  <c r="H22" i="10"/>
  <c r="H20" i="10"/>
  <c r="P12" i="10"/>
  <c r="P10" i="10"/>
  <c r="U9" i="10"/>
  <c r="Q8" i="10"/>
  <c r="U7" i="10"/>
  <c r="Q6" i="10"/>
  <c r="Q4" i="10"/>
  <c r="U41" i="10"/>
  <c r="S39" i="10"/>
  <c r="U33" i="10"/>
  <c r="U25" i="10"/>
  <c r="F58" i="10"/>
  <c r="M57" i="10"/>
  <c r="F56" i="10"/>
  <c r="N55" i="10"/>
  <c r="F54" i="10"/>
  <c r="P53" i="10"/>
  <c r="O53" i="10"/>
  <c r="F52" i="10"/>
  <c r="P51" i="10"/>
  <c r="O51" i="10"/>
  <c r="F50" i="10"/>
  <c r="O49" i="10"/>
  <c r="F48" i="10"/>
  <c r="O47" i="10"/>
  <c r="F46" i="10"/>
  <c r="P45" i="10"/>
  <c r="F44" i="10"/>
  <c r="H44" i="10"/>
  <c r="R43" i="10"/>
  <c r="H42" i="10"/>
  <c r="G36" i="10"/>
  <c r="H34" i="10"/>
  <c r="H32" i="10"/>
  <c r="K17" i="10"/>
  <c r="P16" i="10"/>
  <c r="L15" i="10"/>
  <c r="I14" i="10"/>
  <c r="J12" i="10"/>
  <c r="O11" i="10"/>
  <c r="P9" i="10"/>
  <c r="P7" i="10"/>
  <c r="L5" i="10"/>
  <c r="T5" i="10"/>
  <c r="U55" i="10"/>
  <c r="U53" i="10"/>
  <c r="R52" i="10"/>
  <c r="S50" i="10"/>
  <c r="S48" i="10"/>
  <c r="S46" i="10"/>
  <c r="U38" i="10"/>
  <c r="S36" i="10"/>
  <c r="U30" i="10"/>
  <c r="M59" i="10"/>
  <c r="E30" i="10"/>
  <c r="E28" i="10"/>
  <c r="E26" i="10"/>
  <c r="J23" i="10"/>
  <c r="J21" i="10"/>
  <c r="K19" i="10"/>
  <c r="G18" i="10"/>
  <c r="L17" i="10"/>
  <c r="G16" i="10"/>
  <c r="M15" i="10"/>
  <c r="G14" i="10"/>
  <c r="P13" i="10"/>
  <c r="G12" i="10"/>
  <c r="H10" i="10"/>
  <c r="I8" i="10"/>
  <c r="I6" i="10"/>
  <c r="C4" i="10"/>
  <c r="I4" i="10"/>
  <c r="U51" i="10"/>
  <c r="U43" i="10"/>
  <c r="S41" i="10"/>
  <c r="U35" i="10"/>
  <c r="S33" i="10"/>
  <c r="U27" i="10"/>
  <c r="I48" i="10"/>
  <c r="M34" i="10"/>
  <c r="G33" i="10"/>
  <c r="F17" i="10"/>
  <c r="J16" i="10"/>
  <c r="K14" i="10"/>
  <c r="F13" i="10"/>
  <c r="N12" i="10"/>
  <c r="G11" i="10"/>
  <c r="G9" i="10"/>
  <c r="O8" i="10"/>
  <c r="O6" i="10"/>
  <c r="U49" i="10"/>
  <c r="U47" i="10"/>
  <c r="U45" i="10"/>
  <c r="T43" i="10"/>
  <c r="U40" i="10"/>
  <c r="U32" i="10"/>
  <c r="T27" i="10"/>
  <c r="I50" i="10"/>
  <c r="D59" i="10"/>
  <c r="D57" i="10"/>
  <c r="D55" i="10"/>
  <c r="D53" i="10"/>
  <c r="D51" i="10"/>
  <c r="J50" i="10"/>
  <c r="D49" i="10"/>
  <c r="J48" i="10"/>
  <c r="E47" i="10"/>
  <c r="D45" i="10"/>
  <c r="D43" i="10"/>
  <c r="D41" i="10"/>
  <c r="D37" i="10"/>
  <c r="J19" i="10"/>
  <c r="R55" i="10"/>
  <c r="R53" i="10"/>
  <c r="U37" i="10"/>
  <c r="S35" i="10"/>
  <c r="T32" i="10"/>
  <c r="U29" i="10"/>
  <c r="U54" i="10"/>
  <c r="R51" i="10"/>
  <c r="S49" i="10"/>
  <c r="S47" i="10"/>
  <c r="S45" i="10"/>
  <c r="U42" i="10"/>
  <c r="U34" i="10"/>
  <c r="T29" i="10"/>
  <c r="U26" i="10"/>
  <c r="N28" i="10"/>
  <c r="E57" i="10"/>
  <c r="N54" i="10"/>
  <c r="N52" i="10"/>
  <c r="E49" i="10"/>
  <c r="C47" i="10"/>
  <c r="O46" i="10"/>
  <c r="C31" i="10"/>
  <c r="U18" i="10"/>
  <c r="M16" i="10"/>
  <c r="R16" i="10"/>
  <c r="O14" i="10"/>
  <c r="T12" i="10"/>
  <c r="R12" i="10"/>
  <c r="L10" i="10"/>
  <c r="M8" i="10"/>
  <c r="S37" i="10"/>
  <c r="U31" i="10"/>
  <c r="L58" i="10"/>
  <c r="E27" i="10"/>
  <c r="E25" i="10"/>
  <c r="I24" i="10"/>
  <c r="E23" i="10"/>
  <c r="J22" i="10"/>
  <c r="C7" i="10"/>
  <c r="I5" i="10"/>
  <c r="G3" i="10"/>
  <c r="M3" i="10"/>
  <c r="C59" i="10"/>
  <c r="G59" i="10"/>
  <c r="C57" i="10"/>
  <c r="G57" i="10"/>
  <c r="C55" i="10"/>
  <c r="C53" i="10"/>
  <c r="C51" i="10"/>
  <c r="I51" i="10"/>
  <c r="C49" i="10"/>
  <c r="N44" i="10"/>
  <c r="C43" i="10"/>
  <c r="I43" i="10"/>
  <c r="O40" i="10"/>
  <c r="I23" i="10"/>
  <c r="I21" i="10"/>
  <c r="M20" i="10"/>
  <c r="C15" i="10"/>
  <c r="K15" i="10"/>
  <c r="D13" i="10"/>
  <c r="H8" i="10"/>
  <c r="N6" i="10"/>
  <c r="D5" i="10"/>
  <c r="I57" i="10"/>
  <c r="I55" i="10"/>
  <c r="H49" i="10"/>
  <c r="D48" i="10"/>
  <c r="D40" i="10"/>
  <c r="D34" i="10"/>
  <c r="D32" i="10"/>
  <c r="H9" i="10"/>
  <c r="D56" i="10"/>
  <c r="I53" i="10"/>
  <c r="D52" i="10"/>
  <c r="H47" i="10"/>
  <c r="D46" i="10"/>
  <c r="D44" i="10"/>
  <c r="D38" i="10"/>
  <c r="D36" i="10"/>
  <c r="J31" i="10"/>
  <c r="J27" i="10"/>
  <c r="D16" i="10"/>
  <c r="Q3" i="10"/>
  <c r="H58" i="10"/>
  <c r="H56" i="10"/>
  <c r="K53" i="10"/>
  <c r="G52" i="10"/>
  <c r="G50" i="10"/>
  <c r="G48" i="10"/>
  <c r="K47" i="10"/>
  <c r="G46" i="10"/>
  <c r="F42" i="10"/>
  <c r="F40" i="10"/>
  <c r="I40" i="10"/>
  <c r="I39" i="10"/>
  <c r="F38" i="10"/>
  <c r="K38" i="10"/>
  <c r="I37" i="10"/>
  <c r="K37" i="10"/>
  <c r="F36" i="10"/>
  <c r="I35" i="10"/>
  <c r="K35" i="10"/>
  <c r="I33" i="10"/>
  <c r="K33" i="10"/>
  <c r="M31" i="10"/>
  <c r="H30" i="10"/>
  <c r="N29" i="10"/>
  <c r="F28" i="10"/>
  <c r="I28" i="10"/>
  <c r="N27" i="10"/>
  <c r="F26" i="10"/>
  <c r="I26" i="10"/>
  <c r="O25" i="10"/>
  <c r="F24" i="10"/>
  <c r="J24" i="10"/>
  <c r="P23" i="10"/>
  <c r="G22" i="10"/>
  <c r="K22" i="10"/>
  <c r="G20" i="10"/>
  <c r="L20" i="10"/>
  <c r="I18" i="10"/>
  <c r="M18" i="10"/>
  <c r="I16" i="10"/>
  <c r="R14" i="10"/>
  <c r="J13" i="10"/>
  <c r="I12" i="10"/>
  <c r="J10" i="10"/>
  <c r="E10" i="10"/>
  <c r="L9" i="10"/>
  <c r="K8" i="10"/>
  <c r="L7" i="10"/>
  <c r="K6" i="10"/>
  <c r="K4" i="10"/>
  <c r="M49" i="10"/>
  <c r="S8" i="10"/>
  <c r="I59" i="10"/>
  <c r="D58" i="10"/>
  <c r="J55" i="10"/>
  <c r="D54" i="10"/>
  <c r="H51" i="10"/>
  <c r="D50" i="10"/>
  <c r="D42" i="10"/>
  <c r="J29" i="10"/>
  <c r="E14" i="10"/>
  <c r="E12" i="10"/>
  <c r="K55" i="10"/>
  <c r="H54" i="10"/>
  <c r="E3" i="10"/>
  <c r="J25" i="10"/>
  <c r="C16" i="10"/>
  <c r="I9" i="10"/>
  <c r="G7" i="10"/>
  <c r="G5" i="10"/>
  <c r="R26" i="10"/>
  <c r="G41" i="10"/>
  <c r="P56" i="10"/>
  <c r="L50" i="10"/>
  <c r="J58" i="10"/>
  <c r="J56" i="10"/>
  <c r="I46" i="10"/>
  <c r="J44" i="10"/>
  <c r="L44" i="10"/>
  <c r="K42" i="10"/>
  <c r="L40" i="10"/>
  <c r="M38" i="10"/>
  <c r="M36" i="10"/>
  <c r="N34" i="10"/>
  <c r="P34" i="10"/>
  <c r="O32" i="10"/>
  <c r="E31" i="10"/>
  <c r="J30" i="10"/>
  <c r="G29" i="10"/>
  <c r="G27" i="10"/>
  <c r="G25" i="10"/>
  <c r="E17" i="10"/>
  <c r="Q14" i="10"/>
  <c r="U6" i="10"/>
  <c r="F5" i="10"/>
  <c r="U4" i="10"/>
  <c r="Q20" i="10"/>
  <c r="R18" i="10"/>
  <c r="K16" i="10"/>
  <c r="P8" i="10"/>
  <c r="T4" i="10"/>
  <c r="P54" i="10"/>
  <c r="L19" i="10"/>
  <c r="G19" i="10"/>
  <c r="H17" i="10"/>
  <c r="M17" i="10"/>
  <c r="O15" i="10"/>
  <c r="H15" i="10"/>
  <c r="H13" i="10"/>
  <c r="N13" i="10"/>
  <c r="J9" i="10"/>
  <c r="R9" i="10"/>
  <c r="J7" i="10"/>
  <c r="R7" i="10"/>
  <c r="P55" i="10"/>
  <c r="Q55" i="10"/>
  <c r="K43" i="10"/>
  <c r="E32" i="10"/>
  <c r="L27" i="10"/>
  <c r="K3" i="10"/>
  <c r="L59" i="10"/>
  <c r="E58" i="10"/>
  <c r="L57" i="10"/>
  <c r="E56" i="10"/>
  <c r="O55" i="10"/>
  <c r="E54" i="10"/>
  <c r="M53" i="10"/>
  <c r="N53" i="10"/>
  <c r="E52" i="10"/>
  <c r="M51" i="10"/>
  <c r="N51" i="10"/>
  <c r="E50" i="10"/>
  <c r="E48" i="10"/>
  <c r="E46" i="10"/>
  <c r="N45" i="10"/>
  <c r="O45" i="10"/>
  <c r="E44" i="10"/>
  <c r="M43" i="10"/>
  <c r="P43" i="10"/>
  <c r="E42" i="10"/>
  <c r="I41" i="10"/>
  <c r="P41" i="10"/>
  <c r="E40" i="10"/>
  <c r="H39" i="10"/>
  <c r="P39" i="10"/>
  <c r="E38" i="10"/>
  <c r="P37" i="10"/>
  <c r="J37" i="10"/>
  <c r="E36" i="10"/>
  <c r="P35" i="10"/>
  <c r="J35" i="10"/>
  <c r="F34" i="10"/>
  <c r="N33" i="10"/>
  <c r="J33" i="10"/>
  <c r="F32" i="10"/>
  <c r="L31" i="10"/>
  <c r="O31" i="10"/>
  <c r="P29" i="10"/>
  <c r="M29" i="10"/>
  <c r="P27" i="10"/>
  <c r="M27" i="10"/>
  <c r="N25" i="10"/>
  <c r="Q25" i="10"/>
  <c r="R23" i="10"/>
  <c r="O23" i="10"/>
  <c r="R21" i="10"/>
  <c r="O21" i="10"/>
  <c r="P19" i="10"/>
  <c r="S19" i="10"/>
  <c r="T17" i="10"/>
  <c r="Q17" i="10"/>
  <c r="U17" i="10"/>
  <c r="P15" i="10"/>
  <c r="S15" i="10"/>
  <c r="O13" i="10"/>
  <c r="Q13" i="10"/>
  <c r="U11" i="10"/>
  <c r="L11" i="10"/>
  <c r="R11" i="10"/>
  <c r="S9" i="10"/>
  <c r="M9" i="10"/>
  <c r="M7" i="10"/>
  <c r="S7" i="10"/>
  <c r="S5" i="10"/>
  <c r="M5" i="10"/>
  <c r="Q59" i="10"/>
  <c r="K21" i="10"/>
  <c r="F21" i="10"/>
  <c r="J5" i="10"/>
  <c r="R5" i="10"/>
  <c r="P57" i="10"/>
  <c r="Q57" i="10"/>
  <c r="N41" i="10"/>
  <c r="Q35" i="10"/>
  <c r="R35" i="10"/>
  <c r="G30" i="10"/>
  <c r="R29" i="10"/>
  <c r="Q29" i="10"/>
  <c r="C3" i="10"/>
  <c r="N57" i="10"/>
  <c r="G56" i="10"/>
  <c r="L55" i="10"/>
  <c r="G54" i="10"/>
  <c r="L53" i="10"/>
  <c r="H52" i="10"/>
  <c r="L51" i="10"/>
  <c r="L49" i="10"/>
  <c r="L47" i="10"/>
  <c r="M45" i="10"/>
  <c r="I44" i="10"/>
  <c r="G43" i="10"/>
  <c r="I42" i="10"/>
  <c r="O41" i="10"/>
  <c r="J40" i="10"/>
  <c r="O39" i="10"/>
  <c r="G39" i="10"/>
  <c r="L38" i="10"/>
  <c r="O37" i="10"/>
  <c r="H37" i="10"/>
  <c r="C36" i="10"/>
  <c r="L36" i="10"/>
  <c r="L35" i="10"/>
  <c r="H35" i="10"/>
  <c r="C34" i="10"/>
  <c r="L33" i="10"/>
  <c r="C32" i="10"/>
  <c r="I32" i="10"/>
  <c r="N31" i="10"/>
  <c r="C30" i="10"/>
  <c r="I30" i="10"/>
  <c r="O29" i="10"/>
  <c r="C28" i="10"/>
  <c r="H28" i="10"/>
  <c r="O27" i="10"/>
  <c r="C26" i="10"/>
  <c r="H26" i="10"/>
  <c r="P25" i="10"/>
  <c r="C24" i="10"/>
  <c r="H24" i="10"/>
  <c r="Q23" i="10"/>
  <c r="C22" i="10"/>
  <c r="I22" i="10"/>
  <c r="C20" i="10"/>
  <c r="I20" i="10"/>
  <c r="C18" i="10"/>
  <c r="N15" i="10"/>
  <c r="D12" i="10"/>
  <c r="O59" i="10"/>
  <c r="S13" i="10"/>
  <c r="T13" i="10"/>
  <c r="K57" i="10"/>
  <c r="K49" i="10"/>
  <c r="P47" i="10"/>
  <c r="Q47" i="10"/>
  <c r="J45" i="10"/>
  <c r="Q41" i="10"/>
  <c r="R41" i="10"/>
  <c r="Q27" i="10"/>
  <c r="R27" i="10"/>
  <c r="R25" i="10"/>
  <c r="S25" i="10"/>
  <c r="N59" i="10"/>
  <c r="I58" i="10"/>
  <c r="I56" i="10"/>
  <c r="I54" i="10"/>
  <c r="J54" i="10"/>
  <c r="I52" i="10"/>
  <c r="J52" i="10"/>
  <c r="H50" i="10"/>
  <c r="K46" i="10"/>
  <c r="M42" i="10"/>
  <c r="M40" i="10"/>
  <c r="N38" i="10"/>
  <c r="N36" i="10"/>
  <c r="P32" i="10"/>
  <c r="L30" i="10"/>
  <c r="J28" i="10"/>
  <c r="K28" i="10"/>
  <c r="J26" i="10"/>
  <c r="K26" i="10"/>
  <c r="L24" i="10"/>
  <c r="K24" i="10"/>
  <c r="M24" i="10"/>
  <c r="F22" i="10"/>
  <c r="Q43" i="10"/>
  <c r="H25" i="10"/>
  <c r="L23" i="10"/>
  <c r="F23" i="10"/>
  <c r="I11" i="10"/>
  <c r="Q11" i="10"/>
  <c r="K59" i="10"/>
  <c r="K51" i="10"/>
  <c r="P49" i="10"/>
  <c r="Q49" i="10"/>
  <c r="L41" i="10"/>
  <c r="R37" i="10"/>
  <c r="Q37" i="10"/>
  <c r="K31" i="10"/>
  <c r="N23" i="10"/>
  <c r="H48" i="10"/>
  <c r="D3" i="10"/>
  <c r="P50" i="10"/>
  <c r="Q50" i="10"/>
  <c r="G47" i="10"/>
  <c r="G45" i="10"/>
  <c r="Q44" i="10"/>
  <c r="R44" i="10"/>
  <c r="Q42" i="10"/>
  <c r="R42" i="10"/>
  <c r="Q40" i="10"/>
  <c r="R40" i="10"/>
  <c r="J39" i="10"/>
  <c r="R38" i="10"/>
  <c r="Q38" i="10"/>
  <c r="G37" i="10"/>
  <c r="Q36" i="10"/>
  <c r="R36" i="10"/>
  <c r="I34" i="10"/>
  <c r="Q32" i="10"/>
  <c r="R32" i="10"/>
  <c r="R30" i="10"/>
  <c r="Q30" i="10"/>
  <c r="Q28" i="10"/>
  <c r="R28" i="10"/>
  <c r="L26" i="10"/>
  <c r="T24" i="10"/>
  <c r="S24" i="10"/>
  <c r="P24" i="10"/>
  <c r="G23" i="10"/>
  <c r="K23" i="10"/>
  <c r="S22" i="10"/>
  <c r="T22" i="10"/>
  <c r="P22" i="10"/>
  <c r="G21" i="10"/>
  <c r="L21" i="10"/>
  <c r="I13" i="10"/>
  <c r="J11" i="10"/>
  <c r="K7" i="10"/>
  <c r="R34" i="10"/>
  <c r="L45" i="10"/>
  <c r="N39" i="10"/>
  <c r="Q33" i="10"/>
  <c r="R33" i="10"/>
  <c r="L29" i="10"/>
  <c r="T23" i="10"/>
  <c r="S23" i="10"/>
  <c r="O19" i="10"/>
  <c r="I3" i="10"/>
  <c r="G58" i="10"/>
  <c r="J3" i="10"/>
  <c r="R3" i="10"/>
  <c r="P52" i="10"/>
  <c r="Q52" i="10"/>
  <c r="L3" i="10"/>
  <c r="P3" i="10"/>
  <c r="T3" i="10"/>
  <c r="E59" i="10"/>
  <c r="O58" i="10"/>
  <c r="M56" i="10"/>
  <c r="O56" i="10"/>
  <c r="M54" i="10"/>
  <c r="E53" i="10"/>
  <c r="M52" i="10"/>
  <c r="E51" i="10"/>
  <c r="M50" i="10"/>
  <c r="N50" i="10"/>
  <c r="M48" i="10"/>
  <c r="N48" i="10"/>
  <c r="D47" i="10"/>
  <c r="E45" i="10"/>
  <c r="O44" i="10"/>
  <c r="P44" i="10"/>
  <c r="E43" i="10"/>
  <c r="P42" i="10"/>
  <c r="J42" i="10"/>
  <c r="E41" i="10"/>
  <c r="P40" i="10"/>
  <c r="H40" i="10"/>
  <c r="E39" i="10"/>
  <c r="H38" i="10"/>
  <c r="P38" i="10"/>
  <c r="E37" i="10"/>
  <c r="P36" i="10"/>
  <c r="J36" i="10"/>
  <c r="E35" i="10"/>
  <c r="O34" i="10"/>
  <c r="J34" i="10"/>
  <c r="F33" i="10"/>
  <c r="N32" i="10"/>
  <c r="K32" i="10"/>
  <c r="G31" i="10"/>
  <c r="M30" i="10"/>
  <c r="P30" i="10"/>
  <c r="E29" i="10"/>
  <c r="M28" i="10"/>
  <c r="P28" i="10"/>
  <c r="P26" i="10"/>
  <c r="M26" i="10"/>
  <c r="O24" i="10"/>
  <c r="R24" i="10"/>
  <c r="O22" i="10"/>
  <c r="R22" i="10"/>
  <c r="M47" i="10"/>
  <c r="P46" i="10"/>
  <c r="Q45" i="10"/>
  <c r="Q39" i="10"/>
  <c r="R39" i="10"/>
  <c r="E34" i="10"/>
  <c r="R31" i="10"/>
  <c r="Q31" i="10"/>
  <c r="M25" i="10"/>
  <c r="P58" i="10"/>
  <c r="Q58" i="10"/>
  <c r="S3" i="10"/>
  <c r="N58" i="10"/>
  <c r="L56" i="10"/>
  <c r="G55" i="10"/>
  <c r="L54" i="10"/>
  <c r="G53" i="10"/>
  <c r="I49" i="10"/>
  <c r="L48" i="10"/>
  <c r="I47" i="10"/>
  <c r="M46" i="10"/>
  <c r="H45" i="10"/>
  <c r="G44" i="10"/>
  <c r="O42" i="10"/>
  <c r="G42" i="10"/>
  <c r="C41" i="10"/>
  <c r="J41" i="10"/>
  <c r="G40" i="10"/>
  <c r="C39" i="10"/>
  <c r="K39" i="10"/>
  <c r="O38" i="10"/>
  <c r="G38" i="10"/>
  <c r="C37" i="10"/>
  <c r="L37" i="10"/>
  <c r="O36" i="10"/>
  <c r="H36" i="10"/>
  <c r="C35" i="10"/>
  <c r="M35" i="10"/>
  <c r="L34" i="10"/>
  <c r="G34" i="10"/>
  <c r="C33" i="10"/>
  <c r="M32" i="10"/>
  <c r="G32" i="10"/>
  <c r="H31" i="10"/>
  <c r="O30" i="10"/>
  <c r="D30" i="10"/>
  <c r="C29" i="10"/>
  <c r="H29" i="10"/>
  <c r="O28" i="10"/>
  <c r="D28" i="10"/>
  <c r="C27" i="10"/>
  <c r="H27" i="10"/>
  <c r="O26" i="10"/>
  <c r="D26" i="10"/>
  <c r="C25" i="10"/>
  <c r="Q24" i="10"/>
  <c r="D24" i="10"/>
  <c r="C23" i="10"/>
  <c r="Q22" i="10"/>
  <c r="D20" i="10"/>
  <c r="F14" i="10"/>
  <c r="P48" i="10"/>
  <c r="N46" i="10"/>
  <c r="N21" i="10"/>
  <c r="S21" i="10"/>
  <c r="P21" i="10"/>
  <c r="T19" i="10"/>
  <c r="U19" i="10"/>
  <c r="Q19" i="10"/>
  <c r="N17" i="10"/>
  <c r="R17" i="10"/>
  <c r="J15" i="10"/>
  <c r="T15" i="10"/>
  <c r="U15" i="10"/>
  <c r="M13" i="10"/>
  <c r="U13" i="10"/>
  <c r="K11" i="10"/>
  <c r="S11" i="10"/>
  <c r="T9" i="10"/>
  <c r="E8" i="10"/>
  <c r="T7" i="10"/>
  <c r="E6" i="10"/>
  <c r="E4" i="10"/>
  <c r="T20" i="10"/>
  <c r="L12" i="10"/>
  <c r="R10" i="10"/>
  <c r="D14" i="10"/>
  <c r="M11" i="10"/>
  <c r="D10" i="10"/>
  <c r="N9" i="10"/>
  <c r="D8" i="10"/>
  <c r="H7" i="10"/>
  <c r="D6" i="10"/>
  <c r="N5" i="10"/>
  <c r="H5" i="10"/>
  <c r="D4" i="10"/>
  <c r="H23" i="10"/>
  <c r="L22" i="10"/>
  <c r="M22" i="10"/>
  <c r="H21" i="10"/>
  <c r="K20" i="10"/>
  <c r="F20" i="10"/>
  <c r="N20" i="10"/>
  <c r="L18" i="10"/>
  <c r="H18" i="10"/>
  <c r="O18" i="10"/>
  <c r="N16" i="10"/>
  <c r="Q16" i="10"/>
  <c r="E15" i="10"/>
  <c r="H14" i="10"/>
  <c r="R13" i="10"/>
  <c r="E13" i="10"/>
  <c r="H12" i="10"/>
  <c r="Q12" i="10"/>
  <c r="S12" i="10"/>
  <c r="E11" i="10"/>
  <c r="I10" i="10"/>
  <c r="Q10" i="10"/>
  <c r="T10" i="10"/>
  <c r="Q9" i="10"/>
  <c r="F9" i="10"/>
  <c r="J8" i="10"/>
  <c r="R8" i="10"/>
  <c r="U8" i="10"/>
  <c r="Q7" i="10"/>
  <c r="J6" i="10"/>
  <c r="R6" i="10"/>
  <c r="J4" i="10"/>
  <c r="R4" i="10"/>
  <c r="T21" i="10"/>
  <c r="S16" i="10"/>
  <c r="H19" i="10"/>
  <c r="M19" i="10"/>
  <c r="I17" i="10"/>
  <c r="L16" i="10"/>
  <c r="T16" i="10"/>
  <c r="U16" i="10"/>
  <c r="I15" i="10"/>
  <c r="Q15" i="10"/>
  <c r="U14" i="10"/>
  <c r="U12" i="10"/>
  <c r="O10" i="10"/>
  <c r="S10" i="10"/>
  <c r="K9" i="10"/>
  <c r="T8" i="10"/>
  <c r="P6" i="10"/>
  <c r="T6" i="10"/>
  <c r="K5" i="10"/>
  <c r="E5" i="10"/>
  <c r="P4" i="10"/>
  <c r="E21" i="10"/>
  <c r="J20" i="10"/>
  <c r="S20" i="10"/>
  <c r="P20" i="10"/>
  <c r="E19" i="10"/>
  <c r="K18" i="10"/>
  <c r="Q18" i="10"/>
  <c r="T18" i="10"/>
  <c r="G17" i="10"/>
  <c r="G15" i="10"/>
  <c r="P14" i="10"/>
  <c r="T14" i="10"/>
  <c r="C13" i="10"/>
  <c r="G13" i="10"/>
  <c r="C11" i="10"/>
  <c r="H11" i="10"/>
  <c r="C9" i="10"/>
  <c r="G8" i="10"/>
  <c r="I7" i="10"/>
  <c r="G6" i="10"/>
  <c r="M6" i="10"/>
  <c r="S6" i="10"/>
  <c r="C5" i="10"/>
  <c r="G4" i="10"/>
  <c r="S4" i="10"/>
  <c r="M4" i="10"/>
  <c r="D22" i="10"/>
  <c r="C21" i="10"/>
  <c r="R20" i="10"/>
  <c r="C19" i="10"/>
  <c r="I19" i="10"/>
  <c r="D18" i="10"/>
  <c r="S18" i="10"/>
  <c r="F18" i="10"/>
  <c r="C17" i="10"/>
  <c r="J17" i="10"/>
  <c r="E16" i="10"/>
  <c r="O16" i="10"/>
  <c r="F16" i="10"/>
  <c r="L14" i="10"/>
  <c r="K13" i="10"/>
  <c r="M12" i="10"/>
  <c r="F12" i="10"/>
  <c r="D11" i="10"/>
  <c r="N11" i="10"/>
  <c r="G10" i="10"/>
  <c r="D9" i="10"/>
  <c r="O9" i="10"/>
  <c r="N8" i="10"/>
  <c r="D7" i="10"/>
  <c r="O7" i="10"/>
  <c r="H6" i="10"/>
  <c r="O5" i="10"/>
  <c r="N4" i="10"/>
  <c r="H4" i="10"/>
  <c r="H16" i="10"/>
  <c r="N14" i="10"/>
  <c r="D19" i="11"/>
  <c r="D3" i="11"/>
  <c r="D6" i="11"/>
  <c r="D8" i="11"/>
  <c r="D9" i="11"/>
  <c r="D2" i="11"/>
  <c r="D5" i="11"/>
  <c r="D13" i="11"/>
  <c r="D4" i="11"/>
  <c r="D17" i="11"/>
  <c r="D10" i="11"/>
  <c r="D14" i="11"/>
  <c r="D7" i="11"/>
  <c r="D21" i="11"/>
  <c r="D20" i="11"/>
  <c r="D15" i="11"/>
  <c r="D12" i="11"/>
  <c r="D18" i="11"/>
  <c r="D11" i="11"/>
  <c r="D16" i="11"/>
  <c r="E11" i="11" l="1" a="1"/>
  <c r="E11" i="11" s="1"/>
  <c r="E18" i="11" a="1"/>
  <c r="E18" i="11" s="1"/>
  <c r="F18" i="11" s="1"/>
  <c r="E7" i="11" a="1"/>
  <c r="E7" i="11" s="1"/>
  <c r="F7" i="11" s="1"/>
  <c r="E17" i="11" a="1"/>
  <c r="E17" i="11" s="1"/>
  <c r="E13" i="11" a="1"/>
  <c r="E13" i="11" s="1"/>
  <c r="F13" i="11" s="1"/>
  <c r="E5" i="11" a="1"/>
  <c r="E5" i="11" s="1"/>
  <c r="F5" i="11" s="1"/>
  <c r="E3" i="11" a="1"/>
  <c r="E3" i="11" s="1"/>
  <c r="F3" i="11" s="1"/>
  <c r="E10" i="11" a="1"/>
  <c r="E10" i="11" s="1"/>
  <c r="F10" i="11" s="1"/>
  <c r="E20" i="11" a="1"/>
  <c r="E20" i="11" s="1"/>
  <c r="F20" i="11" s="1"/>
  <c r="E21" i="11" a="1"/>
  <c r="E21" i="11" s="1"/>
  <c r="F21" i="11" s="1"/>
  <c r="E9" i="11" a="1"/>
  <c r="E9" i="11" s="1"/>
  <c r="F9" i="11" s="1"/>
  <c r="E16" i="11" a="1"/>
  <c r="E16" i="11" s="1"/>
  <c r="F16" i="11" s="1"/>
  <c r="E12" i="11" a="1"/>
  <c r="E12" i="11" s="1"/>
  <c r="F12" i="11" s="1"/>
  <c r="E14" i="11" a="1"/>
  <c r="E14" i="11" s="1"/>
  <c r="F14" i="11" s="1"/>
  <c r="E6" i="11" a="1"/>
  <c r="E6" i="11" s="1"/>
  <c r="F6" i="11" s="1"/>
  <c r="E19" i="11" a="1"/>
  <c r="E19" i="11" s="1"/>
  <c r="F19" i="11" s="1"/>
  <c r="E8" i="11" a="1"/>
  <c r="E8" i="11" s="1"/>
  <c r="E15" i="11" a="1"/>
  <c r="E15" i="11" s="1"/>
  <c r="E4" i="11" a="1"/>
  <c r="E4" i="11" s="1"/>
  <c r="F4" i="11" s="1"/>
  <c r="E2" i="11" a="1"/>
  <c r="E2" i="11" s="1"/>
  <c r="F2" i="11" s="1"/>
  <c r="F17" i="11"/>
  <c r="F11" i="11"/>
  <c r="F15" i="11"/>
  <c r="F8" i="11"/>
  <c r="H8" i="11" l="1"/>
  <c r="G8" i="11"/>
  <c r="H14" i="11"/>
  <c r="G14" i="11"/>
  <c r="H3" i="11"/>
  <c r="G3" i="11"/>
  <c r="H12" i="11"/>
  <c r="G12" i="11"/>
  <c r="H5" i="11"/>
  <c r="G5" i="11"/>
  <c r="H2" i="11"/>
  <c r="G2" i="11"/>
  <c r="H4" i="11"/>
  <c r="G4" i="11"/>
  <c r="H11" i="11"/>
  <c r="G11" i="11"/>
  <c r="H6" i="11"/>
  <c r="G6" i="11"/>
  <c r="H10" i="11"/>
  <c r="G10" i="11"/>
  <c r="H21" i="11"/>
  <c r="G21" i="11"/>
  <c r="H13" i="11"/>
  <c r="G13" i="11"/>
  <c r="H16" i="11"/>
  <c r="G16" i="11"/>
  <c r="H17" i="11"/>
  <c r="G17" i="11"/>
  <c r="H15" i="11"/>
  <c r="G15" i="11"/>
  <c r="H9" i="11"/>
  <c r="G9" i="11"/>
  <c r="H7" i="11"/>
  <c r="G7" i="11"/>
  <c r="H18" i="11"/>
  <c r="G18" i="11"/>
  <c r="H19" i="11"/>
  <c r="G19" i="11"/>
  <c r="H20" i="11"/>
  <c r="G20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<sst xmlns="http://schemas.openxmlformats.org/spreadsheetml/2006/main" count="441" uniqueCount="161">
  <si>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</si>
  <si>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</si>
  <si>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</si>
  <si>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</si>
  <si>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</si>
  <si>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</si>
  <si>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</si>
  <si>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</si>
  <si>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</si>
  <si>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</si>
  <si>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</si>
  <si>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</si>
  <si>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</si>
  <si>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</si>
  <si>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</si>
  <si>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</si>
  <si>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</si>
  <si>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</si>
  <si>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</si>
  <si>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</si>
  <si>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</si>
  <si>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</si>
  <si>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</si>
  <si>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</si>
  <si>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</si>
  <si>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</si>
  <si>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</si>
  <si>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</si>
  <si>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</si>
  <si>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</si>
  <si>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</si>
  <si>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</si>
  <si>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</si>
  <si>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</si>
  <si>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</si>
  <si>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</si>
  <si>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</si>
  <si>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</si>
  <si>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</si>
  <si>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</si>
  <si>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</si>
  <si>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</si>
  <si>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</si>
  <si>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</si>
  <si>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</si>
  <si>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</si>
  <si>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</si>
  <si>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</si>
  <si>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</si>
  <si>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</si>
  <si>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</si>
  <si>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</si>
  <si>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</si>
  <si>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</si>
  <si>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</si>
  <si>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</si>
  <si>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</si>
  <si>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</si>
  <si>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</si>
  <si>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No.</t>
  </si>
  <si>
    <t>Driver</t>
  </si>
  <si>
    <t>Team</t>
  </si>
  <si>
    <t>Lap</t>
  </si>
  <si>
    <t>Stop</t>
  </si>
  <si>
    <t>Time</t>
  </si>
  <si>
    <t>Total Time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</si>
  <si>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</si>
  <si>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</si>
  <si>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</si>
  <si>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</si>
  <si>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</si>
  <si>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</si>
  <si>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</si>
  <si>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</si>
  <si>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</si>
  <si>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</si>
  <si>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</si>
  <si>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</si>
  <si>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</si>
  <si>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</si>
  <si>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</si>
  <si>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</si>
  <si>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</si>
  <si>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</si>
  <si>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</si>
  <si>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</si>
  <si>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</si>
  <si>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</si>
  <si>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Red Bull Toro Rosso Honda</t>
  </si>
  <si>
    <t>Lance Stroll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</si>
  <si>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</si>
  <si>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</si>
  <si>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</si>
  <si>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</si>
  <si>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</si>
  <si>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</si>
  <si>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</si>
  <si>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</si>
  <si>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</si>
  <si>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</si>
  <si>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</si>
  <si>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</si>
  <si>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</si>
  <si>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</si>
  <si>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</si>
  <si>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</si>
  <si>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</si>
  <si>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</si>
  <si>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</si>
  <si>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</si>
  <si>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</si>
  <si>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Haas F1 Team</t>
  </si>
  <si>
    <t>Fernando Alonso</t>
  </si>
  <si>
    <t>Scuderia Ferrari</t>
  </si>
  <si>
    <t>Sergey Sirotkin</t>
  </si>
  <si>
    <t>Williams Martini Racing</t>
  </si>
  <si>
    <t>Renault Sport Formula One Team</t>
  </si>
  <si>
    <t>Brendon Hartley</t>
  </si>
  <si>
    <t>Esteban Ocon</t>
  </si>
  <si>
    <t>Sahara Force India F1 Team</t>
  </si>
  <si>
    <t>Alfa Romeo Sauber F1 Team</t>
  </si>
  <si>
    <t>Marcus Ericsson</t>
  </si>
  <si>
    <t>Stoffel Vandoorne</t>
  </si>
  <si>
    <t/>
  </si>
  <si>
    <t>Clear</t>
  </si>
  <si>
    <t>80°F</t>
  </si>
  <si>
    <t>8.55 mph</t>
  </si>
  <si>
    <t>50°</t>
  </si>
  <si>
    <t>Name</t>
  </si>
  <si>
    <t>tyre_before</t>
  </si>
  <si>
    <t>tyre_after</t>
  </si>
  <si>
    <t>Daniel Ricciardo</t>
  </si>
  <si>
    <t>sc</t>
  </si>
  <si>
    <t>Nat</t>
  </si>
  <si>
    <t>Laps</t>
  </si>
  <si>
    <t>Interval</t>
  </si>
  <si>
    <t>Kph</t>
  </si>
  <si>
    <t>Best</t>
  </si>
  <si>
    <t>Germany</t>
  </si>
  <si>
    <t>Finland</t>
  </si>
  <si>
    <t>Great Britain</t>
  </si>
  <si>
    <t>France</t>
  </si>
  <si>
    <t>Denmark</t>
  </si>
  <si>
    <t>Spain</t>
  </si>
  <si>
    <t>1 Lap</t>
  </si>
  <si>
    <t>Belgium</t>
  </si>
  <si>
    <t>Sweden</t>
  </si>
  <si>
    <t>Monaco</t>
  </si>
  <si>
    <t>Canada</t>
  </si>
  <si>
    <t>Russia</t>
  </si>
  <si>
    <t>Mexico</t>
  </si>
  <si>
    <t>New Zealand</t>
  </si>
  <si>
    <t>Netherlands</t>
  </si>
  <si>
    <t>Australia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</si>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</sst>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C19" sqref="C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64</v>
      </c>
      <c r="F1" t="s">
        <v>62</v>
      </c>
      <c r="G1" t="s">
        <v>79</v>
      </c>
    </row>
    <row r="2" spans="1:7" x14ac:dyDescent="0.25">
      <c r="A2">
        <v>1</v>
      </c>
      <c r="B2">
        <v>77</v>
      </c>
      <c r="C2" t="s">
        <v>78</v>
      </c>
      <c r="D2" t="s">
        <v>110</v>
      </c>
      <c r="E2" s="1">
        <v>1.0849537037037036E-3</v>
      </c>
      <c r="F2">
        <v>22</v>
      </c>
    </row>
    <row r="3" spans="1:7" x14ac:dyDescent="0.25">
      <c r="A3">
        <v>2</v>
      </c>
      <c r="B3">
        <v>44</v>
      </c>
      <c r="C3" t="s">
        <v>77</v>
      </c>
      <c r="D3" t="s">
        <v>110</v>
      </c>
      <c r="E3" s="1">
        <v>1.0874189814814815E-3</v>
      </c>
      <c r="F3">
        <v>51</v>
      </c>
      <c r="G3">
        <v>0.21299999999999999</v>
      </c>
    </row>
    <row r="4" spans="1:7" x14ac:dyDescent="0.25">
      <c r="A4">
        <v>3</v>
      </c>
      <c r="B4">
        <v>8</v>
      </c>
      <c r="C4" t="s">
        <v>69</v>
      </c>
      <c r="D4" t="s">
        <v>111</v>
      </c>
      <c r="E4" s="1">
        <v>1.0885763888888889E-3</v>
      </c>
      <c r="F4">
        <v>47</v>
      </c>
      <c r="G4">
        <v>0.313</v>
      </c>
    </row>
    <row r="5" spans="1:7" x14ac:dyDescent="0.25">
      <c r="A5">
        <v>4</v>
      </c>
      <c r="B5">
        <v>14</v>
      </c>
      <c r="C5" t="s">
        <v>112</v>
      </c>
      <c r="D5" t="s">
        <v>66</v>
      </c>
      <c r="E5" s="1">
        <v>1.0899074074074073E-3</v>
      </c>
      <c r="F5">
        <v>47</v>
      </c>
      <c r="G5">
        <v>0.42799999999999999</v>
      </c>
    </row>
    <row r="6" spans="1:7" x14ac:dyDescent="0.25">
      <c r="A6">
        <v>5</v>
      </c>
      <c r="B6">
        <v>20</v>
      </c>
      <c r="C6" t="s">
        <v>74</v>
      </c>
      <c r="D6" t="s">
        <v>111</v>
      </c>
      <c r="E6" s="1">
        <v>1.0917476851851852E-3</v>
      </c>
      <c r="F6">
        <v>29</v>
      </c>
      <c r="G6">
        <v>0.58699999999999997</v>
      </c>
    </row>
    <row r="7" spans="1:7" x14ac:dyDescent="0.25">
      <c r="A7">
        <v>6</v>
      </c>
      <c r="B7">
        <v>7</v>
      </c>
      <c r="C7" t="s">
        <v>68</v>
      </c>
      <c r="D7" t="s">
        <v>113</v>
      </c>
      <c r="E7" s="1">
        <v>1.091863425925926E-3</v>
      </c>
      <c r="F7">
        <v>22</v>
      </c>
      <c r="G7">
        <v>0.59699999999999998</v>
      </c>
    </row>
    <row r="8" spans="1:7" x14ac:dyDescent="0.25">
      <c r="A8">
        <v>7</v>
      </c>
      <c r="B8">
        <v>5</v>
      </c>
      <c r="C8" t="s">
        <v>67</v>
      </c>
      <c r="D8" t="s">
        <v>113</v>
      </c>
      <c r="E8" s="1">
        <v>1.0932060185185185E-3</v>
      </c>
      <c r="F8">
        <v>21</v>
      </c>
      <c r="G8">
        <v>0.71299999999999997</v>
      </c>
    </row>
    <row r="9" spans="1:7" x14ac:dyDescent="0.25">
      <c r="A9">
        <v>8</v>
      </c>
      <c r="B9">
        <v>35</v>
      </c>
      <c r="C9" t="s">
        <v>114</v>
      </c>
      <c r="D9" t="s">
        <v>115</v>
      </c>
      <c r="E9" s="1">
        <v>1.0944791666666666E-3</v>
      </c>
      <c r="F9">
        <v>42</v>
      </c>
      <c r="G9">
        <v>0.82299999999999995</v>
      </c>
    </row>
    <row r="10" spans="1:7" x14ac:dyDescent="0.25">
      <c r="A10">
        <v>9</v>
      </c>
      <c r="B10">
        <v>27</v>
      </c>
      <c r="C10" t="s">
        <v>75</v>
      </c>
      <c r="D10" t="s">
        <v>116</v>
      </c>
      <c r="E10" s="1">
        <v>1.0956828703703703E-3</v>
      </c>
      <c r="F10">
        <v>50</v>
      </c>
      <c r="G10">
        <v>0.92700000000000005</v>
      </c>
    </row>
    <row r="11" spans="1:7" x14ac:dyDescent="0.25">
      <c r="A11">
        <v>10</v>
      </c>
      <c r="B11">
        <v>28</v>
      </c>
      <c r="C11" t="s">
        <v>117</v>
      </c>
      <c r="D11" t="s">
        <v>88</v>
      </c>
      <c r="E11" s="1">
        <v>1.0959374999999999E-3</v>
      </c>
      <c r="F11">
        <v>44</v>
      </c>
      <c r="G11">
        <v>0.94899999999999995</v>
      </c>
    </row>
    <row r="12" spans="1:7" x14ac:dyDescent="0.25">
      <c r="A12">
        <v>11</v>
      </c>
      <c r="B12">
        <v>10</v>
      </c>
      <c r="C12" t="s">
        <v>70</v>
      </c>
      <c r="D12" t="s">
        <v>88</v>
      </c>
      <c r="E12" s="1">
        <v>1.0979513888888888E-3</v>
      </c>
      <c r="F12">
        <v>46</v>
      </c>
      <c r="G12">
        <v>1.123</v>
      </c>
    </row>
    <row r="13" spans="1:7" x14ac:dyDescent="0.25">
      <c r="A13">
        <v>12</v>
      </c>
      <c r="B13">
        <v>31</v>
      </c>
      <c r="C13" t="s">
        <v>118</v>
      </c>
      <c r="D13" t="s">
        <v>119</v>
      </c>
      <c r="E13" s="1">
        <v>1.1000347222222221E-3</v>
      </c>
      <c r="F13">
        <v>38</v>
      </c>
      <c r="G13">
        <v>1.3029999999999999</v>
      </c>
    </row>
    <row r="14" spans="1:7" x14ac:dyDescent="0.25">
      <c r="A14">
        <v>13</v>
      </c>
      <c r="B14">
        <v>16</v>
      </c>
      <c r="C14" t="s">
        <v>73</v>
      </c>
      <c r="D14" t="s">
        <v>120</v>
      </c>
      <c r="E14" s="1">
        <v>1.1002083333333335E-3</v>
      </c>
      <c r="F14">
        <v>40</v>
      </c>
      <c r="G14">
        <v>1.3180000000000001</v>
      </c>
    </row>
    <row r="15" spans="1:7" x14ac:dyDescent="0.25">
      <c r="A15">
        <v>14</v>
      </c>
      <c r="B15">
        <v>11</v>
      </c>
      <c r="C15" t="s">
        <v>72</v>
      </c>
      <c r="D15" t="s">
        <v>119</v>
      </c>
      <c r="E15" s="1">
        <v>1.1004050925925925E-3</v>
      </c>
      <c r="F15">
        <v>35</v>
      </c>
      <c r="G15">
        <v>1.335</v>
      </c>
    </row>
    <row r="16" spans="1:7" x14ac:dyDescent="0.25">
      <c r="A16">
        <v>15</v>
      </c>
      <c r="B16">
        <v>9</v>
      </c>
      <c r="C16" t="s">
        <v>121</v>
      </c>
      <c r="D16" t="s">
        <v>120</v>
      </c>
      <c r="E16" s="1">
        <v>1.1006134259259261E-3</v>
      </c>
      <c r="F16">
        <v>26</v>
      </c>
      <c r="G16">
        <v>1.353</v>
      </c>
    </row>
    <row r="17" spans="1:7" x14ac:dyDescent="0.25">
      <c r="A17">
        <v>16</v>
      </c>
      <c r="B17">
        <v>2</v>
      </c>
      <c r="C17" t="s">
        <v>122</v>
      </c>
      <c r="D17" t="s">
        <v>66</v>
      </c>
      <c r="E17" s="1">
        <v>1.1010532407407408E-3</v>
      </c>
      <c r="F17">
        <v>30</v>
      </c>
      <c r="G17">
        <v>1.391</v>
      </c>
    </row>
    <row r="18" spans="1:7" x14ac:dyDescent="0.25">
      <c r="A18">
        <v>17</v>
      </c>
      <c r="B18">
        <v>18</v>
      </c>
      <c r="C18" t="s">
        <v>89</v>
      </c>
      <c r="D18" t="s">
        <v>115</v>
      </c>
      <c r="E18" s="1">
        <v>1.1026157407407406E-3</v>
      </c>
      <c r="F18">
        <v>32</v>
      </c>
      <c r="G18">
        <v>1.526</v>
      </c>
    </row>
    <row r="19" spans="1:7" x14ac:dyDescent="0.25">
      <c r="A19">
        <v>18</v>
      </c>
      <c r="B19">
        <v>55</v>
      </c>
      <c r="C19" t="s">
        <v>80</v>
      </c>
      <c r="D19" t="s">
        <v>116</v>
      </c>
      <c r="E19" s="1">
        <v>1.1057291666666665E-3</v>
      </c>
      <c r="F19">
        <v>35</v>
      </c>
      <c r="G19">
        <v>1.7949999999999999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0"/>
  <sheetViews>
    <sheetView workbookViewId="0">
      <selection activeCell="L39" sqref="L39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7</v>
      </c>
      <c r="D2">
        <v>77</v>
      </c>
      <c r="E2">
        <v>3</v>
      </c>
      <c r="F2">
        <v>10</v>
      </c>
      <c r="G2">
        <v>20</v>
      </c>
      <c r="H2">
        <v>27</v>
      </c>
      <c r="I2">
        <v>31</v>
      </c>
      <c r="J2">
        <v>44</v>
      </c>
      <c r="K2">
        <v>55</v>
      </c>
      <c r="L2">
        <v>28</v>
      </c>
      <c r="M2">
        <v>11</v>
      </c>
      <c r="N2">
        <v>14</v>
      </c>
      <c r="O2">
        <v>2</v>
      </c>
      <c r="P2">
        <v>33</v>
      </c>
      <c r="Q2">
        <v>8</v>
      </c>
      <c r="R2">
        <v>9</v>
      </c>
      <c r="S2">
        <v>35</v>
      </c>
      <c r="T2">
        <v>16</v>
      </c>
      <c r="U2">
        <v>18</v>
      </c>
    </row>
    <row r="3" spans="1:21" x14ac:dyDescent="0.25">
      <c r="A3" t="s">
        <v>2</v>
      </c>
      <c r="B3">
        <v>5</v>
      </c>
      <c r="C3">
        <v>77</v>
      </c>
      <c r="D3">
        <v>7</v>
      </c>
      <c r="E3">
        <v>3</v>
      </c>
      <c r="F3">
        <v>10</v>
      </c>
      <c r="G3">
        <v>20</v>
      </c>
      <c r="H3">
        <v>31</v>
      </c>
      <c r="I3">
        <v>27</v>
      </c>
      <c r="J3">
        <v>14</v>
      </c>
      <c r="K3">
        <v>44</v>
      </c>
      <c r="L3">
        <v>33</v>
      </c>
      <c r="M3">
        <v>28</v>
      </c>
      <c r="N3">
        <v>55</v>
      </c>
      <c r="O3">
        <v>9</v>
      </c>
      <c r="P3">
        <v>18</v>
      </c>
      <c r="Q3">
        <v>8</v>
      </c>
      <c r="R3">
        <v>16</v>
      </c>
      <c r="S3">
        <v>2</v>
      </c>
      <c r="T3">
        <v>35</v>
      </c>
      <c r="U3">
        <v>11</v>
      </c>
    </row>
    <row r="4" spans="1:21" x14ac:dyDescent="0.25">
      <c r="A4" t="s">
        <v>3</v>
      </c>
      <c r="B4">
        <v>5</v>
      </c>
      <c r="C4">
        <v>77</v>
      </c>
      <c r="D4">
        <v>7</v>
      </c>
      <c r="E4">
        <v>10</v>
      </c>
      <c r="F4">
        <v>20</v>
      </c>
      <c r="G4">
        <v>31</v>
      </c>
      <c r="H4">
        <v>27</v>
      </c>
      <c r="I4">
        <v>14</v>
      </c>
      <c r="J4">
        <v>44</v>
      </c>
      <c r="K4">
        <v>28</v>
      </c>
      <c r="L4">
        <v>55</v>
      </c>
      <c r="M4">
        <v>9</v>
      </c>
      <c r="N4">
        <v>18</v>
      </c>
      <c r="O4">
        <v>8</v>
      </c>
      <c r="P4">
        <v>16</v>
      </c>
      <c r="Q4">
        <v>2</v>
      </c>
      <c r="R4">
        <v>35</v>
      </c>
      <c r="S4">
        <v>11</v>
      </c>
      <c r="T4">
        <v>33</v>
      </c>
    </row>
    <row r="5" spans="1:21" x14ac:dyDescent="0.25">
      <c r="A5" t="s">
        <v>4</v>
      </c>
      <c r="B5">
        <v>5</v>
      </c>
      <c r="C5">
        <v>77</v>
      </c>
      <c r="D5">
        <v>7</v>
      </c>
      <c r="E5">
        <v>10</v>
      </c>
      <c r="F5">
        <v>20</v>
      </c>
      <c r="G5">
        <v>31</v>
      </c>
      <c r="H5">
        <v>27</v>
      </c>
      <c r="I5">
        <v>14</v>
      </c>
      <c r="J5">
        <v>44</v>
      </c>
      <c r="K5">
        <v>28</v>
      </c>
      <c r="L5">
        <v>55</v>
      </c>
      <c r="M5">
        <v>9</v>
      </c>
      <c r="N5">
        <v>18</v>
      </c>
      <c r="O5">
        <v>8</v>
      </c>
      <c r="P5">
        <v>2</v>
      </c>
      <c r="Q5">
        <v>16</v>
      </c>
      <c r="R5">
        <v>35</v>
      </c>
      <c r="S5">
        <v>11</v>
      </c>
      <c r="T5">
        <v>33</v>
      </c>
    </row>
    <row r="6" spans="1:21" x14ac:dyDescent="0.25">
      <c r="A6" t="s">
        <v>5</v>
      </c>
      <c r="B6">
        <v>5</v>
      </c>
      <c r="C6">
        <v>77</v>
      </c>
      <c r="D6">
        <v>7</v>
      </c>
      <c r="E6">
        <v>10</v>
      </c>
      <c r="F6">
        <v>20</v>
      </c>
      <c r="G6">
        <v>27</v>
      </c>
      <c r="H6">
        <v>31</v>
      </c>
      <c r="I6">
        <v>14</v>
      </c>
      <c r="J6">
        <v>44</v>
      </c>
      <c r="K6">
        <v>28</v>
      </c>
      <c r="L6">
        <v>55</v>
      </c>
      <c r="M6">
        <v>9</v>
      </c>
      <c r="N6">
        <v>18</v>
      </c>
      <c r="O6">
        <v>8</v>
      </c>
      <c r="P6">
        <v>2</v>
      </c>
      <c r="Q6">
        <v>35</v>
      </c>
      <c r="R6">
        <v>11</v>
      </c>
      <c r="S6">
        <v>16</v>
      </c>
    </row>
    <row r="7" spans="1:21" x14ac:dyDescent="0.25">
      <c r="A7" t="s">
        <v>6</v>
      </c>
      <c r="B7">
        <v>5</v>
      </c>
      <c r="C7">
        <v>77</v>
      </c>
      <c r="D7">
        <v>7</v>
      </c>
      <c r="E7">
        <v>10</v>
      </c>
      <c r="F7">
        <v>20</v>
      </c>
      <c r="G7">
        <v>44</v>
      </c>
      <c r="H7">
        <v>27</v>
      </c>
      <c r="I7">
        <v>14</v>
      </c>
      <c r="J7">
        <v>31</v>
      </c>
      <c r="K7">
        <v>28</v>
      </c>
      <c r="L7">
        <v>55</v>
      </c>
      <c r="M7">
        <v>9</v>
      </c>
      <c r="N7">
        <v>8</v>
      </c>
      <c r="O7">
        <v>2</v>
      </c>
      <c r="P7">
        <v>18</v>
      </c>
      <c r="Q7">
        <v>11</v>
      </c>
      <c r="R7">
        <v>35</v>
      </c>
      <c r="S7">
        <v>16</v>
      </c>
    </row>
    <row r="8" spans="1:21" x14ac:dyDescent="0.25">
      <c r="A8" t="s">
        <v>7</v>
      </c>
      <c r="B8">
        <v>5</v>
      </c>
      <c r="C8">
        <v>77</v>
      </c>
      <c r="D8">
        <v>7</v>
      </c>
      <c r="E8">
        <v>10</v>
      </c>
      <c r="F8">
        <v>44</v>
      </c>
      <c r="G8">
        <v>20</v>
      </c>
      <c r="H8">
        <v>27</v>
      </c>
      <c r="I8">
        <v>14</v>
      </c>
      <c r="J8">
        <v>31</v>
      </c>
      <c r="K8">
        <v>28</v>
      </c>
      <c r="L8">
        <v>55</v>
      </c>
      <c r="M8">
        <v>9</v>
      </c>
      <c r="N8">
        <v>8</v>
      </c>
      <c r="O8">
        <v>2</v>
      </c>
      <c r="P8">
        <v>18</v>
      </c>
      <c r="Q8">
        <v>11</v>
      </c>
      <c r="R8">
        <v>35</v>
      </c>
      <c r="S8">
        <v>16</v>
      </c>
    </row>
    <row r="9" spans="1:21" x14ac:dyDescent="0.25">
      <c r="A9" t="s">
        <v>8</v>
      </c>
      <c r="B9">
        <v>5</v>
      </c>
      <c r="C9">
        <v>77</v>
      </c>
      <c r="D9">
        <v>7</v>
      </c>
      <c r="E9">
        <v>10</v>
      </c>
      <c r="F9">
        <v>44</v>
      </c>
      <c r="G9">
        <v>20</v>
      </c>
      <c r="H9">
        <v>27</v>
      </c>
      <c r="I9">
        <v>14</v>
      </c>
      <c r="J9">
        <v>31</v>
      </c>
      <c r="K9">
        <v>28</v>
      </c>
      <c r="L9">
        <v>55</v>
      </c>
      <c r="M9">
        <v>9</v>
      </c>
      <c r="N9">
        <v>2</v>
      </c>
      <c r="O9">
        <v>8</v>
      </c>
      <c r="P9">
        <v>11</v>
      </c>
      <c r="Q9">
        <v>18</v>
      </c>
      <c r="R9">
        <v>35</v>
      </c>
      <c r="S9">
        <v>16</v>
      </c>
    </row>
    <row r="10" spans="1:21" x14ac:dyDescent="0.25">
      <c r="A10" t="s">
        <v>9</v>
      </c>
      <c r="B10">
        <v>5</v>
      </c>
      <c r="C10">
        <v>77</v>
      </c>
      <c r="D10">
        <v>7</v>
      </c>
      <c r="E10">
        <v>44</v>
      </c>
      <c r="F10">
        <v>10</v>
      </c>
      <c r="G10">
        <v>20</v>
      </c>
      <c r="H10">
        <v>27</v>
      </c>
      <c r="I10">
        <v>14</v>
      </c>
      <c r="J10">
        <v>31</v>
      </c>
      <c r="K10">
        <v>28</v>
      </c>
      <c r="L10">
        <v>55</v>
      </c>
      <c r="M10">
        <v>9</v>
      </c>
      <c r="N10">
        <v>2</v>
      </c>
      <c r="O10">
        <v>8</v>
      </c>
      <c r="P10">
        <v>11</v>
      </c>
      <c r="Q10">
        <v>18</v>
      </c>
      <c r="R10">
        <v>35</v>
      </c>
      <c r="S10">
        <v>16</v>
      </c>
    </row>
    <row r="11" spans="1:21" x14ac:dyDescent="0.25">
      <c r="A11" t="s">
        <v>10</v>
      </c>
      <c r="B11">
        <v>5</v>
      </c>
      <c r="C11">
        <v>77</v>
      </c>
      <c r="D11">
        <v>7</v>
      </c>
      <c r="E11">
        <v>44</v>
      </c>
      <c r="F11">
        <v>10</v>
      </c>
      <c r="G11">
        <v>20</v>
      </c>
      <c r="H11">
        <v>27</v>
      </c>
      <c r="I11">
        <v>14</v>
      </c>
      <c r="J11">
        <v>31</v>
      </c>
      <c r="K11">
        <v>28</v>
      </c>
      <c r="L11">
        <v>55</v>
      </c>
      <c r="M11">
        <v>9</v>
      </c>
      <c r="N11">
        <v>2</v>
      </c>
      <c r="O11">
        <v>8</v>
      </c>
      <c r="P11">
        <v>11</v>
      </c>
      <c r="Q11">
        <v>18</v>
      </c>
      <c r="R11">
        <v>35</v>
      </c>
      <c r="S11">
        <v>16</v>
      </c>
    </row>
    <row r="12" spans="1:21" x14ac:dyDescent="0.25">
      <c r="A12" t="s">
        <v>11</v>
      </c>
      <c r="B12">
        <v>5</v>
      </c>
      <c r="C12">
        <v>77</v>
      </c>
      <c r="D12">
        <v>7</v>
      </c>
      <c r="E12">
        <v>44</v>
      </c>
      <c r="F12">
        <v>10</v>
      </c>
      <c r="G12">
        <v>20</v>
      </c>
      <c r="H12">
        <v>27</v>
      </c>
      <c r="I12">
        <v>14</v>
      </c>
      <c r="J12">
        <v>31</v>
      </c>
      <c r="K12">
        <v>28</v>
      </c>
      <c r="L12">
        <v>55</v>
      </c>
      <c r="M12">
        <v>9</v>
      </c>
      <c r="N12">
        <v>8</v>
      </c>
      <c r="O12">
        <v>2</v>
      </c>
      <c r="P12">
        <v>35</v>
      </c>
      <c r="Q12">
        <v>18</v>
      </c>
      <c r="R12">
        <v>16</v>
      </c>
      <c r="S12">
        <v>11</v>
      </c>
    </row>
    <row r="13" spans="1:21" x14ac:dyDescent="0.25">
      <c r="A13" t="s">
        <v>12</v>
      </c>
      <c r="B13">
        <v>5</v>
      </c>
      <c r="C13">
        <v>77</v>
      </c>
      <c r="D13">
        <v>7</v>
      </c>
      <c r="E13">
        <v>44</v>
      </c>
      <c r="F13">
        <v>10</v>
      </c>
      <c r="G13">
        <v>20</v>
      </c>
      <c r="H13">
        <v>27</v>
      </c>
      <c r="I13">
        <v>14</v>
      </c>
      <c r="J13">
        <v>31</v>
      </c>
      <c r="K13">
        <v>28</v>
      </c>
      <c r="L13">
        <v>55</v>
      </c>
      <c r="M13">
        <v>9</v>
      </c>
      <c r="N13">
        <v>8</v>
      </c>
      <c r="O13">
        <v>35</v>
      </c>
      <c r="P13">
        <v>16</v>
      </c>
      <c r="Q13">
        <v>11</v>
      </c>
      <c r="R13">
        <v>2</v>
      </c>
      <c r="S13">
        <v>18</v>
      </c>
    </row>
    <row r="14" spans="1:21" x14ac:dyDescent="0.25">
      <c r="A14" t="s">
        <v>13</v>
      </c>
      <c r="B14">
        <v>5</v>
      </c>
      <c r="C14">
        <v>77</v>
      </c>
      <c r="D14">
        <v>7</v>
      </c>
      <c r="E14">
        <v>44</v>
      </c>
      <c r="F14">
        <v>10</v>
      </c>
      <c r="G14">
        <v>20</v>
      </c>
      <c r="H14">
        <v>27</v>
      </c>
      <c r="I14">
        <v>14</v>
      </c>
      <c r="J14">
        <v>31</v>
      </c>
      <c r="K14">
        <v>28</v>
      </c>
      <c r="L14">
        <v>55</v>
      </c>
      <c r="M14">
        <v>9</v>
      </c>
      <c r="N14">
        <v>8</v>
      </c>
      <c r="O14">
        <v>35</v>
      </c>
      <c r="P14">
        <v>16</v>
      </c>
      <c r="Q14">
        <v>11</v>
      </c>
      <c r="R14">
        <v>2</v>
      </c>
      <c r="S14">
        <v>18</v>
      </c>
    </row>
    <row r="15" spans="1:21" x14ac:dyDescent="0.25">
      <c r="A15" t="s">
        <v>14</v>
      </c>
      <c r="B15">
        <v>5</v>
      </c>
      <c r="C15">
        <v>77</v>
      </c>
      <c r="D15">
        <v>7</v>
      </c>
      <c r="E15">
        <v>44</v>
      </c>
      <c r="F15">
        <v>10</v>
      </c>
      <c r="G15">
        <v>27</v>
      </c>
      <c r="H15">
        <v>20</v>
      </c>
      <c r="I15">
        <v>14</v>
      </c>
      <c r="J15">
        <v>31</v>
      </c>
      <c r="K15">
        <v>28</v>
      </c>
      <c r="L15">
        <v>55</v>
      </c>
      <c r="M15">
        <v>9</v>
      </c>
      <c r="N15">
        <v>8</v>
      </c>
      <c r="O15">
        <v>35</v>
      </c>
      <c r="P15">
        <v>16</v>
      </c>
      <c r="Q15">
        <v>2</v>
      </c>
      <c r="R15">
        <v>11</v>
      </c>
      <c r="S15">
        <v>18</v>
      </c>
    </row>
    <row r="16" spans="1:21" x14ac:dyDescent="0.25">
      <c r="A16" t="s">
        <v>15</v>
      </c>
      <c r="B16">
        <v>5</v>
      </c>
      <c r="C16">
        <v>77</v>
      </c>
      <c r="D16">
        <v>7</v>
      </c>
      <c r="E16">
        <v>44</v>
      </c>
      <c r="F16">
        <v>10</v>
      </c>
      <c r="G16">
        <v>27</v>
      </c>
      <c r="H16">
        <v>14</v>
      </c>
      <c r="I16">
        <v>31</v>
      </c>
      <c r="J16">
        <v>28</v>
      </c>
      <c r="K16">
        <v>55</v>
      </c>
      <c r="L16">
        <v>9</v>
      </c>
      <c r="M16">
        <v>8</v>
      </c>
      <c r="N16">
        <v>35</v>
      </c>
      <c r="O16">
        <v>16</v>
      </c>
      <c r="P16">
        <v>20</v>
      </c>
      <c r="Q16">
        <v>2</v>
      </c>
      <c r="R16">
        <v>11</v>
      </c>
      <c r="S16">
        <v>18</v>
      </c>
    </row>
    <row r="17" spans="1:19" x14ac:dyDescent="0.25">
      <c r="A17" t="s">
        <v>16</v>
      </c>
      <c r="B17">
        <v>5</v>
      </c>
      <c r="C17">
        <v>77</v>
      </c>
      <c r="D17">
        <v>7</v>
      </c>
      <c r="E17">
        <v>44</v>
      </c>
      <c r="F17">
        <v>10</v>
      </c>
      <c r="G17">
        <v>27</v>
      </c>
      <c r="H17">
        <v>28</v>
      </c>
      <c r="I17">
        <v>55</v>
      </c>
      <c r="J17">
        <v>31</v>
      </c>
      <c r="K17">
        <v>9</v>
      </c>
      <c r="L17">
        <v>8</v>
      </c>
      <c r="M17">
        <v>35</v>
      </c>
      <c r="N17">
        <v>20</v>
      </c>
      <c r="O17">
        <v>16</v>
      </c>
      <c r="P17">
        <v>14</v>
      </c>
      <c r="Q17">
        <v>2</v>
      </c>
      <c r="R17">
        <v>11</v>
      </c>
      <c r="S17">
        <v>18</v>
      </c>
    </row>
    <row r="18" spans="1:19" x14ac:dyDescent="0.25">
      <c r="A18" t="s">
        <v>17</v>
      </c>
      <c r="B18">
        <v>5</v>
      </c>
      <c r="C18">
        <v>77</v>
      </c>
      <c r="D18">
        <v>7</v>
      </c>
      <c r="E18">
        <v>44</v>
      </c>
      <c r="F18">
        <v>28</v>
      </c>
      <c r="G18">
        <v>9</v>
      </c>
      <c r="H18">
        <v>8</v>
      </c>
      <c r="I18">
        <v>55</v>
      </c>
      <c r="J18">
        <v>10</v>
      </c>
      <c r="K18">
        <v>20</v>
      </c>
      <c r="L18">
        <v>27</v>
      </c>
      <c r="M18">
        <v>35</v>
      </c>
      <c r="N18">
        <v>14</v>
      </c>
      <c r="O18">
        <v>16</v>
      </c>
      <c r="P18">
        <v>2</v>
      </c>
      <c r="Q18">
        <v>11</v>
      </c>
      <c r="R18">
        <v>31</v>
      </c>
      <c r="S18">
        <v>18</v>
      </c>
    </row>
    <row r="19" spans="1:19" x14ac:dyDescent="0.25">
      <c r="A19" t="s">
        <v>18</v>
      </c>
      <c r="B19">
        <v>5</v>
      </c>
      <c r="C19">
        <v>77</v>
      </c>
      <c r="D19">
        <v>7</v>
      </c>
      <c r="E19">
        <v>44</v>
      </c>
      <c r="F19">
        <v>28</v>
      </c>
      <c r="G19">
        <v>9</v>
      </c>
      <c r="H19">
        <v>8</v>
      </c>
      <c r="I19">
        <v>10</v>
      </c>
      <c r="J19">
        <v>20</v>
      </c>
      <c r="K19">
        <v>27</v>
      </c>
      <c r="L19">
        <v>14</v>
      </c>
      <c r="M19">
        <v>35</v>
      </c>
      <c r="N19">
        <v>16</v>
      </c>
      <c r="O19">
        <v>2</v>
      </c>
      <c r="P19">
        <v>31</v>
      </c>
      <c r="Q19">
        <v>11</v>
      </c>
      <c r="R19">
        <v>55</v>
      </c>
      <c r="S19">
        <v>18</v>
      </c>
    </row>
    <row r="20" spans="1:19" x14ac:dyDescent="0.25">
      <c r="A20" t="s">
        <v>19</v>
      </c>
      <c r="B20">
        <v>77</v>
      </c>
      <c r="C20">
        <v>5</v>
      </c>
      <c r="D20">
        <v>7</v>
      </c>
      <c r="E20">
        <v>44</v>
      </c>
      <c r="F20">
        <v>28</v>
      </c>
      <c r="G20">
        <v>9</v>
      </c>
      <c r="H20">
        <v>10</v>
      </c>
      <c r="I20">
        <v>8</v>
      </c>
      <c r="J20">
        <v>20</v>
      </c>
      <c r="K20">
        <v>27</v>
      </c>
      <c r="L20">
        <v>14</v>
      </c>
      <c r="M20">
        <v>35</v>
      </c>
      <c r="N20">
        <v>2</v>
      </c>
      <c r="O20">
        <v>31</v>
      </c>
      <c r="P20">
        <v>16</v>
      </c>
      <c r="Q20">
        <v>11</v>
      </c>
      <c r="R20">
        <v>55</v>
      </c>
      <c r="S20">
        <v>18</v>
      </c>
    </row>
    <row r="21" spans="1:19" x14ac:dyDescent="0.25">
      <c r="A21" t="s">
        <v>20</v>
      </c>
      <c r="B21">
        <v>77</v>
      </c>
      <c r="C21">
        <v>7</v>
      </c>
      <c r="D21">
        <v>44</v>
      </c>
      <c r="E21">
        <v>5</v>
      </c>
      <c r="F21">
        <v>28</v>
      </c>
      <c r="G21">
        <v>9</v>
      </c>
      <c r="H21">
        <v>10</v>
      </c>
      <c r="I21">
        <v>20</v>
      </c>
      <c r="J21">
        <v>27</v>
      </c>
      <c r="K21">
        <v>14</v>
      </c>
      <c r="L21">
        <v>35</v>
      </c>
      <c r="M21">
        <v>2</v>
      </c>
      <c r="N21">
        <v>31</v>
      </c>
      <c r="O21">
        <v>16</v>
      </c>
      <c r="P21">
        <v>11</v>
      </c>
      <c r="Q21">
        <v>55</v>
      </c>
      <c r="R21">
        <v>8</v>
      </c>
      <c r="S21">
        <v>18</v>
      </c>
    </row>
    <row r="22" spans="1:19" x14ac:dyDescent="0.25">
      <c r="A22" t="s">
        <v>21</v>
      </c>
      <c r="B22">
        <v>77</v>
      </c>
      <c r="C22">
        <v>44</v>
      </c>
      <c r="D22">
        <v>5</v>
      </c>
      <c r="E22">
        <v>7</v>
      </c>
      <c r="F22">
        <v>10</v>
      </c>
      <c r="G22">
        <v>28</v>
      </c>
      <c r="H22">
        <v>9</v>
      </c>
      <c r="I22">
        <v>20</v>
      </c>
      <c r="J22">
        <v>27</v>
      </c>
      <c r="K22">
        <v>14</v>
      </c>
      <c r="L22">
        <v>2</v>
      </c>
      <c r="M22">
        <v>31</v>
      </c>
      <c r="N22">
        <v>35</v>
      </c>
      <c r="O22">
        <v>11</v>
      </c>
      <c r="P22">
        <v>55</v>
      </c>
      <c r="Q22">
        <v>16</v>
      </c>
      <c r="R22">
        <v>8</v>
      </c>
      <c r="S22">
        <v>18</v>
      </c>
    </row>
    <row r="23" spans="1:19" x14ac:dyDescent="0.25">
      <c r="A23" t="s">
        <v>22</v>
      </c>
      <c r="B23">
        <v>44</v>
      </c>
      <c r="C23">
        <v>5</v>
      </c>
      <c r="D23">
        <v>77</v>
      </c>
      <c r="E23">
        <v>7</v>
      </c>
      <c r="F23">
        <v>10</v>
      </c>
      <c r="G23">
        <v>9</v>
      </c>
      <c r="H23">
        <v>20</v>
      </c>
      <c r="I23">
        <v>27</v>
      </c>
      <c r="J23">
        <v>14</v>
      </c>
      <c r="K23">
        <v>2</v>
      </c>
      <c r="L23">
        <v>31</v>
      </c>
      <c r="M23">
        <v>11</v>
      </c>
      <c r="N23">
        <v>55</v>
      </c>
      <c r="O23">
        <v>8</v>
      </c>
      <c r="P23">
        <v>35</v>
      </c>
      <c r="Q23">
        <v>16</v>
      </c>
      <c r="R23">
        <v>18</v>
      </c>
      <c r="S23">
        <v>28</v>
      </c>
    </row>
    <row r="24" spans="1:19" x14ac:dyDescent="0.25">
      <c r="A24" t="s">
        <v>23</v>
      </c>
      <c r="B24">
        <v>44</v>
      </c>
      <c r="C24">
        <v>5</v>
      </c>
      <c r="D24">
        <v>77</v>
      </c>
      <c r="E24">
        <v>7</v>
      </c>
      <c r="F24">
        <v>10</v>
      </c>
      <c r="G24">
        <v>9</v>
      </c>
      <c r="H24">
        <v>20</v>
      </c>
      <c r="I24">
        <v>27</v>
      </c>
      <c r="J24">
        <v>14</v>
      </c>
      <c r="K24">
        <v>2</v>
      </c>
      <c r="L24">
        <v>31</v>
      </c>
      <c r="M24">
        <v>11</v>
      </c>
      <c r="N24">
        <v>55</v>
      </c>
      <c r="O24">
        <v>8</v>
      </c>
      <c r="P24">
        <v>16</v>
      </c>
      <c r="Q24">
        <v>35</v>
      </c>
      <c r="R24">
        <v>28</v>
      </c>
      <c r="S24">
        <v>18</v>
      </c>
    </row>
    <row r="25" spans="1:19" x14ac:dyDescent="0.25">
      <c r="A25" t="s">
        <v>24</v>
      </c>
      <c r="B25">
        <v>44</v>
      </c>
      <c r="C25">
        <v>5</v>
      </c>
      <c r="D25">
        <v>77</v>
      </c>
      <c r="E25">
        <v>7</v>
      </c>
      <c r="F25">
        <v>10</v>
      </c>
      <c r="G25">
        <v>20</v>
      </c>
      <c r="H25">
        <v>27</v>
      </c>
      <c r="I25">
        <v>14</v>
      </c>
      <c r="J25">
        <v>9</v>
      </c>
      <c r="K25">
        <v>2</v>
      </c>
      <c r="L25">
        <v>31</v>
      </c>
      <c r="M25">
        <v>11</v>
      </c>
      <c r="N25">
        <v>55</v>
      </c>
      <c r="O25">
        <v>8</v>
      </c>
      <c r="P25">
        <v>16</v>
      </c>
      <c r="Q25">
        <v>28</v>
      </c>
      <c r="R25">
        <v>18</v>
      </c>
      <c r="S25">
        <v>35</v>
      </c>
    </row>
    <row r="26" spans="1:19" x14ac:dyDescent="0.25">
      <c r="A26" t="s">
        <v>25</v>
      </c>
      <c r="B26">
        <v>44</v>
      </c>
      <c r="C26">
        <v>5</v>
      </c>
      <c r="D26">
        <v>77</v>
      </c>
      <c r="E26">
        <v>7</v>
      </c>
      <c r="F26">
        <v>10</v>
      </c>
      <c r="G26">
        <v>20</v>
      </c>
      <c r="H26">
        <v>27</v>
      </c>
      <c r="I26">
        <v>14</v>
      </c>
      <c r="J26">
        <v>2</v>
      </c>
      <c r="K26">
        <v>31</v>
      </c>
      <c r="L26">
        <v>11</v>
      </c>
      <c r="M26">
        <v>55</v>
      </c>
      <c r="N26">
        <v>8</v>
      </c>
      <c r="O26">
        <v>16</v>
      </c>
      <c r="P26">
        <v>9</v>
      </c>
      <c r="Q26">
        <v>28</v>
      </c>
      <c r="R26">
        <v>18</v>
      </c>
      <c r="S26">
        <v>35</v>
      </c>
    </row>
    <row r="27" spans="1:19" x14ac:dyDescent="0.25">
      <c r="A27" t="s">
        <v>26</v>
      </c>
      <c r="B27">
        <v>44</v>
      </c>
      <c r="C27">
        <v>5</v>
      </c>
      <c r="D27">
        <v>77</v>
      </c>
      <c r="E27">
        <v>7</v>
      </c>
      <c r="F27">
        <v>10</v>
      </c>
      <c r="G27">
        <v>20</v>
      </c>
      <c r="H27">
        <v>27</v>
      </c>
      <c r="I27">
        <v>14</v>
      </c>
      <c r="J27">
        <v>2</v>
      </c>
      <c r="K27">
        <v>31</v>
      </c>
      <c r="L27">
        <v>11</v>
      </c>
      <c r="M27">
        <v>8</v>
      </c>
      <c r="N27">
        <v>55</v>
      </c>
      <c r="O27">
        <v>16</v>
      </c>
      <c r="P27">
        <v>9</v>
      </c>
      <c r="Q27">
        <v>28</v>
      </c>
      <c r="R27">
        <v>18</v>
      </c>
      <c r="S27">
        <v>35</v>
      </c>
    </row>
    <row r="28" spans="1:19" x14ac:dyDescent="0.25">
      <c r="A28" t="s">
        <v>27</v>
      </c>
      <c r="B28">
        <v>5</v>
      </c>
      <c r="C28">
        <v>77</v>
      </c>
      <c r="D28">
        <v>44</v>
      </c>
      <c r="E28">
        <v>7</v>
      </c>
      <c r="F28">
        <v>10</v>
      </c>
      <c r="G28">
        <v>20</v>
      </c>
      <c r="H28">
        <v>27</v>
      </c>
      <c r="I28">
        <v>14</v>
      </c>
      <c r="J28">
        <v>2</v>
      </c>
      <c r="K28">
        <v>31</v>
      </c>
      <c r="L28">
        <v>8</v>
      </c>
      <c r="M28">
        <v>11</v>
      </c>
      <c r="N28">
        <v>9</v>
      </c>
      <c r="O28">
        <v>55</v>
      </c>
      <c r="P28">
        <v>16</v>
      </c>
      <c r="Q28">
        <v>28</v>
      </c>
      <c r="R28">
        <v>18</v>
      </c>
      <c r="S28">
        <v>35</v>
      </c>
    </row>
    <row r="29" spans="1:19" x14ac:dyDescent="0.25">
      <c r="A29" t="s">
        <v>28</v>
      </c>
      <c r="B29">
        <v>5</v>
      </c>
      <c r="C29">
        <v>77</v>
      </c>
      <c r="D29">
        <v>7</v>
      </c>
      <c r="E29">
        <v>44</v>
      </c>
      <c r="F29">
        <v>10</v>
      </c>
      <c r="G29">
        <v>27</v>
      </c>
      <c r="H29">
        <v>20</v>
      </c>
      <c r="I29">
        <v>14</v>
      </c>
      <c r="J29">
        <v>2</v>
      </c>
      <c r="K29">
        <v>31</v>
      </c>
      <c r="L29">
        <v>8</v>
      </c>
      <c r="M29">
        <v>11</v>
      </c>
      <c r="N29">
        <v>9</v>
      </c>
      <c r="O29">
        <v>16</v>
      </c>
      <c r="P29">
        <v>28</v>
      </c>
      <c r="Q29">
        <v>18</v>
      </c>
      <c r="R29">
        <v>55</v>
      </c>
      <c r="S29">
        <v>35</v>
      </c>
    </row>
    <row r="30" spans="1:19" x14ac:dyDescent="0.25">
      <c r="A30" t="s">
        <v>29</v>
      </c>
      <c r="B30">
        <v>5</v>
      </c>
      <c r="C30">
        <v>77</v>
      </c>
      <c r="D30">
        <v>7</v>
      </c>
      <c r="E30">
        <v>44</v>
      </c>
      <c r="F30">
        <v>10</v>
      </c>
      <c r="G30">
        <v>27</v>
      </c>
      <c r="H30">
        <v>14</v>
      </c>
      <c r="I30">
        <v>31</v>
      </c>
      <c r="J30">
        <v>8</v>
      </c>
      <c r="K30">
        <v>2</v>
      </c>
      <c r="L30">
        <v>20</v>
      </c>
      <c r="M30">
        <v>11</v>
      </c>
      <c r="N30">
        <v>9</v>
      </c>
      <c r="O30">
        <v>28</v>
      </c>
      <c r="P30">
        <v>16</v>
      </c>
      <c r="Q30">
        <v>55</v>
      </c>
      <c r="R30">
        <v>18</v>
      </c>
      <c r="S30">
        <v>35</v>
      </c>
    </row>
    <row r="31" spans="1:19" x14ac:dyDescent="0.25">
      <c r="A31" t="s">
        <v>30</v>
      </c>
      <c r="B31">
        <v>5</v>
      </c>
      <c r="C31">
        <v>77</v>
      </c>
      <c r="D31">
        <v>7</v>
      </c>
      <c r="E31">
        <v>44</v>
      </c>
      <c r="F31">
        <v>10</v>
      </c>
      <c r="G31">
        <v>27</v>
      </c>
      <c r="H31">
        <v>14</v>
      </c>
      <c r="I31">
        <v>31</v>
      </c>
      <c r="J31">
        <v>8</v>
      </c>
      <c r="K31">
        <v>20</v>
      </c>
      <c r="L31">
        <v>9</v>
      </c>
      <c r="M31">
        <v>11</v>
      </c>
      <c r="N31">
        <v>28</v>
      </c>
      <c r="O31">
        <v>16</v>
      </c>
      <c r="P31">
        <v>2</v>
      </c>
      <c r="Q31">
        <v>55</v>
      </c>
      <c r="R31">
        <v>18</v>
      </c>
      <c r="S31">
        <v>35</v>
      </c>
    </row>
    <row r="32" spans="1:19" x14ac:dyDescent="0.25">
      <c r="A32" t="s">
        <v>31</v>
      </c>
      <c r="B32">
        <v>5</v>
      </c>
      <c r="C32">
        <v>77</v>
      </c>
      <c r="D32">
        <v>7</v>
      </c>
      <c r="E32">
        <v>44</v>
      </c>
      <c r="F32">
        <v>10</v>
      </c>
      <c r="G32">
        <v>27</v>
      </c>
      <c r="H32">
        <v>14</v>
      </c>
      <c r="I32">
        <v>31</v>
      </c>
      <c r="J32">
        <v>20</v>
      </c>
      <c r="K32">
        <v>8</v>
      </c>
      <c r="L32">
        <v>9</v>
      </c>
      <c r="M32">
        <v>11</v>
      </c>
      <c r="N32">
        <v>28</v>
      </c>
      <c r="O32">
        <v>16</v>
      </c>
      <c r="P32">
        <v>2</v>
      </c>
      <c r="Q32">
        <v>55</v>
      </c>
      <c r="R32">
        <v>35</v>
      </c>
      <c r="S32">
        <v>18</v>
      </c>
    </row>
    <row r="33" spans="1:19" x14ac:dyDescent="0.25">
      <c r="A33" t="s">
        <v>32</v>
      </c>
      <c r="B33">
        <v>5</v>
      </c>
      <c r="C33">
        <v>77</v>
      </c>
      <c r="D33">
        <v>7</v>
      </c>
      <c r="E33">
        <v>44</v>
      </c>
      <c r="F33">
        <v>10</v>
      </c>
      <c r="G33">
        <v>27</v>
      </c>
      <c r="H33">
        <v>14</v>
      </c>
      <c r="I33">
        <v>31</v>
      </c>
      <c r="J33">
        <v>20</v>
      </c>
      <c r="K33">
        <v>9</v>
      </c>
      <c r="L33">
        <v>11</v>
      </c>
      <c r="M33">
        <v>28</v>
      </c>
      <c r="N33">
        <v>2</v>
      </c>
      <c r="O33">
        <v>16</v>
      </c>
      <c r="P33">
        <v>55</v>
      </c>
      <c r="Q33">
        <v>8</v>
      </c>
      <c r="R33">
        <v>35</v>
      </c>
      <c r="S33">
        <v>18</v>
      </c>
    </row>
    <row r="34" spans="1:19" x14ac:dyDescent="0.25">
      <c r="A34" t="s">
        <v>33</v>
      </c>
      <c r="B34">
        <v>5</v>
      </c>
      <c r="C34">
        <v>77</v>
      </c>
      <c r="D34">
        <v>7</v>
      </c>
      <c r="E34">
        <v>44</v>
      </c>
      <c r="F34">
        <v>10</v>
      </c>
      <c r="G34">
        <v>27</v>
      </c>
      <c r="H34">
        <v>14</v>
      </c>
      <c r="I34">
        <v>20</v>
      </c>
      <c r="J34">
        <v>31</v>
      </c>
      <c r="K34">
        <v>9</v>
      </c>
      <c r="L34">
        <v>28</v>
      </c>
      <c r="M34">
        <v>11</v>
      </c>
      <c r="N34">
        <v>2</v>
      </c>
      <c r="O34">
        <v>16</v>
      </c>
      <c r="P34">
        <v>8</v>
      </c>
      <c r="Q34">
        <v>55</v>
      </c>
      <c r="R34">
        <v>35</v>
      </c>
      <c r="S34">
        <v>18</v>
      </c>
    </row>
    <row r="35" spans="1:19" x14ac:dyDescent="0.25">
      <c r="A35" t="s">
        <v>34</v>
      </c>
      <c r="B35">
        <v>5</v>
      </c>
      <c r="C35">
        <v>77</v>
      </c>
      <c r="D35">
        <v>7</v>
      </c>
      <c r="E35">
        <v>44</v>
      </c>
      <c r="F35">
        <v>10</v>
      </c>
      <c r="G35">
        <v>27</v>
      </c>
      <c r="H35">
        <v>14</v>
      </c>
      <c r="I35">
        <v>20</v>
      </c>
      <c r="J35">
        <v>31</v>
      </c>
      <c r="K35">
        <v>9</v>
      </c>
      <c r="L35">
        <v>28</v>
      </c>
      <c r="M35">
        <v>2</v>
      </c>
      <c r="N35">
        <v>8</v>
      </c>
      <c r="O35">
        <v>55</v>
      </c>
      <c r="P35">
        <v>16</v>
      </c>
      <c r="Q35">
        <v>11</v>
      </c>
      <c r="R35">
        <v>35</v>
      </c>
      <c r="S35">
        <v>18</v>
      </c>
    </row>
    <row r="36" spans="1:19" x14ac:dyDescent="0.25">
      <c r="A36" t="s">
        <v>35</v>
      </c>
      <c r="B36">
        <v>5</v>
      </c>
      <c r="C36">
        <v>77</v>
      </c>
      <c r="D36">
        <v>7</v>
      </c>
      <c r="E36">
        <v>44</v>
      </c>
      <c r="F36">
        <v>10</v>
      </c>
      <c r="G36">
        <v>27</v>
      </c>
      <c r="H36">
        <v>14</v>
      </c>
      <c r="I36">
        <v>20</v>
      </c>
      <c r="J36">
        <v>31</v>
      </c>
      <c r="K36">
        <v>9</v>
      </c>
      <c r="L36">
        <v>28</v>
      </c>
      <c r="M36">
        <v>2</v>
      </c>
      <c r="N36">
        <v>8</v>
      </c>
      <c r="O36">
        <v>55</v>
      </c>
      <c r="P36">
        <v>16</v>
      </c>
      <c r="Q36">
        <v>11</v>
      </c>
      <c r="R36">
        <v>35</v>
      </c>
      <c r="S36">
        <v>18</v>
      </c>
    </row>
    <row r="37" spans="1:19" x14ac:dyDescent="0.25">
      <c r="A37" t="s">
        <v>36</v>
      </c>
      <c r="B37">
        <v>5</v>
      </c>
      <c r="C37">
        <v>77</v>
      </c>
      <c r="D37">
        <v>7</v>
      </c>
      <c r="E37">
        <v>44</v>
      </c>
      <c r="F37">
        <v>27</v>
      </c>
      <c r="G37">
        <v>14</v>
      </c>
      <c r="H37">
        <v>10</v>
      </c>
      <c r="I37">
        <v>20</v>
      </c>
      <c r="J37">
        <v>9</v>
      </c>
      <c r="K37">
        <v>31</v>
      </c>
      <c r="L37">
        <v>28</v>
      </c>
      <c r="M37">
        <v>2</v>
      </c>
      <c r="N37">
        <v>8</v>
      </c>
      <c r="O37">
        <v>55</v>
      </c>
      <c r="P37">
        <v>11</v>
      </c>
      <c r="Q37">
        <v>35</v>
      </c>
      <c r="R37">
        <v>18</v>
      </c>
      <c r="S37">
        <v>16</v>
      </c>
    </row>
    <row r="38" spans="1:19" x14ac:dyDescent="0.25">
      <c r="A38" t="s">
        <v>37</v>
      </c>
      <c r="B38">
        <v>5</v>
      </c>
      <c r="C38">
        <v>77</v>
      </c>
      <c r="D38">
        <v>44</v>
      </c>
      <c r="E38">
        <v>27</v>
      </c>
      <c r="F38">
        <v>14</v>
      </c>
      <c r="G38">
        <v>10</v>
      </c>
      <c r="H38">
        <v>20</v>
      </c>
      <c r="I38">
        <v>9</v>
      </c>
      <c r="J38">
        <v>28</v>
      </c>
      <c r="K38">
        <v>2</v>
      </c>
      <c r="L38">
        <v>8</v>
      </c>
      <c r="M38">
        <v>55</v>
      </c>
      <c r="N38">
        <v>31</v>
      </c>
      <c r="O38">
        <v>11</v>
      </c>
      <c r="P38">
        <v>35</v>
      </c>
      <c r="Q38">
        <v>16</v>
      </c>
      <c r="R38">
        <v>18</v>
      </c>
    </row>
    <row r="39" spans="1:19" x14ac:dyDescent="0.25">
      <c r="A39" t="s">
        <v>38</v>
      </c>
      <c r="B39">
        <v>5</v>
      </c>
      <c r="C39">
        <v>77</v>
      </c>
      <c r="D39">
        <v>44</v>
      </c>
      <c r="E39">
        <v>27</v>
      </c>
      <c r="F39">
        <v>14</v>
      </c>
      <c r="G39">
        <v>10</v>
      </c>
      <c r="H39">
        <v>20</v>
      </c>
      <c r="I39">
        <v>9</v>
      </c>
      <c r="J39">
        <v>28</v>
      </c>
      <c r="K39">
        <v>2</v>
      </c>
      <c r="L39">
        <v>8</v>
      </c>
      <c r="M39">
        <v>55</v>
      </c>
      <c r="N39">
        <v>31</v>
      </c>
      <c r="O39">
        <v>11</v>
      </c>
      <c r="P39">
        <v>35</v>
      </c>
      <c r="Q39">
        <v>16</v>
      </c>
      <c r="R39">
        <v>18</v>
      </c>
    </row>
    <row r="40" spans="1:19" x14ac:dyDescent="0.25">
      <c r="A40" t="s">
        <v>39</v>
      </c>
      <c r="B40">
        <v>5</v>
      </c>
      <c r="C40">
        <v>77</v>
      </c>
      <c r="D40">
        <v>44</v>
      </c>
      <c r="E40">
        <v>27</v>
      </c>
      <c r="F40">
        <v>14</v>
      </c>
      <c r="G40">
        <v>10</v>
      </c>
      <c r="H40">
        <v>20</v>
      </c>
      <c r="I40">
        <v>9</v>
      </c>
      <c r="J40">
        <v>28</v>
      </c>
      <c r="K40">
        <v>2</v>
      </c>
      <c r="L40">
        <v>8</v>
      </c>
      <c r="M40">
        <v>55</v>
      </c>
      <c r="N40">
        <v>31</v>
      </c>
      <c r="O40">
        <v>11</v>
      </c>
      <c r="P40">
        <v>35</v>
      </c>
      <c r="Q40">
        <v>16</v>
      </c>
      <c r="R40">
        <v>18</v>
      </c>
    </row>
    <row r="41" spans="1:19" x14ac:dyDescent="0.25">
      <c r="A41" t="s">
        <v>40</v>
      </c>
      <c r="B41">
        <v>5</v>
      </c>
      <c r="C41">
        <v>77</v>
      </c>
      <c r="D41">
        <v>44</v>
      </c>
      <c r="E41">
        <v>27</v>
      </c>
      <c r="F41">
        <v>10</v>
      </c>
      <c r="G41">
        <v>14</v>
      </c>
      <c r="H41">
        <v>20</v>
      </c>
      <c r="I41">
        <v>9</v>
      </c>
      <c r="J41">
        <v>28</v>
      </c>
      <c r="K41">
        <v>2</v>
      </c>
      <c r="L41">
        <v>8</v>
      </c>
      <c r="M41">
        <v>55</v>
      </c>
      <c r="N41">
        <v>31</v>
      </c>
      <c r="O41">
        <v>11</v>
      </c>
      <c r="P41">
        <v>35</v>
      </c>
      <c r="Q41">
        <v>16</v>
      </c>
      <c r="R41">
        <v>18</v>
      </c>
    </row>
    <row r="42" spans="1:19" x14ac:dyDescent="0.25">
      <c r="A42" t="s">
        <v>41</v>
      </c>
      <c r="B42">
        <v>5</v>
      </c>
      <c r="C42">
        <v>77</v>
      </c>
      <c r="D42">
        <v>44</v>
      </c>
      <c r="E42">
        <v>10</v>
      </c>
      <c r="F42">
        <v>20</v>
      </c>
      <c r="G42">
        <v>9</v>
      </c>
      <c r="H42">
        <v>27</v>
      </c>
      <c r="I42">
        <v>14</v>
      </c>
      <c r="J42">
        <v>28</v>
      </c>
      <c r="K42">
        <v>2</v>
      </c>
      <c r="L42">
        <v>8</v>
      </c>
      <c r="M42">
        <v>55</v>
      </c>
      <c r="N42">
        <v>31</v>
      </c>
      <c r="O42">
        <v>11</v>
      </c>
      <c r="P42">
        <v>35</v>
      </c>
      <c r="Q42">
        <v>16</v>
      </c>
      <c r="R42">
        <v>18</v>
      </c>
    </row>
    <row r="43" spans="1:19" x14ac:dyDescent="0.25">
      <c r="A43" t="s">
        <v>42</v>
      </c>
      <c r="B43">
        <v>5</v>
      </c>
      <c r="C43">
        <v>77</v>
      </c>
      <c r="D43">
        <v>44</v>
      </c>
      <c r="E43">
        <v>10</v>
      </c>
      <c r="F43">
        <v>20</v>
      </c>
      <c r="G43">
        <v>9</v>
      </c>
      <c r="H43">
        <v>27</v>
      </c>
      <c r="I43">
        <v>14</v>
      </c>
      <c r="J43">
        <v>2</v>
      </c>
      <c r="K43">
        <v>28</v>
      </c>
      <c r="L43">
        <v>8</v>
      </c>
      <c r="M43">
        <v>55</v>
      </c>
      <c r="N43">
        <v>31</v>
      </c>
      <c r="O43">
        <v>11</v>
      </c>
      <c r="P43">
        <v>16</v>
      </c>
      <c r="Q43">
        <v>18</v>
      </c>
      <c r="R43">
        <v>35</v>
      </c>
    </row>
    <row r="44" spans="1:19" x14ac:dyDescent="0.25">
      <c r="A44" t="s">
        <v>43</v>
      </c>
      <c r="B44">
        <v>5</v>
      </c>
      <c r="C44">
        <v>77</v>
      </c>
      <c r="D44">
        <v>44</v>
      </c>
      <c r="E44">
        <v>10</v>
      </c>
      <c r="F44">
        <v>20</v>
      </c>
      <c r="G44">
        <v>27</v>
      </c>
      <c r="H44">
        <v>9</v>
      </c>
      <c r="I44">
        <v>14</v>
      </c>
      <c r="J44">
        <v>2</v>
      </c>
      <c r="K44">
        <v>8</v>
      </c>
      <c r="L44">
        <v>28</v>
      </c>
      <c r="M44">
        <v>55</v>
      </c>
      <c r="N44">
        <v>31</v>
      </c>
      <c r="O44">
        <v>11</v>
      </c>
      <c r="P44">
        <v>16</v>
      </c>
      <c r="Q44">
        <v>18</v>
      </c>
      <c r="R44">
        <v>35</v>
      </c>
    </row>
    <row r="45" spans="1:19" x14ac:dyDescent="0.25">
      <c r="A45" t="s">
        <v>44</v>
      </c>
      <c r="B45">
        <v>5</v>
      </c>
      <c r="C45">
        <v>77</v>
      </c>
      <c r="D45">
        <v>44</v>
      </c>
      <c r="E45">
        <v>10</v>
      </c>
      <c r="F45">
        <v>20</v>
      </c>
      <c r="G45">
        <v>27</v>
      </c>
      <c r="H45">
        <v>9</v>
      </c>
      <c r="I45">
        <v>14</v>
      </c>
      <c r="J45">
        <v>2</v>
      </c>
      <c r="K45">
        <v>8</v>
      </c>
      <c r="L45">
        <v>55</v>
      </c>
      <c r="M45">
        <v>31</v>
      </c>
      <c r="N45">
        <v>11</v>
      </c>
      <c r="O45">
        <v>28</v>
      </c>
      <c r="P45">
        <v>16</v>
      </c>
      <c r="Q45">
        <v>18</v>
      </c>
      <c r="R45">
        <v>35</v>
      </c>
    </row>
    <row r="46" spans="1:19" x14ac:dyDescent="0.25">
      <c r="A46" t="s">
        <v>45</v>
      </c>
      <c r="B46">
        <v>5</v>
      </c>
      <c r="C46">
        <v>77</v>
      </c>
      <c r="D46">
        <v>44</v>
      </c>
      <c r="E46">
        <v>10</v>
      </c>
      <c r="F46">
        <v>20</v>
      </c>
      <c r="G46">
        <v>27</v>
      </c>
      <c r="H46">
        <v>14</v>
      </c>
      <c r="I46">
        <v>9</v>
      </c>
      <c r="J46">
        <v>2</v>
      </c>
      <c r="K46">
        <v>8</v>
      </c>
      <c r="L46">
        <v>55</v>
      </c>
      <c r="M46">
        <v>31</v>
      </c>
      <c r="N46">
        <v>11</v>
      </c>
      <c r="O46">
        <v>28</v>
      </c>
      <c r="P46">
        <v>16</v>
      </c>
      <c r="Q46">
        <v>18</v>
      </c>
      <c r="R46">
        <v>35</v>
      </c>
    </row>
    <row r="47" spans="1:19" x14ac:dyDescent="0.25">
      <c r="A47" t="s">
        <v>46</v>
      </c>
      <c r="B47">
        <v>5</v>
      </c>
      <c r="C47">
        <v>77</v>
      </c>
      <c r="D47">
        <v>44</v>
      </c>
      <c r="E47">
        <v>10</v>
      </c>
      <c r="F47">
        <v>20</v>
      </c>
      <c r="G47">
        <v>27</v>
      </c>
      <c r="H47">
        <v>14</v>
      </c>
      <c r="I47">
        <v>9</v>
      </c>
      <c r="J47">
        <v>2</v>
      </c>
      <c r="K47">
        <v>55</v>
      </c>
      <c r="L47">
        <v>31</v>
      </c>
      <c r="M47">
        <v>11</v>
      </c>
      <c r="N47">
        <v>8</v>
      </c>
      <c r="O47">
        <v>28</v>
      </c>
      <c r="P47">
        <v>16</v>
      </c>
      <c r="Q47">
        <v>18</v>
      </c>
      <c r="R47">
        <v>35</v>
      </c>
    </row>
    <row r="48" spans="1:19" x14ac:dyDescent="0.25">
      <c r="A48" t="s">
        <v>47</v>
      </c>
      <c r="B48">
        <v>5</v>
      </c>
      <c r="C48">
        <v>77</v>
      </c>
      <c r="D48">
        <v>44</v>
      </c>
      <c r="E48">
        <v>10</v>
      </c>
      <c r="F48">
        <v>20</v>
      </c>
      <c r="G48">
        <v>27</v>
      </c>
      <c r="H48">
        <v>14</v>
      </c>
      <c r="I48">
        <v>9</v>
      </c>
      <c r="J48">
        <v>2</v>
      </c>
      <c r="K48">
        <v>55</v>
      </c>
      <c r="L48">
        <v>31</v>
      </c>
      <c r="M48">
        <v>11</v>
      </c>
      <c r="N48">
        <v>28</v>
      </c>
      <c r="O48">
        <v>16</v>
      </c>
      <c r="P48">
        <v>8</v>
      </c>
      <c r="Q48">
        <v>18</v>
      </c>
      <c r="R48">
        <v>35</v>
      </c>
    </row>
    <row r="49" spans="1:21" x14ac:dyDescent="0.25">
      <c r="A49" t="s">
        <v>48</v>
      </c>
      <c r="B49">
        <v>5</v>
      </c>
      <c r="C49">
        <v>77</v>
      </c>
      <c r="D49">
        <v>44</v>
      </c>
      <c r="E49">
        <v>10</v>
      </c>
      <c r="F49">
        <v>20</v>
      </c>
      <c r="G49">
        <v>27</v>
      </c>
      <c r="H49">
        <v>14</v>
      </c>
      <c r="I49">
        <v>9</v>
      </c>
      <c r="J49">
        <v>2</v>
      </c>
      <c r="K49">
        <v>55</v>
      </c>
      <c r="L49">
        <v>31</v>
      </c>
      <c r="M49">
        <v>11</v>
      </c>
      <c r="N49">
        <v>28</v>
      </c>
      <c r="O49">
        <v>16</v>
      </c>
      <c r="P49">
        <v>8</v>
      </c>
      <c r="Q49">
        <v>18</v>
      </c>
      <c r="R49">
        <v>35</v>
      </c>
    </row>
    <row r="50" spans="1:21" x14ac:dyDescent="0.25">
      <c r="A50" t="s">
        <v>49</v>
      </c>
      <c r="B50">
        <v>5</v>
      </c>
      <c r="C50">
        <v>77</v>
      </c>
      <c r="D50">
        <v>44</v>
      </c>
      <c r="E50">
        <v>10</v>
      </c>
      <c r="F50">
        <v>20</v>
      </c>
      <c r="G50">
        <v>27</v>
      </c>
      <c r="H50">
        <v>14</v>
      </c>
      <c r="I50">
        <v>9</v>
      </c>
      <c r="J50">
        <v>2</v>
      </c>
      <c r="K50">
        <v>55</v>
      </c>
      <c r="L50">
        <v>31</v>
      </c>
      <c r="M50">
        <v>11</v>
      </c>
      <c r="N50">
        <v>28</v>
      </c>
      <c r="O50">
        <v>16</v>
      </c>
      <c r="P50">
        <v>8</v>
      </c>
      <c r="Q50">
        <v>18</v>
      </c>
      <c r="R50">
        <v>35</v>
      </c>
    </row>
    <row r="51" spans="1:21" x14ac:dyDescent="0.25">
      <c r="A51" t="s">
        <v>50</v>
      </c>
      <c r="B51">
        <v>5</v>
      </c>
      <c r="C51">
        <v>77</v>
      </c>
      <c r="D51">
        <v>44</v>
      </c>
      <c r="E51">
        <v>10</v>
      </c>
      <c r="F51">
        <v>20</v>
      </c>
      <c r="G51">
        <v>27</v>
      </c>
      <c r="H51">
        <v>14</v>
      </c>
      <c r="I51">
        <v>9</v>
      </c>
      <c r="J51">
        <v>2</v>
      </c>
      <c r="K51">
        <v>55</v>
      </c>
      <c r="L51">
        <v>31</v>
      </c>
      <c r="M51">
        <v>11</v>
      </c>
      <c r="N51">
        <v>28</v>
      </c>
      <c r="O51">
        <v>16</v>
      </c>
      <c r="P51">
        <v>8</v>
      </c>
      <c r="Q51">
        <v>18</v>
      </c>
      <c r="R51">
        <v>35</v>
      </c>
    </row>
    <row r="52" spans="1:21" x14ac:dyDescent="0.25">
      <c r="A52" t="s">
        <v>51</v>
      </c>
      <c r="B52">
        <v>5</v>
      </c>
      <c r="C52">
        <v>77</v>
      </c>
      <c r="D52">
        <v>44</v>
      </c>
      <c r="E52">
        <v>10</v>
      </c>
      <c r="F52">
        <v>20</v>
      </c>
      <c r="G52">
        <v>27</v>
      </c>
      <c r="H52">
        <v>14</v>
      </c>
      <c r="I52">
        <v>9</v>
      </c>
      <c r="J52">
        <v>2</v>
      </c>
      <c r="K52">
        <v>55</v>
      </c>
      <c r="L52">
        <v>31</v>
      </c>
      <c r="M52">
        <v>11</v>
      </c>
      <c r="N52">
        <v>28</v>
      </c>
      <c r="O52">
        <v>16</v>
      </c>
      <c r="P52">
        <v>8</v>
      </c>
      <c r="Q52">
        <v>18</v>
      </c>
      <c r="R52">
        <v>35</v>
      </c>
    </row>
    <row r="53" spans="1:21" x14ac:dyDescent="0.25">
      <c r="A53" t="s">
        <v>52</v>
      </c>
      <c r="B53">
        <v>5</v>
      </c>
      <c r="C53">
        <v>77</v>
      </c>
      <c r="D53">
        <v>44</v>
      </c>
      <c r="E53">
        <v>10</v>
      </c>
      <c r="F53">
        <v>20</v>
      </c>
      <c r="G53">
        <v>27</v>
      </c>
      <c r="H53">
        <v>14</v>
      </c>
      <c r="I53">
        <v>9</v>
      </c>
      <c r="J53">
        <v>2</v>
      </c>
      <c r="K53">
        <v>55</v>
      </c>
      <c r="L53">
        <v>31</v>
      </c>
      <c r="M53">
        <v>11</v>
      </c>
      <c r="N53">
        <v>28</v>
      </c>
      <c r="O53">
        <v>16</v>
      </c>
      <c r="P53">
        <v>8</v>
      </c>
      <c r="Q53">
        <v>18</v>
      </c>
      <c r="R53">
        <v>35</v>
      </c>
    </row>
    <row r="54" spans="1:21" x14ac:dyDescent="0.25">
      <c r="A54" t="s">
        <v>53</v>
      </c>
      <c r="B54">
        <v>5</v>
      </c>
      <c r="C54">
        <v>77</v>
      </c>
      <c r="D54">
        <v>44</v>
      </c>
      <c r="E54">
        <v>10</v>
      </c>
      <c r="F54">
        <v>20</v>
      </c>
      <c r="G54">
        <v>27</v>
      </c>
      <c r="H54">
        <v>14</v>
      </c>
      <c r="I54">
        <v>2</v>
      </c>
      <c r="J54">
        <v>9</v>
      </c>
      <c r="K54">
        <v>55</v>
      </c>
      <c r="L54">
        <v>31</v>
      </c>
      <c r="M54">
        <v>11</v>
      </c>
      <c r="N54">
        <v>28</v>
      </c>
      <c r="O54">
        <v>16</v>
      </c>
      <c r="P54">
        <v>8</v>
      </c>
      <c r="Q54">
        <v>18</v>
      </c>
      <c r="R54">
        <v>35</v>
      </c>
    </row>
    <row r="55" spans="1:21" x14ac:dyDescent="0.25">
      <c r="A55" t="s">
        <v>54</v>
      </c>
      <c r="B55">
        <v>5</v>
      </c>
      <c r="C55">
        <v>77</v>
      </c>
      <c r="D55">
        <v>44</v>
      </c>
      <c r="E55">
        <v>10</v>
      </c>
      <c r="F55">
        <v>20</v>
      </c>
      <c r="G55">
        <v>27</v>
      </c>
      <c r="H55">
        <v>14</v>
      </c>
      <c r="I55">
        <v>2</v>
      </c>
      <c r="J55">
        <v>9</v>
      </c>
      <c r="K55">
        <v>55</v>
      </c>
      <c r="L55">
        <v>31</v>
      </c>
      <c r="M55">
        <v>11</v>
      </c>
      <c r="N55">
        <v>28</v>
      </c>
      <c r="O55">
        <v>16</v>
      </c>
      <c r="P55">
        <v>8</v>
      </c>
      <c r="Q55">
        <v>18</v>
      </c>
      <c r="R55">
        <v>35</v>
      </c>
    </row>
    <row r="56" spans="1:21" x14ac:dyDescent="0.25">
      <c r="A56" t="s">
        <v>55</v>
      </c>
      <c r="B56">
        <v>5</v>
      </c>
      <c r="C56">
        <v>77</v>
      </c>
      <c r="D56">
        <v>44</v>
      </c>
      <c r="E56">
        <v>10</v>
      </c>
      <c r="F56">
        <v>20</v>
      </c>
      <c r="G56">
        <v>27</v>
      </c>
      <c r="H56">
        <v>14</v>
      </c>
      <c r="I56">
        <v>2</v>
      </c>
      <c r="J56">
        <v>9</v>
      </c>
      <c r="K56">
        <v>31</v>
      </c>
      <c r="L56">
        <v>55</v>
      </c>
      <c r="M56">
        <v>11</v>
      </c>
      <c r="N56">
        <v>28</v>
      </c>
      <c r="O56">
        <v>16</v>
      </c>
      <c r="P56">
        <v>8</v>
      </c>
      <c r="Q56">
        <v>18</v>
      </c>
      <c r="R56">
        <v>35</v>
      </c>
    </row>
    <row r="57" spans="1:21" x14ac:dyDescent="0.25">
      <c r="A57" t="s">
        <v>56</v>
      </c>
      <c r="B57">
        <v>5</v>
      </c>
      <c r="C57">
        <v>77</v>
      </c>
      <c r="D57">
        <v>44</v>
      </c>
      <c r="E57">
        <v>10</v>
      </c>
      <c r="F57">
        <v>20</v>
      </c>
      <c r="G57">
        <v>27</v>
      </c>
      <c r="H57">
        <v>14</v>
      </c>
      <c r="I57">
        <v>2</v>
      </c>
      <c r="J57">
        <v>9</v>
      </c>
      <c r="K57">
        <v>31</v>
      </c>
      <c r="L57">
        <v>55</v>
      </c>
      <c r="M57">
        <v>11</v>
      </c>
      <c r="N57">
        <v>28</v>
      </c>
      <c r="O57">
        <v>16</v>
      </c>
      <c r="P57">
        <v>8</v>
      </c>
      <c r="Q57">
        <v>18</v>
      </c>
      <c r="R57">
        <v>35</v>
      </c>
    </row>
    <row r="58" spans="1:21" x14ac:dyDescent="0.25">
      <c r="A58" t="s">
        <v>57</v>
      </c>
      <c r="B58">
        <v>5</v>
      </c>
      <c r="C58">
        <v>77</v>
      </c>
      <c r="D58">
        <v>44</v>
      </c>
      <c r="E58">
        <v>10</v>
      </c>
      <c r="F58">
        <v>20</v>
      </c>
      <c r="G58">
        <v>27</v>
      </c>
      <c r="H58">
        <v>14</v>
      </c>
      <c r="I58">
        <v>2</v>
      </c>
      <c r="J58">
        <v>9</v>
      </c>
      <c r="K58">
        <v>31</v>
      </c>
      <c r="L58">
        <v>55</v>
      </c>
      <c r="M58">
        <v>11</v>
      </c>
      <c r="N58">
        <v>28</v>
      </c>
      <c r="O58">
        <v>16</v>
      </c>
      <c r="P58">
        <v>8</v>
      </c>
      <c r="Q58">
        <v>18</v>
      </c>
      <c r="R58">
        <v>35</v>
      </c>
    </row>
    <row r="59" spans="1:21" x14ac:dyDescent="0.25">
      <c r="A59" t="s">
        <v>58</v>
      </c>
      <c r="B59">
        <v>5</v>
      </c>
      <c r="C59">
        <v>77</v>
      </c>
      <c r="D59">
        <v>44</v>
      </c>
      <c r="E59">
        <v>10</v>
      </c>
      <c r="F59">
        <v>20</v>
      </c>
      <c r="G59">
        <v>27</v>
      </c>
    </row>
    <row r="60" spans="1:21" x14ac:dyDescent="0.25">
      <c r="B60" t="s">
        <v>123</v>
      </c>
      <c r="C60" t="s">
        <v>123</v>
      </c>
      <c r="D60" t="s">
        <v>123</v>
      </c>
      <c r="E60" t="s">
        <v>123</v>
      </c>
      <c r="F60" t="s">
        <v>123</v>
      </c>
      <c r="G60" t="s">
        <v>123</v>
      </c>
      <c r="H60" t="s">
        <v>123</v>
      </c>
      <c r="I60" t="s">
        <v>123</v>
      </c>
      <c r="J60" t="s">
        <v>123</v>
      </c>
      <c r="K60" t="s">
        <v>123</v>
      </c>
      <c r="L60" t="s">
        <v>123</v>
      </c>
      <c r="M60" t="s">
        <v>123</v>
      </c>
      <c r="N60" t="s">
        <v>123</v>
      </c>
      <c r="O60" t="s">
        <v>123</v>
      </c>
      <c r="P60" t="s">
        <v>123</v>
      </c>
      <c r="Q60" t="s">
        <v>123</v>
      </c>
      <c r="R60" t="s">
        <v>123</v>
      </c>
      <c r="S60" t="s">
        <v>123</v>
      </c>
      <c r="T60" t="s">
        <v>123</v>
      </c>
      <c r="U60" t="s">
        <v>123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58"/>
  <sheetViews>
    <sheetView workbookViewId="0">
      <selection activeCell="U1"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5"/>
  <sheetViews>
    <sheetView workbookViewId="0">
      <selection activeCell="H2" sqref="H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129</v>
      </c>
      <c r="I1" t="s">
        <v>130</v>
      </c>
    </row>
    <row r="2" spans="1:9" x14ac:dyDescent="0.25">
      <c r="A2">
        <v>2</v>
      </c>
      <c r="B2" t="s">
        <v>122</v>
      </c>
      <c r="C2" t="s">
        <v>66</v>
      </c>
      <c r="D2">
        <v>10</v>
      </c>
      <c r="E2">
        <v>1</v>
      </c>
      <c r="F2">
        <v>25.081</v>
      </c>
      <c r="G2">
        <v>25.081</v>
      </c>
    </row>
    <row r="3" spans="1:9" x14ac:dyDescent="0.25">
      <c r="A3">
        <v>2</v>
      </c>
      <c r="B3" t="s">
        <v>122</v>
      </c>
      <c r="C3" t="s">
        <v>66</v>
      </c>
      <c r="D3">
        <v>28</v>
      </c>
      <c r="E3">
        <v>2</v>
      </c>
      <c r="F3">
        <v>25.131</v>
      </c>
      <c r="G3">
        <v>25.131</v>
      </c>
    </row>
    <row r="4" spans="1:9" x14ac:dyDescent="0.25">
      <c r="A4">
        <v>5</v>
      </c>
      <c r="B4" t="s">
        <v>67</v>
      </c>
      <c r="C4" t="s">
        <v>113</v>
      </c>
      <c r="D4">
        <v>18</v>
      </c>
      <c r="E4">
        <v>1</v>
      </c>
      <c r="F4">
        <v>24.524000000000001</v>
      </c>
      <c r="G4">
        <v>24.524000000000001</v>
      </c>
    </row>
    <row r="5" spans="1:9" x14ac:dyDescent="0.25">
      <c r="A5">
        <v>7</v>
      </c>
      <c r="B5" t="s">
        <v>68</v>
      </c>
      <c r="C5" t="s">
        <v>113</v>
      </c>
      <c r="D5">
        <v>35</v>
      </c>
      <c r="E5">
        <v>2</v>
      </c>
    </row>
    <row r="6" spans="1:9" x14ac:dyDescent="0.25">
      <c r="A6">
        <v>7</v>
      </c>
      <c r="B6" t="s">
        <v>68</v>
      </c>
      <c r="C6" t="s">
        <v>113</v>
      </c>
      <c r="D6">
        <v>19</v>
      </c>
      <c r="E6">
        <v>1</v>
      </c>
      <c r="F6">
        <v>25.018000000000001</v>
      </c>
      <c r="G6">
        <v>25.018000000000001</v>
      </c>
    </row>
    <row r="7" spans="1:9" x14ac:dyDescent="0.25">
      <c r="A7">
        <v>8</v>
      </c>
      <c r="B7" t="s">
        <v>69</v>
      </c>
      <c r="C7" t="s">
        <v>111</v>
      </c>
      <c r="D7">
        <v>18</v>
      </c>
      <c r="E7">
        <v>1</v>
      </c>
      <c r="F7">
        <v>25.010999999999999</v>
      </c>
      <c r="G7">
        <v>25.010999999999999</v>
      </c>
    </row>
    <row r="8" spans="1:9" x14ac:dyDescent="0.25">
      <c r="A8">
        <v>8</v>
      </c>
      <c r="B8" t="s">
        <v>69</v>
      </c>
      <c r="C8" t="s">
        <v>111</v>
      </c>
      <c r="D8">
        <v>30</v>
      </c>
      <c r="E8">
        <v>2</v>
      </c>
      <c r="F8">
        <v>25.527000000000001</v>
      </c>
      <c r="G8">
        <v>25.527000000000001</v>
      </c>
    </row>
    <row r="9" spans="1:9" x14ac:dyDescent="0.25">
      <c r="A9">
        <v>8</v>
      </c>
      <c r="B9" t="s">
        <v>69</v>
      </c>
      <c r="C9" t="s">
        <v>111</v>
      </c>
      <c r="D9">
        <v>45</v>
      </c>
      <c r="E9">
        <v>3</v>
      </c>
      <c r="F9">
        <v>26.263000000000002</v>
      </c>
      <c r="G9">
        <v>26.263000000000002</v>
      </c>
    </row>
    <row r="10" spans="1:9" x14ac:dyDescent="0.25">
      <c r="A10">
        <v>9</v>
      </c>
      <c r="B10" t="s">
        <v>121</v>
      </c>
      <c r="C10" t="s">
        <v>120</v>
      </c>
      <c r="D10">
        <v>23</v>
      </c>
      <c r="E10">
        <v>1</v>
      </c>
      <c r="F10">
        <v>25.193999999999999</v>
      </c>
      <c r="G10">
        <v>25.193999999999999</v>
      </c>
    </row>
    <row r="11" spans="1:9" x14ac:dyDescent="0.25">
      <c r="A11">
        <v>10</v>
      </c>
      <c r="B11" t="s">
        <v>70</v>
      </c>
      <c r="C11" t="s">
        <v>88</v>
      </c>
      <c r="D11">
        <v>15</v>
      </c>
      <c r="E11">
        <v>1</v>
      </c>
      <c r="F11">
        <v>24.835000000000001</v>
      </c>
      <c r="G11">
        <v>24.835000000000001</v>
      </c>
    </row>
    <row r="12" spans="1:9" x14ac:dyDescent="0.25">
      <c r="A12">
        <v>10</v>
      </c>
      <c r="B12" t="s">
        <v>70</v>
      </c>
      <c r="C12" t="s">
        <v>88</v>
      </c>
      <c r="D12">
        <v>34</v>
      </c>
      <c r="E12">
        <v>2</v>
      </c>
      <c r="F12">
        <v>24.957000000000001</v>
      </c>
      <c r="G12">
        <v>24.957000000000001</v>
      </c>
    </row>
    <row r="13" spans="1:9" x14ac:dyDescent="0.25">
      <c r="A13">
        <v>11</v>
      </c>
      <c r="B13" t="s">
        <v>72</v>
      </c>
      <c r="C13" t="s">
        <v>119</v>
      </c>
      <c r="D13">
        <v>9</v>
      </c>
      <c r="E13">
        <v>1</v>
      </c>
      <c r="F13">
        <v>24.992000000000001</v>
      </c>
      <c r="G13">
        <v>24.992000000000001</v>
      </c>
    </row>
    <row r="14" spans="1:9" x14ac:dyDescent="0.25">
      <c r="A14">
        <v>11</v>
      </c>
      <c r="B14" t="s">
        <v>72</v>
      </c>
      <c r="C14" t="s">
        <v>119</v>
      </c>
      <c r="D14">
        <v>32</v>
      </c>
      <c r="E14">
        <v>2</v>
      </c>
      <c r="F14">
        <v>24.677</v>
      </c>
      <c r="G14">
        <v>24.677</v>
      </c>
    </row>
    <row r="15" spans="1:9" x14ac:dyDescent="0.25">
      <c r="A15">
        <v>14</v>
      </c>
      <c r="B15" t="s">
        <v>112</v>
      </c>
      <c r="C15" t="s">
        <v>66</v>
      </c>
      <c r="D15">
        <v>14</v>
      </c>
      <c r="E15">
        <v>1</v>
      </c>
      <c r="F15">
        <v>24.992999999999999</v>
      </c>
      <c r="G15">
        <v>24.992999999999999</v>
      </c>
    </row>
    <row r="16" spans="1:9" x14ac:dyDescent="0.25">
      <c r="A16">
        <v>14</v>
      </c>
      <c r="B16" t="s">
        <v>112</v>
      </c>
      <c r="C16" t="s">
        <v>66</v>
      </c>
      <c r="D16">
        <v>39</v>
      </c>
      <c r="E16">
        <v>2</v>
      </c>
      <c r="F16">
        <v>24.581</v>
      </c>
      <c r="G16">
        <v>24.581</v>
      </c>
    </row>
    <row r="17" spans="1:7" x14ac:dyDescent="0.25">
      <c r="A17">
        <v>16</v>
      </c>
      <c r="B17" t="s">
        <v>73</v>
      </c>
      <c r="C17" t="s">
        <v>120</v>
      </c>
      <c r="D17">
        <v>3</v>
      </c>
      <c r="E17">
        <v>1</v>
      </c>
      <c r="F17">
        <v>25.562999999999999</v>
      </c>
      <c r="G17">
        <v>25.562999999999999</v>
      </c>
    </row>
    <row r="18" spans="1:7" x14ac:dyDescent="0.25">
      <c r="A18">
        <v>16</v>
      </c>
      <c r="B18" t="s">
        <v>73</v>
      </c>
      <c r="C18" t="s">
        <v>120</v>
      </c>
      <c r="D18">
        <v>34</v>
      </c>
      <c r="E18">
        <v>2</v>
      </c>
      <c r="F18">
        <v>25.138999999999999</v>
      </c>
      <c r="G18">
        <v>25.138999999999999</v>
      </c>
    </row>
    <row r="19" spans="1:7" x14ac:dyDescent="0.25">
      <c r="A19">
        <v>18</v>
      </c>
      <c r="B19" t="s">
        <v>89</v>
      </c>
      <c r="C19" t="s">
        <v>115</v>
      </c>
      <c r="D19">
        <v>10</v>
      </c>
      <c r="E19">
        <v>1</v>
      </c>
      <c r="F19">
        <v>33.612000000000002</v>
      </c>
      <c r="G19">
        <v>33.612000000000002</v>
      </c>
    </row>
    <row r="20" spans="1:7" x14ac:dyDescent="0.25">
      <c r="A20">
        <v>18</v>
      </c>
      <c r="B20" t="s">
        <v>89</v>
      </c>
      <c r="C20" t="s">
        <v>115</v>
      </c>
      <c r="D20">
        <v>30</v>
      </c>
      <c r="E20">
        <v>2</v>
      </c>
      <c r="F20">
        <v>24.638000000000002</v>
      </c>
      <c r="G20">
        <v>24.638000000000002</v>
      </c>
    </row>
    <row r="21" spans="1:7" x14ac:dyDescent="0.25">
      <c r="A21">
        <v>20</v>
      </c>
      <c r="B21" t="s">
        <v>74</v>
      </c>
      <c r="C21" t="s">
        <v>111</v>
      </c>
      <c r="D21">
        <v>13</v>
      </c>
      <c r="E21">
        <v>1</v>
      </c>
      <c r="F21">
        <v>25.106000000000002</v>
      </c>
      <c r="G21">
        <v>25.106000000000002</v>
      </c>
    </row>
    <row r="22" spans="1:7" x14ac:dyDescent="0.25">
      <c r="A22">
        <v>20</v>
      </c>
      <c r="B22" t="s">
        <v>74</v>
      </c>
      <c r="C22" t="s">
        <v>111</v>
      </c>
      <c r="D22">
        <v>27</v>
      </c>
      <c r="E22">
        <v>2</v>
      </c>
      <c r="F22">
        <v>24.629000000000001</v>
      </c>
      <c r="G22">
        <v>24.629000000000001</v>
      </c>
    </row>
    <row r="23" spans="1:7" x14ac:dyDescent="0.25">
      <c r="A23">
        <v>27</v>
      </c>
      <c r="B23" t="s">
        <v>75</v>
      </c>
      <c r="C23" t="s">
        <v>116</v>
      </c>
      <c r="D23">
        <v>15</v>
      </c>
      <c r="E23">
        <v>1</v>
      </c>
      <c r="F23">
        <v>24.454000000000001</v>
      </c>
      <c r="G23">
        <v>24.454000000000001</v>
      </c>
    </row>
    <row r="24" spans="1:7" x14ac:dyDescent="0.25">
      <c r="A24">
        <v>27</v>
      </c>
      <c r="B24" t="s">
        <v>75</v>
      </c>
      <c r="C24" t="s">
        <v>116</v>
      </c>
      <c r="D24">
        <v>39</v>
      </c>
      <c r="E24">
        <v>2</v>
      </c>
      <c r="F24">
        <v>24.382000000000001</v>
      </c>
      <c r="G24">
        <v>24.382000000000001</v>
      </c>
    </row>
    <row r="25" spans="1:7" x14ac:dyDescent="0.25">
      <c r="A25">
        <v>28</v>
      </c>
      <c r="B25" t="s">
        <v>117</v>
      </c>
      <c r="C25" t="s">
        <v>88</v>
      </c>
      <c r="D25">
        <v>20</v>
      </c>
      <c r="E25">
        <v>1</v>
      </c>
      <c r="F25">
        <v>36.646000000000001</v>
      </c>
      <c r="G25">
        <v>36.646000000000001</v>
      </c>
    </row>
    <row r="26" spans="1:7" x14ac:dyDescent="0.25">
      <c r="A26">
        <v>28</v>
      </c>
      <c r="B26" t="s">
        <v>117</v>
      </c>
      <c r="C26" t="s">
        <v>88</v>
      </c>
      <c r="D26">
        <v>42</v>
      </c>
      <c r="E26">
        <v>2</v>
      </c>
      <c r="F26">
        <v>24.952999999999999</v>
      </c>
      <c r="G26">
        <v>24.952999999999999</v>
      </c>
    </row>
    <row r="27" spans="1:7" x14ac:dyDescent="0.25">
      <c r="A27">
        <v>31</v>
      </c>
      <c r="B27" t="s">
        <v>118</v>
      </c>
      <c r="C27" t="s">
        <v>119</v>
      </c>
      <c r="D27">
        <v>15</v>
      </c>
      <c r="E27">
        <v>1</v>
      </c>
      <c r="F27">
        <v>24.719000000000001</v>
      </c>
      <c r="G27">
        <v>24.719000000000001</v>
      </c>
    </row>
    <row r="28" spans="1:7" x14ac:dyDescent="0.25">
      <c r="A28">
        <v>31</v>
      </c>
      <c r="B28" t="s">
        <v>118</v>
      </c>
      <c r="C28" t="s">
        <v>119</v>
      </c>
      <c r="D28">
        <v>35</v>
      </c>
      <c r="E28">
        <v>2</v>
      </c>
      <c r="F28">
        <v>24.596</v>
      </c>
      <c r="G28">
        <v>24.596</v>
      </c>
    </row>
    <row r="29" spans="1:7" x14ac:dyDescent="0.25">
      <c r="A29">
        <v>33</v>
      </c>
      <c r="B29" t="s">
        <v>76</v>
      </c>
      <c r="C29" t="s">
        <v>71</v>
      </c>
      <c r="D29">
        <v>2</v>
      </c>
      <c r="E29">
        <v>1</v>
      </c>
      <c r="F29">
        <v>30.381</v>
      </c>
      <c r="G29">
        <v>30.381</v>
      </c>
    </row>
    <row r="30" spans="1:7" x14ac:dyDescent="0.25">
      <c r="A30">
        <v>35</v>
      </c>
      <c r="B30" t="s">
        <v>114</v>
      </c>
      <c r="C30" t="s">
        <v>115</v>
      </c>
      <c r="D30">
        <v>22</v>
      </c>
      <c r="E30">
        <v>1</v>
      </c>
      <c r="F30">
        <v>24.672000000000001</v>
      </c>
      <c r="G30">
        <v>24.672000000000001</v>
      </c>
    </row>
    <row r="31" spans="1:7" x14ac:dyDescent="0.25">
      <c r="A31">
        <v>35</v>
      </c>
      <c r="B31" t="s">
        <v>114</v>
      </c>
      <c r="C31" t="s">
        <v>115</v>
      </c>
      <c r="D31">
        <v>40</v>
      </c>
      <c r="E31">
        <v>2</v>
      </c>
      <c r="F31">
        <v>25.693000000000001</v>
      </c>
      <c r="G31">
        <v>25.693000000000001</v>
      </c>
    </row>
    <row r="32" spans="1:7" x14ac:dyDescent="0.25">
      <c r="A32">
        <v>44</v>
      </c>
      <c r="B32" t="s">
        <v>77</v>
      </c>
      <c r="C32" t="s">
        <v>110</v>
      </c>
      <c r="D32">
        <v>26</v>
      </c>
      <c r="E32">
        <v>1</v>
      </c>
      <c r="F32">
        <v>24.302</v>
      </c>
      <c r="G32">
        <v>24.302</v>
      </c>
    </row>
    <row r="33" spans="1:7" x14ac:dyDescent="0.25">
      <c r="A33">
        <v>55</v>
      </c>
      <c r="B33" t="s">
        <v>80</v>
      </c>
      <c r="C33" t="s">
        <v>116</v>
      </c>
      <c r="D33">
        <v>16</v>
      </c>
      <c r="E33">
        <v>1</v>
      </c>
      <c r="F33">
        <v>25.768000000000001</v>
      </c>
      <c r="G33">
        <v>25.768000000000001</v>
      </c>
    </row>
    <row r="34" spans="1:7" x14ac:dyDescent="0.25">
      <c r="A34">
        <v>55</v>
      </c>
      <c r="B34" t="s">
        <v>80</v>
      </c>
      <c r="C34" t="s">
        <v>116</v>
      </c>
      <c r="D34">
        <v>26</v>
      </c>
      <c r="E34">
        <v>2</v>
      </c>
      <c r="F34">
        <v>25.306999999999999</v>
      </c>
      <c r="G34">
        <v>25.306999999999999</v>
      </c>
    </row>
    <row r="35" spans="1:7" x14ac:dyDescent="0.25">
      <c r="A35">
        <v>77</v>
      </c>
      <c r="B35" t="s">
        <v>78</v>
      </c>
      <c r="C35" t="s">
        <v>110</v>
      </c>
      <c r="D35">
        <v>20</v>
      </c>
      <c r="E35">
        <v>1</v>
      </c>
      <c r="F35">
        <v>26.105</v>
      </c>
      <c r="G35">
        <v>26.105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5B58-13D1-4F2C-B334-AF0B0FCCC528}">
  <dimension ref="A1:U59"/>
  <sheetViews>
    <sheetView workbookViewId="0">
      <selection activeCell="I57" sqref="I57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62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14A0-3ED2-4F48-8099-70F069873FA1}">
  <dimension ref="A1:U62"/>
  <sheetViews>
    <sheetView workbookViewId="0">
      <selection activeCell="W27" sqref="W2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IFERROR(HLOOKUP(lapchart!C2,totallaptimes!$1:$1048576,ROW()-1)-HLOOKUP(lapchart!B2,totallaptimes!$1:$1048576,ROW()-1),"")</f>
        <v/>
      </c>
      <c r="D3" s="2" t="str">
        <f>IFERROR(HLOOKUP(lapchart!D2,totallaptimes!$1:$1048576,ROW()-1)-HLOOKUP(lapchart!C2,totallaptimes!$1:$1048576,ROW()-1),"")</f>
        <v/>
      </c>
      <c r="E3" s="2" t="str">
        <f>IFERROR(HLOOKUP(lapchart!E2,totallaptimes!$1:$1048576,ROW()-1)-HLOOKUP(lapchart!D2,totallaptimes!$1:$1048576,ROW()-1),"")</f>
        <v/>
      </c>
      <c r="F3" s="2" t="str">
        <f>IFERROR(HLOOKUP(lapchart!F2,totallaptimes!$1:$1048576,ROW()-1)-HLOOKUP(lapchart!E2,totallaptimes!$1:$1048576,ROW()-1),"")</f>
        <v/>
      </c>
      <c r="G3" s="2" t="str">
        <f>IFERROR(HLOOKUP(lapchart!G2,totallaptimes!$1:$1048576,ROW()-1)-HLOOKUP(lapchart!F2,totallaptimes!$1:$1048576,ROW()-1),"")</f>
        <v/>
      </c>
      <c r="H3" s="2" t="str">
        <f>IFERROR(HLOOKUP(lapchart!H2,totallaptimes!$1:$1048576,ROW()-1)-HLOOKUP(lapchart!G2,totallaptimes!$1:$1048576,ROW()-1),"")</f>
        <v/>
      </c>
      <c r="I3" s="2" t="str">
        <f>IFERROR(HLOOKUP(lapchart!I2,totallaptimes!$1:$1048576,ROW()-1)-HLOOKUP(lapchart!H2,totallaptimes!$1:$1048576,ROW()-1),"")</f>
        <v/>
      </c>
      <c r="J3" s="2" t="str">
        <f>IFERROR(HLOOKUP(lapchart!J2,totallaptimes!$1:$1048576,ROW()-1)-HLOOKUP(lapchart!I2,totallaptimes!$1:$1048576,ROW()-1),"")</f>
        <v/>
      </c>
      <c r="K3" s="2" t="str">
        <f>IFERROR(HLOOKUP(lapchart!K2,totallaptimes!$1:$1048576,ROW()-1)-HLOOKUP(lapchart!J2,totallaptimes!$1:$1048576,ROW()-1),"")</f>
        <v/>
      </c>
      <c r="L3" s="2" t="str">
        <f>IFERROR(HLOOKUP(lapchart!L2,totallaptimes!$1:$1048576,ROW()-1)-HLOOKUP(lapchart!K2,totallaptimes!$1:$1048576,ROW()-1),"")</f>
        <v/>
      </c>
      <c r="M3" s="2" t="str">
        <f>IFERROR(HLOOKUP(lapchart!M2,totallaptimes!$1:$1048576,ROW()-1)-HLOOKUP(lapchart!L2,totallaptimes!$1:$1048576,ROW()-1),"")</f>
        <v/>
      </c>
      <c r="N3" s="2" t="str">
        <f>IFERROR(HLOOKUP(lapchart!N2,totallaptimes!$1:$1048576,ROW()-1)-HLOOKUP(lapchart!M2,totallaptimes!$1:$1048576,ROW()-1),"")</f>
        <v/>
      </c>
      <c r="O3" s="2" t="str">
        <f>IFERROR(HLOOKUP(lapchart!O2,totallaptimes!$1:$1048576,ROW()-1)-HLOOKUP(lapchart!N2,totallaptimes!$1:$1048576,ROW()-1),"")</f>
        <v/>
      </c>
      <c r="P3" s="2" t="str">
        <f>IFERROR(HLOOKUP(lapchart!P2,totallaptimes!$1:$1048576,ROW()-1)-HLOOKUP(lapchart!O2,totallaptimes!$1:$1048576,ROW()-1),"")</f>
        <v/>
      </c>
      <c r="Q3" s="2" t="str">
        <f>IFERROR(HLOOKUP(lapchart!Q2,totallaptimes!$1:$1048576,ROW()-1)-HLOOKUP(lapchart!P2,totallaptimes!$1:$1048576,ROW()-1),"")</f>
        <v/>
      </c>
      <c r="R3" s="2" t="str">
        <f>IFERROR(HLOOKUP(lapchart!R2,totallaptimes!$1:$1048576,ROW()-1)-HLOOKUP(lapchart!Q2,totallaptimes!$1:$1048576,ROW()-1),"")</f>
        <v/>
      </c>
      <c r="S3" s="2" t="str">
        <f>IFERROR(HLOOKUP(lapchart!S2,totallaptimes!$1:$1048576,ROW()-1)-HLOOKUP(lapchart!R2,totallaptimes!$1:$1048576,ROW()-1),"")</f>
        <v/>
      </c>
      <c r="T3" s="2" t="str">
        <f>IFERROR(HLOOKUP(lapchart!T2,totallaptimes!$1:$1048576,ROW()-1)-HLOOKUP(lapchart!S2,totallaptimes!$1:$1048576,ROW()-1),"")</f>
        <v/>
      </c>
      <c r="U3" s="2" t="str">
        <f>IFERROR(HLOOKUP(lapchart!U2,totallaptimes!$1:$1048576,ROW()-1)-HLOOKUP(lapchart!T2,totallaptimes!$1:$1048576,ROW()-1),"")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IFERROR(HLOOKUP(lapchart!C3,totallaptimes!$1:$1048576,ROW()-1)-HLOOKUP(lapchart!B3,totallaptimes!$1:$1048576,ROW()-1),"")</f>
        <v/>
      </c>
      <c r="D4" s="2" t="str">
        <f>IFERROR(HLOOKUP(lapchart!D3,totallaptimes!$1:$1048576,ROW()-1)-HLOOKUP(lapchart!C3,totallaptimes!$1:$1048576,ROW()-1),"")</f>
        <v/>
      </c>
      <c r="E4" s="2" t="str">
        <f>IFERROR(HLOOKUP(lapchart!E3,totallaptimes!$1:$1048576,ROW()-1)-HLOOKUP(lapchart!D3,totallaptimes!$1:$1048576,ROW()-1),"")</f>
        <v/>
      </c>
      <c r="F4" s="2" t="str">
        <f>IFERROR(HLOOKUP(lapchart!F3,totallaptimes!$1:$1048576,ROW()-1)-HLOOKUP(lapchart!E3,totallaptimes!$1:$1048576,ROW()-1),"")</f>
        <v/>
      </c>
      <c r="G4" s="2" t="str">
        <f>IFERROR(HLOOKUP(lapchart!G3,totallaptimes!$1:$1048576,ROW()-1)-HLOOKUP(lapchart!F3,totallaptimes!$1:$1048576,ROW()-1),"")</f>
        <v/>
      </c>
      <c r="H4" s="2" t="str">
        <f>IFERROR(HLOOKUP(lapchart!H3,totallaptimes!$1:$1048576,ROW()-1)-HLOOKUP(lapchart!G3,totallaptimes!$1:$1048576,ROW()-1),"")</f>
        <v/>
      </c>
      <c r="I4" s="2" t="str">
        <f>IFERROR(HLOOKUP(lapchart!I3,totallaptimes!$1:$1048576,ROW()-1)-HLOOKUP(lapchart!H3,totallaptimes!$1:$1048576,ROW()-1),"")</f>
        <v/>
      </c>
      <c r="J4" s="2" t="str">
        <f>IFERROR(HLOOKUP(lapchart!J3,totallaptimes!$1:$1048576,ROW()-1)-HLOOKUP(lapchart!I3,totallaptimes!$1:$1048576,ROW()-1),"")</f>
        <v/>
      </c>
      <c r="K4" s="2" t="str">
        <f>IFERROR(HLOOKUP(lapchart!K3,totallaptimes!$1:$1048576,ROW()-1)-HLOOKUP(lapchart!J3,totallaptimes!$1:$1048576,ROW()-1),"")</f>
        <v/>
      </c>
      <c r="L4" s="2" t="str">
        <f>IFERROR(HLOOKUP(lapchart!L3,totallaptimes!$1:$1048576,ROW()-1)-HLOOKUP(lapchart!K3,totallaptimes!$1:$1048576,ROW()-1),"")</f>
        <v/>
      </c>
      <c r="M4" s="2" t="str">
        <f>IFERROR(HLOOKUP(lapchart!M3,totallaptimes!$1:$1048576,ROW()-1)-HLOOKUP(lapchart!L3,totallaptimes!$1:$1048576,ROW()-1),"")</f>
        <v/>
      </c>
      <c r="N4" s="2" t="str">
        <f>IFERROR(HLOOKUP(lapchart!N3,totallaptimes!$1:$1048576,ROW()-1)-HLOOKUP(lapchart!M3,totallaptimes!$1:$1048576,ROW()-1),"")</f>
        <v/>
      </c>
      <c r="O4" s="2" t="str">
        <f>IFERROR(HLOOKUP(lapchart!O3,totallaptimes!$1:$1048576,ROW()-1)-HLOOKUP(lapchart!N3,totallaptimes!$1:$1048576,ROW()-1),"")</f>
        <v/>
      </c>
      <c r="P4" s="2" t="str">
        <f>IFERROR(HLOOKUP(lapchart!P3,totallaptimes!$1:$1048576,ROW()-1)-HLOOKUP(lapchart!O3,totallaptimes!$1:$1048576,ROW()-1),"")</f>
        <v/>
      </c>
      <c r="Q4" s="2" t="str">
        <f>IFERROR(HLOOKUP(lapchart!Q3,totallaptimes!$1:$1048576,ROW()-1)-HLOOKUP(lapchart!P3,totallaptimes!$1:$1048576,ROW()-1),"")</f>
        <v/>
      </c>
      <c r="R4" s="2" t="str">
        <f>IFERROR(HLOOKUP(lapchart!R3,totallaptimes!$1:$1048576,ROW()-1)-HLOOKUP(lapchart!Q3,totallaptimes!$1:$1048576,ROW()-1),"")</f>
        <v/>
      </c>
      <c r="S4" s="2" t="str">
        <f>IFERROR(HLOOKUP(lapchart!S3,totallaptimes!$1:$1048576,ROW()-1)-HLOOKUP(lapchart!R3,totallaptimes!$1:$1048576,ROW()-1),"")</f>
        <v/>
      </c>
      <c r="T4" s="2" t="str">
        <f>IFERROR(HLOOKUP(lapchart!T3,totallaptimes!$1:$1048576,ROW()-1)-HLOOKUP(lapchart!S3,totallaptimes!$1:$1048576,ROW()-1),"")</f>
        <v/>
      </c>
      <c r="U4" s="2" t="str">
        <f>IFERROR(HLOOKUP(lapchart!U3,totallaptimes!$1:$1048576,ROW()-1)-HLOOKUP(lapchart!T3,totallaptimes!$1:$1048576,ROW()-1),"")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IFERROR(HLOOKUP(lapchart!C4,totallaptimes!$1:$1048576,ROW()-1)-HLOOKUP(lapchart!B4,totallaptimes!$1:$1048576,ROW()-1),"")</f>
        <v/>
      </c>
      <c r="D5" s="2" t="str">
        <f>IFERROR(HLOOKUP(lapchart!D4,totallaptimes!$1:$1048576,ROW()-1)-HLOOKUP(lapchart!C4,totallaptimes!$1:$1048576,ROW()-1),"")</f>
        <v/>
      </c>
      <c r="E5" s="2" t="str">
        <f>IFERROR(HLOOKUP(lapchart!E4,totallaptimes!$1:$1048576,ROW()-1)-HLOOKUP(lapchart!D4,totallaptimes!$1:$1048576,ROW()-1),"")</f>
        <v/>
      </c>
      <c r="F5" s="2" t="str">
        <f>IFERROR(HLOOKUP(lapchart!F4,totallaptimes!$1:$1048576,ROW()-1)-HLOOKUP(lapchart!E4,totallaptimes!$1:$1048576,ROW()-1),"")</f>
        <v/>
      </c>
      <c r="G5" s="2" t="str">
        <f>IFERROR(HLOOKUP(lapchart!G4,totallaptimes!$1:$1048576,ROW()-1)-HLOOKUP(lapchart!F4,totallaptimes!$1:$1048576,ROW()-1),"")</f>
        <v/>
      </c>
      <c r="H5" s="2" t="str">
        <f>IFERROR(HLOOKUP(lapchart!H4,totallaptimes!$1:$1048576,ROW()-1)-HLOOKUP(lapchart!G4,totallaptimes!$1:$1048576,ROW()-1),"")</f>
        <v/>
      </c>
      <c r="I5" s="2" t="str">
        <f>IFERROR(HLOOKUP(lapchart!I4,totallaptimes!$1:$1048576,ROW()-1)-HLOOKUP(lapchart!H4,totallaptimes!$1:$1048576,ROW()-1),"")</f>
        <v/>
      </c>
      <c r="J5" s="2" t="str">
        <f>IFERROR(HLOOKUP(lapchart!J4,totallaptimes!$1:$1048576,ROW()-1)-HLOOKUP(lapchart!I4,totallaptimes!$1:$1048576,ROW()-1),"")</f>
        <v/>
      </c>
      <c r="K5" s="2" t="str">
        <f>IFERROR(HLOOKUP(lapchart!K4,totallaptimes!$1:$1048576,ROW()-1)-HLOOKUP(lapchart!J4,totallaptimes!$1:$1048576,ROW()-1),"")</f>
        <v/>
      </c>
      <c r="L5" s="2" t="str">
        <f>IFERROR(HLOOKUP(lapchart!L4,totallaptimes!$1:$1048576,ROW()-1)-HLOOKUP(lapchart!K4,totallaptimes!$1:$1048576,ROW()-1),"")</f>
        <v/>
      </c>
      <c r="M5" s="2" t="str">
        <f>IFERROR(HLOOKUP(lapchart!M4,totallaptimes!$1:$1048576,ROW()-1)-HLOOKUP(lapchart!L4,totallaptimes!$1:$1048576,ROW()-1),"")</f>
        <v/>
      </c>
      <c r="N5" s="2" t="str">
        <f>IFERROR(HLOOKUP(lapchart!N4,totallaptimes!$1:$1048576,ROW()-1)-HLOOKUP(lapchart!M4,totallaptimes!$1:$1048576,ROW()-1),"")</f>
        <v/>
      </c>
      <c r="O5" s="2" t="str">
        <f>IFERROR(HLOOKUP(lapchart!O4,totallaptimes!$1:$1048576,ROW()-1)-HLOOKUP(lapchart!N4,totallaptimes!$1:$1048576,ROW()-1),"")</f>
        <v/>
      </c>
      <c r="P5" s="2" t="str">
        <f>IFERROR(HLOOKUP(lapchart!P4,totallaptimes!$1:$1048576,ROW()-1)-HLOOKUP(lapchart!O4,totallaptimes!$1:$1048576,ROW()-1),"")</f>
        <v/>
      </c>
      <c r="Q5" s="2" t="str">
        <f>IFERROR(HLOOKUP(lapchart!Q4,totallaptimes!$1:$1048576,ROW()-1)-HLOOKUP(lapchart!P4,totallaptimes!$1:$1048576,ROW()-1),"")</f>
        <v/>
      </c>
      <c r="R5" s="2" t="str">
        <f>IFERROR(HLOOKUP(lapchart!R4,totallaptimes!$1:$1048576,ROW()-1)-HLOOKUP(lapchart!Q4,totallaptimes!$1:$1048576,ROW()-1),"")</f>
        <v/>
      </c>
      <c r="S5" s="2" t="str">
        <f>IFERROR(HLOOKUP(lapchart!S4,totallaptimes!$1:$1048576,ROW()-1)-HLOOKUP(lapchart!R4,totallaptimes!$1:$1048576,ROW()-1),"")</f>
        <v/>
      </c>
      <c r="T5" s="2" t="str">
        <f>IFERROR(HLOOKUP(lapchart!T4,totallaptimes!$1:$1048576,ROW()-1)-HLOOKUP(lapchart!S4,totallaptimes!$1:$1048576,ROW()-1),"")</f>
        <v/>
      </c>
      <c r="U5" s="2" t="str">
        <f>IFERROR(HLOOKUP(lapchart!U4,totallaptimes!$1:$1048576,ROW()-1)-HLOOKUP(lapchart!T4,totallaptimes!$1:$1048576,ROW()-1),"")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IFERROR(HLOOKUP(lapchart!C5,totallaptimes!$1:$1048576,ROW()-1)-HLOOKUP(lapchart!B5,totallaptimes!$1:$1048576,ROW()-1),"")</f>
        <v/>
      </c>
      <c r="D6" s="2" t="str">
        <f>IFERROR(HLOOKUP(lapchart!D5,totallaptimes!$1:$1048576,ROW()-1)-HLOOKUP(lapchart!C5,totallaptimes!$1:$1048576,ROW()-1),"")</f>
        <v/>
      </c>
      <c r="E6" s="2" t="str">
        <f>IFERROR(HLOOKUP(lapchart!E5,totallaptimes!$1:$1048576,ROW()-1)-HLOOKUP(lapchart!D5,totallaptimes!$1:$1048576,ROW()-1),"")</f>
        <v/>
      </c>
      <c r="F6" s="2" t="str">
        <f>IFERROR(HLOOKUP(lapchart!F5,totallaptimes!$1:$1048576,ROW()-1)-HLOOKUP(lapchart!E5,totallaptimes!$1:$1048576,ROW()-1),"")</f>
        <v/>
      </c>
      <c r="G6" s="2" t="str">
        <f>IFERROR(HLOOKUP(lapchart!G5,totallaptimes!$1:$1048576,ROW()-1)-HLOOKUP(lapchart!F5,totallaptimes!$1:$1048576,ROW()-1),"")</f>
        <v/>
      </c>
      <c r="H6" s="2" t="str">
        <f>IFERROR(HLOOKUP(lapchart!H5,totallaptimes!$1:$1048576,ROW()-1)-HLOOKUP(lapchart!G5,totallaptimes!$1:$1048576,ROW()-1),"")</f>
        <v/>
      </c>
      <c r="I6" s="2" t="str">
        <f>IFERROR(HLOOKUP(lapchart!I5,totallaptimes!$1:$1048576,ROW()-1)-HLOOKUP(lapchart!H5,totallaptimes!$1:$1048576,ROW()-1),"")</f>
        <v/>
      </c>
      <c r="J6" s="2" t="str">
        <f>IFERROR(HLOOKUP(lapchart!J5,totallaptimes!$1:$1048576,ROW()-1)-HLOOKUP(lapchart!I5,totallaptimes!$1:$1048576,ROW()-1),"")</f>
        <v/>
      </c>
      <c r="K6" s="2" t="str">
        <f>IFERROR(HLOOKUP(lapchart!K5,totallaptimes!$1:$1048576,ROW()-1)-HLOOKUP(lapchart!J5,totallaptimes!$1:$1048576,ROW()-1),"")</f>
        <v/>
      </c>
      <c r="L6" s="2" t="str">
        <f>IFERROR(HLOOKUP(lapchart!L5,totallaptimes!$1:$1048576,ROW()-1)-HLOOKUP(lapchart!K5,totallaptimes!$1:$1048576,ROW()-1),"")</f>
        <v/>
      </c>
      <c r="M6" s="2" t="str">
        <f>IFERROR(HLOOKUP(lapchart!M5,totallaptimes!$1:$1048576,ROW()-1)-HLOOKUP(lapchart!L5,totallaptimes!$1:$1048576,ROW()-1),"")</f>
        <v/>
      </c>
      <c r="N6" s="2" t="str">
        <f>IFERROR(HLOOKUP(lapchart!N5,totallaptimes!$1:$1048576,ROW()-1)-HLOOKUP(lapchart!M5,totallaptimes!$1:$1048576,ROW()-1),"")</f>
        <v/>
      </c>
      <c r="O6" s="2" t="str">
        <f>IFERROR(HLOOKUP(lapchart!O5,totallaptimes!$1:$1048576,ROW()-1)-HLOOKUP(lapchart!N5,totallaptimes!$1:$1048576,ROW()-1),"")</f>
        <v/>
      </c>
      <c r="P6" s="2" t="str">
        <f>IFERROR(HLOOKUP(lapchart!P5,totallaptimes!$1:$1048576,ROW()-1)-HLOOKUP(lapchart!O5,totallaptimes!$1:$1048576,ROW()-1),"")</f>
        <v/>
      </c>
      <c r="Q6" s="2" t="str">
        <f>IFERROR(HLOOKUP(lapchart!Q5,totallaptimes!$1:$1048576,ROW()-1)-HLOOKUP(lapchart!P5,totallaptimes!$1:$1048576,ROW()-1),"")</f>
        <v/>
      </c>
      <c r="R6" s="2" t="str">
        <f>IFERROR(HLOOKUP(lapchart!R5,totallaptimes!$1:$1048576,ROW()-1)-HLOOKUP(lapchart!Q5,totallaptimes!$1:$1048576,ROW()-1),"")</f>
        <v/>
      </c>
      <c r="S6" s="2" t="str">
        <f>IFERROR(HLOOKUP(lapchart!S5,totallaptimes!$1:$1048576,ROW()-1)-HLOOKUP(lapchart!R5,totallaptimes!$1:$1048576,ROW()-1),"")</f>
        <v/>
      </c>
      <c r="T6" s="2" t="str">
        <f>IFERROR(HLOOKUP(lapchart!T5,totallaptimes!$1:$1048576,ROW()-1)-HLOOKUP(lapchart!S5,totallaptimes!$1:$1048576,ROW()-1),"")</f>
        <v/>
      </c>
      <c r="U6" s="2" t="str">
        <f>IFERROR(HLOOKUP(lapchart!U5,totallaptimes!$1:$1048576,ROW()-1)-HLOOKUP(lapchart!T5,totallaptimes!$1:$1048576,ROW()-1),"")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IFERROR(HLOOKUP(lapchart!C6,totallaptimes!$1:$1048576,ROW()-1)-HLOOKUP(lapchart!B6,totallaptimes!$1:$1048576,ROW()-1),"")</f>
        <v/>
      </c>
      <c r="D7" s="2" t="str">
        <f>IFERROR(HLOOKUP(lapchart!D6,totallaptimes!$1:$1048576,ROW()-1)-HLOOKUP(lapchart!C6,totallaptimes!$1:$1048576,ROW()-1),"")</f>
        <v/>
      </c>
      <c r="E7" s="2" t="str">
        <f>IFERROR(HLOOKUP(lapchart!E6,totallaptimes!$1:$1048576,ROW()-1)-HLOOKUP(lapchart!D6,totallaptimes!$1:$1048576,ROW()-1),"")</f>
        <v/>
      </c>
      <c r="F7" s="2" t="str">
        <f>IFERROR(HLOOKUP(lapchart!F6,totallaptimes!$1:$1048576,ROW()-1)-HLOOKUP(lapchart!E6,totallaptimes!$1:$1048576,ROW()-1),"")</f>
        <v/>
      </c>
      <c r="G7" s="2" t="str">
        <f>IFERROR(HLOOKUP(lapchart!G6,totallaptimes!$1:$1048576,ROW()-1)-HLOOKUP(lapchart!F6,totallaptimes!$1:$1048576,ROW()-1),"")</f>
        <v/>
      </c>
      <c r="H7" s="2" t="str">
        <f>IFERROR(HLOOKUP(lapchart!H6,totallaptimes!$1:$1048576,ROW()-1)-HLOOKUP(lapchart!G6,totallaptimes!$1:$1048576,ROW()-1),"")</f>
        <v/>
      </c>
      <c r="I7" s="2" t="str">
        <f>IFERROR(HLOOKUP(lapchart!I6,totallaptimes!$1:$1048576,ROW()-1)-HLOOKUP(lapchart!H6,totallaptimes!$1:$1048576,ROW()-1),"")</f>
        <v/>
      </c>
      <c r="J7" s="2" t="str">
        <f>IFERROR(HLOOKUP(lapchart!J6,totallaptimes!$1:$1048576,ROW()-1)-HLOOKUP(lapchart!I6,totallaptimes!$1:$1048576,ROW()-1),"")</f>
        <v/>
      </c>
      <c r="K7" s="2" t="str">
        <f>IFERROR(HLOOKUP(lapchart!K6,totallaptimes!$1:$1048576,ROW()-1)-HLOOKUP(lapchart!J6,totallaptimes!$1:$1048576,ROW()-1),"")</f>
        <v/>
      </c>
      <c r="L7" s="2" t="str">
        <f>IFERROR(HLOOKUP(lapchart!L6,totallaptimes!$1:$1048576,ROW()-1)-HLOOKUP(lapchart!K6,totallaptimes!$1:$1048576,ROW()-1),"")</f>
        <v/>
      </c>
      <c r="M7" s="2" t="str">
        <f>IFERROR(HLOOKUP(lapchart!M6,totallaptimes!$1:$1048576,ROW()-1)-HLOOKUP(lapchart!L6,totallaptimes!$1:$1048576,ROW()-1),"")</f>
        <v/>
      </c>
      <c r="N7" s="2" t="str">
        <f>IFERROR(HLOOKUP(lapchart!N6,totallaptimes!$1:$1048576,ROW()-1)-HLOOKUP(lapchart!M6,totallaptimes!$1:$1048576,ROW()-1),"")</f>
        <v/>
      </c>
      <c r="O7" s="2" t="str">
        <f>IFERROR(HLOOKUP(lapchart!O6,totallaptimes!$1:$1048576,ROW()-1)-HLOOKUP(lapchart!N6,totallaptimes!$1:$1048576,ROW()-1),"")</f>
        <v/>
      </c>
      <c r="P7" s="2" t="str">
        <f>IFERROR(HLOOKUP(lapchart!P6,totallaptimes!$1:$1048576,ROW()-1)-HLOOKUP(lapchart!O6,totallaptimes!$1:$1048576,ROW()-1),"")</f>
        <v/>
      </c>
      <c r="Q7" s="2" t="str">
        <f>IFERROR(HLOOKUP(lapchart!Q6,totallaptimes!$1:$1048576,ROW()-1)-HLOOKUP(lapchart!P6,totallaptimes!$1:$1048576,ROW()-1),"")</f>
        <v/>
      </c>
      <c r="R7" s="2" t="str">
        <f>IFERROR(HLOOKUP(lapchart!R6,totallaptimes!$1:$1048576,ROW()-1)-HLOOKUP(lapchart!Q6,totallaptimes!$1:$1048576,ROW()-1),"")</f>
        <v/>
      </c>
      <c r="S7" s="2" t="str">
        <f>IFERROR(HLOOKUP(lapchart!S6,totallaptimes!$1:$1048576,ROW()-1)-HLOOKUP(lapchart!R6,totallaptimes!$1:$1048576,ROW()-1),"")</f>
        <v/>
      </c>
      <c r="T7" s="2" t="str">
        <f>IFERROR(HLOOKUP(lapchart!T6,totallaptimes!$1:$1048576,ROW()-1)-HLOOKUP(lapchart!S6,totallaptimes!$1:$1048576,ROW()-1),"")</f>
        <v/>
      </c>
      <c r="U7" s="2" t="str">
        <f>IFERROR(HLOOKUP(lapchart!U6,totallaptimes!$1:$1048576,ROW()-1)-HLOOKUP(lapchart!T6,totallaptimes!$1:$1048576,ROW()-1),"")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IFERROR(HLOOKUP(lapchart!C7,totallaptimes!$1:$1048576,ROW()-1)-HLOOKUP(lapchart!B7,totallaptimes!$1:$1048576,ROW()-1),"")</f>
        <v/>
      </c>
      <c r="D8" s="2" t="str">
        <f>IFERROR(HLOOKUP(lapchart!D7,totallaptimes!$1:$1048576,ROW()-1)-HLOOKUP(lapchart!C7,totallaptimes!$1:$1048576,ROW()-1),"")</f>
        <v/>
      </c>
      <c r="E8" s="2" t="str">
        <f>IFERROR(HLOOKUP(lapchart!E7,totallaptimes!$1:$1048576,ROW()-1)-HLOOKUP(lapchart!D7,totallaptimes!$1:$1048576,ROW()-1),"")</f>
        <v/>
      </c>
      <c r="F8" s="2" t="str">
        <f>IFERROR(HLOOKUP(lapchart!F7,totallaptimes!$1:$1048576,ROW()-1)-HLOOKUP(lapchart!E7,totallaptimes!$1:$1048576,ROW()-1),"")</f>
        <v/>
      </c>
      <c r="G8" s="2" t="str">
        <f>IFERROR(HLOOKUP(lapchart!G7,totallaptimes!$1:$1048576,ROW()-1)-HLOOKUP(lapchart!F7,totallaptimes!$1:$1048576,ROW()-1),"")</f>
        <v/>
      </c>
      <c r="H8" s="2" t="str">
        <f>IFERROR(HLOOKUP(lapchart!H7,totallaptimes!$1:$1048576,ROW()-1)-HLOOKUP(lapchart!G7,totallaptimes!$1:$1048576,ROW()-1),"")</f>
        <v/>
      </c>
      <c r="I8" s="2" t="str">
        <f>IFERROR(HLOOKUP(lapchart!I7,totallaptimes!$1:$1048576,ROW()-1)-HLOOKUP(lapchart!H7,totallaptimes!$1:$1048576,ROW()-1),"")</f>
        <v/>
      </c>
      <c r="J8" s="2" t="str">
        <f>IFERROR(HLOOKUP(lapchart!J7,totallaptimes!$1:$1048576,ROW()-1)-HLOOKUP(lapchart!I7,totallaptimes!$1:$1048576,ROW()-1),"")</f>
        <v/>
      </c>
      <c r="K8" s="2" t="str">
        <f>IFERROR(HLOOKUP(lapchart!K7,totallaptimes!$1:$1048576,ROW()-1)-HLOOKUP(lapchart!J7,totallaptimes!$1:$1048576,ROW()-1),"")</f>
        <v/>
      </c>
      <c r="L8" s="2" t="str">
        <f>IFERROR(HLOOKUP(lapchart!L7,totallaptimes!$1:$1048576,ROW()-1)-HLOOKUP(lapchart!K7,totallaptimes!$1:$1048576,ROW()-1),"")</f>
        <v/>
      </c>
      <c r="M8" s="2" t="str">
        <f>IFERROR(HLOOKUP(lapchart!M7,totallaptimes!$1:$1048576,ROW()-1)-HLOOKUP(lapchart!L7,totallaptimes!$1:$1048576,ROW()-1),"")</f>
        <v/>
      </c>
      <c r="N8" s="2" t="str">
        <f>IFERROR(HLOOKUP(lapchart!N7,totallaptimes!$1:$1048576,ROW()-1)-HLOOKUP(lapchart!M7,totallaptimes!$1:$1048576,ROW()-1),"")</f>
        <v/>
      </c>
      <c r="O8" s="2" t="str">
        <f>IFERROR(HLOOKUP(lapchart!O7,totallaptimes!$1:$1048576,ROW()-1)-HLOOKUP(lapchart!N7,totallaptimes!$1:$1048576,ROW()-1),"")</f>
        <v/>
      </c>
      <c r="P8" s="2" t="str">
        <f>IFERROR(HLOOKUP(lapchart!P7,totallaptimes!$1:$1048576,ROW()-1)-HLOOKUP(lapchart!O7,totallaptimes!$1:$1048576,ROW()-1),"")</f>
        <v/>
      </c>
      <c r="Q8" s="2" t="str">
        <f>IFERROR(HLOOKUP(lapchart!Q7,totallaptimes!$1:$1048576,ROW()-1)-HLOOKUP(lapchart!P7,totallaptimes!$1:$1048576,ROW()-1),"")</f>
        <v/>
      </c>
      <c r="R8" s="2" t="str">
        <f>IFERROR(HLOOKUP(lapchart!R7,totallaptimes!$1:$1048576,ROW()-1)-HLOOKUP(lapchart!Q7,totallaptimes!$1:$1048576,ROW()-1),"")</f>
        <v/>
      </c>
      <c r="S8" s="2" t="str">
        <f>IFERROR(HLOOKUP(lapchart!S7,totallaptimes!$1:$1048576,ROW()-1)-HLOOKUP(lapchart!R7,totallaptimes!$1:$1048576,ROW()-1),"")</f>
        <v/>
      </c>
      <c r="T8" s="2" t="str">
        <f>IFERROR(HLOOKUP(lapchart!T7,totallaptimes!$1:$1048576,ROW()-1)-HLOOKUP(lapchart!S7,totallaptimes!$1:$1048576,ROW()-1),"")</f>
        <v/>
      </c>
      <c r="U8" s="2" t="str">
        <f>IFERROR(HLOOKUP(lapchart!U7,totallaptimes!$1:$1048576,ROW()-1)-HLOOKUP(lapchart!T7,totallaptimes!$1:$1048576,ROW()-1),"")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IFERROR(HLOOKUP(lapchart!C8,totallaptimes!$1:$1048576,ROW()-1)-HLOOKUP(lapchart!B8,totallaptimes!$1:$1048576,ROW()-1),"")</f>
        <v/>
      </c>
      <c r="D9" s="2" t="str">
        <f>IFERROR(HLOOKUP(lapchart!D8,totallaptimes!$1:$1048576,ROW()-1)-HLOOKUP(lapchart!C8,totallaptimes!$1:$1048576,ROW()-1),"")</f>
        <v/>
      </c>
      <c r="E9" s="2" t="str">
        <f>IFERROR(HLOOKUP(lapchart!E8,totallaptimes!$1:$1048576,ROW()-1)-HLOOKUP(lapchart!D8,totallaptimes!$1:$1048576,ROW()-1),"")</f>
        <v/>
      </c>
      <c r="F9" s="2" t="str">
        <f>IFERROR(HLOOKUP(lapchart!F8,totallaptimes!$1:$1048576,ROW()-1)-HLOOKUP(lapchart!E8,totallaptimes!$1:$1048576,ROW()-1),"")</f>
        <v/>
      </c>
      <c r="G9" s="2" t="str">
        <f>IFERROR(HLOOKUP(lapchart!G8,totallaptimes!$1:$1048576,ROW()-1)-HLOOKUP(lapchart!F8,totallaptimes!$1:$1048576,ROW()-1),"")</f>
        <v/>
      </c>
      <c r="H9" s="2" t="str">
        <f>IFERROR(HLOOKUP(lapchart!H8,totallaptimes!$1:$1048576,ROW()-1)-HLOOKUP(lapchart!G8,totallaptimes!$1:$1048576,ROW()-1),"")</f>
        <v/>
      </c>
      <c r="I9" s="2" t="str">
        <f>IFERROR(HLOOKUP(lapchart!I8,totallaptimes!$1:$1048576,ROW()-1)-HLOOKUP(lapchart!H8,totallaptimes!$1:$1048576,ROW()-1),"")</f>
        <v/>
      </c>
      <c r="J9" s="2" t="str">
        <f>IFERROR(HLOOKUP(lapchart!J8,totallaptimes!$1:$1048576,ROW()-1)-HLOOKUP(lapchart!I8,totallaptimes!$1:$1048576,ROW()-1),"")</f>
        <v/>
      </c>
      <c r="K9" s="2" t="str">
        <f>IFERROR(HLOOKUP(lapchart!K8,totallaptimes!$1:$1048576,ROW()-1)-HLOOKUP(lapchart!J8,totallaptimes!$1:$1048576,ROW()-1),"")</f>
        <v/>
      </c>
      <c r="L9" s="2" t="str">
        <f>IFERROR(HLOOKUP(lapchart!L8,totallaptimes!$1:$1048576,ROW()-1)-HLOOKUP(lapchart!K8,totallaptimes!$1:$1048576,ROW()-1),"")</f>
        <v/>
      </c>
      <c r="M9" s="2" t="str">
        <f>IFERROR(HLOOKUP(lapchart!M8,totallaptimes!$1:$1048576,ROW()-1)-HLOOKUP(lapchart!L8,totallaptimes!$1:$1048576,ROW()-1),"")</f>
        <v/>
      </c>
      <c r="N9" s="2" t="str">
        <f>IFERROR(HLOOKUP(lapchart!N8,totallaptimes!$1:$1048576,ROW()-1)-HLOOKUP(lapchart!M8,totallaptimes!$1:$1048576,ROW()-1),"")</f>
        <v/>
      </c>
      <c r="O9" s="2" t="str">
        <f>IFERROR(HLOOKUP(lapchart!O8,totallaptimes!$1:$1048576,ROW()-1)-HLOOKUP(lapchart!N8,totallaptimes!$1:$1048576,ROW()-1),"")</f>
        <v/>
      </c>
      <c r="P9" s="2" t="str">
        <f>IFERROR(HLOOKUP(lapchart!P8,totallaptimes!$1:$1048576,ROW()-1)-HLOOKUP(lapchart!O8,totallaptimes!$1:$1048576,ROW()-1),"")</f>
        <v/>
      </c>
      <c r="Q9" s="2" t="str">
        <f>IFERROR(HLOOKUP(lapchart!Q8,totallaptimes!$1:$1048576,ROW()-1)-HLOOKUP(lapchart!P8,totallaptimes!$1:$1048576,ROW()-1),"")</f>
        <v/>
      </c>
      <c r="R9" s="2" t="str">
        <f>IFERROR(HLOOKUP(lapchart!R8,totallaptimes!$1:$1048576,ROW()-1)-HLOOKUP(lapchart!Q8,totallaptimes!$1:$1048576,ROW()-1),"")</f>
        <v/>
      </c>
      <c r="S9" s="2" t="str">
        <f>IFERROR(HLOOKUP(lapchart!S8,totallaptimes!$1:$1048576,ROW()-1)-HLOOKUP(lapchart!R8,totallaptimes!$1:$1048576,ROW()-1),"")</f>
        <v/>
      </c>
      <c r="T9" s="2" t="str">
        <f>IFERROR(HLOOKUP(lapchart!T8,totallaptimes!$1:$1048576,ROW()-1)-HLOOKUP(lapchart!S8,totallaptimes!$1:$1048576,ROW()-1),"")</f>
        <v/>
      </c>
      <c r="U9" s="2" t="str">
        <f>IFERROR(HLOOKUP(lapchart!U8,totallaptimes!$1:$1048576,ROW()-1)-HLOOKUP(lapchart!T8,totallaptimes!$1:$1048576,ROW()-1),"")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IFERROR(HLOOKUP(lapchart!C9,totallaptimes!$1:$1048576,ROW()-1)-HLOOKUP(lapchart!B9,totallaptimes!$1:$1048576,ROW()-1),"")</f>
        <v/>
      </c>
      <c r="D10" s="2" t="str">
        <f>IFERROR(HLOOKUP(lapchart!D9,totallaptimes!$1:$1048576,ROW()-1)-HLOOKUP(lapchart!C9,totallaptimes!$1:$1048576,ROW()-1),"")</f>
        <v/>
      </c>
      <c r="E10" s="2" t="str">
        <f>IFERROR(HLOOKUP(lapchart!E9,totallaptimes!$1:$1048576,ROW()-1)-HLOOKUP(lapchart!D9,totallaptimes!$1:$1048576,ROW()-1),"")</f>
        <v/>
      </c>
      <c r="F10" s="2" t="str">
        <f>IFERROR(HLOOKUP(lapchart!F9,totallaptimes!$1:$1048576,ROW()-1)-HLOOKUP(lapchart!E9,totallaptimes!$1:$1048576,ROW()-1),"")</f>
        <v/>
      </c>
      <c r="G10" s="2" t="str">
        <f>IFERROR(HLOOKUP(lapchart!G9,totallaptimes!$1:$1048576,ROW()-1)-HLOOKUP(lapchart!F9,totallaptimes!$1:$1048576,ROW()-1),"")</f>
        <v/>
      </c>
      <c r="H10" s="2" t="str">
        <f>IFERROR(HLOOKUP(lapchart!H9,totallaptimes!$1:$1048576,ROW()-1)-HLOOKUP(lapchart!G9,totallaptimes!$1:$1048576,ROW()-1),"")</f>
        <v/>
      </c>
      <c r="I10" s="2" t="str">
        <f>IFERROR(HLOOKUP(lapchart!I9,totallaptimes!$1:$1048576,ROW()-1)-HLOOKUP(lapchart!H9,totallaptimes!$1:$1048576,ROW()-1),"")</f>
        <v/>
      </c>
      <c r="J10" s="2" t="str">
        <f>IFERROR(HLOOKUP(lapchart!J9,totallaptimes!$1:$1048576,ROW()-1)-HLOOKUP(lapchart!I9,totallaptimes!$1:$1048576,ROW()-1),"")</f>
        <v/>
      </c>
      <c r="K10" s="2" t="str">
        <f>IFERROR(HLOOKUP(lapchart!K9,totallaptimes!$1:$1048576,ROW()-1)-HLOOKUP(lapchart!J9,totallaptimes!$1:$1048576,ROW()-1),"")</f>
        <v/>
      </c>
      <c r="L10" s="2" t="str">
        <f>IFERROR(HLOOKUP(lapchart!L9,totallaptimes!$1:$1048576,ROW()-1)-HLOOKUP(lapchart!K9,totallaptimes!$1:$1048576,ROW()-1),"")</f>
        <v/>
      </c>
      <c r="M10" s="2" t="str">
        <f>IFERROR(HLOOKUP(lapchart!M9,totallaptimes!$1:$1048576,ROW()-1)-HLOOKUP(lapchart!L9,totallaptimes!$1:$1048576,ROW()-1),"")</f>
        <v/>
      </c>
      <c r="N10" s="2" t="str">
        <f>IFERROR(HLOOKUP(lapchart!N9,totallaptimes!$1:$1048576,ROW()-1)-HLOOKUP(lapchart!M9,totallaptimes!$1:$1048576,ROW()-1),"")</f>
        <v/>
      </c>
      <c r="O10" s="2" t="str">
        <f>IFERROR(HLOOKUP(lapchart!O9,totallaptimes!$1:$1048576,ROW()-1)-HLOOKUP(lapchart!N9,totallaptimes!$1:$1048576,ROW()-1),"")</f>
        <v/>
      </c>
      <c r="P10" s="2" t="str">
        <f>IFERROR(HLOOKUP(lapchart!P9,totallaptimes!$1:$1048576,ROW()-1)-HLOOKUP(lapchart!O9,totallaptimes!$1:$1048576,ROW()-1),"")</f>
        <v/>
      </c>
      <c r="Q10" s="2" t="str">
        <f>IFERROR(HLOOKUP(lapchart!Q9,totallaptimes!$1:$1048576,ROW()-1)-HLOOKUP(lapchart!P9,totallaptimes!$1:$1048576,ROW()-1),"")</f>
        <v/>
      </c>
      <c r="R10" s="2" t="str">
        <f>IFERROR(HLOOKUP(lapchart!R9,totallaptimes!$1:$1048576,ROW()-1)-HLOOKUP(lapchart!Q9,totallaptimes!$1:$1048576,ROW()-1),"")</f>
        <v/>
      </c>
      <c r="S10" s="2" t="str">
        <f>IFERROR(HLOOKUP(lapchart!S9,totallaptimes!$1:$1048576,ROW()-1)-HLOOKUP(lapchart!R9,totallaptimes!$1:$1048576,ROW()-1),"")</f>
        <v/>
      </c>
      <c r="T10" s="2" t="str">
        <f>IFERROR(HLOOKUP(lapchart!T9,totallaptimes!$1:$1048576,ROW()-1)-HLOOKUP(lapchart!S9,totallaptimes!$1:$1048576,ROW()-1),"")</f>
        <v/>
      </c>
      <c r="U10" s="2" t="str">
        <f>IFERROR(HLOOKUP(lapchart!U9,totallaptimes!$1:$1048576,ROW()-1)-HLOOKUP(lapchart!T9,totallaptimes!$1:$1048576,ROW()-1),"")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IFERROR(HLOOKUP(lapchart!C10,totallaptimes!$1:$1048576,ROW()-1)-HLOOKUP(lapchart!B10,totallaptimes!$1:$1048576,ROW()-1),"")</f>
        <v/>
      </c>
      <c r="D11" s="2" t="str">
        <f>IFERROR(HLOOKUP(lapchart!D10,totallaptimes!$1:$1048576,ROW()-1)-HLOOKUP(lapchart!C10,totallaptimes!$1:$1048576,ROW()-1),"")</f>
        <v/>
      </c>
      <c r="E11" s="2" t="str">
        <f>IFERROR(HLOOKUP(lapchart!E10,totallaptimes!$1:$1048576,ROW()-1)-HLOOKUP(lapchart!D10,totallaptimes!$1:$1048576,ROW()-1),"")</f>
        <v/>
      </c>
      <c r="F11" s="2" t="str">
        <f>IFERROR(HLOOKUP(lapchart!F10,totallaptimes!$1:$1048576,ROW()-1)-HLOOKUP(lapchart!E10,totallaptimes!$1:$1048576,ROW()-1),"")</f>
        <v/>
      </c>
      <c r="G11" s="2" t="str">
        <f>IFERROR(HLOOKUP(lapchart!G10,totallaptimes!$1:$1048576,ROW()-1)-HLOOKUP(lapchart!F10,totallaptimes!$1:$1048576,ROW()-1),"")</f>
        <v/>
      </c>
      <c r="H11" s="2" t="str">
        <f>IFERROR(HLOOKUP(lapchart!H10,totallaptimes!$1:$1048576,ROW()-1)-HLOOKUP(lapchart!G10,totallaptimes!$1:$1048576,ROW()-1),"")</f>
        <v/>
      </c>
      <c r="I11" s="2" t="str">
        <f>IFERROR(HLOOKUP(lapchart!I10,totallaptimes!$1:$1048576,ROW()-1)-HLOOKUP(lapchart!H10,totallaptimes!$1:$1048576,ROW()-1),"")</f>
        <v/>
      </c>
      <c r="J11" s="2" t="str">
        <f>IFERROR(HLOOKUP(lapchart!J10,totallaptimes!$1:$1048576,ROW()-1)-HLOOKUP(lapchart!I10,totallaptimes!$1:$1048576,ROW()-1),"")</f>
        <v/>
      </c>
      <c r="K11" s="2" t="str">
        <f>IFERROR(HLOOKUP(lapchart!K10,totallaptimes!$1:$1048576,ROW()-1)-HLOOKUP(lapchart!J10,totallaptimes!$1:$1048576,ROW()-1),"")</f>
        <v/>
      </c>
      <c r="L11" s="2" t="str">
        <f>IFERROR(HLOOKUP(lapchart!L10,totallaptimes!$1:$1048576,ROW()-1)-HLOOKUP(lapchart!K10,totallaptimes!$1:$1048576,ROW()-1),"")</f>
        <v/>
      </c>
      <c r="M11" s="2" t="str">
        <f>IFERROR(HLOOKUP(lapchart!M10,totallaptimes!$1:$1048576,ROW()-1)-HLOOKUP(lapchart!L10,totallaptimes!$1:$1048576,ROW()-1),"")</f>
        <v/>
      </c>
      <c r="N11" s="2" t="str">
        <f>IFERROR(HLOOKUP(lapchart!N10,totallaptimes!$1:$1048576,ROW()-1)-HLOOKUP(lapchart!M10,totallaptimes!$1:$1048576,ROW()-1),"")</f>
        <v/>
      </c>
      <c r="O11" s="2" t="str">
        <f>IFERROR(HLOOKUP(lapchart!O10,totallaptimes!$1:$1048576,ROW()-1)-HLOOKUP(lapchart!N10,totallaptimes!$1:$1048576,ROW()-1),"")</f>
        <v/>
      </c>
      <c r="P11" s="2" t="str">
        <f>IFERROR(HLOOKUP(lapchart!P10,totallaptimes!$1:$1048576,ROW()-1)-HLOOKUP(lapchart!O10,totallaptimes!$1:$1048576,ROW()-1),"")</f>
        <v/>
      </c>
      <c r="Q11" s="2" t="str">
        <f>IFERROR(HLOOKUP(lapchart!Q10,totallaptimes!$1:$1048576,ROW()-1)-HLOOKUP(lapchart!P10,totallaptimes!$1:$1048576,ROW()-1),"")</f>
        <v/>
      </c>
      <c r="R11" s="2" t="str">
        <f>IFERROR(HLOOKUP(lapchart!R10,totallaptimes!$1:$1048576,ROW()-1)-HLOOKUP(lapchart!Q10,totallaptimes!$1:$1048576,ROW()-1),"")</f>
        <v/>
      </c>
      <c r="S11" s="2" t="str">
        <f>IFERROR(HLOOKUP(lapchart!S10,totallaptimes!$1:$1048576,ROW()-1)-HLOOKUP(lapchart!R10,totallaptimes!$1:$1048576,ROW()-1),"")</f>
        <v/>
      </c>
      <c r="T11" s="2" t="str">
        <f>IFERROR(HLOOKUP(lapchart!T10,totallaptimes!$1:$1048576,ROW()-1)-HLOOKUP(lapchart!S10,totallaptimes!$1:$1048576,ROW()-1),"")</f>
        <v/>
      </c>
      <c r="U11" s="2" t="str">
        <f>IFERROR(HLOOKUP(lapchart!U10,totallaptimes!$1:$1048576,ROW()-1)-HLOOKUP(lapchart!T10,totallaptimes!$1:$1048576,ROW()-1),"")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IFERROR(HLOOKUP(lapchart!C11,totallaptimes!$1:$1048576,ROW()-1)-HLOOKUP(lapchart!B11,totallaptimes!$1:$1048576,ROW()-1),"")</f>
        <v/>
      </c>
      <c r="D12" s="2" t="str">
        <f>IFERROR(HLOOKUP(lapchart!D11,totallaptimes!$1:$1048576,ROW()-1)-HLOOKUP(lapchart!C11,totallaptimes!$1:$1048576,ROW()-1),"")</f>
        <v/>
      </c>
      <c r="E12" s="2" t="str">
        <f>IFERROR(HLOOKUP(lapchart!E11,totallaptimes!$1:$1048576,ROW()-1)-HLOOKUP(lapchart!D11,totallaptimes!$1:$1048576,ROW()-1),"")</f>
        <v/>
      </c>
      <c r="F12" s="2" t="str">
        <f>IFERROR(HLOOKUP(lapchart!F11,totallaptimes!$1:$1048576,ROW()-1)-HLOOKUP(lapchart!E11,totallaptimes!$1:$1048576,ROW()-1),"")</f>
        <v/>
      </c>
      <c r="G12" s="2" t="str">
        <f>IFERROR(HLOOKUP(lapchart!G11,totallaptimes!$1:$1048576,ROW()-1)-HLOOKUP(lapchart!F11,totallaptimes!$1:$1048576,ROW()-1),"")</f>
        <v/>
      </c>
      <c r="H12" s="2" t="str">
        <f>IFERROR(HLOOKUP(lapchart!H11,totallaptimes!$1:$1048576,ROW()-1)-HLOOKUP(lapchart!G11,totallaptimes!$1:$1048576,ROW()-1),"")</f>
        <v/>
      </c>
      <c r="I12" s="2" t="str">
        <f>IFERROR(HLOOKUP(lapchart!I11,totallaptimes!$1:$1048576,ROW()-1)-HLOOKUP(lapchart!H11,totallaptimes!$1:$1048576,ROW()-1),"")</f>
        <v/>
      </c>
      <c r="J12" s="2" t="str">
        <f>IFERROR(HLOOKUP(lapchart!J11,totallaptimes!$1:$1048576,ROW()-1)-HLOOKUP(lapchart!I11,totallaptimes!$1:$1048576,ROW()-1),"")</f>
        <v/>
      </c>
      <c r="K12" s="2" t="str">
        <f>IFERROR(HLOOKUP(lapchart!K11,totallaptimes!$1:$1048576,ROW()-1)-HLOOKUP(lapchart!J11,totallaptimes!$1:$1048576,ROW()-1),"")</f>
        <v/>
      </c>
      <c r="L12" s="2" t="str">
        <f>IFERROR(HLOOKUP(lapchart!L11,totallaptimes!$1:$1048576,ROW()-1)-HLOOKUP(lapchart!K11,totallaptimes!$1:$1048576,ROW()-1),"")</f>
        <v/>
      </c>
      <c r="M12" s="2" t="str">
        <f>IFERROR(HLOOKUP(lapchart!M11,totallaptimes!$1:$1048576,ROW()-1)-HLOOKUP(lapchart!L11,totallaptimes!$1:$1048576,ROW()-1),"")</f>
        <v/>
      </c>
      <c r="N12" s="2" t="str">
        <f>IFERROR(HLOOKUP(lapchart!N11,totallaptimes!$1:$1048576,ROW()-1)-HLOOKUP(lapchart!M11,totallaptimes!$1:$1048576,ROW()-1),"")</f>
        <v/>
      </c>
      <c r="O12" s="2" t="str">
        <f>IFERROR(HLOOKUP(lapchart!O11,totallaptimes!$1:$1048576,ROW()-1)-HLOOKUP(lapchart!N11,totallaptimes!$1:$1048576,ROW()-1),"")</f>
        <v/>
      </c>
      <c r="P12" s="2" t="str">
        <f>IFERROR(HLOOKUP(lapchart!P11,totallaptimes!$1:$1048576,ROW()-1)-HLOOKUP(lapchart!O11,totallaptimes!$1:$1048576,ROW()-1),"")</f>
        <v/>
      </c>
      <c r="Q12" s="2" t="str">
        <f>IFERROR(HLOOKUP(lapchart!Q11,totallaptimes!$1:$1048576,ROW()-1)-HLOOKUP(lapchart!P11,totallaptimes!$1:$1048576,ROW()-1),"")</f>
        <v/>
      </c>
      <c r="R12" s="2" t="str">
        <f>IFERROR(HLOOKUP(lapchart!R11,totallaptimes!$1:$1048576,ROW()-1)-HLOOKUP(lapchart!Q11,totallaptimes!$1:$1048576,ROW()-1),"")</f>
        <v/>
      </c>
      <c r="S12" s="2" t="str">
        <f>IFERROR(HLOOKUP(lapchart!S11,totallaptimes!$1:$1048576,ROW()-1)-HLOOKUP(lapchart!R11,totallaptimes!$1:$1048576,ROW()-1),"")</f>
        <v/>
      </c>
      <c r="T12" s="2" t="str">
        <f>IFERROR(HLOOKUP(lapchart!T11,totallaptimes!$1:$1048576,ROW()-1)-HLOOKUP(lapchart!S11,totallaptimes!$1:$1048576,ROW()-1),"")</f>
        <v/>
      </c>
      <c r="U12" s="2" t="str">
        <f>IFERROR(HLOOKUP(lapchart!U11,totallaptimes!$1:$1048576,ROW()-1)-HLOOKUP(lapchart!T11,totallaptimes!$1:$1048576,ROW()-1),"")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IFERROR(HLOOKUP(lapchart!C12,totallaptimes!$1:$1048576,ROW()-1)-HLOOKUP(lapchart!B12,totallaptimes!$1:$1048576,ROW()-1),"")</f>
        <v/>
      </c>
      <c r="D13" s="2" t="str">
        <f>IFERROR(HLOOKUP(lapchart!D12,totallaptimes!$1:$1048576,ROW()-1)-HLOOKUP(lapchart!C12,totallaptimes!$1:$1048576,ROW()-1),"")</f>
        <v/>
      </c>
      <c r="E13" s="2" t="str">
        <f>IFERROR(HLOOKUP(lapchart!E12,totallaptimes!$1:$1048576,ROW()-1)-HLOOKUP(lapchart!D12,totallaptimes!$1:$1048576,ROW()-1),"")</f>
        <v/>
      </c>
      <c r="F13" s="2" t="str">
        <f>IFERROR(HLOOKUP(lapchart!F12,totallaptimes!$1:$1048576,ROW()-1)-HLOOKUP(lapchart!E12,totallaptimes!$1:$1048576,ROW()-1),"")</f>
        <v/>
      </c>
      <c r="G13" s="2" t="str">
        <f>IFERROR(HLOOKUP(lapchart!G12,totallaptimes!$1:$1048576,ROW()-1)-HLOOKUP(lapchart!F12,totallaptimes!$1:$1048576,ROW()-1),"")</f>
        <v/>
      </c>
      <c r="H13" s="2" t="str">
        <f>IFERROR(HLOOKUP(lapchart!H12,totallaptimes!$1:$1048576,ROW()-1)-HLOOKUP(lapchart!G12,totallaptimes!$1:$1048576,ROW()-1),"")</f>
        <v/>
      </c>
      <c r="I13" s="2" t="str">
        <f>IFERROR(HLOOKUP(lapchart!I12,totallaptimes!$1:$1048576,ROW()-1)-HLOOKUP(lapchart!H12,totallaptimes!$1:$1048576,ROW()-1),"")</f>
        <v/>
      </c>
      <c r="J13" s="2" t="str">
        <f>IFERROR(HLOOKUP(lapchart!J12,totallaptimes!$1:$1048576,ROW()-1)-HLOOKUP(lapchart!I12,totallaptimes!$1:$1048576,ROW()-1),"")</f>
        <v/>
      </c>
      <c r="K13" s="2" t="str">
        <f>IFERROR(HLOOKUP(lapchart!K12,totallaptimes!$1:$1048576,ROW()-1)-HLOOKUP(lapchart!J12,totallaptimes!$1:$1048576,ROW()-1),"")</f>
        <v/>
      </c>
      <c r="L13" s="2" t="str">
        <f>IFERROR(HLOOKUP(lapchart!L12,totallaptimes!$1:$1048576,ROW()-1)-HLOOKUP(lapchart!K12,totallaptimes!$1:$1048576,ROW()-1),"")</f>
        <v/>
      </c>
      <c r="M13" s="2" t="str">
        <f>IFERROR(HLOOKUP(lapchart!M12,totallaptimes!$1:$1048576,ROW()-1)-HLOOKUP(lapchart!L12,totallaptimes!$1:$1048576,ROW()-1),"")</f>
        <v/>
      </c>
      <c r="N13" s="2" t="str">
        <f>IFERROR(HLOOKUP(lapchart!N12,totallaptimes!$1:$1048576,ROW()-1)-HLOOKUP(lapchart!M12,totallaptimes!$1:$1048576,ROW()-1),"")</f>
        <v/>
      </c>
      <c r="O13" s="2" t="str">
        <f>IFERROR(HLOOKUP(lapchart!O12,totallaptimes!$1:$1048576,ROW()-1)-HLOOKUP(lapchart!N12,totallaptimes!$1:$1048576,ROW()-1),"")</f>
        <v/>
      </c>
      <c r="P13" s="2" t="str">
        <f>IFERROR(HLOOKUP(lapchart!P12,totallaptimes!$1:$1048576,ROW()-1)-HLOOKUP(lapchart!O12,totallaptimes!$1:$1048576,ROW()-1),"")</f>
        <v/>
      </c>
      <c r="Q13" s="2" t="str">
        <f>IFERROR(HLOOKUP(lapchart!Q12,totallaptimes!$1:$1048576,ROW()-1)-HLOOKUP(lapchart!P12,totallaptimes!$1:$1048576,ROW()-1),"")</f>
        <v/>
      </c>
      <c r="R13" s="2" t="str">
        <f>IFERROR(HLOOKUP(lapchart!R12,totallaptimes!$1:$1048576,ROW()-1)-HLOOKUP(lapchart!Q12,totallaptimes!$1:$1048576,ROW()-1),"")</f>
        <v/>
      </c>
      <c r="S13" s="2" t="str">
        <f>IFERROR(HLOOKUP(lapchart!S12,totallaptimes!$1:$1048576,ROW()-1)-HLOOKUP(lapchart!R12,totallaptimes!$1:$1048576,ROW()-1),"")</f>
        <v/>
      </c>
      <c r="T13" s="2" t="str">
        <f>IFERROR(HLOOKUP(lapchart!T12,totallaptimes!$1:$1048576,ROW()-1)-HLOOKUP(lapchart!S12,totallaptimes!$1:$1048576,ROW()-1),"")</f>
        <v/>
      </c>
      <c r="U13" s="2" t="str">
        <f>IFERROR(HLOOKUP(lapchart!U12,totallaptimes!$1:$1048576,ROW()-1)-HLOOKUP(lapchart!T12,totallaptimes!$1:$1048576,ROW()-1),"")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IFERROR(HLOOKUP(lapchart!C13,totallaptimes!$1:$1048576,ROW()-1)-HLOOKUP(lapchart!B13,totallaptimes!$1:$1048576,ROW()-1),"")</f>
        <v/>
      </c>
      <c r="D14" s="2" t="str">
        <f>IFERROR(HLOOKUP(lapchart!D13,totallaptimes!$1:$1048576,ROW()-1)-HLOOKUP(lapchart!C13,totallaptimes!$1:$1048576,ROW()-1),"")</f>
        <v/>
      </c>
      <c r="E14" s="2" t="str">
        <f>IFERROR(HLOOKUP(lapchart!E13,totallaptimes!$1:$1048576,ROW()-1)-HLOOKUP(lapchart!D13,totallaptimes!$1:$1048576,ROW()-1),"")</f>
        <v/>
      </c>
      <c r="F14" s="2" t="str">
        <f>IFERROR(HLOOKUP(lapchart!F13,totallaptimes!$1:$1048576,ROW()-1)-HLOOKUP(lapchart!E13,totallaptimes!$1:$1048576,ROW()-1),"")</f>
        <v/>
      </c>
      <c r="G14" s="2" t="str">
        <f>IFERROR(HLOOKUP(lapchart!G13,totallaptimes!$1:$1048576,ROW()-1)-HLOOKUP(lapchart!F13,totallaptimes!$1:$1048576,ROW()-1),"")</f>
        <v/>
      </c>
      <c r="H14" s="2" t="str">
        <f>IFERROR(HLOOKUP(lapchart!H13,totallaptimes!$1:$1048576,ROW()-1)-HLOOKUP(lapchart!G13,totallaptimes!$1:$1048576,ROW()-1),"")</f>
        <v/>
      </c>
      <c r="I14" s="2" t="str">
        <f>IFERROR(HLOOKUP(lapchart!I13,totallaptimes!$1:$1048576,ROW()-1)-HLOOKUP(lapchart!H13,totallaptimes!$1:$1048576,ROW()-1),"")</f>
        <v/>
      </c>
      <c r="J14" s="2" t="str">
        <f>IFERROR(HLOOKUP(lapchart!J13,totallaptimes!$1:$1048576,ROW()-1)-HLOOKUP(lapchart!I13,totallaptimes!$1:$1048576,ROW()-1),"")</f>
        <v/>
      </c>
      <c r="K14" s="2" t="str">
        <f>IFERROR(HLOOKUP(lapchart!K13,totallaptimes!$1:$1048576,ROW()-1)-HLOOKUP(lapchart!J13,totallaptimes!$1:$1048576,ROW()-1),"")</f>
        <v/>
      </c>
      <c r="L14" s="2" t="str">
        <f>IFERROR(HLOOKUP(lapchart!L13,totallaptimes!$1:$1048576,ROW()-1)-HLOOKUP(lapchart!K13,totallaptimes!$1:$1048576,ROW()-1),"")</f>
        <v/>
      </c>
      <c r="M14" s="2" t="str">
        <f>IFERROR(HLOOKUP(lapchart!M13,totallaptimes!$1:$1048576,ROW()-1)-HLOOKUP(lapchart!L13,totallaptimes!$1:$1048576,ROW()-1),"")</f>
        <v/>
      </c>
      <c r="N14" s="2" t="str">
        <f>IFERROR(HLOOKUP(lapchart!N13,totallaptimes!$1:$1048576,ROW()-1)-HLOOKUP(lapchart!M13,totallaptimes!$1:$1048576,ROW()-1),"")</f>
        <v/>
      </c>
      <c r="O14" s="2" t="str">
        <f>IFERROR(HLOOKUP(lapchart!O13,totallaptimes!$1:$1048576,ROW()-1)-HLOOKUP(lapchart!N13,totallaptimes!$1:$1048576,ROW()-1),"")</f>
        <v/>
      </c>
      <c r="P14" s="2" t="str">
        <f>IFERROR(HLOOKUP(lapchart!P13,totallaptimes!$1:$1048576,ROW()-1)-HLOOKUP(lapchart!O13,totallaptimes!$1:$1048576,ROW()-1),"")</f>
        <v/>
      </c>
      <c r="Q14" s="2" t="str">
        <f>IFERROR(HLOOKUP(lapchart!Q13,totallaptimes!$1:$1048576,ROW()-1)-HLOOKUP(lapchart!P13,totallaptimes!$1:$1048576,ROW()-1),"")</f>
        <v/>
      </c>
      <c r="R14" s="2" t="str">
        <f>IFERROR(HLOOKUP(lapchart!R13,totallaptimes!$1:$1048576,ROW()-1)-HLOOKUP(lapchart!Q13,totallaptimes!$1:$1048576,ROW()-1),"")</f>
        <v/>
      </c>
      <c r="S14" s="2" t="str">
        <f>IFERROR(HLOOKUP(lapchart!S13,totallaptimes!$1:$1048576,ROW()-1)-HLOOKUP(lapchart!R13,totallaptimes!$1:$1048576,ROW()-1),"")</f>
        <v/>
      </c>
      <c r="T14" s="2" t="str">
        <f>IFERROR(HLOOKUP(lapchart!T13,totallaptimes!$1:$1048576,ROW()-1)-HLOOKUP(lapchart!S13,totallaptimes!$1:$1048576,ROW()-1),"")</f>
        <v/>
      </c>
      <c r="U14" s="2" t="str">
        <f>IFERROR(HLOOKUP(lapchart!U13,totallaptimes!$1:$1048576,ROW()-1)-HLOOKUP(lapchart!T13,totallaptimes!$1:$1048576,ROW()-1),"")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IFERROR(HLOOKUP(lapchart!C14,totallaptimes!$1:$1048576,ROW()-1)-HLOOKUP(lapchart!B14,totallaptimes!$1:$1048576,ROW()-1),"")</f>
        <v/>
      </c>
      <c r="D15" s="2" t="str">
        <f>IFERROR(HLOOKUP(lapchart!D14,totallaptimes!$1:$1048576,ROW()-1)-HLOOKUP(lapchart!C14,totallaptimes!$1:$1048576,ROW()-1),"")</f>
        <v/>
      </c>
      <c r="E15" s="2" t="str">
        <f>IFERROR(HLOOKUP(lapchart!E14,totallaptimes!$1:$1048576,ROW()-1)-HLOOKUP(lapchart!D14,totallaptimes!$1:$1048576,ROW()-1),"")</f>
        <v/>
      </c>
      <c r="F15" s="2" t="str">
        <f>IFERROR(HLOOKUP(lapchart!F14,totallaptimes!$1:$1048576,ROW()-1)-HLOOKUP(lapchart!E14,totallaptimes!$1:$1048576,ROW()-1),"")</f>
        <v/>
      </c>
      <c r="G15" s="2" t="str">
        <f>IFERROR(HLOOKUP(lapchart!G14,totallaptimes!$1:$1048576,ROW()-1)-HLOOKUP(lapchart!F14,totallaptimes!$1:$1048576,ROW()-1),"")</f>
        <v/>
      </c>
      <c r="H15" s="2" t="str">
        <f>IFERROR(HLOOKUP(lapchart!H14,totallaptimes!$1:$1048576,ROW()-1)-HLOOKUP(lapchart!G14,totallaptimes!$1:$1048576,ROW()-1),"")</f>
        <v/>
      </c>
      <c r="I15" s="2" t="str">
        <f>IFERROR(HLOOKUP(lapchart!I14,totallaptimes!$1:$1048576,ROW()-1)-HLOOKUP(lapchart!H14,totallaptimes!$1:$1048576,ROW()-1),"")</f>
        <v/>
      </c>
      <c r="J15" s="2" t="str">
        <f>IFERROR(HLOOKUP(lapchart!J14,totallaptimes!$1:$1048576,ROW()-1)-HLOOKUP(lapchart!I14,totallaptimes!$1:$1048576,ROW()-1),"")</f>
        <v/>
      </c>
      <c r="K15" s="2" t="str">
        <f>IFERROR(HLOOKUP(lapchart!K14,totallaptimes!$1:$1048576,ROW()-1)-HLOOKUP(lapchart!J14,totallaptimes!$1:$1048576,ROW()-1),"")</f>
        <v/>
      </c>
      <c r="L15" s="2" t="str">
        <f>IFERROR(HLOOKUP(lapchart!L14,totallaptimes!$1:$1048576,ROW()-1)-HLOOKUP(lapchart!K14,totallaptimes!$1:$1048576,ROW()-1),"")</f>
        <v/>
      </c>
      <c r="M15" s="2" t="str">
        <f>IFERROR(HLOOKUP(lapchart!M14,totallaptimes!$1:$1048576,ROW()-1)-HLOOKUP(lapchart!L14,totallaptimes!$1:$1048576,ROW()-1),"")</f>
        <v/>
      </c>
      <c r="N15" s="2" t="str">
        <f>IFERROR(HLOOKUP(lapchart!N14,totallaptimes!$1:$1048576,ROW()-1)-HLOOKUP(lapchart!M14,totallaptimes!$1:$1048576,ROW()-1),"")</f>
        <v/>
      </c>
      <c r="O15" s="2" t="str">
        <f>IFERROR(HLOOKUP(lapchart!O14,totallaptimes!$1:$1048576,ROW()-1)-HLOOKUP(lapchart!N14,totallaptimes!$1:$1048576,ROW()-1),"")</f>
        <v/>
      </c>
      <c r="P15" s="2" t="str">
        <f>IFERROR(HLOOKUP(lapchart!P14,totallaptimes!$1:$1048576,ROW()-1)-HLOOKUP(lapchart!O14,totallaptimes!$1:$1048576,ROW()-1),"")</f>
        <v/>
      </c>
      <c r="Q15" s="2" t="str">
        <f>IFERROR(HLOOKUP(lapchart!Q14,totallaptimes!$1:$1048576,ROW()-1)-HLOOKUP(lapchart!P14,totallaptimes!$1:$1048576,ROW()-1),"")</f>
        <v/>
      </c>
      <c r="R15" s="2" t="str">
        <f>IFERROR(HLOOKUP(lapchart!R14,totallaptimes!$1:$1048576,ROW()-1)-HLOOKUP(lapchart!Q14,totallaptimes!$1:$1048576,ROW()-1),"")</f>
        <v/>
      </c>
      <c r="S15" s="2" t="str">
        <f>IFERROR(HLOOKUP(lapchart!S14,totallaptimes!$1:$1048576,ROW()-1)-HLOOKUP(lapchart!R14,totallaptimes!$1:$1048576,ROW()-1),"")</f>
        <v/>
      </c>
      <c r="T15" s="2" t="str">
        <f>IFERROR(HLOOKUP(lapchart!T14,totallaptimes!$1:$1048576,ROW()-1)-HLOOKUP(lapchart!S14,totallaptimes!$1:$1048576,ROW()-1),"")</f>
        <v/>
      </c>
      <c r="U15" s="2" t="str">
        <f>IFERROR(HLOOKUP(lapchart!U14,totallaptimes!$1:$1048576,ROW()-1)-HLOOKUP(lapchart!T14,totallaptimes!$1:$1048576,ROW()-1),"")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IFERROR(HLOOKUP(lapchart!C15,totallaptimes!$1:$1048576,ROW()-1)-HLOOKUP(lapchart!B15,totallaptimes!$1:$1048576,ROW()-1),"")</f>
        <v/>
      </c>
      <c r="D16" s="2" t="str">
        <f>IFERROR(HLOOKUP(lapchart!D15,totallaptimes!$1:$1048576,ROW()-1)-HLOOKUP(lapchart!C15,totallaptimes!$1:$1048576,ROW()-1),"")</f>
        <v/>
      </c>
      <c r="E16" s="2" t="str">
        <f>IFERROR(HLOOKUP(lapchart!E15,totallaptimes!$1:$1048576,ROW()-1)-HLOOKUP(lapchart!D15,totallaptimes!$1:$1048576,ROW()-1),"")</f>
        <v/>
      </c>
      <c r="F16" s="2" t="str">
        <f>IFERROR(HLOOKUP(lapchart!F15,totallaptimes!$1:$1048576,ROW()-1)-HLOOKUP(lapchart!E15,totallaptimes!$1:$1048576,ROW()-1),"")</f>
        <v/>
      </c>
      <c r="G16" s="2" t="str">
        <f>IFERROR(HLOOKUP(lapchart!G15,totallaptimes!$1:$1048576,ROW()-1)-HLOOKUP(lapchart!F15,totallaptimes!$1:$1048576,ROW()-1),"")</f>
        <v/>
      </c>
      <c r="H16" s="2" t="str">
        <f>IFERROR(HLOOKUP(lapchart!H15,totallaptimes!$1:$1048576,ROW()-1)-HLOOKUP(lapchart!G15,totallaptimes!$1:$1048576,ROW()-1),"")</f>
        <v/>
      </c>
      <c r="I16" s="2" t="str">
        <f>IFERROR(HLOOKUP(lapchart!I15,totallaptimes!$1:$1048576,ROW()-1)-HLOOKUP(lapchart!H15,totallaptimes!$1:$1048576,ROW()-1),"")</f>
        <v/>
      </c>
      <c r="J16" s="2" t="str">
        <f>IFERROR(HLOOKUP(lapchart!J15,totallaptimes!$1:$1048576,ROW()-1)-HLOOKUP(lapchart!I15,totallaptimes!$1:$1048576,ROW()-1),"")</f>
        <v/>
      </c>
      <c r="K16" s="2" t="str">
        <f>IFERROR(HLOOKUP(lapchart!K15,totallaptimes!$1:$1048576,ROW()-1)-HLOOKUP(lapchart!J15,totallaptimes!$1:$1048576,ROW()-1),"")</f>
        <v/>
      </c>
      <c r="L16" s="2" t="str">
        <f>IFERROR(HLOOKUP(lapchart!L15,totallaptimes!$1:$1048576,ROW()-1)-HLOOKUP(lapchart!K15,totallaptimes!$1:$1048576,ROW()-1),"")</f>
        <v/>
      </c>
      <c r="M16" s="2" t="str">
        <f>IFERROR(HLOOKUP(lapchart!M15,totallaptimes!$1:$1048576,ROW()-1)-HLOOKUP(lapchart!L15,totallaptimes!$1:$1048576,ROW()-1),"")</f>
        <v/>
      </c>
      <c r="N16" s="2" t="str">
        <f>IFERROR(HLOOKUP(lapchart!N15,totallaptimes!$1:$1048576,ROW()-1)-HLOOKUP(lapchart!M15,totallaptimes!$1:$1048576,ROW()-1),"")</f>
        <v/>
      </c>
      <c r="O16" s="2" t="str">
        <f>IFERROR(HLOOKUP(lapchart!O15,totallaptimes!$1:$1048576,ROW()-1)-HLOOKUP(lapchart!N15,totallaptimes!$1:$1048576,ROW()-1),"")</f>
        <v/>
      </c>
      <c r="P16" s="2" t="str">
        <f>IFERROR(HLOOKUP(lapchart!P15,totallaptimes!$1:$1048576,ROW()-1)-HLOOKUP(lapchart!O15,totallaptimes!$1:$1048576,ROW()-1),"")</f>
        <v/>
      </c>
      <c r="Q16" s="2" t="str">
        <f>IFERROR(HLOOKUP(lapchart!Q15,totallaptimes!$1:$1048576,ROW()-1)-HLOOKUP(lapchart!P15,totallaptimes!$1:$1048576,ROW()-1),"")</f>
        <v/>
      </c>
      <c r="R16" s="2" t="str">
        <f>IFERROR(HLOOKUP(lapchart!R15,totallaptimes!$1:$1048576,ROW()-1)-HLOOKUP(lapchart!Q15,totallaptimes!$1:$1048576,ROW()-1),"")</f>
        <v/>
      </c>
      <c r="S16" s="2" t="str">
        <f>IFERROR(HLOOKUP(lapchart!S15,totallaptimes!$1:$1048576,ROW()-1)-HLOOKUP(lapchart!R15,totallaptimes!$1:$1048576,ROW()-1),"")</f>
        <v/>
      </c>
      <c r="T16" s="2" t="str">
        <f>IFERROR(HLOOKUP(lapchart!T15,totallaptimes!$1:$1048576,ROW()-1)-HLOOKUP(lapchart!S15,totallaptimes!$1:$1048576,ROW()-1),"")</f>
        <v/>
      </c>
      <c r="U16" s="2" t="str">
        <f>IFERROR(HLOOKUP(lapchart!U15,totallaptimes!$1:$1048576,ROW()-1)-HLOOKUP(lapchart!T15,totallaptimes!$1:$1048576,ROW()-1),"")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IFERROR(HLOOKUP(lapchart!C16,totallaptimes!$1:$1048576,ROW()-1)-HLOOKUP(lapchart!B16,totallaptimes!$1:$1048576,ROW()-1),"")</f>
        <v/>
      </c>
      <c r="D17" s="2" t="str">
        <f>IFERROR(HLOOKUP(lapchart!D16,totallaptimes!$1:$1048576,ROW()-1)-HLOOKUP(lapchart!C16,totallaptimes!$1:$1048576,ROW()-1),"")</f>
        <v/>
      </c>
      <c r="E17" s="2" t="str">
        <f>IFERROR(HLOOKUP(lapchart!E16,totallaptimes!$1:$1048576,ROW()-1)-HLOOKUP(lapchart!D16,totallaptimes!$1:$1048576,ROW()-1),"")</f>
        <v/>
      </c>
      <c r="F17" s="2" t="str">
        <f>IFERROR(HLOOKUP(lapchart!F16,totallaptimes!$1:$1048576,ROW()-1)-HLOOKUP(lapchart!E16,totallaptimes!$1:$1048576,ROW()-1),"")</f>
        <v/>
      </c>
      <c r="G17" s="2" t="str">
        <f>IFERROR(HLOOKUP(lapchart!G16,totallaptimes!$1:$1048576,ROW()-1)-HLOOKUP(lapchart!F16,totallaptimes!$1:$1048576,ROW()-1),"")</f>
        <v/>
      </c>
      <c r="H17" s="2" t="str">
        <f>IFERROR(HLOOKUP(lapchart!H16,totallaptimes!$1:$1048576,ROW()-1)-HLOOKUP(lapchart!G16,totallaptimes!$1:$1048576,ROW()-1),"")</f>
        <v/>
      </c>
      <c r="I17" s="2" t="str">
        <f>IFERROR(HLOOKUP(lapchart!I16,totallaptimes!$1:$1048576,ROW()-1)-HLOOKUP(lapchart!H16,totallaptimes!$1:$1048576,ROW()-1),"")</f>
        <v/>
      </c>
      <c r="J17" s="2" t="str">
        <f>IFERROR(HLOOKUP(lapchart!J16,totallaptimes!$1:$1048576,ROW()-1)-HLOOKUP(lapchart!I16,totallaptimes!$1:$1048576,ROW()-1),"")</f>
        <v/>
      </c>
      <c r="K17" s="2" t="str">
        <f>IFERROR(HLOOKUP(lapchart!K16,totallaptimes!$1:$1048576,ROW()-1)-HLOOKUP(lapchart!J16,totallaptimes!$1:$1048576,ROW()-1),"")</f>
        <v/>
      </c>
      <c r="L17" s="2" t="str">
        <f>IFERROR(HLOOKUP(lapchart!L16,totallaptimes!$1:$1048576,ROW()-1)-HLOOKUP(lapchart!K16,totallaptimes!$1:$1048576,ROW()-1),"")</f>
        <v/>
      </c>
      <c r="M17" s="2" t="str">
        <f>IFERROR(HLOOKUP(lapchart!M16,totallaptimes!$1:$1048576,ROW()-1)-HLOOKUP(lapchart!L16,totallaptimes!$1:$1048576,ROW()-1),"")</f>
        <v/>
      </c>
      <c r="N17" s="2" t="str">
        <f>IFERROR(HLOOKUP(lapchart!N16,totallaptimes!$1:$1048576,ROW()-1)-HLOOKUP(lapchart!M16,totallaptimes!$1:$1048576,ROW()-1),"")</f>
        <v/>
      </c>
      <c r="O17" s="2" t="str">
        <f>IFERROR(HLOOKUP(lapchart!O16,totallaptimes!$1:$1048576,ROW()-1)-HLOOKUP(lapchart!N16,totallaptimes!$1:$1048576,ROW()-1),"")</f>
        <v/>
      </c>
      <c r="P17" s="2" t="str">
        <f>IFERROR(HLOOKUP(lapchart!P16,totallaptimes!$1:$1048576,ROW()-1)-HLOOKUP(lapchart!O16,totallaptimes!$1:$1048576,ROW()-1),"")</f>
        <v/>
      </c>
      <c r="Q17" s="2" t="str">
        <f>IFERROR(HLOOKUP(lapchart!Q16,totallaptimes!$1:$1048576,ROW()-1)-HLOOKUP(lapchart!P16,totallaptimes!$1:$1048576,ROW()-1),"")</f>
        <v/>
      </c>
      <c r="R17" s="2" t="str">
        <f>IFERROR(HLOOKUP(lapchart!R16,totallaptimes!$1:$1048576,ROW()-1)-HLOOKUP(lapchart!Q16,totallaptimes!$1:$1048576,ROW()-1),"")</f>
        <v/>
      </c>
      <c r="S17" s="2" t="str">
        <f>IFERROR(HLOOKUP(lapchart!S16,totallaptimes!$1:$1048576,ROW()-1)-HLOOKUP(lapchart!R16,totallaptimes!$1:$1048576,ROW()-1),"")</f>
        <v/>
      </c>
      <c r="T17" s="2" t="str">
        <f>IFERROR(HLOOKUP(lapchart!T16,totallaptimes!$1:$1048576,ROW()-1)-HLOOKUP(lapchart!S16,totallaptimes!$1:$1048576,ROW()-1),"")</f>
        <v/>
      </c>
      <c r="U17" s="2" t="str">
        <f>IFERROR(HLOOKUP(lapchart!U16,totallaptimes!$1:$1048576,ROW()-1)-HLOOKUP(lapchart!T16,totallaptimes!$1:$1048576,ROW()-1),"")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IFERROR(HLOOKUP(lapchart!C17,totallaptimes!$1:$1048576,ROW()-1)-HLOOKUP(lapchart!B17,totallaptimes!$1:$1048576,ROW()-1),"")</f>
        <v/>
      </c>
      <c r="D18" s="2" t="str">
        <f>IFERROR(HLOOKUP(lapchart!D17,totallaptimes!$1:$1048576,ROW()-1)-HLOOKUP(lapchart!C17,totallaptimes!$1:$1048576,ROW()-1),"")</f>
        <v/>
      </c>
      <c r="E18" s="2" t="str">
        <f>IFERROR(HLOOKUP(lapchart!E17,totallaptimes!$1:$1048576,ROW()-1)-HLOOKUP(lapchart!D17,totallaptimes!$1:$1048576,ROW()-1),"")</f>
        <v/>
      </c>
      <c r="F18" s="2" t="str">
        <f>IFERROR(HLOOKUP(lapchart!F17,totallaptimes!$1:$1048576,ROW()-1)-HLOOKUP(lapchart!E17,totallaptimes!$1:$1048576,ROW()-1),"")</f>
        <v/>
      </c>
      <c r="G18" s="2" t="str">
        <f>IFERROR(HLOOKUP(lapchart!G17,totallaptimes!$1:$1048576,ROW()-1)-HLOOKUP(lapchart!F17,totallaptimes!$1:$1048576,ROW()-1),"")</f>
        <v/>
      </c>
      <c r="H18" s="2" t="str">
        <f>IFERROR(HLOOKUP(lapchart!H17,totallaptimes!$1:$1048576,ROW()-1)-HLOOKUP(lapchart!G17,totallaptimes!$1:$1048576,ROW()-1),"")</f>
        <v/>
      </c>
      <c r="I18" s="2" t="str">
        <f>IFERROR(HLOOKUP(lapchart!I17,totallaptimes!$1:$1048576,ROW()-1)-HLOOKUP(lapchart!H17,totallaptimes!$1:$1048576,ROW()-1),"")</f>
        <v/>
      </c>
      <c r="J18" s="2" t="str">
        <f>IFERROR(HLOOKUP(lapchart!J17,totallaptimes!$1:$1048576,ROW()-1)-HLOOKUP(lapchart!I17,totallaptimes!$1:$1048576,ROW()-1),"")</f>
        <v/>
      </c>
      <c r="K18" s="2" t="str">
        <f>IFERROR(HLOOKUP(lapchart!K17,totallaptimes!$1:$1048576,ROW()-1)-HLOOKUP(lapchart!J17,totallaptimes!$1:$1048576,ROW()-1),"")</f>
        <v/>
      </c>
      <c r="L18" s="2" t="str">
        <f>IFERROR(HLOOKUP(lapchart!L17,totallaptimes!$1:$1048576,ROW()-1)-HLOOKUP(lapchart!K17,totallaptimes!$1:$1048576,ROW()-1),"")</f>
        <v/>
      </c>
      <c r="M18" s="2" t="str">
        <f>IFERROR(HLOOKUP(lapchart!M17,totallaptimes!$1:$1048576,ROW()-1)-HLOOKUP(lapchart!L17,totallaptimes!$1:$1048576,ROW()-1),"")</f>
        <v/>
      </c>
      <c r="N18" s="2" t="str">
        <f>IFERROR(HLOOKUP(lapchart!N17,totallaptimes!$1:$1048576,ROW()-1)-HLOOKUP(lapchart!M17,totallaptimes!$1:$1048576,ROW()-1),"")</f>
        <v/>
      </c>
      <c r="O18" s="2" t="str">
        <f>IFERROR(HLOOKUP(lapchart!O17,totallaptimes!$1:$1048576,ROW()-1)-HLOOKUP(lapchart!N17,totallaptimes!$1:$1048576,ROW()-1),"")</f>
        <v/>
      </c>
      <c r="P18" s="2" t="str">
        <f>IFERROR(HLOOKUP(lapchart!P17,totallaptimes!$1:$1048576,ROW()-1)-HLOOKUP(lapchart!O17,totallaptimes!$1:$1048576,ROW()-1),"")</f>
        <v/>
      </c>
      <c r="Q18" s="2" t="str">
        <f>IFERROR(HLOOKUP(lapchart!Q17,totallaptimes!$1:$1048576,ROW()-1)-HLOOKUP(lapchart!P17,totallaptimes!$1:$1048576,ROW()-1),"")</f>
        <v/>
      </c>
      <c r="R18" s="2" t="str">
        <f>IFERROR(HLOOKUP(lapchart!R17,totallaptimes!$1:$1048576,ROW()-1)-HLOOKUP(lapchart!Q17,totallaptimes!$1:$1048576,ROW()-1),"")</f>
        <v/>
      </c>
      <c r="S18" s="2" t="str">
        <f>IFERROR(HLOOKUP(lapchart!S17,totallaptimes!$1:$1048576,ROW()-1)-HLOOKUP(lapchart!R17,totallaptimes!$1:$1048576,ROW()-1),"")</f>
        <v/>
      </c>
      <c r="T18" s="2" t="str">
        <f>IFERROR(HLOOKUP(lapchart!T17,totallaptimes!$1:$1048576,ROW()-1)-HLOOKUP(lapchart!S17,totallaptimes!$1:$1048576,ROW()-1),"")</f>
        <v/>
      </c>
      <c r="U18" s="2" t="str">
        <f>IFERROR(HLOOKUP(lapchart!U17,totallaptimes!$1:$1048576,ROW()-1)-HLOOKUP(lapchart!T17,totallaptimes!$1:$1048576,ROW()-1),"")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IFERROR(HLOOKUP(lapchart!C18,totallaptimes!$1:$1048576,ROW()-1)-HLOOKUP(lapchart!B18,totallaptimes!$1:$1048576,ROW()-1),"")</f>
        <v/>
      </c>
      <c r="D19" s="2" t="str">
        <f>IFERROR(HLOOKUP(lapchart!D18,totallaptimes!$1:$1048576,ROW()-1)-HLOOKUP(lapchart!C18,totallaptimes!$1:$1048576,ROW()-1),"")</f>
        <v/>
      </c>
      <c r="E19" s="2" t="str">
        <f>IFERROR(HLOOKUP(lapchart!E18,totallaptimes!$1:$1048576,ROW()-1)-HLOOKUP(lapchart!D18,totallaptimes!$1:$1048576,ROW()-1),"")</f>
        <v/>
      </c>
      <c r="F19" s="2" t="str">
        <f>IFERROR(HLOOKUP(lapchart!F18,totallaptimes!$1:$1048576,ROW()-1)-HLOOKUP(lapchart!E18,totallaptimes!$1:$1048576,ROW()-1),"")</f>
        <v/>
      </c>
      <c r="G19" s="2" t="str">
        <f>IFERROR(HLOOKUP(lapchart!G18,totallaptimes!$1:$1048576,ROW()-1)-HLOOKUP(lapchart!F18,totallaptimes!$1:$1048576,ROW()-1),"")</f>
        <v/>
      </c>
      <c r="H19" s="2" t="str">
        <f>IFERROR(HLOOKUP(lapchart!H18,totallaptimes!$1:$1048576,ROW()-1)-HLOOKUP(lapchart!G18,totallaptimes!$1:$1048576,ROW()-1),"")</f>
        <v/>
      </c>
      <c r="I19" s="2" t="str">
        <f>IFERROR(HLOOKUP(lapchart!I18,totallaptimes!$1:$1048576,ROW()-1)-HLOOKUP(lapchart!H18,totallaptimes!$1:$1048576,ROW()-1),"")</f>
        <v/>
      </c>
      <c r="J19" s="2" t="str">
        <f>IFERROR(HLOOKUP(lapchart!J18,totallaptimes!$1:$1048576,ROW()-1)-HLOOKUP(lapchart!I18,totallaptimes!$1:$1048576,ROW()-1),"")</f>
        <v/>
      </c>
      <c r="K19" s="2" t="str">
        <f>IFERROR(HLOOKUP(lapchart!K18,totallaptimes!$1:$1048576,ROW()-1)-HLOOKUP(lapchart!J18,totallaptimes!$1:$1048576,ROW()-1),"")</f>
        <v/>
      </c>
      <c r="L19" s="2" t="str">
        <f>IFERROR(HLOOKUP(lapchart!L18,totallaptimes!$1:$1048576,ROW()-1)-HLOOKUP(lapchart!K18,totallaptimes!$1:$1048576,ROW()-1),"")</f>
        <v/>
      </c>
      <c r="M19" s="2" t="str">
        <f>IFERROR(HLOOKUP(lapchart!M18,totallaptimes!$1:$1048576,ROW()-1)-HLOOKUP(lapchart!L18,totallaptimes!$1:$1048576,ROW()-1),"")</f>
        <v/>
      </c>
      <c r="N19" s="2" t="str">
        <f>IFERROR(HLOOKUP(lapchart!N18,totallaptimes!$1:$1048576,ROW()-1)-HLOOKUP(lapchart!M18,totallaptimes!$1:$1048576,ROW()-1),"")</f>
        <v/>
      </c>
      <c r="O19" s="2" t="str">
        <f>IFERROR(HLOOKUP(lapchart!O18,totallaptimes!$1:$1048576,ROW()-1)-HLOOKUP(lapchart!N18,totallaptimes!$1:$1048576,ROW()-1),"")</f>
        <v/>
      </c>
      <c r="P19" s="2" t="str">
        <f>IFERROR(HLOOKUP(lapchart!P18,totallaptimes!$1:$1048576,ROW()-1)-HLOOKUP(lapchart!O18,totallaptimes!$1:$1048576,ROW()-1),"")</f>
        <v/>
      </c>
      <c r="Q19" s="2" t="str">
        <f>IFERROR(HLOOKUP(lapchart!Q18,totallaptimes!$1:$1048576,ROW()-1)-HLOOKUP(lapchart!P18,totallaptimes!$1:$1048576,ROW()-1),"")</f>
        <v/>
      </c>
      <c r="R19" s="2" t="str">
        <f>IFERROR(HLOOKUP(lapchart!R18,totallaptimes!$1:$1048576,ROW()-1)-HLOOKUP(lapchart!Q18,totallaptimes!$1:$1048576,ROW()-1),"")</f>
        <v/>
      </c>
      <c r="S19" s="2" t="str">
        <f>IFERROR(HLOOKUP(lapchart!S18,totallaptimes!$1:$1048576,ROW()-1)-HLOOKUP(lapchart!R18,totallaptimes!$1:$1048576,ROW()-1),"")</f>
        <v/>
      </c>
      <c r="T19" s="2" t="str">
        <f>IFERROR(HLOOKUP(lapchart!T18,totallaptimes!$1:$1048576,ROW()-1)-HLOOKUP(lapchart!S18,totallaptimes!$1:$1048576,ROW()-1),"")</f>
        <v/>
      </c>
      <c r="U19" s="2" t="str">
        <f>IFERROR(HLOOKUP(lapchart!U18,totallaptimes!$1:$1048576,ROW()-1)-HLOOKUP(lapchart!T18,totallaptimes!$1:$1048576,ROW()-1),"")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IFERROR(HLOOKUP(lapchart!C19,totallaptimes!$1:$1048576,ROW()-1)-HLOOKUP(lapchart!B19,totallaptimes!$1:$1048576,ROW()-1),"")</f>
        <v/>
      </c>
      <c r="D20" s="2" t="str">
        <f>IFERROR(HLOOKUP(lapchart!D19,totallaptimes!$1:$1048576,ROW()-1)-HLOOKUP(lapchart!C19,totallaptimes!$1:$1048576,ROW()-1),"")</f>
        <v/>
      </c>
      <c r="E20" s="2" t="str">
        <f>IFERROR(HLOOKUP(lapchart!E19,totallaptimes!$1:$1048576,ROW()-1)-HLOOKUP(lapchart!D19,totallaptimes!$1:$1048576,ROW()-1),"")</f>
        <v/>
      </c>
      <c r="F20" s="2" t="str">
        <f>IFERROR(HLOOKUP(lapchart!F19,totallaptimes!$1:$1048576,ROW()-1)-HLOOKUP(lapchart!E19,totallaptimes!$1:$1048576,ROW()-1),"")</f>
        <v/>
      </c>
      <c r="G20" s="2" t="str">
        <f>IFERROR(HLOOKUP(lapchart!G19,totallaptimes!$1:$1048576,ROW()-1)-HLOOKUP(lapchart!F19,totallaptimes!$1:$1048576,ROW()-1),"")</f>
        <v/>
      </c>
      <c r="H20" s="2" t="str">
        <f>IFERROR(HLOOKUP(lapchart!H19,totallaptimes!$1:$1048576,ROW()-1)-HLOOKUP(lapchart!G19,totallaptimes!$1:$1048576,ROW()-1),"")</f>
        <v/>
      </c>
      <c r="I20" s="2" t="str">
        <f>IFERROR(HLOOKUP(lapchart!I19,totallaptimes!$1:$1048576,ROW()-1)-HLOOKUP(lapchart!H19,totallaptimes!$1:$1048576,ROW()-1),"")</f>
        <v/>
      </c>
      <c r="J20" s="2" t="str">
        <f>IFERROR(HLOOKUP(lapchart!J19,totallaptimes!$1:$1048576,ROW()-1)-HLOOKUP(lapchart!I19,totallaptimes!$1:$1048576,ROW()-1),"")</f>
        <v/>
      </c>
      <c r="K20" s="2" t="str">
        <f>IFERROR(HLOOKUP(lapchart!K19,totallaptimes!$1:$1048576,ROW()-1)-HLOOKUP(lapchart!J19,totallaptimes!$1:$1048576,ROW()-1),"")</f>
        <v/>
      </c>
      <c r="L20" s="2" t="str">
        <f>IFERROR(HLOOKUP(lapchart!L19,totallaptimes!$1:$1048576,ROW()-1)-HLOOKUP(lapchart!K19,totallaptimes!$1:$1048576,ROW()-1),"")</f>
        <v/>
      </c>
      <c r="M20" s="2" t="str">
        <f>IFERROR(HLOOKUP(lapchart!M19,totallaptimes!$1:$1048576,ROW()-1)-HLOOKUP(lapchart!L19,totallaptimes!$1:$1048576,ROW()-1),"")</f>
        <v/>
      </c>
      <c r="N20" s="2" t="str">
        <f>IFERROR(HLOOKUP(lapchart!N19,totallaptimes!$1:$1048576,ROW()-1)-HLOOKUP(lapchart!M19,totallaptimes!$1:$1048576,ROW()-1),"")</f>
        <v/>
      </c>
      <c r="O20" s="2" t="str">
        <f>IFERROR(HLOOKUP(lapchart!O19,totallaptimes!$1:$1048576,ROW()-1)-HLOOKUP(lapchart!N19,totallaptimes!$1:$1048576,ROW()-1),"")</f>
        <v/>
      </c>
      <c r="P20" s="2" t="str">
        <f>IFERROR(HLOOKUP(lapchart!P19,totallaptimes!$1:$1048576,ROW()-1)-HLOOKUP(lapchart!O19,totallaptimes!$1:$1048576,ROW()-1),"")</f>
        <v/>
      </c>
      <c r="Q20" s="2" t="str">
        <f>IFERROR(HLOOKUP(lapchart!Q19,totallaptimes!$1:$1048576,ROW()-1)-HLOOKUP(lapchart!P19,totallaptimes!$1:$1048576,ROW()-1),"")</f>
        <v/>
      </c>
      <c r="R20" s="2" t="str">
        <f>IFERROR(HLOOKUP(lapchart!R19,totallaptimes!$1:$1048576,ROW()-1)-HLOOKUP(lapchart!Q19,totallaptimes!$1:$1048576,ROW()-1),"")</f>
        <v/>
      </c>
      <c r="S20" s="2" t="str">
        <f>IFERROR(HLOOKUP(lapchart!S19,totallaptimes!$1:$1048576,ROW()-1)-HLOOKUP(lapchart!R19,totallaptimes!$1:$1048576,ROW()-1),"")</f>
        <v/>
      </c>
      <c r="T20" s="2" t="str">
        <f>IFERROR(HLOOKUP(lapchart!T19,totallaptimes!$1:$1048576,ROW()-1)-HLOOKUP(lapchart!S19,totallaptimes!$1:$1048576,ROW()-1),"")</f>
        <v/>
      </c>
      <c r="U20" s="2" t="str">
        <f>IFERROR(HLOOKUP(lapchart!U19,totallaptimes!$1:$1048576,ROW()-1)-HLOOKUP(lapchart!T19,totallaptimes!$1:$1048576,ROW()-1),"")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IFERROR(HLOOKUP(lapchart!C20,totallaptimes!$1:$1048576,ROW()-1)-HLOOKUP(lapchart!B20,totallaptimes!$1:$1048576,ROW()-1),"")</f>
        <v/>
      </c>
      <c r="D21" s="2" t="str">
        <f>IFERROR(HLOOKUP(lapchart!D20,totallaptimes!$1:$1048576,ROW()-1)-HLOOKUP(lapchart!C20,totallaptimes!$1:$1048576,ROW()-1),"")</f>
        <v/>
      </c>
      <c r="E21" s="2" t="str">
        <f>IFERROR(HLOOKUP(lapchart!E20,totallaptimes!$1:$1048576,ROW()-1)-HLOOKUP(lapchart!D20,totallaptimes!$1:$1048576,ROW()-1),"")</f>
        <v/>
      </c>
      <c r="F21" s="2" t="str">
        <f>IFERROR(HLOOKUP(lapchart!F20,totallaptimes!$1:$1048576,ROW()-1)-HLOOKUP(lapchart!E20,totallaptimes!$1:$1048576,ROW()-1),"")</f>
        <v/>
      </c>
      <c r="G21" s="2" t="str">
        <f>IFERROR(HLOOKUP(lapchart!G20,totallaptimes!$1:$1048576,ROW()-1)-HLOOKUP(lapchart!F20,totallaptimes!$1:$1048576,ROW()-1),"")</f>
        <v/>
      </c>
      <c r="H21" s="2" t="str">
        <f>IFERROR(HLOOKUP(lapchart!H20,totallaptimes!$1:$1048576,ROW()-1)-HLOOKUP(lapchart!G20,totallaptimes!$1:$1048576,ROW()-1),"")</f>
        <v/>
      </c>
      <c r="I21" s="2" t="str">
        <f>IFERROR(HLOOKUP(lapchart!I20,totallaptimes!$1:$1048576,ROW()-1)-HLOOKUP(lapchart!H20,totallaptimes!$1:$1048576,ROW()-1),"")</f>
        <v/>
      </c>
      <c r="J21" s="2" t="str">
        <f>IFERROR(HLOOKUP(lapchart!J20,totallaptimes!$1:$1048576,ROW()-1)-HLOOKUP(lapchart!I20,totallaptimes!$1:$1048576,ROW()-1),"")</f>
        <v/>
      </c>
      <c r="K21" s="2" t="str">
        <f>IFERROR(HLOOKUP(lapchart!K20,totallaptimes!$1:$1048576,ROW()-1)-HLOOKUP(lapchart!J20,totallaptimes!$1:$1048576,ROW()-1),"")</f>
        <v/>
      </c>
      <c r="L21" s="2" t="str">
        <f>IFERROR(HLOOKUP(lapchart!L20,totallaptimes!$1:$1048576,ROW()-1)-HLOOKUP(lapchart!K20,totallaptimes!$1:$1048576,ROW()-1),"")</f>
        <v/>
      </c>
      <c r="M21" s="2" t="str">
        <f>IFERROR(HLOOKUP(lapchart!M20,totallaptimes!$1:$1048576,ROW()-1)-HLOOKUP(lapchart!L20,totallaptimes!$1:$1048576,ROW()-1),"")</f>
        <v/>
      </c>
      <c r="N21" s="2" t="str">
        <f>IFERROR(HLOOKUP(lapchart!N20,totallaptimes!$1:$1048576,ROW()-1)-HLOOKUP(lapchart!M20,totallaptimes!$1:$1048576,ROW()-1),"")</f>
        <v/>
      </c>
      <c r="O21" s="2" t="str">
        <f>IFERROR(HLOOKUP(lapchart!O20,totallaptimes!$1:$1048576,ROW()-1)-HLOOKUP(lapchart!N20,totallaptimes!$1:$1048576,ROW()-1),"")</f>
        <v/>
      </c>
      <c r="P21" s="2" t="str">
        <f>IFERROR(HLOOKUP(lapchart!P20,totallaptimes!$1:$1048576,ROW()-1)-HLOOKUP(lapchart!O20,totallaptimes!$1:$1048576,ROW()-1),"")</f>
        <v/>
      </c>
      <c r="Q21" s="2" t="str">
        <f>IFERROR(HLOOKUP(lapchart!Q20,totallaptimes!$1:$1048576,ROW()-1)-HLOOKUP(lapchart!P20,totallaptimes!$1:$1048576,ROW()-1),"")</f>
        <v/>
      </c>
      <c r="R21" s="2" t="str">
        <f>IFERROR(HLOOKUP(lapchart!R20,totallaptimes!$1:$1048576,ROW()-1)-HLOOKUP(lapchart!Q20,totallaptimes!$1:$1048576,ROW()-1),"")</f>
        <v/>
      </c>
      <c r="S21" s="2" t="str">
        <f>IFERROR(HLOOKUP(lapchart!S20,totallaptimes!$1:$1048576,ROW()-1)-HLOOKUP(lapchart!R20,totallaptimes!$1:$1048576,ROW()-1),"")</f>
        <v/>
      </c>
      <c r="T21" s="2" t="str">
        <f>IFERROR(HLOOKUP(lapchart!T20,totallaptimes!$1:$1048576,ROW()-1)-HLOOKUP(lapchart!S20,totallaptimes!$1:$1048576,ROW()-1),"")</f>
        <v/>
      </c>
      <c r="U21" s="2" t="str">
        <f>IFERROR(HLOOKUP(lapchart!U20,totallaptimes!$1:$1048576,ROW()-1)-HLOOKUP(lapchart!T20,totallaptimes!$1:$1048576,ROW()-1),"")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IFERROR(HLOOKUP(lapchart!C21,totallaptimes!$1:$1048576,ROW()-1)-HLOOKUP(lapchart!B21,totallaptimes!$1:$1048576,ROW()-1),"")</f>
        <v/>
      </c>
      <c r="D22" s="2" t="str">
        <f>IFERROR(HLOOKUP(lapchart!D21,totallaptimes!$1:$1048576,ROW()-1)-HLOOKUP(lapchart!C21,totallaptimes!$1:$1048576,ROW()-1),"")</f>
        <v/>
      </c>
      <c r="E22" s="2" t="str">
        <f>IFERROR(HLOOKUP(lapchart!E21,totallaptimes!$1:$1048576,ROW()-1)-HLOOKUP(lapchart!D21,totallaptimes!$1:$1048576,ROW()-1),"")</f>
        <v/>
      </c>
      <c r="F22" s="2" t="str">
        <f>IFERROR(HLOOKUP(lapchart!F21,totallaptimes!$1:$1048576,ROW()-1)-HLOOKUP(lapchart!E21,totallaptimes!$1:$1048576,ROW()-1),"")</f>
        <v/>
      </c>
      <c r="G22" s="2" t="str">
        <f>IFERROR(HLOOKUP(lapchart!G21,totallaptimes!$1:$1048576,ROW()-1)-HLOOKUP(lapchart!F21,totallaptimes!$1:$1048576,ROW()-1),"")</f>
        <v/>
      </c>
      <c r="H22" s="2" t="str">
        <f>IFERROR(HLOOKUP(lapchart!H21,totallaptimes!$1:$1048576,ROW()-1)-HLOOKUP(lapchart!G21,totallaptimes!$1:$1048576,ROW()-1),"")</f>
        <v/>
      </c>
      <c r="I22" s="2" t="str">
        <f>IFERROR(HLOOKUP(lapchart!I21,totallaptimes!$1:$1048576,ROW()-1)-HLOOKUP(lapchart!H21,totallaptimes!$1:$1048576,ROW()-1),"")</f>
        <v/>
      </c>
      <c r="J22" s="2" t="str">
        <f>IFERROR(HLOOKUP(lapchart!J21,totallaptimes!$1:$1048576,ROW()-1)-HLOOKUP(lapchart!I21,totallaptimes!$1:$1048576,ROW()-1),"")</f>
        <v/>
      </c>
      <c r="K22" s="2" t="str">
        <f>IFERROR(HLOOKUP(lapchart!K21,totallaptimes!$1:$1048576,ROW()-1)-HLOOKUP(lapchart!J21,totallaptimes!$1:$1048576,ROW()-1),"")</f>
        <v/>
      </c>
      <c r="L22" s="2" t="str">
        <f>IFERROR(HLOOKUP(lapchart!L21,totallaptimes!$1:$1048576,ROW()-1)-HLOOKUP(lapchart!K21,totallaptimes!$1:$1048576,ROW()-1),"")</f>
        <v/>
      </c>
      <c r="M22" s="2" t="str">
        <f>IFERROR(HLOOKUP(lapchart!M21,totallaptimes!$1:$1048576,ROW()-1)-HLOOKUP(lapchart!L21,totallaptimes!$1:$1048576,ROW()-1),"")</f>
        <v/>
      </c>
      <c r="N22" s="2" t="str">
        <f>IFERROR(HLOOKUP(lapchart!N21,totallaptimes!$1:$1048576,ROW()-1)-HLOOKUP(lapchart!M21,totallaptimes!$1:$1048576,ROW()-1),"")</f>
        <v/>
      </c>
      <c r="O22" s="2" t="str">
        <f>IFERROR(HLOOKUP(lapchart!O21,totallaptimes!$1:$1048576,ROW()-1)-HLOOKUP(lapchart!N21,totallaptimes!$1:$1048576,ROW()-1),"")</f>
        <v/>
      </c>
      <c r="P22" s="2" t="str">
        <f>IFERROR(HLOOKUP(lapchart!P21,totallaptimes!$1:$1048576,ROW()-1)-HLOOKUP(lapchart!O21,totallaptimes!$1:$1048576,ROW()-1),"")</f>
        <v/>
      </c>
      <c r="Q22" s="2" t="str">
        <f>IFERROR(HLOOKUP(lapchart!Q21,totallaptimes!$1:$1048576,ROW()-1)-HLOOKUP(lapchart!P21,totallaptimes!$1:$1048576,ROW()-1),"")</f>
        <v/>
      </c>
      <c r="R22" s="2" t="str">
        <f>IFERROR(HLOOKUP(lapchart!R21,totallaptimes!$1:$1048576,ROW()-1)-HLOOKUP(lapchart!Q21,totallaptimes!$1:$1048576,ROW()-1),"")</f>
        <v/>
      </c>
      <c r="S22" s="2" t="str">
        <f>IFERROR(HLOOKUP(lapchart!S21,totallaptimes!$1:$1048576,ROW()-1)-HLOOKUP(lapchart!R21,totallaptimes!$1:$1048576,ROW()-1),"")</f>
        <v/>
      </c>
      <c r="T22" s="2" t="str">
        <f>IFERROR(HLOOKUP(lapchart!T21,totallaptimes!$1:$1048576,ROW()-1)-HLOOKUP(lapchart!S21,totallaptimes!$1:$1048576,ROW()-1),"")</f>
        <v/>
      </c>
      <c r="U22" s="2" t="str">
        <f>IFERROR(HLOOKUP(lapchart!U21,totallaptimes!$1:$1048576,ROW()-1)-HLOOKUP(lapchart!T21,totallaptimes!$1:$1048576,ROW()-1),"")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IFERROR(HLOOKUP(lapchart!C22,totallaptimes!$1:$1048576,ROW()-1)-HLOOKUP(lapchart!B22,totallaptimes!$1:$1048576,ROW()-1),"")</f>
        <v/>
      </c>
      <c r="D23" s="2" t="str">
        <f>IFERROR(HLOOKUP(lapchart!D22,totallaptimes!$1:$1048576,ROW()-1)-HLOOKUP(lapchart!C22,totallaptimes!$1:$1048576,ROW()-1),"")</f>
        <v/>
      </c>
      <c r="E23" s="2" t="str">
        <f>IFERROR(HLOOKUP(lapchart!E22,totallaptimes!$1:$1048576,ROW()-1)-HLOOKUP(lapchart!D22,totallaptimes!$1:$1048576,ROW()-1),"")</f>
        <v/>
      </c>
      <c r="F23" s="2" t="str">
        <f>IFERROR(HLOOKUP(lapchart!F22,totallaptimes!$1:$1048576,ROW()-1)-HLOOKUP(lapchart!E22,totallaptimes!$1:$1048576,ROW()-1),"")</f>
        <v/>
      </c>
      <c r="G23" s="2" t="str">
        <f>IFERROR(HLOOKUP(lapchart!G22,totallaptimes!$1:$1048576,ROW()-1)-HLOOKUP(lapchart!F22,totallaptimes!$1:$1048576,ROW()-1),"")</f>
        <v/>
      </c>
      <c r="H23" s="2" t="str">
        <f>IFERROR(HLOOKUP(lapchart!H22,totallaptimes!$1:$1048576,ROW()-1)-HLOOKUP(lapchart!G22,totallaptimes!$1:$1048576,ROW()-1),"")</f>
        <v/>
      </c>
      <c r="I23" s="2" t="str">
        <f>IFERROR(HLOOKUP(lapchart!I22,totallaptimes!$1:$1048576,ROW()-1)-HLOOKUP(lapchart!H22,totallaptimes!$1:$1048576,ROW()-1),"")</f>
        <v/>
      </c>
      <c r="J23" s="2" t="str">
        <f>IFERROR(HLOOKUP(lapchart!J22,totallaptimes!$1:$1048576,ROW()-1)-HLOOKUP(lapchart!I22,totallaptimes!$1:$1048576,ROW()-1),"")</f>
        <v/>
      </c>
      <c r="K23" s="2" t="str">
        <f>IFERROR(HLOOKUP(lapchart!K22,totallaptimes!$1:$1048576,ROW()-1)-HLOOKUP(lapchart!J22,totallaptimes!$1:$1048576,ROW()-1),"")</f>
        <v/>
      </c>
      <c r="L23" s="2" t="str">
        <f>IFERROR(HLOOKUP(lapchart!L22,totallaptimes!$1:$1048576,ROW()-1)-HLOOKUP(lapchart!K22,totallaptimes!$1:$1048576,ROW()-1),"")</f>
        <v/>
      </c>
      <c r="M23" s="2" t="str">
        <f>IFERROR(HLOOKUP(lapchart!M22,totallaptimes!$1:$1048576,ROW()-1)-HLOOKUP(lapchart!L22,totallaptimes!$1:$1048576,ROW()-1),"")</f>
        <v/>
      </c>
      <c r="N23" s="2" t="str">
        <f>IFERROR(HLOOKUP(lapchart!N22,totallaptimes!$1:$1048576,ROW()-1)-HLOOKUP(lapchart!M22,totallaptimes!$1:$1048576,ROW()-1),"")</f>
        <v/>
      </c>
      <c r="O23" s="2" t="str">
        <f>IFERROR(HLOOKUP(lapchart!O22,totallaptimes!$1:$1048576,ROW()-1)-HLOOKUP(lapchart!N22,totallaptimes!$1:$1048576,ROW()-1),"")</f>
        <v/>
      </c>
      <c r="P23" s="2" t="str">
        <f>IFERROR(HLOOKUP(lapchart!P22,totallaptimes!$1:$1048576,ROW()-1)-HLOOKUP(lapchart!O22,totallaptimes!$1:$1048576,ROW()-1),"")</f>
        <v/>
      </c>
      <c r="Q23" s="2" t="str">
        <f>IFERROR(HLOOKUP(lapchart!Q22,totallaptimes!$1:$1048576,ROW()-1)-HLOOKUP(lapchart!P22,totallaptimes!$1:$1048576,ROW()-1),"")</f>
        <v/>
      </c>
      <c r="R23" s="2" t="str">
        <f>IFERROR(HLOOKUP(lapchart!R22,totallaptimes!$1:$1048576,ROW()-1)-HLOOKUP(lapchart!Q22,totallaptimes!$1:$1048576,ROW()-1),"")</f>
        <v/>
      </c>
      <c r="S23" s="2" t="str">
        <f>IFERROR(HLOOKUP(lapchart!S22,totallaptimes!$1:$1048576,ROW()-1)-HLOOKUP(lapchart!R22,totallaptimes!$1:$1048576,ROW()-1),"")</f>
        <v/>
      </c>
      <c r="T23" s="2" t="str">
        <f>IFERROR(HLOOKUP(lapchart!T22,totallaptimes!$1:$1048576,ROW()-1)-HLOOKUP(lapchart!S22,totallaptimes!$1:$1048576,ROW()-1),"")</f>
        <v/>
      </c>
      <c r="U23" s="2" t="str">
        <f>IFERROR(HLOOKUP(lapchart!U22,totallaptimes!$1:$1048576,ROW()-1)-HLOOKUP(lapchart!T22,totallaptimes!$1:$1048576,ROW()-1),"")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IFERROR(HLOOKUP(lapchart!C23,totallaptimes!$1:$1048576,ROW()-1)-HLOOKUP(lapchart!B23,totallaptimes!$1:$1048576,ROW()-1),"")</f>
        <v/>
      </c>
      <c r="D24" s="2" t="str">
        <f>IFERROR(HLOOKUP(lapchart!D23,totallaptimes!$1:$1048576,ROW()-1)-HLOOKUP(lapchart!C23,totallaptimes!$1:$1048576,ROW()-1),"")</f>
        <v/>
      </c>
      <c r="E24" s="2" t="str">
        <f>IFERROR(HLOOKUP(lapchart!E23,totallaptimes!$1:$1048576,ROW()-1)-HLOOKUP(lapchart!D23,totallaptimes!$1:$1048576,ROW()-1),"")</f>
        <v/>
      </c>
      <c r="F24" s="2" t="str">
        <f>IFERROR(HLOOKUP(lapchart!F23,totallaptimes!$1:$1048576,ROW()-1)-HLOOKUP(lapchart!E23,totallaptimes!$1:$1048576,ROW()-1),"")</f>
        <v/>
      </c>
      <c r="G24" s="2" t="str">
        <f>IFERROR(HLOOKUP(lapchart!G23,totallaptimes!$1:$1048576,ROW()-1)-HLOOKUP(lapchart!F23,totallaptimes!$1:$1048576,ROW()-1),"")</f>
        <v/>
      </c>
      <c r="H24" s="2" t="str">
        <f>IFERROR(HLOOKUP(lapchart!H23,totallaptimes!$1:$1048576,ROW()-1)-HLOOKUP(lapchart!G23,totallaptimes!$1:$1048576,ROW()-1),"")</f>
        <v/>
      </c>
      <c r="I24" s="2" t="str">
        <f>IFERROR(HLOOKUP(lapchart!I23,totallaptimes!$1:$1048576,ROW()-1)-HLOOKUP(lapchart!H23,totallaptimes!$1:$1048576,ROW()-1),"")</f>
        <v/>
      </c>
      <c r="J24" s="2" t="str">
        <f>IFERROR(HLOOKUP(lapchart!J23,totallaptimes!$1:$1048576,ROW()-1)-HLOOKUP(lapchart!I23,totallaptimes!$1:$1048576,ROW()-1),"")</f>
        <v/>
      </c>
      <c r="K24" s="2" t="str">
        <f>IFERROR(HLOOKUP(lapchart!K23,totallaptimes!$1:$1048576,ROW()-1)-HLOOKUP(lapchart!J23,totallaptimes!$1:$1048576,ROW()-1),"")</f>
        <v/>
      </c>
      <c r="L24" s="2" t="str">
        <f>IFERROR(HLOOKUP(lapchart!L23,totallaptimes!$1:$1048576,ROW()-1)-HLOOKUP(lapchart!K23,totallaptimes!$1:$1048576,ROW()-1),"")</f>
        <v/>
      </c>
      <c r="M24" s="2" t="str">
        <f>IFERROR(HLOOKUP(lapchart!M23,totallaptimes!$1:$1048576,ROW()-1)-HLOOKUP(lapchart!L23,totallaptimes!$1:$1048576,ROW()-1),"")</f>
        <v/>
      </c>
      <c r="N24" s="2" t="str">
        <f>IFERROR(HLOOKUP(lapchart!N23,totallaptimes!$1:$1048576,ROW()-1)-HLOOKUP(lapchart!M23,totallaptimes!$1:$1048576,ROW()-1),"")</f>
        <v/>
      </c>
      <c r="O24" s="2" t="str">
        <f>IFERROR(HLOOKUP(lapchart!O23,totallaptimes!$1:$1048576,ROW()-1)-HLOOKUP(lapchart!N23,totallaptimes!$1:$1048576,ROW()-1),"")</f>
        <v/>
      </c>
      <c r="P24" s="2" t="str">
        <f>IFERROR(HLOOKUP(lapchart!P23,totallaptimes!$1:$1048576,ROW()-1)-HLOOKUP(lapchart!O23,totallaptimes!$1:$1048576,ROW()-1),"")</f>
        <v/>
      </c>
      <c r="Q24" s="2" t="str">
        <f>IFERROR(HLOOKUP(lapchart!Q23,totallaptimes!$1:$1048576,ROW()-1)-HLOOKUP(lapchart!P23,totallaptimes!$1:$1048576,ROW()-1),"")</f>
        <v/>
      </c>
      <c r="R24" s="2" t="str">
        <f>IFERROR(HLOOKUP(lapchart!R23,totallaptimes!$1:$1048576,ROW()-1)-HLOOKUP(lapchart!Q23,totallaptimes!$1:$1048576,ROW()-1),"")</f>
        <v/>
      </c>
      <c r="S24" s="2" t="str">
        <f>IFERROR(HLOOKUP(lapchart!S23,totallaptimes!$1:$1048576,ROW()-1)-HLOOKUP(lapchart!R23,totallaptimes!$1:$1048576,ROW()-1),"")</f>
        <v/>
      </c>
      <c r="T24" s="2" t="str">
        <f>IFERROR(HLOOKUP(lapchart!T23,totallaptimes!$1:$1048576,ROW()-1)-HLOOKUP(lapchart!S23,totallaptimes!$1:$1048576,ROW()-1),"")</f>
        <v/>
      </c>
      <c r="U24" s="2" t="str">
        <f>IFERROR(HLOOKUP(lapchart!U23,totallaptimes!$1:$1048576,ROW()-1)-HLOOKUP(lapchart!T23,totallaptimes!$1:$1048576,ROW()-1),"")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IFERROR(HLOOKUP(lapchart!C24,totallaptimes!$1:$1048576,ROW()-1)-HLOOKUP(lapchart!B24,totallaptimes!$1:$1048576,ROW()-1),"")</f>
        <v/>
      </c>
      <c r="D25" s="2" t="str">
        <f>IFERROR(HLOOKUP(lapchart!D24,totallaptimes!$1:$1048576,ROW()-1)-HLOOKUP(lapchart!C24,totallaptimes!$1:$1048576,ROW()-1),"")</f>
        <v/>
      </c>
      <c r="E25" s="2" t="str">
        <f>IFERROR(HLOOKUP(lapchart!E24,totallaptimes!$1:$1048576,ROW()-1)-HLOOKUP(lapchart!D24,totallaptimes!$1:$1048576,ROW()-1),"")</f>
        <v/>
      </c>
      <c r="F25" s="2" t="str">
        <f>IFERROR(HLOOKUP(lapchart!F24,totallaptimes!$1:$1048576,ROW()-1)-HLOOKUP(lapchart!E24,totallaptimes!$1:$1048576,ROW()-1),"")</f>
        <v/>
      </c>
      <c r="G25" s="2" t="str">
        <f>IFERROR(HLOOKUP(lapchart!G24,totallaptimes!$1:$1048576,ROW()-1)-HLOOKUP(lapchart!F24,totallaptimes!$1:$1048576,ROW()-1),"")</f>
        <v/>
      </c>
      <c r="H25" s="2" t="str">
        <f>IFERROR(HLOOKUP(lapchart!H24,totallaptimes!$1:$1048576,ROW()-1)-HLOOKUP(lapchart!G24,totallaptimes!$1:$1048576,ROW()-1),"")</f>
        <v/>
      </c>
      <c r="I25" s="2" t="str">
        <f>IFERROR(HLOOKUP(lapchart!I24,totallaptimes!$1:$1048576,ROW()-1)-HLOOKUP(lapchart!H24,totallaptimes!$1:$1048576,ROW()-1),"")</f>
        <v/>
      </c>
      <c r="J25" s="2" t="str">
        <f>IFERROR(HLOOKUP(lapchart!J24,totallaptimes!$1:$1048576,ROW()-1)-HLOOKUP(lapchart!I24,totallaptimes!$1:$1048576,ROW()-1),"")</f>
        <v/>
      </c>
      <c r="K25" s="2" t="str">
        <f>IFERROR(HLOOKUP(lapchart!K24,totallaptimes!$1:$1048576,ROW()-1)-HLOOKUP(lapchart!J24,totallaptimes!$1:$1048576,ROW()-1),"")</f>
        <v/>
      </c>
      <c r="L25" s="2" t="str">
        <f>IFERROR(HLOOKUP(lapchart!L24,totallaptimes!$1:$1048576,ROW()-1)-HLOOKUP(lapchart!K24,totallaptimes!$1:$1048576,ROW()-1),"")</f>
        <v/>
      </c>
      <c r="M25" s="2" t="str">
        <f>IFERROR(HLOOKUP(lapchart!M24,totallaptimes!$1:$1048576,ROW()-1)-HLOOKUP(lapchart!L24,totallaptimes!$1:$1048576,ROW()-1),"")</f>
        <v/>
      </c>
      <c r="N25" s="2" t="str">
        <f>IFERROR(HLOOKUP(lapchart!N24,totallaptimes!$1:$1048576,ROW()-1)-HLOOKUP(lapchart!M24,totallaptimes!$1:$1048576,ROW()-1),"")</f>
        <v/>
      </c>
      <c r="O25" s="2" t="str">
        <f>IFERROR(HLOOKUP(lapchart!O24,totallaptimes!$1:$1048576,ROW()-1)-HLOOKUP(lapchart!N24,totallaptimes!$1:$1048576,ROW()-1),"")</f>
        <v/>
      </c>
      <c r="P25" s="2" t="str">
        <f>IFERROR(HLOOKUP(lapchart!P24,totallaptimes!$1:$1048576,ROW()-1)-HLOOKUP(lapchart!O24,totallaptimes!$1:$1048576,ROW()-1),"")</f>
        <v/>
      </c>
      <c r="Q25" s="2" t="str">
        <f>IFERROR(HLOOKUP(lapchart!Q24,totallaptimes!$1:$1048576,ROW()-1)-HLOOKUP(lapchart!P24,totallaptimes!$1:$1048576,ROW()-1),"")</f>
        <v/>
      </c>
      <c r="R25" s="2" t="str">
        <f>IFERROR(HLOOKUP(lapchart!R24,totallaptimes!$1:$1048576,ROW()-1)-HLOOKUP(lapchart!Q24,totallaptimes!$1:$1048576,ROW()-1),"")</f>
        <v/>
      </c>
      <c r="S25" s="2" t="str">
        <f>IFERROR(HLOOKUP(lapchart!S24,totallaptimes!$1:$1048576,ROW()-1)-HLOOKUP(lapchart!R24,totallaptimes!$1:$1048576,ROW()-1),"")</f>
        <v/>
      </c>
      <c r="T25" s="2" t="str">
        <f>IFERROR(HLOOKUP(lapchart!T24,totallaptimes!$1:$1048576,ROW()-1)-HLOOKUP(lapchart!S24,totallaptimes!$1:$1048576,ROW()-1),"")</f>
        <v/>
      </c>
      <c r="U25" s="2" t="str">
        <f>IFERROR(HLOOKUP(lapchart!U24,totallaptimes!$1:$1048576,ROW()-1)-HLOOKUP(lapchart!T24,totallaptimes!$1:$1048576,ROW()-1),"")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IFERROR(HLOOKUP(lapchart!C25,totallaptimes!$1:$1048576,ROW()-1)-HLOOKUP(lapchart!B25,totallaptimes!$1:$1048576,ROW()-1),"")</f>
        <v/>
      </c>
      <c r="D26" s="2" t="str">
        <f>IFERROR(HLOOKUP(lapchart!D25,totallaptimes!$1:$1048576,ROW()-1)-HLOOKUP(lapchart!C25,totallaptimes!$1:$1048576,ROW()-1),"")</f>
        <v/>
      </c>
      <c r="E26" s="2" t="str">
        <f>IFERROR(HLOOKUP(lapchart!E25,totallaptimes!$1:$1048576,ROW()-1)-HLOOKUP(lapchart!D25,totallaptimes!$1:$1048576,ROW()-1),"")</f>
        <v/>
      </c>
      <c r="F26" s="2" t="str">
        <f>IFERROR(HLOOKUP(lapchart!F25,totallaptimes!$1:$1048576,ROW()-1)-HLOOKUP(lapchart!E25,totallaptimes!$1:$1048576,ROW()-1),"")</f>
        <v/>
      </c>
      <c r="G26" s="2" t="str">
        <f>IFERROR(HLOOKUP(lapchart!G25,totallaptimes!$1:$1048576,ROW()-1)-HLOOKUP(lapchart!F25,totallaptimes!$1:$1048576,ROW()-1),"")</f>
        <v/>
      </c>
      <c r="H26" s="2" t="str">
        <f>IFERROR(HLOOKUP(lapchart!H25,totallaptimes!$1:$1048576,ROW()-1)-HLOOKUP(lapchart!G25,totallaptimes!$1:$1048576,ROW()-1),"")</f>
        <v/>
      </c>
      <c r="I26" s="2" t="str">
        <f>IFERROR(HLOOKUP(lapchart!I25,totallaptimes!$1:$1048576,ROW()-1)-HLOOKUP(lapchart!H25,totallaptimes!$1:$1048576,ROW()-1),"")</f>
        <v/>
      </c>
      <c r="J26" s="2" t="str">
        <f>IFERROR(HLOOKUP(lapchart!J25,totallaptimes!$1:$1048576,ROW()-1)-HLOOKUP(lapchart!I25,totallaptimes!$1:$1048576,ROW()-1),"")</f>
        <v/>
      </c>
      <c r="K26" s="2" t="str">
        <f>IFERROR(HLOOKUP(lapchart!K25,totallaptimes!$1:$1048576,ROW()-1)-HLOOKUP(lapchart!J25,totallaptimes!$1:$1048576,ROW()-1),"")</f>
        <v/>
      </c>
      <c r="L26" s="2" t="str">
        <f>IFERROR(HLOOKUP(lapchart!L25,totallaptimes!$1:$1048576,ROW()-1)-HLOOKUP(lapchart!K25,totallaptimes!$1:$1048576,ROW()-1),"")</f>
        <v/>
      </c>
      <c r="M26" s="2" t="str">
        <f>IFERROR(HLOOKUP(lapchart!M25,totallaptimes!$1:$1048576,ROW()-1)-HLOOKUP(lapchart!L25,totallaptimes!$1:$1048576,ROW()-1),"")</f>
        <v/>
      </c>
      <c r="N26" s="2" t="str">
        <f>IFERROR(HLOOKUP(lapchart!N25,totallaptimes!$1:$1048576,ROW()-1)-HLOOKUP(lapchart!M25,totallaptimes!$1:$1048576,ROW()-1),"")</f>
        <v/>
      </c>
      <c r="O26" s="2" t="str">
        <f>IFERROR(HLOOKUP(lapchart!O25,totallaptimes!$1:$1048576,ROW()-1)-HLOOKUP(lapchart!N25,totallaptimes!$1:$1048576,ROW()-1),"")</f>
        <v/>
      </c>
      <c r="P26" s="2" t="str">
        <f>IFERROR(HLOOKUP(lapchart!P25,totallaptimes!$1:$1048576,ROW()-1)-HLOOKUP(lapchart!O25,totallaptimes!$1:$1048576,ROW()-1),"")</f>
        <v/>
      </c>
      <c r="Q26" s="2" t="str">
        <f>IFERROR(HLOOKUP(lapchart!Q25,totallaptimes!$1:$1048576,ROW()-1)-HLOOKUP(lapchart!P25,totallaptimes!$1:$1048576,ROW()-1),"")</f>
        <v/>
      </c>
      <c r="R26" s="2" t="str">
        <f>IFERROR(HLOOKUP(lapchart!R25,totallaptimes!$1:$1048576,ROW()-1)-HLOOKUP(lapchart!Q25,totallaptimes!$1:$1048576,ROW()-1),"")</f>
        <v/>
      </c>
      <c r="S26" s="2" t="str">
        <f>IFERROR(HLOOKUP(lapchart!S25,totallaptimes!$1:$1048576,ROW()-1)-HLOOKUP(lapchart!R25,totallaptimes!$1:$1048576,ROW()-1),"")</f>
        <v/>
      </c>
      <c r="T26" s="2" t="str">
        <f>IFERROR(HLOOKUP(lapchart!T25,totallaptimes!$1:$1048576,ROW()-1)-HLOOKUP(lapchart!S25,totallaptimes!$1:$1048576,ROW()-1),"")</f>
        <v/>
      </c>
      <c r="U26" s="2" t="str">
        <f>IFERROR(HLOOKUP(lapchart!U25,totallaptimes!$1:$1048576,ROW()-1)-HLOOKUP(lapchart!T25,totallaptimes!$1:$1048576,ROW()-1),"")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IFERROR(HLOOKUP(lapchart!C26,totallaptimes!$1:$1048576,ROW()-1)-HLOOKUP(lapchart!B26,totallaptimes!$1:$1048576,ROW()-1),"")</f>
        <v/>
      </c>
      <c r="D27" s="2" t="str">
        <f>IFERROR(HLOOKUP(lapchart!D26,totallaptimes!$1:$1048576,ROW()-1)-HLOOKUP(lapchart!C26,totallaptimes!$1:$1048576,ROW()-1),"")</f>
        <v/>
      </c>
      <c r="E27" s="2" t="str">
        <f>IFERROR(HLOOKUP(lapchart!E26,totallaptimes!$1:$1048576,ROW()-1)-HLOOKUP(lapchart!D26,totallaptimes!$1:$1048576,ROW()-1),"")</f>
        <v/>
      </c>
      <c r="F27" s="2" t="str">
        <f>IFERROR(HLOOKUP(lapchart!F26,totallaptimes!$1:$1048576,ROW()-1)-HLOOKUP(lapchart!E26,totallaptimes!$1:$1048576,ROW()-1),"")</f>
        <v/>
      </c>
      <c r="G27" s="2" t="str">
        <f>IFERROR(HLOOKUP(lapchart!G26,totallaptimes!$1:$1048576,ROW()-1)-HLOOKUP(lapchart!F26,totallaptimes!$1:$1048576,ROW()-1),"")</f>
        <v/>
      </c>
      <c r="H27" s="2" t="str">
        <f>IFERROR(HLOOKUP(lapchart!H26,totallaptimes!$1:$1048576,ROW()-1)-HLOOKUP(lapchart!G26,totallaptimes!$1:$1048576,ROW()-1),"")</f>
        <v/>
      </c>
      <c r="I27" s="2" t="str">
        <f>IFERROR(HLOOKUP(lapchart!I26,totallaptimes!$1:$1048576,ROW()-1)-HLOOKUP(lapchart!H26,totallaptimes!$1:$1048576,ROW()-1),"")</f>
        <v/>
      </c>
      <c r="J27" s="2" t="str">
        <f>IFERROR(HLOOKUP(lapchart!J26,totallaptimes!$1:$1048576,ROW()-1)-HLOOKUP(lapchart!I26,totallaptimes!$1:$1048576,ROW()-1),"")</f>
        <v/>
      </c>
      <c r="K27" s="2" t="str">
        <f>IFERROR(HLOOKUP(lapchart!K26,totallaptimes!$1:$1048576,ROW()-1)-HLOOKUP(lapchart!J26,totallaptimes!$1:$1048576,ROW()-1),"")</f>
        <v/>
      </c>
      <c r="L27" s="2" t="str">
        <f>IFERROR(HLOOKUP(lapchart!L26,totallaptimes!$1:$1048576,ROW()-1)-HLOOKUP(lapchart!K26,totallaptimes!$1:$1048576,ROW()-1),"")</f>
        <v/>
      </c>
      <c r="M27" s="2" t="str">
        <f>IFERROR(HLOOKUP(lapchart!M26,totallaptimes!$1:$1048576,ROW()-1)-HLOOKUP(lapchart!L26,totallaptimes!$1:$1048576,ROW()-1),"")</f>
        <v/>
      </c>
      <c r="N27" s="2" t="str">
        <f>IFERROR(HLOOKUP(lapchart!N26,totallaptimes!$1:$1048576,ROW()-1)-HLOOKUP(lapchart!M26,totallaptimes!$1:$1048576,ROW()-1),"")</f>
        <v/>
      </c>
      <c r="O27" s="2" t="str">
        <f>IFERROR(HLOOKUP(lapchart!O26,totallaptimes!$1:$1048576,ROW()-1)-HLOOKUP(lapchart!N26,totallaptimes!$1:$1048576,ROW()-1),"")</f>
        <v/>
      </c>
      <c r="P27" s="2" t="str">
        <f>IFERROR(HLOOKUP(lapchart!P26,totallaptimes!$1:$1048576,ROW()-1)-HLOOKUP(lapchart!O26,totallaptimes!$1:$1048576,ROW()-1),"")</f>
        <v/>
      </c>
      <c r="Q27" s="2" t="str">
        <f>IFERROR(HLOOKUP(lapchart!Q26,totallaptimes!$1:$1048576,ROW()-1)-HLOOKUP(lapchart!P26,totallaptimes!$1:$1048576,ROW()-1),"")</f>
        <v/>
      </c>
      <c r="R27" s="2" t="str">
        <f>IFERROR(HLOOKUP(lapchart!R26,totallaptimes!$1:$1048576,ROW()-1)-HLOOKUP(lapchart!Q26,totallaptimes!$1:$1048576,ROW()-1),"")</f>
        <v/>
      </c>
      <c r="S27" s="2" t="str">
        <f>IFERROR(HLOOKUP(lapchart!S26,totallaptimes!$1:$1048576,ROW()-1)-HLOOKUP(lapchart!R26,totallaptimes!$1:$1048576,ROW()-1),"")</f>
        <v/>
      </c>
      <c r="T27" s="2" t="str">
        <f>IFERROR(HLOOKUP(lapchart!T26,totallaptimes!$1:$1048576,ROW()-1)-HLOOKUP(lapchart!S26,totallaptimes!$1:$1048576,ROW()-1),"")</f>
        <v/>
      </c>
      <c r="U27" s="2" t="str">
        <f>IFERROR(HLOOKUP(lapchart!U26,totallaptimes!$1:$1048576,ROW()-1)-HLOOKUP(lapchart!T26,totallaptimes!$1:$1048576,ROW()-1),"")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IFERROR(HLOOKUP(lapchart!C27,totallaptimes!$1:$1048576,ROW()-1)-HLOOKUP(lapchart!B27,totallaptimes!$1:$1048576,ROW()-1),"")</f>
        <v/>
      </c>
      <c r="D28" s="2" t="str">
        <f>IFERROR(HLOOKUP(lapchart!D27,totallaptimes!$1:$1048576,ROW()-1)-HLOOKUP(lapchart!C27,totallaptimes!$1:$1048576,ROW()-1),"")</f>
        <v/>
      </c>
      <c r="E28" s="2" t="str">
        <f>IFERROR(HLOOKUP(lapchart!E27,totallaptimes!$1:$1048576,ROW()-1)-HLOOKUP(lapchart!D27,totallaptimes!$1:$1048576,ROW()-1),"")</f>
        <v/>
      </c>
      <c r="F28" s="2" t="str">
        <f>IFERROR(HLOOKUP(lapchart!F27,totallaptimes!$1:$1048576,ROW()-1)-HLOOKUP(lapchart!E27,totallaptimes!$1:$1048576,ROW()-1),"")</f>
        <v/>
      </c>
      <c r="G28" s="2" t="str">
        <f>IFERROR(HLOOKUP(lapchart!G27,totallaptimes!$1:$1048576,ROW()-1)-HLOOKUP(lapchart!F27,totallaptimes!$1:$1048576,ROW()-1),"")</f>
        <v/>
      </c>
      <c r="H28" s="2" t="str">
        <f>IFERROR(HLOOKUP(lapchart!H27,totallaptimes!$1:$1048576,ROW()-1)-HLOOKUP(lapchart!G27,totallaptimes!$1:$1048576,ROW()-1),"")</f>
        <v/>
      </c>
      <c r="I28" s="2" t="str">
        <f>IFERROR(HLOOKUP(lapchart!I27,totallaptimes!$1:$1048576,ROW()-1)-HLOOKUP(lapchart!H27,totallaptimes!$1:$1048576,ROW()-1),"")</f>
        <v/>
      </c>
      <c r="J28" s="2" t="str">
        <f>IFERROR(HLOOKUP(lapchart!J27,totallaptimes!$1:$1048576,ROW()-1)-HLOOKUP(lapchart!I27,totallaptimes!$1:$1048576,ROW()-1),"")</f>
        <v/>
      </c>
      <c r="K28" s="2" t="str">
        <f>IFERROR(HLOOKUP(lapchart!K27,totallaptimes!$1:$1048576,ROW()-1)-HLOOKUP(lapchart!J27,totallaptimes!$1:$1048576,ROW()-1),"")</f>
        <v/>
      </c>
      <c r="L28" s="2" t="str">
        <f>IFERROR(HLOOKUP(lapchart!L27,totallaptimes!$1:$1048576,ROW()-1)-HLOOKUP(lapchart!K27,totallaptimes!$1:$1048576,ROW()-1),"")</f>
        <v/>
      </c>
      <c r="M28" s="2" t="str">
        <f>IFERROR(HLOOKUP(lapchart!M27,totallaptimes!$1:$1048576,ROW()-1)-HLOOKUP(lapchart!L27,totallaptimes!$1:$1048576,ROW()-1),"")</f>
        <v/>
      </c>
      <c r="N28" s="2" t="str">
        <f>IFERROR(HLOOKUP(lapchart!N27,totallaptimes!$1:$1048576,ROW()-1)-HLOOKUP(lapchart!M27,totallaptimes!$1:$1048576,ROW()-1),"")</f>
        <v/>
      </c>
      <c r="O28" s="2" t="str">
        <f>IFERROR(HLOOKUP(lapchart!O27,totallaptimes!$1:$1048576,ROW()-1)-HLOOKUP(lapchart!N27,totallaptimes!$1:$1048576,ROW()-1),"")</f>
        <v/>
      </c>
      <c r="P28" s="2" t="str">
        <f>IFERROR(HLOOKUP(lapchart!P27,totallaptimes!$1:$1048576,ROW()-1)-HLOOKUP(lapchart!O27,totallaptimes!$1:$1048576,ROW()-1),"")</f>
        <v/>
      </c>
      <c r="Q28" s="2" t="str">
        <f>IFERROR(HLOOKUP(lapchart!Q27,totallaptimes!$1:$1048576,ROW()-1)-HLOOKUP(lapchart!P27,totallaptimes!$1:$1048576,ROW()-1),"")</f>
        <v/>
      </c>
      <c r="R28" s="2" t="str">
        <f>IFERROR(HLOOKUP(lapchart!R27,totallaptimes!$1:$1048576,ROW()-1)-HLOOKUP(lapchart!Q27,totallaptimes!$1:$1048576,ROW()-1),"")</f>
        <v/>
      </c>
      <c r="S28" s="2" t="str">
        <f>IFERROR(HLOOKUP(lapchart!S27,totallaptimes!$1:$1048576,ROW()-1)-HLOOKUP(lapchart!R27,totallaptimes!$1:$1048576,ROW()-1),"")</f>
        <v/>
      </c>
      <c r="T28" s="2" t="str">
        <f>IFERROR(HLOOKUP(lapchart!T27,totallaptimes!$1:$1048576,ROW()-1)-HLOOKUP(lapchart!S27,totallaptimes!$1:$1048576,ROW()-1),"")</f>
        <v/>
      </c>
      <c r="U28" s="2" t="str">
        <f>IFERROR(HLOOKUP(lapchart!U27,totallaptimes!$1:$1048576,ROW()-1)-HLOOKUP(lapchart!T27,totallaptimes!$1:$1048576,ROW()-1),"")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IFERROR(HLOOKUP(lapchart!C28,totallaptimes!$1:$1048576,ROW()-1)-HLOOKUP(lapchart!B28,totallaptimes!$1:$1048576,ROW()-1),"")</f>
        <v/>
      </c>
      <c r="D29" s="2" t="str">
        <f>IFERROR(HLOOKUP(lapchart!D28,totallaptimes!$1:$1048576,ROW()-1)-HLOOKUP(lapchart!C28,totallaptimes!$1:$1048576,ROW()-1),"")</f>
        <v/>
      </c>
      <c r="E29" s="2" t="str">
        <f>IFERROR(HLOOKUP(lapchart!E28,totallaptimes!$1:$1048576,ROW()-1)-HLOOKUP(lapchart!D28,totallaptimes!$1:$1048576,ROW()-1),"")</f>
        <v/>
      </c>
      <c r="F29" s="2" t="str">
        <f>IFERROR(HLOOKUP(lapchart!F28,totallaptimes!$1:$1048576,ROW()-1)-HLOOKUP(lapchart!E28,totallaptimes!$1:$1048576,ROW()-1),"")</f>
        <v/>
      </c>
      <c r="G29" s="2" t="str">
        <f>IFERROR(HLOOKUP(lapchart!G28,totallaptimes!$1:$1048576,ROW()-1)-HLOOKUP(lapchart!F28,totallaptimes!$1:$1048576,ROW()-1),"")</f>
        <v/>
      </c>
      <c r="H29" s="2" t="str">
        <f>IFERROR(HLOOKUP(lapchart!H28,totallaptimes!$1:$1048576,ROW()-1)-HLOOKUP(lapchart!G28,totallaptimes!$1:$1048576,ROW()-1),"")</f>
        <v/>
      </c>
      <c r="I29" s="2" t="str">
        <f>IFERROR(HLOOKUP(lapchart!I28,totallaptimes!$1:$1048576,ROW()-1)-HLOOKUP(lapchart!H28,totallaptimes!$1:$1048576,ROW()-1),"")</f>
        <v/>
      </c>
      <c r="J29" s="2" t="str">
        <f>IFERROR(HLOOKUP(lapchart!J28,totallaptimes!$1:$1048576,ROW()-1)-HLOOKUP(lapchart!I28,totallaptimes!$1:$1048576,ROW()-1),"")</f>
        <v/>
      </c>
      <c r="K29" s="2" t="str">
        <f>IFERROR(HLOOKUP(lapchart!K28,totallaptimes!$1:$1048576,ROW()-1)-HLOOKUP(lapchart!J28,totallaptimes!$1:$1048576,ROW()-1),"")</f>
        <v/>
      </c>
      <c r="L29" s="2" t="str">
        <f>IFERROR(HLOOKUP(lapchart!L28,totallaptimes!$1:$1048576,ROW()-1)-HLOOKUP(lapchart!K28,totallaptimes!$1:$1048576,ROW()-1),"")</f>
        <v/>
      </c>
      <c r="M29" s="2" t="str">
        <f>IFERROR(HLOOKUP(lapchart!M28,totallaptimes!$1:$1048576,ROW()-1)-HLOOKUP(lapchart!L28,totallaptimes!$1:$1048576,ROW()-1),"")</f>
        <v/>
      </c>
      <c r="N29" s="2" t="str">
        <f>IFERROR(HLOOKUP(lapchart!N28,totallaptimes!$1:$1048576,ROW()-1)-HLOOKUP(lapchart!M28,totallaptimes!$1:$1048576,ROW()-1),"")</f>
        <v/>
      </c>
      <c r="O29" s="2" t="str">
        <f>IFERROR(HLOOKUP(lapchart!O28,totallaptimes!$1:$1048576,ROW()-1)-HLOOKUP(lapchart!N28,totallaptimes!$1:$1048576,ROW()-1),"")</f>
        <v/>
      </c>
      <c r="P29" s="2" t="str">
        <f>IFERROR(HLOOKUP(lapchart!P28,totallaptimes!$1:$1048576,ROW()-1)-HLOOKUP(lapchart!O28,totallaptimes!$1:$1048576,ROW()-1),"")</f>
        <v/>
      </c>
      <c r="Q29" s="2" t="str">
        <f>IFERROR(HLOOKUP(lapchart!Q28,totallaptimes!$1:$1048576,ROW()-1)-HLOOKUP(lapchart!P28,totallaptimes!$1:$1048576,ROW()-1),"")</f>
        <v/>
      </c>
      <c r="R29" s="2" t="str">
        <f>IFERROR(HLOOKUP(lapchart!R28,totallaptimes!$1:$1048576,ROW()-1)-HLOOKUP(lapchart!Q28,totallaptimes!$1:$1048576,ROW()-1),"")</f>
        <v/>
      </c>
      <c r="S29" s="2" t="str">
        <f>IFERROR(HLOOKUP(lapchart!S28,totallaptimes!$1:$1048576,ROW()-1)-HLOOKUP(lapchart!R28,totallaptimes!$1:$1048576,ROW()-1),"")</f>
        <v/>
      </c>
      <c r="T29" s="2" t="str">
        <f>IFERROR(HLOOKUP(lapchart!T28,totallaptimes!$1:$1048576,ROW()-1)-HLOOKUP(lapchart!S28,totallaptimes!$1:$1048576,ROW()-1),"")</f>
        <v/>
      </c>
      <c r="U29" s="2" t="str">
        <f>IFERROR(HLOOKUP(lapchart!U28,totallaptimes!$1:$1048576,ROW()-1)-HLOOKUP(lapchart!T28,totallaptimes!$1:$1048576,ROW()-1),"")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IFERROR(HLOOKUP(lapchart!C29,totallaptimes!$1:$1048576,ROW()-1)-HLOOKUP(lapchart!B29,totallaptimes!$1:$1048576,ROW()-1),"")</f>
        <v/>
      </c>
      <c r="D30" s="2" t="str">
        <f>IFERROR(HLOOKUP(lapchart!D29,totallaptimes!$1:$1048576,ROW()-1)-HLOOKUP(lapchart!C29,totallaptimes!$1:$1048576,ROW()-1),"")</f>
        <v/>
      </c>
      <c r="E30" s="2" t="str">
        <f>IFERROR(HLOOKUP(lapchart!E29,totallaptimes!$1:$1048576,ROW()-1)-HLOOKUP(lapchart!D29,totallaptimes!$1:$1048576,ROW()-1),"")</f>
        <v/>
      </c>
      <c r="F30" s="2" t="str">
        <f>IFERROR(HLOOKUP(lapchart!F29,totallaptimes!$1:$1048576,ROW()-1)-HLOOKUP(lapchart!E29,totallaptimes!$1:$1048576,ROW()-1),"")</f>
        <v/>
      </c>
      <c r="G30" s="2" t="str">
        <f>IFERROR(HLOOKUP(lapchart!G29,totallaptimes!$1:$1048576,ROW()-1)-HLOOKUP(lapchart!F29,totallaptimes!$1:$1048576,ROW()-1),"")</f>
        <v/>
      </c>
      <c r="H30" s="2" t="str">
        <f>IFERROR(HLOOKUP(lapchart!H29,totallaptimes!$1:$1048576,ROW()-1)-HLOOKUP(lapchart!G29,totallaptimes!$1:$1048576,ROW()-1),"")</f>
        <v/>
      </c>
      <c r="I30" s="2" t="str">
        <f>IFERROR(HLOOKUP(lapchart!I29,totallaptimes!$1:$1048576,ROW()-1)-HLOOKUP(lapchart!H29,totallaptimes!$1:$1048576,ROW()-1),"")</f>
        <v/>
      </c>
      <c r="J30" s="2" t="str">
        <f>IFERROR(HLOOKUP(lapchart!J29,totallaptimes!$1:$1048576,ROW()-1)-HLOOKUP(lapchart!I29,totallaptimes!$1:$1048576,ROW()-1),"")</f>
        <v/>
      </c>
      <c r="K30" s="2" t="str">
        <f>IFERROR(HLOOKUP(lapchart!K29,totallaptimes!$1:$1048576,ROW()-1)-HLOOKUP(lapchart!J29,totallaptimes!$1:$1048576,ROW()-1),"")</f>
        <v/>
      </c>
      <c r="L30" s="2" t="str">
        <f>IFERROR(HLOOKUP(lapchart!L29,totallaptimes!$1:$1048576,ROW()-1)-HLOOKUP(lapchart!K29,totallaptimes!$1:$1048576,ROW()-1),"")</f>
        <v/>
      </c>
      <c r="M30" s="2" t="str">
        <f>IFERROR(HLOOKUP(lapchart!M29,totallaptimes!$1:$1048576,ROW()-1)-HLOOKUP(lapchart!L29,totallaptimes!$1:$1048576,ROW()-1),"")</f>
        <v/>
      </c>
      <c r="N30" s="2" t="str">
        <f>IFERROR(HLOOKUP(lapchart!N29,totallaptimes!$1:$1048576,ROW()-1)-HLOOKUP(lapchart!M29,totallaptimes!$1:$1048576,ROW()-1),"")</f>
        <v/>
      </c>
      <c r="O30" s="2" t="str">
        <f>IFERROR(HLOOKUP(lapchart!O29,totallaptimes!$1:$1048576,ROW()-1)-HLOOKUP(lapchart!N29,totallaptimes!$1:$1048576,ROW()-1),"")</f>
        <v/>
      </c>
      <c r="P30" s="2" t="str">
        <f>IFERROR(HLOOKUP(lapchart!P29,totallaptimes!$1:$1048576,ROW()-1)-HLOOKUP(lapchart!O29,totallaptimes!$1:$1048576,ROW()-1),"")</f>
        <v/>
      </c>
      <c r="Q30" s="2" t="str">
        <f>IFERROR(HLOOKUP(lapchart!Q29,totallaptimes!$1:$1048576,ROW()-1)-HLOOKUP(lapchart!P29,totallaptimes!$1:$1048576,ROW()-1),"")</f>
        <v/>
      </c>
      <c r="R30" s="2" t="str">
        <f>IFERROR(HLOOKUP(lapchart!R29,totallaptimes!$1:$1048576,ROW()-1)-HLOOKUP(lapchart!Q29,totallaptimes!$1:$1048576,ROW()-1),"")</f>
        <v/>
      </c>
      <c r="S30" s="2" t="str">
        <f>IFERROR(HLOOKUP(lapchart!S29,totallaptimes!$1:$1048576,ROW()-1)-HLOOKUP(lapchart!R29,totallaptimes!$1:$1048576,ROW()-1),"")</f>
        <v/>
      </c>
      <c r="T30" s="2" t="str">
        <f>IFERROR(HLOOKUP(lapchart!T29,totallaptimes!$1:$1048576,ROW()-1)-HLOOKUP(lapchart!S29,totallaptimes!$1:$1048576,ROW()-1),"")</f>
        <v/>
      </c>
      <c r="U30" s="2" t="str">
        <f>IFERROR(HLOOKUP(lapchart!U29,totallaptimes!$1:$1048576,ROW()-1)-HLOOKUP(lapchart!T29,totallaptimes!$1:$1048576,ROW()-1),"")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IFERROR(HLOOKUP(lapchart!C30,totallaptimes!$1:$1048576,ROW()-1)-HLOOKUP(lapchart!B30,totallaptimes!$1:$1048576,ROW()-1),"")</f>
        <v/>
      </c>
      <c r="D31" s="2" t="str">
        <f>IFERROR(HLOOKUP(lapchart!D30,totallaptimes!$1:$1048576,ROW()-1)-HLOOKUP(lapchart!C30,totallaptimes!$1:$1048576,ROW()-1),"")</f>
        <v/>
      </c>
      <c r="E31" s="2" t="str">
        <f>IFERROR(HLOOKUP(lapchart!E30,totallaptimes!$1:$1048576,ROW()-1)-HLOOKUP(lapchart!D30,totallaptimes!$1:$1048576,ROW()-1),"")</f>
        <v/>
      </c>
      <c r="F31" s="2" t="str">
        <f>IFERROR(HLOOKUP(lapchart!F30,totallaptimes!$1:$1048576,ROW()-1)-HLOOKUP(lapchart!E30,totallaptimes!$1:$1048576,ROW()-1),"")</f>
        <v/>
      </c>
      <c r="G31" s="2" t="str">
        <f>IFERROR(HLOOKUP(lapchart!G30,totallaptimes!$1:$1048576,ROW()-1)-HLOOKUP(lapchart!F30,totallaptimes!$1:$1048576,ROW()-1),"")</f>
        <v/>
      </c>
      <c r="H31" s="2" t="str">
        <f>IFERROR(HLOOKUP(lapchart!H30,totallaptimes!$1:$1048576,ROW()-1)-HLOOKUP(lapchart!G30,totallaptimes!$1:$1048576,ROW()-1),"")</f>
        <v/>
      </c>
      <c r="I31" s="2" t="str">
        <f>IFERROR(HLOOKUP(lapchart!I30,totallaptimes!$1:$1048576,ROW()-1)-HLOOKUP(lapchart!H30,totallaptimes!$1:$1048576,ROW()-1),"")</f>
        <v/>
      </c>
      <c r="J31" s="2" t="str">
        <f>IFERROR(HLOOKUP(lapchart!J30,totallaptimes!$1:$1048576,ROW()-1)-HLOOKUP(lapchart!I30,totallaptimes!$1:$1048576,ROW()-1),"")</f>
        <v/>
      </c>
      <c r="K31" s="2" t="str">
        <f>IFERROR(HLOOKUP(lapchart!K30,totallaptimes!$1:$1048576,ROW()-1)-HLOOKUP(lapchart!J30,totallaptimes!$1:$1048576,ROW()-1),"")</f>
        <v/>
      </c>
      <c r="L31" s="2" t="str">
        <f>IFERROR(HLOOKUP(lapchart!L30,totallaptimes!$1:$1048576,ROW()-1)-HLOOKUP(lapchart!K30,totallaptimes!$1:$1048576,ROW()-1),"")</f>
        <v/>
      </c>
      <c r="M31" s="2" t="str">
        <f>IFERROR(HLOOKUP(lapchart!M30,totallaptimes!$1:$1048576,ROW()-1)-HLOOKUP(lapchart!L30,totallaptimes!$1:$1048576,ROW()-1),"")</f>
        <v/>
      </c>
      <c r="N31" s="2" t="str">
        <f>IFERROR(HLOOKUP(lapchart!N30,totallaptimes!$1:$1048576,ROW()-1)-HLOOKUP(lapchart!M30,totallaptimes!$1:$1048576,ROW()-1),"")</f>
        <v/>
      </c>
      <c r="O31" s="2" t="str">
        <f>IFERROR(HLOOKUP(lapchart!O30,totallaptimes!$1:$1048576,ROW()-1)-HLOOKUP(lapchart!N30,totallaptimes!$1:$1048576,ROW()-1),"")</f>
        <v/>
      </c>
      <c r="P31" s="2" t="str">
        <f>IFERROR(HLOOKUP(lapchart!P30,totallaptimes!$1:$1048576,ROW()-1)-HLOOKUP(lapchart!O30,totallaptimes!$1:$1048576,ROW()-1),"")</f>
        <v/>
      </c>
      <c r="Q31" s="2" t="str">
        <f>IFERROR(HLOOKUP(lapchart!Q30,totallaptimes!$1:$1048576,ROW()-1)-HLOOKUP(lapchart!P30,totallaptimes!$1:$1048576,ROW()-1),"")</f>
        <v/>
      </c>
      <c r="R31" s="2" t="str">
        <f>IFERROR(HLOOKUP(lapchart!R30,totallaptimes!$1:$1048576,ROW()-1)-HLOOKUP(lapchart!Q30,totallaptimes!$1:$1048576,ROW()-1),"")</f>
        <v/>
      </c>
      <c r="S31" s="2" t="str">
        <f>IFERROR(HLOOKUP(lapchart!S30,totallaptimes!$1:$1048576,ROW()-1)-HLOOKUP(lapchart!R30,totallaptimes!$1:$1048576,ROW()-1),"")</f>
        <v/>
      </c>
      <c r="T31" s="2" t="str">
        <f>IFERROR(HLOOKUP(lapchart!T30,totallaptimes!$1:$1048576,ROW()-1)-HLOOKUP(lapchart!S30,totallaptimes!$1:$1048576,ROW()-1),"")</f>
        <v/>
      </c>
      <c r="U31" s="2" t="str">
        <f>IFERROR(HLOOKUP(lapchart!U30,totallaptimes!$1:$1048576,ROW()-1)-HLOOKUP(lapchart!T30,totallaptimes!$1:$1048576,ROW()-1),"")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IFERROR(HLOOKUP(lapchart!C31,totallaptimes!$1:$1048576,ROW()-1)-HLOOKUP(lapchart!B31,totallaptimes!$1:$1048576,ROW()-1),"")</f>
        <v/>
      </c>
      <c r="D32" s="2" t="str">
        <f>IFERROR(HLOOKUP(lapchart!D31,totallaptimes!$1:$1048576,ROW()-1)-HLOOKUP(lapchart!C31,totallaptimes!$1:$1048576,ROW()-1),"")</f>
        <v/>
      </c>
      <c r="E32" s="2" t="str">
        <f>IFERROR(HLOOKUP(lapchart!E31,totallaptimes!$1:$1048576,ROW()-1)-HLOOKUP(lapchart!D31,totallaptimes!$1:$1048576,ROW()-1),"")</f>
        <v/>
      </c>
      <c r="F32" s="2" t="str">
        <f>IFERROR(HLOOKUP(lapchart!F31,totallaptimes!$1:$1048576,ROW()-1)-HLOOKUP(lapchart!E31,totallaptimes!$1:$1048576,ROW()-1),"")</f>
        <v/>
      </c>
      <c r="G32" s="2" t="str">
        <f>IFERROR(HLOOKUP(lapchart!G31,totallaptimes!$1:$1048576,ROW()-1)-HLOOKUP(lapchart!F31,totallaptimes!$1:$1048576,ROW()-1),"")</f>
        <v/>
      </c>
      <c r="H32" s="2" t="str">
        <f>IFERROR(HLOOKUP(lapchart!H31,totallaptimes!$1:$1048576,ROW()-1)-HLOOKUP(lapchart!G31,totallaptimes!$1:$1048576,ROW()-1),"")</f>
        <v/>
      </c>
      <c r="I32" s="2" t="str">
        <f>IFERROR(HLOOKUP(lapchart!I31,totallaptimes!$1:$1048576,ROW()-1)-HLOOKUP(lapchart!H31,totallaptimes!$1:$1048576,ROW()-1),"")</f>
        <v/>
      </c>
      <c r="J32" s="2" t="str">
        <f>IFERROR(HLOOKUP(lapchart!J31,totallaptimes!$1:$1048576,ROW()-1)-HLOOKUP(lapchart!I31,totallaptimes!$1:$1048576,ROW()-1),"")</f>
        <v/>
      </c>
      <c r="K32" s="2" t="str">
        <f>IFERROR(HLOOKUP(lapchart!K31,totallaptimes!$1:$1048576,ROW()-1)-HLOOKUP(lapchart!J31,totallaptimes!$1:$1048576,ROW()-1),"")</f>
        <v/>
      </c>
      <c r="L32" s="2" t="str">
        <f>IFERROR(HLOOKUP(lapchart!L31,totallaptimes!$1:$1048576,ROW()-1)-HLOOKUP(lapchart!K31,totallaptimes!$1:$1048576,ROW()-1),"")</f>
        <v/>
      </c>
      <c r="M32" s="2" t="str">
        <f>IFERROR(HLOOKUP(lapchart!M31,totallaptimes!$1:$1048576,ROW()-1)-HLOOKUP(lapchart!L31,totallaptimes!$1:$1048576,ROW()-1),"")</f>
        <v/>
      </c>
      <c r="N32" s="2" t="str">
        <f>IFERROR(HLOOKUP(lapchart!N31,totallaptimes!$1:$1048576,ROW()-1)-HLOOKUP(lapchart!M31,totallaptimes!$1:$1048576,ROW()-1),"")</f>
        <v/>
      </c>
      <c r="O32" s="2" t="str">
        <f>IFERROR(HLOOKUP(lapchart!O31,totallaptimes!$1:$1048576,ROW()-1)-HLOOKUP(lapchart!N31,totallaptimes!$1:$1048576,ROW()-1),"")</f>
        <v/>
      </c>
      <c r="P32" s="2" t="str">
        <f>IFERROR(HLOOKUP(lapchart!P31,totallaptimes!$1:$1048576,ROW()-1)-HLOOKUP(lapchart!O31,totallaptimes!$1:$1048576,ROW()-1),"")</f>
        <v/>
      </c>
      <c r="Q32" s="2" t="str">
        <f>IFERROR(HLOOKUP(lapchart!Q31,totallaptimes!$1:$1048576,ROW()-1)-HLOOKUP(lapchart!P31,totallaptimes!$1:$1048576,ROW()-1),"")</f>
        <v/>
      </c>
      <c r="R32" s="2" t="str">
        <f>IFERROR(HLOOKUP(lapchart!R31,totallaptimes!$1:$1048576,ROW()-1)-HLOOKUP(lapchart!Q31,totallaptimes!$1:$1048576,ROW()-1),"")</f>
        <v/>
      </c>
      <c r="S32" s="2" t="str">
        <f>IFERROR(HLOOKUP(lapchart!S31,totallaptimes!$1:$1048576,ROW()-1)-HLOOKUP(lapchart!R31,totallaptimes!$1:$1048576,ROW()-1),"")</f>
        <v/>
      </c>
      <c r="T32" s="2" t="str">
        <f>IFERROR(HLOOKUP(lapchart!T31,totallaptimes!$1:$1048576,ROW()-1)-HLOOKUP(lapchart!S31,totallaptimes!$1:$1048576,ROW()-1),"")</f>
        <v/>
      </c>
      <c r="U32" s="2" t="str">
        <f>IFERROR(HLOOKUP(lapchart!U31,totallaptimes!$1:$1048576,ROW()-1)-HLOOKUP(lapchart!T31,totallaptimes!$1:$1048576,ROW()-1),"")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IFERROR(HLOOKUP(lapchart!C32,totallaptimes!$1:$1048576,ROW()-1)-HLOOKUP(lapchart!B32,totallaptimes!$1:$1048576,ROW()-1),"")</f>
        <v/>
      </c>
      <c r="D33" s="2" t="str">
        <f>IFERROR(HLOOKUP(lapchart!D32,totallaptimes!$1:$1048576,ROW()-1)-HLOOKUP(lapchart!C32,totallaptimes!$1:$1048576,ROW()-1),"")</f>
        <v/>
      </c>
      <c r="E33" s="2" t="str">
        <f>IFERROR(HLOOKUP(lapchart!E32,totallaptimes!$1:$1048576,ROW()-1)-HLOOKUP(lapchart!D32,totallaptimes!$1:$1048576,ROW()-1),"")</f>
        <v/>
      </c>
      <c r="F33" s="2" t="str">
        <f>IFERROR(HLOOKUP(lapchart!F32,totallaptimes!$1:$1048576,ROW()-1)-HLOOKUP(lapchart!E32,totallaptimes!$1:$1048576,ROW()-1),"")</f>
        <v/>
      </c>
      <c r="G33" s="2" t="str">
        <f>IFERROR(HLOOKUP(lapchart!G32,totallaptimes!$1:$1048576,ROW()-1)-HLOOKUP(lapchart!F32,totallaptimes!$1:$1048576,ROW()-1),"")</f>
        <v/>
      </c>
      <c r="H33" s="2" t="str">
        <f>IFERROR(HLOOKUP(lapchart!H32,totallaptimes!$1:$1048576,ROW()-1)-HLOOKUP(lapchart!G32,totallaptimes!$1:$1048576,ROW()-1),"")</f>
        <v/>
      </c>
      <c r="I33" s="2" t="str">
        <f>IFERROR(HLOOKUP(lapchart!I32,totallaptimes!$1:$1048576,ROW()-1)-HLOOKUP(lapchart!H32,totallaptimes!$1:$1048576,ROW()-1),"")</f>
        <v/>
      </c>
      <c r="J33" s="2" t="str">
        <f>IFERROR(HLOOKUP(lapchart!J32,totallaptimes!$1:$1048576,ROW()-1)-HLOOKUP(lapchart!I32,totallaptimes!$1:$1048576,ROW()-1),"")</f>
        <v/>
      </c>
      <c r="K33" s="2" t="str">
        <f>IFERROR(HLOOKUP(lapchart!K32,totallaptimes!$1:$1048576,ROW()-1)-HLOOKUP(lapchart!J32,totallaptimes!$1:$1048576,ROW()-1),"")</f>
        <v/>
      </c>
      <c r="L33" s="2" t="str">
        <f>IFERROR(HLOOKUP(lapchart!L32,totallaptimes!$1:$1048576,ROW()-1)-HLOOKUP(lapchart!K32,totallaptimes!$1:$1048576,ROW()-1),"")</f>
        <v/>
      </c>
      <c r="M33" s="2" t="str">
        <f>IFERROR(HLOOKUP(lapchart!M32,totallaptimes!$1:$1048576,ROW()-1)-HLOOKUP(lapchart!L32,totallaptimes!$1:$1048576,ROW()-1),"")</f>
        <v/>
      </c>
      <c r="N33" s="2" t="str">
        <f>IFERROR(HLOOKUP(lapchart!N32,totallaptimes!$1:$1048576,ROW()-1)-HLOOKUP(lapchart!M32,totallaptimes!$1:$1048576,ROW()-1),"")</f>
        <v/>
      </c>
      <c r="O33" s="2" t="str">
        <f>IFERROR(HLOOKUP(lapchart!O32,totallaptimes!$1:$1048576,ROW()-1)-HLOOKUP(lapchart!N32,totallaptimes!$1:$1048576,ROW()-1),"")</f>
        <v/>
      </c>
      <c r="P33" s="2" t="str">
        <f>IFERROR(HLOOKUP(lapchart!P32,totallaptimes!$1:$1048576,ROW()-1)-HLOOKUP(lapchart!O32,totallaptimes!$1:$1048576,ROW()-1),"")</f>
        <v/>
      </c>
      <c r="Q33" s="2" t="str">
        <f>IFERROR(HLOOKUP(lapchart!Q32,totallaptimes!$1:$1048576,ROW()-1)-HLOOKUP(lapchart!P32,totallaptimes!$1:$1048576,ROW()-1),"")</f>
        <v/>
      </c>
      <c r="R33" s="2" t="str">
        <f>IFERROR(HLOOKUP(lapchart!R32,totallaptimes!$1:$1048576,ROW()-1)-HLOOKUP(lapchart!Q32,totallaptimes!$1:$1048576,ROW()-1),"")</f>
        <v/>
      </c>
      <c r="S33" s="2" t="str">
        <f>IFERROR(HLOOKUP(lapchart!S32,totallaptimes!$1:$1048576,ROW()-1)-HLOOKUP(lapchart!R32,totallaptimes!$1:$1048576,ROW()-1),"")</f>
        <v/>
      </c>
      <c r="T33" s="2" t="str">
        <f>IFERROR(HLOOKUP(lapchart!T32,totallaptimes!$1:$1048576,ROW()-1)-HLOOKUP(lapchart!S32,totallaptimes!$1:$1048576,ROW()-1),"")</f>
        <v/>
      </c>
      <c r="U33" s="2" t="str">
        <f>IFERROR(HLOOKUP(lapchart!U32,totallaptimes!$1:$1048576,ROW()-1)-HLOOKUP(lapchart!T32,totallaptimes!$1:$1048576,ROW()-1),"")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IFERROR(HLOOKUP(lapchart!C33,totallaptimes!$1:$1048576,ROW()-1)-HLOOKUP(lapchart!B33,totallaptimes!$1:$1048576,ROW()-1),"")</f>
        <v/>
      </c>
      <c r="D34" s="2" t="str">
        <f>IFERROR(HLOOKUP(lapchart!D33,totallaptimes!$1:$1048576,ROW()-1)-HLOOKUP(lapchart!C33,totallaptimes!$1:$1048576,ROW()-1),"")</f>
        <v/>
      </c>
      <c r="E34" s="2" t="str">
        <f>IFERROR(HLOOKUP(lapchart!E33,totallaptimes!$1:$1048576,ROW()-1)-HLOOKUP(lapchart!D33,totallaptimes!$1:$1048576,ROW()-1),"")</f>
        <v/>
      </c>
      <c r="F34" s="2" t="str">
        <f>IFERROR(HLOOKUP(lapchart!F33,totallaptimes!$1:$1048576,ROW()-1)-HLOOKUP(lapchart!E33,totallaptimes!$1:$1048576,ROW()-1),"")</f>
        <v/>
      </c>
      <c r="G34" s="2" t="str">
        <f>IFERROR(HLOOKUP(lapchart!G33,totallaptimes!$1:$1048576,ROW()-1)-HLOOKUP(lapchart!F33,totallaptimes!$1:$1048576,ROW()-1),"")</f>
        <v/>
      </c>
      <c r="H34" s="2" t="str">
        <f>IFERROR(HLOOKUP(lapchart!H33,totallaptimes!$1:$1048576,ROW()-1)-HLOOKUP(lapchart!G33,totallaptimes!$1:$1048576,ROW()-1),"")</f>
        <v/>
      </c>
      <c r="I34" s="2" t="str">
        <f>IFERROR(HLOOKUP(lapchart!I33,totallaptimes!$1:$1048576,ROW()-1)-HLOOKUP(lapchart!H33,totallaptimes!$1:$1048576,ROW()-1),"")</f>
        <v/>
      </c>
      <c r="J34" s="2" t="str">
        <f>IFERROR(HLOOKUP(lapchart!J33,totallaptimes!$1:$1048576,ROW()-1)-HLOOKUP(lapchart!I33,totallaptimes!$1:$1048576,ROW()-1),"")</f>
        <v/>
      </c>
      <c r="K34" s="2" t="str">
        <f>IFERROR(HLOOKUP(lapchart!K33,totallaptimes!$1:$1048576,ROW()-1)-HLOOKUP(lapchart!J33,totallaptimes!$1:$1048576,ROW()-1),"")</f>
        <v/>
      </c>
      <c r="L34" s="2" t="str">
        <f>IFERROR(HLOOKUP(lapchart!L33,totallaptimes!$1:$1048576,ROW()-1)-HLOOKUP(lapchart!K33,totallaptimes!$1:$1048576,ROW()-1),"")</f>
        <v/>
      </c>
      <c r="M34" s="2" t="str">
        <f>IFERROR(HLOOKUP(lapchart!M33,totallaptimes!$1:$1048576,ROW()-1)-HLOOKUP(lapchart!L33,totallaptimes!$1:$1048576,ROW()-1),"")</f>
        <v/>
      </c>
      <c r="N34" s="2" t="str">
        <f>IFERROR(HLOOKUP(lapchart!N33,totallaptimes!$1:$1048576,ROW()-1)-HLOOKUP(lapchart!M33,totallaptimes!$1:$1048576,ROW()-1),"")</f>
        <v/>
      </c>
      <c r="O34" s="2" t="str">
        <f>IFERROR(HLOOKUP(lapchart!O33,totallaptimes!$1:$1048576,ROW()-1)-HLOOKUP(lapchart!N33,totallaptimes!$1:$1048576,ROW()-1),"")</f>
        <v/>
      </c>
      <c r="P34" s="2" t="str">
        <f>IFERROR(HLOOKUP(lapchart!P33,totallaptimes!$1:$1048576,ROW()-1)-HLOOKUP(lapchart!O33,totallaptimes!$1:$1048576,ROW()-1),"")</f>
        <v/>
      </c>
      <c r="Q34" s="2" t="str">
        <f>IFERROR(HLOOKUP(lapchart!Q33,totallaptimes!$1:$1048576,ROW()-1)-HLOOKUP(lapchart!P33,totallaptimes!$1:$1048576,ROW()-1),"")</f>
        <v/>
      </c>
      <c r="R34" s="2" t="str">
        <f>IFERROR(HLOOKUP(lapchart!R33,totallaptimes!$1:$1048576,ROW()-1)-HLOOKUP(lapchart!Q33,totallaptimes!$1:$1048576,ROW()-1),"")</f>
        <v/>
      </c>
      <c r="S34" s="2" t="str">
        <f>IFERROR(HLOOKUP(lapchart!S33,totallaptimes!$1:$1048576,ROW()-1)-HLOOKUP(lapchart!R33,totallaptimes!$1:$1048576,ROW()-1),"")</f>
        <v/>
      </c>
      <c r="T34" s="2" t="str">
        <f>IFERROR(HLOOKUP(lapchart!T33,totallaptimes!$1:$1048576,ROW()-1)-HLOOKUP(lapchart!S33,totallaptimes!$1:$1048576,ROW()-1),"")</f>
        <v/>
      </c>
      <c r="U34" s="2" t="str">
        <f>IFERROR(HLOOKUP(lapchart!U33,totallaptimes!$1:$1048576,ROW()-1)-HLOOKUP(lapchart!T33,totallaptimes!$1:$1048576,ROW()-1),"")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IFERROR(HLOOKUP(lapchart!C34,totallaptimes!$1:$1048576,ROW()-1)-HLOOKUP(lapchart!B34,totallaptimes!$1:$1048576,ROW()-1),"")</f>
        <v/>
      </c>
      <c r="D35" s="2" t="str">
        <f>IFERROR(HLOOKUP(lapchart!D34,totallaptimes!$1:$1048576,ROW()-1)-HLOOKUP(lapchart!C34,totallaptimes!$1:$1048576,ROW()-1),"")</f>
        <v/>
      </c>
      <c r="E35" s="2" t="str">
        <f>IFERROR(HLOOKUP(lapchart!E34,totallaptimes!$1:$1048576,ROW()-1)-HLOOKUP(lapchart!D34,totallaptimes!$1:$1048576,ROW()-1),"")</f>
        <v/>
      </c>
      <c r="F35" s="2" t="str">
        <f>IFERROR(HLOOKUP(lapchart!F34,totallaptimes!$1:$1048576,ROW()-1)-HLOOKUP(lapchart!E34,totallaptimes!$1:$1048576,ROW()-1),"")</f>
        <v/>
      </c>
      <c r="G35" s="2" t="str">
        <f>IFERROR(HLOOKUP(lapchart!G34,totallaptimes!$1:$1048576,ROW()-1)-HLOOKUP(lapchart!F34,totallaptimes!$1:$1048576,ROW()-1),"")</f>
        <v/>
      </c>
      <c r="H35" s="2" t="str">
        <f>IFERROR(HLOOKUP(lapchart!H34,totallaptimes!$1:$1048576,ROW()-1)-HLOOKUP(lapchart!G34,totallaptimes!$1:$1048576,ROW()-1),"")</f>
        <v/>
      </c>
      <c r="I35" s="2" t="str">
        <f>IFERROR(HLOOKUP(lapchart!I34,totallaptimes!$1:$1048576,ROW()-1)-HLOOKUP(lapchart!H34,totallaptimes!$1:$1048576,ROW()-1),"")</f>
        <v/>
      </c>
      <c r="J35" s="2" t="str">
        <f>IFERROR(HLOOKUP(lapchart!J34,totallaptimes!$1:$1048576,ROW()-1)-HLOOKUP(lapchart!I34,totallaptimes!$1:$1048576,ROW()-1),"")</f>
        <v/>
      </c>
      <c r="K35" s="2" t="str">
        <f>IFERROR(HLOOKUP(lapchart!K34,totallaptimes!$1:$1048576,ROW()-1)-HLOOKUP(lapchart!J34,totallaptimes!$1:$1048576,ROW()-1),"")</f>
        <v/>
      </c>
      <c r="L35" s="2" t="str">
        <f>IFERROR(HLOOKUP(lapchart!L34,totallaptimes!$1:$1048576,ROW()-1)-HLOOKUP(lapchart!K34,totallaptimes!$1:$1048576,ROW()-1),"")</f>
        <v/>
      </c>
      <c r="M35" s="2" t="str">
        <f>IFERROR(HLOOKUP(lapchart!M34,totallaptimes!$1:$1048576,ROW()-1)-HLOOKUP(lapchart!L34,totallaptimes!$1:$1048576,ROW()-1),"")</f>
        <v/>
      </c>
      <c r="N35" s="2" t="str">
        <f>IFERROR(HLOOKUP(lapchart!N34,totallaptimes!$1:$1048576,ROW()-1)-HLOOKUP(lapchart!M34,totallaptimes!$1:$1048576,ROW()-1),"")</f>
        <v/>
      </c>
      <c r="O35" s="2" t="str">
        <f>IFERROR(HLOOKUP(lapchart!O34,totallaptimes!$1:$1048576,ROW()-1)-HLOOKUP(lapchart!N34,totallaptimes!$1:$1048576,ROW()-1),"")</f>
        <v/>
      </c>
      <c r="P35" s="2" t="str">
        <f>IFERROR(HLOOKUP(lapchart!P34,totallaptimes!$1:$1048576,ROW()-1)-HLOOKUP(lapchart!O34,totallaptimes!$1:$1048576,ROW()-1),"")</f>
        <v/>
      </c>
      <c r="Q35" s="2" t="str">
        <f>IFERROR(HLOOKUP(lapchart!Q34,totallaptimes!$1:$1048576,ROW()-1)-HLOOKUP(lapchart!P34,totallaptimes!$1:$1048576,ROW()-1),"")</f>
        <v/>
      </c>
      <c r="R35" s="2" t="str">
        <f>IFERROR(HLOOKUP(lapchart!R34,totallaptimes!$1:$1048576,ROW()-1)-HLOOKUP(lapchart!Q34,totallaptimes!$1:$1048576,ROW()-1),"")</f>
        <v/>
      </c>
      <c r="S35" s="2" t="str">
        <f>IFERROR(HLOOKUP(lapchart!S34,totallaptimes!$1:$1048576,ROW()-1)-HLOOKUP(lapchart!R34,totallaptimes!$1:$1048576,ROW()-1),"")</f>
        <v/>
      </c>
      <c r="T35" s="2" t="str">
        <f>IFERROR(HLOOKUP(lapchart!T34,totallaptimes!$1:$1048576,ROW()-1)-HLOOKUP(lapchart!S34,totallaptimes!$1:$1048576,ROW()-1),"")</f>
        <v/>
      </c>
      <c r="U35" s="2" t="str">
        <f>IFERROR(HLOOKUP(lapchart!U34,totallaptimes!$1:$1048576,ROW()-1)-HLOOKUP(lapchart!T34,totallaptimes!$1:$1048576,ROW()-1),"")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IFERROR(HLOOKUP(lapchart!C35,totallaptimes!$1:$1048576,ROW()-1)-HLOOKUP(lapchart!B35,totallaptimes!$1:$1048576,ROW()-1),"")</f>
        <v/>
      </c>
      <c r="D36" s="2" t="str">
        <f>IFERROR(HLOOKUP(lapchart!D35,totallaptimes!$1:$1048576,ROW()-1)-HLOOKUP(lapchart!C35,totallaptimes!$1:$1048576,ROW()-1),"")</f>
        <v/>
      </c>
      <c r="E36" s="2" t="str">
        <f>IFERROR(HLOOKUP(lapchart!E35,totallaptimes!$1:$1048576,ROW()-1)-HLOOKUP(lapchart!D35,totallaptimes!$1:$1048576,ROW()-1),"")</f>
        <v/>
      </c>
      <c r="F36" s="2" t="str">
        <f>IFERROR(HLOOKUP(lapchart!F35,totallaptimes!$1:$1048576,ROW()-1)-HLOOKUP(lapchart!E35,totallaptimes!$1:$1048576,ROW()-1),"")</f>
        <v/>
      </c>
      <c r="G36" s="2" t="str">
        <f>IFERROR(HLOOKUP(lapchart!G35,totallaptimes!$1:$1048576,ROW()-1)-HLOOKUP(lapchart!F35,totallaptimes!$1:$1048576,ROW()-1),"")</f>
        <v/>
      </c>
      <c r="H36" s="2" t="str">
        <f>IFERROR(HLOOKUP(lapchart!H35,totallaptimes!$1:$1048576,ROW()-1)-HLOOKUP(lapchart!G35,totallaptimes!$1:$1048576,ROW()-1),"")</f>
        <v/>
      </c>
      <c r="I36" s="2" t="str">
        <f>IFERROR(HLOOKUP(lapchart!I35,totallaptimes!$1:$1048576,ROW()-1)-HLOOKUP(lapchart!H35,totallaptimes!$1:$1048576,ROW()-1),"")</f>
        <v/>
      </c>
      <c r="J36" s="2" t="str">
        <f>IFERROR(HLOOKUP(lapchart!J35,totallaptimes!$1:$1048576,ROW()-1)-HLOOKUP(lapchart!I35,totallaptimes!$1:$1048576,ROW()-1),"")</f>
        <v/>
      </c>
      <c r="K36" s="2" t="str">
        <f>IFERROR(HLOOKUP(lapchart!K35,totallaptimes!$1:$1048576,ROW()-1)-HLOOKUP(lapchart!J35,totallaptimes!$1:$1048576,ROW()-1),"")</f>
        <v/>
      </c>
      <c r="L36" s="2" t="str">
        <f>IFERROR(HLOOKUP(lapchart!L35,totallaptimes!$1:$1048576,ROW()-1)-HLOOKUP(lapchart!K35,totallaptimes!$1:$1048576,ROW()-1),"")</f>
        <v/>
      </c>
      <c r="M36" s="2" t="str">
        <f>IFERROR(HLOOKUP(lapchart!M35,totallaptimes!$1:$1048576,ROW()-1)-HLOOKUP(lapchart!L35,totallaptimes!$1:$1048576,ROW()-1),"")</f>
        <v/>
      </c>
      <c r="N36" s="2" t="str">
        <f>IFERROR(HLOOKUP(lapchart!N35,totallaptimes!$1:$1048576,ROW()-1)-HLOOKUP(lapchart!M35,totallaptimes!$1:$1048576,ROW()-1),"")</f>
        <v/>
      </c>
      <c r="O36" s="2" t="str">
        <f>IFERROR(HLOOKUP(lapchart!O35,totallaptimes!$1:$1048576,ROW()-1)-HLOOKUP(lapchart!N35,totallaptimes!$1:$1048576,ROW()-1),"")</f>
        <v/>
      </c>
      <c r="P36" s="2" t="str">
        <f>IFERROR(HLOOKUP(lapchart!P35,totallaptimes!$1:$1048576,ROW()-1)-HLOOKUP(lapchart!O35,totallaptimes!$1:$1048576,ROW()-1),"")</f>
        <v/>
      </c>
      <c r="Q36" s="2" t="str">
        <f>IFERROR(HLOOKUP(lapchart!Q35,totallaptimes!$1:$1048576,ROW()-1)-HLOOKUP(lapchart!P35,totallaptimes!$1:$1048576,ROW()-1),"")</f>
        <v/>
      </c>
      <c r="R36" s="2" t="str">
        <f>IFERROR(HLOOKUP(lapchart!R35,totallaptimes!$1:$1048576,ROW()-1)-HLOOKUP(lapchart!Q35,totallaptimes!$1:$1048576,ROW()-1),"")</f>
        <v/>
      </c>
      <c r="S36" s="2" t="str">
        <f>IFERROR(HLOOKUP(lapchart!S35,totallaptimes!$1:$1048576,ROW()-1)-HLOOKUP(lapchart!R35,totallaptimes!$1:$1048576,ROW()-1),"")</f>
        <v/>
      </c>
      <c r="T36" s="2" t="str">
        <f>IFERROR(HLOOKUP(lapchart!T35,totallaptimes!$1:$1048576,ROW()-1)-HLOOKUP(lapchart!S35,totallaptimes!$1:$1048576,ROW()-1),"")</f>
        <v/>
      </c>
      <c r="U36" s="2" t="str">
        <f>IFERROR(HLOOKUP(lapchart!U35,totallaptimes!$1:$1048576,ROW()-1)-HLOOKUP(lapchart!T35,totallaptimes!$1:$1048576,ROW()-1),"")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IFERROR(HLOOKUP(lapchart!C36,totallaptimes!$1:$1048576,ROW()-1)-HLOOKUP(lapchart!B36,totallaptimes!$1:$1048576,ROW()-1),"")</f>
        <v/>
      </c>
      <c r="D37" s="2" t="str">
        <f>IFERROR(HLOOKUP(lapchart!D36,totallaptimes!$1:$1048576,ROW()-1)-HLOOKUP(lapchart!C36,totallaptimes!$1:$1048576,ROW()-1),"")</f>
        <v/>
      </c>
      <c r="E37" s="2" t="str">
        <f>IFERROR(HLOOKUP(lapchart!E36,totallaptimes!$1:$1048576,ROW()-1)-HLOOKUP(lapchart!D36,totallaptimes!$1:$1048576,ROW()-1),"")</f>
        <v/>
      </c>
      <c r="F37" s="2" t="str">
        <f>IFERROR(HLOOKUP(lapchart!F36,totallaptimes!$1:$1048576,ROW()-1)-HLOOKUP(lapchart!E36,totallaptimes!$1:$1048576,ROW()-1),"")</f>
        <v/>
      </c>
      <c r="G37" s="2" t="str">
        <f>IFERROR(HLOOKUP(lapchart!G36,totallaptimes!$1:$1048576,ROW()-1)-HLOOKUP(lapchart!F36,totallaptimes!$1:$1048576,ROW()-1),"")</f>
        <v/>
      </c>
      <c r="H37" s="2" t="str">
        <f>IFERROR(HLOOKUP(lapchart!H36,totallaptimes!$1:$1048576,ROW()-1)-HLOOKUP(lapchart!G36,totallaptimes!$1:$1048576,ROW()-1),"")</f>
        <v/>
      </c>
      <c r="I37" s="2" t="str">
        <f>IFERROR(HLOOKUP(lapchart!I36,totallaptimes!$1:$1048576,ROW()-1)-HLOOKUP(lapchart!H36,totallaptimes!$1:$1048576,ROW()-1),"")</f>
        <v/>
      </c>
      <c r="J37" s="2" t="str">
        <f>IFERROR(HLOOKUP(lapchart!J36,totallaptimes!$1:$1048576,ROW()-1)-HLOOKUP(lapchart!I36,totallaptimes!$1:$1048576,ROW()-1),"")</f>
        <v/>
      </c>
      <c r="K37" s="2" t="str">
        <f>IFERROR(HLOOKUP(lapchart!K36,totallaptimes!$1:$1048576,ROW()-1)-HLOOKUP(lapchart!J36,totallaptimes!$1:$1048576,ROW()-1),"")</f>
        <v/>
      </c>
      <c r="L37" s="2" t="str">
        <f>IFERROR(HLOOKUP(lapchart!L36,totallaptimes!$1:$1048576,ROW()-1)-HLOOKUP(lapchart!K36,totallaptimes!$1:$1048576,ROW()-1),"")</f>
        <v/>
      </c>
      <c r="M37" s="2" t="str">
        <f>IFERROR(HLOOKUP(lapchart!M36,totallaptimes!$1:$1048576,ROW()-1)-HLOOKUP(lapchart!L36,totallaptimes!$1:$1048576,ROW()-1),"")</f>
        <v/>
      </c>
      <c r="N37" s="2" t="str">
        <f>IFERROR(HLOOKUP(lapchart!N36,totallaptimes!$1:$1048576,ROW()-1)-HLOOKUP(lapchart!M36,totallaptimes!$1:$1048576,ROW()-1),"")</f>
        <v/>
      </c>
      <c r="O37" s="2" t="str">
        <f>IFERROR(HLOOKUP(lapchart!O36,totallaptimes!$1:$1048576,ROW()-1)-HLOOKUP(lapchart!N36,totallaptimes!$1:$1048576,ROW()-1),"")</f>
        <v/>
      </c>
      <c r="P37" s="2" t="str">
        <f>IFERROR(HLOOKUP(lapchart!P36,totallaptimes!$1:$1048576,ROW()-1)-HLOOKUP(lapchart!O36,totallaptimes!$1:$1048576,ROW()-1),"")</f>
        <v/>
      </c>
      <c r="Q37" s="2" t="str">
        <f>IFERROR(HLOOKUP(lapchart!Q36,totallaptimes!$1:$1048576,ROW()-1)-HLOOKUP(lapchart!P36,totallaptimes!$1:$1048576,ROW()-1),"")</f>
        <v/>
      </c>
      <c r="R37" s="2" t="str">
        <f>IFERROR(HLOOKUP(lapchart!R36,totallaptimes!$1:$1048576,ROW()-1)-HLOOKUP(lapchart!Q36,totallaptimes!$1:$1048576,ROW()-1),"")</f>
        <v/>
      </c>
      <c r="S37" s="2" t="str">
        <f>IFERROR(HLOOKUP(lapchart!S36,totallaptimes!$1:$1048576,ROW()-1)-HLOOKUP(lapchart!R36,totallaptimes!$1:$1048576,ROW()-1),"")</f>
        <v/>
      </c>
      <c r="T37" s="2" t="str">
        <f>IFERROR(HLOOKUP(lapchart!T36,totallaptimes!$1:$1048576,ROW()-1)-HLOOKUP(lapchart!S36,totallaptimes!$1:$1048576,ROW()-1),"")</f>
        <v/>
      </c>
      <c r="U37" s="2" t="str">
        <f>IFERROR(HLOOKUP(lapchart!U36,totallaptimes!$1:$1048576,ROW()-1)-HLOOKUP(lapchart!T36,totallaptimes!$1:$1048576,ROW()-1),"")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IFERROR(HLOOKUP(lapchart!C37,totallaptimes!$1:$1048576,ROW()-1)-HLOOKUP(lapchart!B37,totallaptimes!$1:$1048576,ROW()-1),"")</f>
        <v/>
      </c>
      <c r="D38" s="2" t="str">
        <f>IFERROR(HLOOKUP(lapchart!D37,totallaptimes!$1:$1048576,ROW()-1)-HLOOKUP(lapchart!C37,totallaptimes!$1:$1048576,ROW()-1),"")</f>
        <v/>
      </c>
      <c r="E38" s="2" t="str">
        <f>IFERROR(HLOOKUP(lapchart!E37,totallaptimes!$1:$1048576,ROW()-1)-HLOOKUP(lapchart!D37,totallaptimes!$1:$1048576,ROW()-1),"")</f>
        <v/>
      </c>
      <c r="F38" s="2" t="str">
        <f>IFERROR(HLOOKUP(lapchart!F37,totallaptimes!$1:$1048576,ROW()-1)-HLOOKUP(lapchart!E37,totallaptimes!$1:$1048576,ROW()-1),"")</f>
        <v/>
      </c>
      <c r="G38" s="2" t="str">
        <f>IFERROR(HLOOKUP(lapchart!G37,totallaptimes!$1:$1048576,ROW()-1)-HLOOKUP(lapchart!F37,totallaptimes!$1:$1048576,ROW()-1),"")</f>
        <v/>
      </c>
      <c r="H38" s="2" t="str">
        <f>IFERROR(HLOOKUP(lapchart!H37,totallaptimes!$1:$1048576,ROW()-1)-HLOOKUP(lapchart!G37,totallaptimes!$1:$1048576,ROW()-1),"")</f>
        <v/>
      </c>
      <c r="I38" s="2" t="str">
        <f>IFERROR(HLOOKUP(lapchart!I37,totallaptimes!$1:$1048576,ROW()-1)-HLOOKUP(lapchart!H37,totallaptimes!$1:$1048576,ROW()-1),"")</f>
        <v/>
      </c>
      <c r="J38" s="2" t="str">
        <f>IFERROR(HLOOKUP(lapchart!J37,totallaptimes!$1:$1048576,ROW()-1)-HLOOKUP(lapchart!I37,totallaptimes!$1:$1048576,ROW()-1),"")</f>
        <v/>
      </c>
      <c r="K38" s="2" t="str">
        <f>IFERROR(HLOOKUP(lapchart!K37,totallaptimes!$1:$1048576,ROW()-1)-HLOOKUP(lapchart!J37,totallaptimes!$1:$1048576,ROW()-1),"")</f>
        <v/>
      </c>
      <c r="L38" s="2" t="str">
        <f>IFERROR(HLOOKUP(lapchart!L37,totallaptimes!$1:$1048576,ROW()-1)-HLOOKUP(lapchart!K37,totallaptimes!$1:$1048576,ROW()-1),"")</f>
        <v/>
      </c>
      <c r="M38" s="2" t="str">
        <f>IFERROR(HLOOKUP(lapchart!M37,totallaptimes!$1:$1048576,ROW()-1)-HLOOKUP(lapchart!L37,totallaptimes!$1:$1048576,ROW()-1),"")</f>
        <v/>
      </c>
      <c r="N38" s="2" t="str">
        <f>IFERROR(HLOOKUP(lapchart!N37,totallaptimes!$1:$1048576,ROW()-1)-HLOOKUP(lapchart!M37,totallaptimes!$1:$1048576,ROW()-1),"")</f>
        <v/>
      </c>
      <c r="O38" s="2" t="str">
        <f>IFERROR(HLOOKUP(lapchart!O37,totallaptimes!$1:$1048576,ROW()-1)-HLOOKUP(lapchart!N37,totallaptimes!$1:$1048576,ROW()-1),"")</f>
        <v/>
      </c>
      <c r="P38" s="2" t="str">
        <f>IFERROR(HLOOKUP(lapchart!P37,totallaptimes!$1:$1048576,ROW()-1)-HLOOKUP(lapchart!O37,totallaptimes!$1:$1048576,ROW()-1),"")</f>
        <v/>
      </c>
      <c r="Q38" s="2" t="str">
        <f>IFERROR(HLOOKUP(lapchart!Q37,totallaptimes!$1:$1048576,ROW()-1)-HLOOKUP(lapchart!P37,totallaptimes!$1:$1048576,ROW()-1),"")</f>
        <v/>
      </c>
      <c r="R38" s="2" t="str">
        <f>IFERROR(HLOOKUP(lapchart!R37,totallaptimes!$1:$1048576,ROW()-1)-HLOOKUP(lapchart!Q37,totallaptimes!$1:$1048576,ROW()-1),"")</f>
        <v/>
      </c>
      <c r="S38" s="2" t="str">
        <f>IFERROR(HLOOKUP(lapchart!S37,totallaptimes!$1:$1048576,ROW()-1)-HLOOKUP(lapchart!R37,totallaptimes!$1:$1048576,ROW()-1),"")</f>
        <v/>
      </c>
      <c r="T38" s="2" t="str">
        <f>IFERROR(HLOOKUP(lapchart!T37,totallaptimes!$1:$1048576,ROW()-1)-HLOOKUP(lapchart!S37,totallaptimes!$1:$1048576,ROW()-1),"")</f>
        <v/>
      </c>
      <c r="U38" s="2" t="str">
        <f>IFERROR(HLOOKUP(lapchart!U37,totallaptimes!$1:$1048576,ROW()-1)-HLOOKUP(lapchart!T37,totallaptimes!$1:$1048576,ROW()-1),"")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IFERROR(HLOOKUP(lapchart!C38,totallaptimes!$1:$1048576,ROW()-1)-HLOOKUP(lapchart!B38,totallaptimes!$1:$1048576,ROW()-1),"")</f>
        <v/>
      </c>
      <c r="D39" s="2" t="str">
        <f>IFERROR(HLOOKUP(lapchart!D38,totallaptimes!$1:$1048576,ROW()-1)-HLOOKUP(lapchart!C38,totallaptimes!$1:$1048576,ROW()-1),"")</f>
        <v/>
      </c>
      <c r="E39" s="2" t="str">
        <f>IFERROR(HLOOKUP(lapchart!E38,totallaptimes!$1:$1048576,ROW()-1)-HLOOKUP(lapchart!D38,totallaptimes!$1:$1048576,ROW()-1),"")</f>
        <v/>
      </c>
      <c r="F39" s="2" t="str">
        <f>IFERROR(HLOOKUP(lapchart!F38,totallaptimes!$1:$1048576,ROW()-1)-HLOOKUP(lapchart!E38,totallaptimes!$1:$1048576,ROW()-1),"")</f>
        <v/>
      </c>
      <c r="G39" s="2" t="str">
        <f>IFERROR(HLOOKUP(lapchart!G38,totallaptimes!$1:$1048576,ROW()-1)-HLOOKUP(lapchart!F38,totallaptimes!$1:$1048576,ROW()-1),"")</f>
        <v/>
      </c>
      <c r="H39" s="2" t="str">
        <f>IFERROR(HLOOKUP(lapchart!H38,totallaptimes!$1:$1048576,ROW()-1)-HLOOKUP(lapchart!G38,totallaptimes!$1:$1048576,ROW()-1),"")</f>
        <v/>
      </c>
      <c r="I39" s="2" t="str">
        <f>IFERROR(HLOOKUP(lapchart!I38,totallaptimes!$1:$1048576,ROW()-1)-HLOOKUP(lapchart!H38,totallaptimes!$1:$1048576,ROW()-1),"")</f>
        <v/>
      </c>
      <c r="J39" s="2" t="str">
        <f>IFERROR(HLOOKUP(lapchart!J38,totallaptimes!$1:$1048576,ROW()-1)-HLOOKUP(lapchart!I38,totallaptimes!$1:$1048576,ROW()-1),"")</f>
        <v/>
      </c>
      <c r="K39" s="2" t="str">
        <f>IFERROR(HLOOKUP(lapchart!K38,totallaptimes!$1:$1048576,ROW()-1)-HLOOKUP(lapchart!J38,totallaptimes!$1:$1048576,ROW()-1),"")</f>
        <v/>
      </c>
      <c r="L39" s="2" t="str">
        <f>IFERROR(HLOOKUP(lapchart!L38,totallaptimes!$1:$1048576,ROW()-1)-HLOOKUP(lapchart!K38,totallaptimes!$1:$1048576,ROW()-1),"")</f>
        <v/>
      </c>
      <c r="M39" s="2" t="str">
        <f>IFERROR(HLOOKUP(lapchart!M38,totallaptimes!$1:$1048576,ROW()-1)-HLOOKUP(lapchart!L38,totallaptimes!$1:$1048576,ROW()-1),"")</f>
        <v/>
      </c>
      <c r="N39" s="2" t="str">
        <f>IFERROR(HLOOKUP(lapchart!N38,totallaptimes!$1:$1048576,ROW()-1)-HLOOKUP(lapchart!M38,totallaptimes!$1:$1048576,ROW()-1),"")</f>
        <v/>
      </c>
      <c r="O39" s="2" t="str">
        <f>IFERROR(HLOOKUP(lapchart!O38,totallaptimes!$1:$1048576,ROW()-1)-HLOOKUP(lapchart!N38,totallaptimes!$1:$1048576,ROW()-1),"")</f>
        <v/>
      </c>
      <c r="P39" s="2" t="str">
        <f>IFERROR(HLOOKUP(lapchart!P38,totallaptimes!$1:$1048576,ROW()-1)-HLOOKUP(lapchart!O38,totallaptimes!$1:$1048576,ROW()-1),"")</f>
        <v/>
      </c>
      <c r="Q39" s="2" t="str">
        <f>IFERROR(HLOOKUP(lapchart!Q38,totallaptimes!$1:$1048576,ROW()-1)-HLOOKUP(lapchart!P38,totallaptimes!$1:$1048576,ROW()-1),"")</f>
        <v/>
      </c>
      <c r="R39" s="2" t="str">
        <f>IFERROR(HLOOKUP(lapchart!R38,totallaptimes!$1:$1048576,ROW()-1)-HLOOKUP(lapchart!Q38,totallaptimes!$1:$1048576,ROW()-1),"")</f>
        <v/>
      </c>
      <c r="S39" s="2" t="str">
        <f>IFERROR(HLOOKUP(lapchart!S38,totallaptimes!$1:$1048576,ROW()-1)-HLOOKUP(lapchart!R38,totallaptimes!$1:$1048576,ROW()-1),"")</f>
        <v/>
      </c>
      <c r="T39" s="2" t="str">
        <f>IFERROR(HLOOKUP(lapchart!T38,totallaptimes!$1:$1048576,ROW()-1)-HLOOKUP(lapchart!S38,totallaptimes!$1:$1048576,ROW()-1),"")</f>
        <v/>
      </c>
      <c r="U39" s="2" t="str">
        <f>IFERROR(HLOOKUP(lapchart!U38,totallaptimes!$1:$1048576,ROW()-1)-HLOOKUP(lapchart!T38,totallaptimes!$1:$1048576,ROW()-1),"")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IFERROR(HLOOKUP(lapchart!C39,totallaptimes!$1:$1048576,ROW()-1)-HLOOKUP(lapchart!B39,totallaptimes!$1:$1048576,ROW()-1),"")</f>
        <v/>
      </c>
      <c r="D40" s="2" t="str">
        <f>IFERROR(HLOOKUP(lapchart!D39,totallaptimes!$1:$1048576,ROW()-1)-HLOOKUP(lapchart!C39,totallaptimes!$1:$1048576,ROW()-1),"")</f>
        <v/>
      </c>
      <c r="E40" s="2" t="str">
        <f>IFERROR(HLOOKUP(lapchart!E39,totallaptimes!$1:$1048576,ROW()-1)-HLOOKUP(lapchart!D39,totallaptimes!$1:$1048576,ROW()-1),"")</f>
        <v/>
      </c>
      <c r="F40" s="2" t="str">
        <f>IFERROR(HLOOKUP(lapchart!F39,totallaptimes!$1:$1048576,ROW()-1)-HLOOKUP(lapchart!E39,totallaptimes!$1:$1048576,ROW()-1),"")</f>
        <v/>
      </c>
      <c r="G40" s="2" t="str">
        <f>IFERROR(HLOOKUP(lapchart!G39,totallaptimes!$1:$1048576,ROW()-1)-HLOOKUP(lapchart!F39,totallaptimes!$1:$1048576,ROW()-1),"")</f>
        <v/>
      </c>
      <c r="H40" s="2" t="str">
        <f>IFERROR(HLOOKUP(lapchart!H39,totallaptimes!$1:$1048576,ROW()-1)-HLOOKUP(lapchart!G39,totallaptimes!$1:$1048576,ROW()-1),"")</f>
        <v/>
      </c>
      <c r="I40" s="2" t="str">
        <f>IFERROR(HLOOKUP(lapchart!I39,totallaptimes!$1:$1048576,ROW()-1)-HLOOKUP(lapchart!H39,totallaptimes!$1:$1048576,ROW()-1),"")</f>
        <v/>
      </c>
      <c r="J40" s="2" t="str">
        <f>IFERROR(HLOOKUP(lapchart!J39,totallaptimes!$1:$1048576,ROW()-1)-HLOOKUP(lapchart!I39,totallaptimes!$1:$1048576,ROW()-1),"")</f>
        <v/>
      </c>
      <c r="K40" s="2" t="str">
        <f>IFERROR(HLOOKUP(lapchart!K39,totallaptimes!$1:$1048576,ROW()-1)-HLOOKUP(lapchart!J39,totallaptimes!$1:$1048576,ROW()-1),"")</f>
        <v/>
      </c>
      <c r="L40" s="2" t="str">
        <f>IFERROR(HLOOKUP(lapchart!L39,totallaptimes!$1:$1048576,ROW()-1)-HLOOKUP(lapchart!K39,totallaptimes!$1:$1048576,ROW()-1),"")</f>
        <v/>
      </c>
      <c r="M40" s="2" t="str">
        <f>IFERROR(HLOOKUP(lapchart!M39,totallaptimes!$1:$1048576,ROW()-1)-HLOOKUP(lapchart!L39,totallaptimes!$1:$1048576,ROW()-1),"")</f>
        <v/>
      </c>
      <c r="N40" s="2" t="str">
        <f>IFERROR(HLOOKUP(lapchart!N39,totallaptimes!$1:$1048576,ROW()-1)-HLOOKUP(lapchart!M39,totallaptimes!$1:$1048576,ROW()-1),"")</f>
        <v/>
      </c>
      <c r="O40" s="2" t="str">
        <f>IFERROR(HLOOKUP(lapchart!O39,totallaptimes!$1:$1048576,ROW()-1)-HLOOKUP(lapchart!N39,totallaptimes!$1:$1048576,ROW()-1),"")</f>
        <v/>
      </c>
      <c r="P40" s="2" t="str">
        <f>IFERROR(HLOOKUP(lapchart!P39,totallaptimes!$1:$1048576,ROW()-1)-HLOOKUP(lapchart!O39,totallaptimes!$1:$1048576,ROW()-1),"")</f>
        <v/>
      </c>
      <c r="Q40" s="2" t="str">
        <f>IFERROR(HLOOKUP(lapchart!Q39,totallaptimes!$1:$1048576,ROW()-1)-HLOOKUP(lapchart!P39,totallaptimes!$1:$1048576,ROW()-1),"")</f>
        <v/>
      </c>
      <c r="R40" s="2" t="str">
        <f>IFERROR(HLOOKUP(lapchart!R39,totallaptimes!$1:$1048576,ROW()-1)-HLOOKUP(lapchart!Q39,totallaptimes!$1:$1048576,ROW()-1),"")</f>
        <v/>
      </c>
      <c r="S40" s="2" t="str">
        <f>IFERROR(HLOOKUP(lapchart!S39,totallaptimes!$1:$1048576,ROW()-1)-HLOOKUP(lapchart!R39,totallaptimes!$1:$1048576,ROW()-1),"")</f>
        <v/>
      </c>
      <c r="T40" s="2" t="str">
        <f>IFERROR(HLOOKUP(lapchart!T39,totallaptimes!$1:$1048576,ROW()-1)-HLOOKUP(lapchart!S39,totallaptimes!$1:$1048576,ROW()-1),"")</f>
        <v/>
      </c>
      <c r="U40" s="2" t="str">
        <f>IFERROR(HLOOKUP(lapchart!U39,totallaptimes!$1:$1048576,ROW()-1)-HLOOKUP(lapchart!T39,totallaptimes!$1:$1048576,ROW()-1),"")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IFERROR(HLOOKUP(lapchart!C40,totallaptimes!$1:$1048576,ROW()-1)-HLOOKUP(lapchart!B40,totallaptimes!$1:$1048576,ROW()-1),"")</f>
        <v/>
      </c>
      <c r="D41" s="2" t="str">
        <f>IFERROR(HLOOKUP(lapchart!D40,totallaptimes!$1:$1048576,ROW()-1)-HLOOKUP(lapchart!C40,totallaptimes!$1:$1048576,ROW()-1),"")</f>
        <v/>
      </c>
      <c r="E41" s="2" t="str">
        <f>IFERROR(HLOOKUP(lapchart!E40,totallaptimes!$1:$1048576,ROW()-1)-HLOOKUP(lapchart!D40,totallaptimes!$1:$1048576,ROW()-1),"")</f>
        <v/>
      </c>
      <c r="F41" s="2" t="str">
        <f>IFERROR(HLOOKUP(lapchart!F40,totallaptimes!$1:$1048576,ROW()-1)-HLOOKUP(lapchart!E40,totallaptimes!$1:$1048576,ROW()-1),"")</f>
        <v/>
      </c>
      <c r="G41" s="2" t="str">
        <f>IFERROR(HLOOKUP(lapchart!G40,totallaptimes!$1:$1048576,ROW()-1)-HLOOKUP(lapchart!F40,totallaptimes!$1:$1048576,ROW()-1),"")</f>
        <v/>
      </c>
      <c r="H41" s="2" t="str">
        <f>IFERROR(HLOOKUP(lapchart!H40,totallaptimes!$1:$1048576,ROW()-1)-HLOOKUP(lapchart!G40,totallaptimes!$1:$1048576,ROW()-1),"")</f>
        <v/>
      </c>
      <c r="I41" s="2" t="str">
        <f>IFERROR(HLOOKUP(lapchart!I40,totallaptimes!$1:$1048576,ROW()-1)-HLOOKUP(lapchart!H40,totallaptimes!$1:$1048576,ROW()-1),"")</f>
        <v/>
      </c>
      <c r="J41" s="2" t="str">
        <f>IFERROR(HLOOKUP(lapchart!J40,totallaptimes!$1:$1048576,ROW()-1)-HLOOKUP(lapchart!I40,totallaptimes!$1:$1048576,ROW()-1),"")</f>
        <v/>
      </c>
      <c r="K41" s="2" t="str">
        <f>IFERROR(HLOOKUP(lapchart!K40,totallaptimes!$1:$1048576,ROW()-1)-HLOOKUP(lapchart!J40,totallaptimes!$1:$1048576,ROW()-1),"")</f>
        <v/>
      </c>
      <c r="L41" s="2" t="str">
        <f>IFERROR(HLOOKUP(lapchart!L40,totallaptimes!$1:$1048576,ROW()-1)-HLOOKUP(lapchart!K40,totallaptimes!$1:$1048576,ROW()-1),"")</f>
        <v/>
      </c>
      <c r="M41" s="2" t="str">
        <f>IFERROR(HLOOKUP(lapchart!M40,totallaptimes!$1:$1048576,ROW()-1)-HLOOKUP(lapchart!L40,totallaptimes!$1:$1048576,ROW()-1),"")</f>
        <v/>
      </c>
      <c r="N41" s="2" t="str">
        <f>IFERROR(HLOOKUP(lapchart!N40,totallaptimes!$1:$1048576,ROW()-1)-HLOOKUP(lapchart!M40,totallaptimes!$1:$1048576,ROW()-1),"")</f>
        <v/>
      </c>
      <c r="O41" s="2" t="str">
        <f>IFERROR(HLOOKUP(lapchart!O40,totallaptimes!$1:$1048576,ROW()-1)-HLOOKUP(lapchart!N40,totallaptimes!$1:$1048576,ROW()-1),"")</f>
        <v/>
      </c>
      <c r="P41" s="2" t="str">
        <f>IFERROR(HLOOKUP(lapchart!P40,totallaptimes!$1:$1048576,ROW()-1)-HLOOKUP(lapchart!O40,totallaptimes!$1:$1048576,ROW()-1),"")</f>
        <v/>
      </c>
      <c r="Q41" s="2" t="str">
        <f>IFERROR(HLOOKUP(lapchart!Q40,totallaptimes!$1:$1048576,ROW()-1)-HLOOKUP(lapchart!P40,totallaptimes!$1:$1048576,ROW()-1),"")</f>
        <v/>
      </c>
      <c r="R41" s="2" t="str">
        <f>IFERROR(HLOOKUP(lapchart!R40,totallaptimes!$1:$1048576,ROW()-1)-HLOOKUP(lapchart!Q40,totallaptimes!$1:$1048576,ROW()-1),"")</f>
        <v/>
      </c>
      <c r="S41" s="2" t="str">
        <f>IFERROR(HLOOKUP(lapchart!S40,totallaptimes!$1:$1048576,ROW()-1)-HLOOKUP(lapchart!R40,totallaptimes!$1:$1048576,ROW()-1),"")</f>
        <v/>
      </c>
      <c r="T41" s="2" t="str">
        <f>IFERROR(HLOOKUP(lapchart!T40,totallaptimes!$1:$1048576,ROW()-1)-HLOOKUP(lapchart!S40,totallaptimes!$1:$1048576,ROW()-1),"")</f>
        <v/>
      </c>
      <c r="U41" s="2" t="str">
        <f>IFERROR(HLOOKUP(lapchart!U40,totallaptimes!$1:$1048576,ROW()-1)-HLOOKUP(lapchart!T40,totallaptimes!$1:$1048576,ROW()-1),"")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IFERROR(HLOOKUP(lapchart!C41,totallaptimes!$1:$1048576,ROW()-1)-HLOOKUP(lapchart!B41,totallaptimes!$1:$1048576,ROW()-1),"")</f>
        <v/>
      </c>
      <c r="D42" s="2" t="str">
        <f>IFERROR(HLOOKUP(lapchart!D41,totallaptimes!$1:$1048576,ROW()-1)-HLOOKUP(lapchart!C41,totallaptimes!$1:$1048576,ROW()-1),"")</f>
        <v/>
      </c>
      <c r="E42" s="2" t="str">
        <f>IFERROR(HLOOKUP(lapchart!E41,totallaptimes!$1:$1048576,ROW()-1)-HLOOKUP(lapchart!D41,totallaptimes!$1:$1048576,ROW()-1),"")</f>
        <v/>
      </c>
      <c r="F42" s="2" t="str">
        <f>IFERROR(HLOOKUP(lapchart!F41,totallaptimes!$1:$1048576,ROW()-1)-HLOOKUP(lapchart!E41,totallaptimes!$1:$1048576,ROW()-1),"")</f>
        <v/>
      </c>
      <c r="G42" s="2" t="str">
        <f>IFERROR(HLOOKUP(lapchart!G41,totallaptimes!$1:$1048576,ROW()-1)-HLOOKUP(lapchart!F41,totallaptimes!$1:$1048576,ROW()-1),"")</f>
        <v/>
      </c>
      <c r="H42" s="2" t="str">
        <f>IFERROR(HLOOKUP(lapchart!H41,totallaptimes!$1:$1048576,ROW()-1)-HLOOKUP(lapchart!G41,totallaptimes!$1:$1048576,ROW()-1),"")</f>
        <v/>
      </c>
      <c r="I42" s="2" t="str">
        <f>IFERROR(HLOOKUP(lapchart!I41,totallaptimes!$1:$1048576,ROW()-1)-HLOOKUP(lapchart!H41,totallaptimes!$1:$1048576,ROW()-1),"")</f>
        <v/>
      </c>
      <c r="J42" s="2" t="str">
        <f>IFERROR(HLOOKUP(lapchart!J41,totallaptimes!$1:$1048576,ROW()-1)-HLOOKUP(lapchart!I41,totallaptimes!$1:$1048576,ROW()-1),"")</f>
        <v/>
      </c>
      <c r="K42" s="2" t="str">
        <f>IFERROR(HLOOKUP(lapchart!K41,totallaptimes!$1:$1048576,ROW()-1)-HLOOKUP(lapchart!J41,totallaptimes!$1:$1048576,ROW()-1),"")</f>
        <v/>
      </c>
      <c r="L42" s="2" t="str">
        <f>IFERROR(HLOOKUP(lapchart!L41,totallaptimes!$1:$1048576,ROW()-1)-HLOOKUP(lapchart!K41,totallaptimes!$1:$1048576,ROW()-1),"")</f>
        <v/>
      </c>
      <c r="M42" s="2" t="str">
        <f>IFERROR(HLOOKUP(lapchart!M41,totallaptimes!$1:$1048576,ROW()-1)-HLOOKUP(lapchart!L41,totallaptimes!$1:$1048576,ROW()-1),"")</f>
        <v/>
      </c>
      <c r="N42" s="2" t="str">
        <f>IFERROR(HLOOKUP(lapchart!N41,totallaptimes!$1:$1048576,ROW()-1)-HLOOKUP(lapchart!M41,totallaptimes!$1:$1048576,ROW()-1),"")</f>
        <v/>
      </c>
      <c r="O42" s="2" t="str">
        <f>IFERROR(HLOOKUP(lapchart!O41,totallaptimes!$1:$1048576,ROW()-1)-HLOOKUP(lapchart!N41,totallaptimes!$1:$1048576,ROW()-1),"")</f>
        <v/>
      </c>
      <c r="P42" s="2" t="str">
        <f>IFERROR(HLOOKUP(lapchart!P41,totallaptimes!$1:$1048576,ROW()-1)-HLOOKUP(lapchart!O41,totallaptimes!$1:$1048576,ROW()-1),"")</f>
        <v/>
      </c>
      <c r="Q42" s="2" t="str">
        <f>IFERROR(HLOOKUP(lapchart!Q41,totallaptimes!$1:$1048576,ROW()-1)-HLOOKUP(lapchart!P41,totallaptimes!$1:$1048576,ROW()-1),"")</f>
        <v/>
      </c>
      <c r="R42" s="2" t="str">
        <f>IFERROR(HLOOKUP(lapchart!R41,totallaptimes!$1:$1048576,ROW()-1)-HLOOKUP(lapchart!Q41,totallaptimes!$1:$1048576,ROW()-1),"")</f>
        <v/>
      </c>
      <c r="S42" s="2" t="str">
        <f>IFERROR(HLOOKUP(lapchart!S41,totallaptimes!$1:$1048576,ROW()-1)-HLOOKUP(lapchart!R41,totallaptimes!$1:$1048576,ROW()-1),"")</f>
        <v/>
      </c>
      <c r="T42" s="2" t="str">
        <f>IFERROR(HLOOKUP(lapchart!T41,totallaptimes!$1:$1048576,ROW()-1)-HLOOKUP(lapchart!S41,totallaptimes!$1:$1048576,ROW()-1),"")</f>
        <v/>
      </c>
      <c r="U42" s="2" t="str">
        <f>IFERROR(HLOOKUP(lapchart!U41,totallaptimes!$1:$1048576,ROW()-1)-HLOOKUP(lapchart!T41,totallaptimes!$1:$1048576,ROW()-1),"")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IFERROR(HLOOKUP(lapchart!C42,totallaptimes!$1:$1048576,ROW()-1)-HLOOKUP(lapchart!B42,totallaptimes!$1:$1048576,ROW()-1),"")</f>
        <v/>
      </c>
      <c r="D43" s="2" t="str">
        <f>IFERROR(HLOOKUP(lapchart!D42,totallaptimes!$1:$1048576,ROW()-1)-HLOOKUP(lapchart!C42,totallaptimes!$1:$1048576,ROW()-1),"")</f>
        <v/>
      </c>
      <c r="E43" s="2" t="str">
        <f>IFERROR(HLOOKUP(lapchart!E42,totallaptimes!$1:$1048576,ROW()-1)-HLOOKUP(lapchart!D42,totallaptimes!$1:$1048576,ROW()-1),"")</f>
        <v/>
      </c>
      <c r="F43" s="2" t="str">
        <f>IFERROR(HLOOKUP(lapchart!F42,totallaptimes!$1:$1048576,ROW()-1)-HLOOKUP(lapchart!E42,totallaptimes!$1:$1048576,ROW()-1),"")</f>
        <v/>
      </c>
      <c r="G43" s="2" t="str">
        <f>IFERROR(HLOOKUP(lapchart!G42,totallaptimes!$1:$1048576,ROW()-1)-HLOOKUP(lapchart!F42,totallaptimes!$1:$1048576,ROW()-1),"")</f>
        <v/>
      </c>
      <c r="H43" s="2" t="str">
        <f>IFERROR(HLOOKUP(lapchart!H42,totallaptimes!$1:$1048576,ROW()-1)-HLOOKUP(lapchart!G42,totallaptimes!$1:$1048576,ROW()-1),"")</f>
        <v/>
      </c>
      <c r="I43" s="2" t="str">
        <f>IFERROR(HLOOKUP(lapchart!I42,totallaptimes!$1:$1048576,ROW()-1)-HLOOKUP(lapchart!H42,totallaptimes!$1:$1048576,ROW()-1),"")</f>
        <v/>
      </c>
      <c r="J43" s="2" t="str">
        <f>IFERROR(HLOOKUP(lapchart!J42,totallaptimes!$1:$1048576,ROW()-1)-HLOOKUP(lapchart!I42,totallaptimes!$1:$1048576,ROW()-1),"")</f>
        <v/>
      </c>
      <c r="K43" s="2" t="str">
        <f>IFERROR(HLOOKUP(lapchart!K42,totallaptimes!$1:$1048576,ROW()-1)-HLOOKUP(lapchart!J42,totallaptimes!$1:$1048576,ROW()-1),"")</f>
        <v/>
      </c>
      <c r="L43" s="2" t="str">
        <f>IFERROR(HLOOKUP(lapchart!L42,totallaptimes!$1:$1048576,ROW()-1)-HLOOKUP(lapchart!K42,totallaptimes!$1:$1048576,ROW()-1),"")</f>
        <v/>
      </c>
      <c r="M43" s="2" t="str">
        <f>IFERROR(HLOOKUP(lapchart!M42,totallaptimes!$1:$1048576,ROW()-1)-HLOOKUP(lapchart!L42,totallaptimes!$1:$1048576,ROW()-1),"")</f>
        <v/>
      </c>
      <c r="N43" s="2" t="str">
        <f>IFERROR(HLOOKUP(lapchart!N42,totallaptimes!$1:$1048576,ROW()-1)-HLOOKUP(lapchart!M42,totallaptimes!$1:$1048576,ROW()-1),"")</f>
        <v/>
      </c>
      <c r="O43" s="2" t="str">
        <f>IFERROR(HLOOKUP(lapchart!O42,totallaptimes!$1:$1048576,ROW()-1)-HLOOKUP(lapchart!N42,totallaptimes!$1:$1048576,ROW()-1),"")</f>
        <v/>
      </c>
      <c r="P43" s="2" t="str">
        <f>IFERROR(HLOOKUP(lapchart!P42,totallaptimes!$1:$1048576,ROW()-1)-HLOOKUP(lapchart!O42,totallaptimes!$1:$1048576,ROW()-1),"")</f>
        <v/>
      </c>
      <c r="Q43" s="2" t="str">
        <f>IFERROR(HLOOKUP(lapchart!Q42,totallaptimes!$1:$1048576,ROW()-1)-HLOOKUP(lapchart!P42,totallaptimes!$1:$1048576,ROW()-1),"")</f>
        <v/>
      </c>
      <c r="R43" s="2" t="str">
        <f>IFERROR(HLOOKUP(lapchart!R42,totallaptimes!$1:$1048576,ROW()-1)-HLOOKUP(lapchart!Q42,totallaptimes!$1:$1048576,ROW()-1),"")</f>
        <v/>
      </c>
      <c r="S43" s="2" t="str">
        <f>IFERROR(HLOOKUP(lapchart!S42,totallaptimes!$1:$1048576,ROW()-1)-HLOOKUP(lapchart!R42,totallaptimes!$1:$1048576,ROW()-1),"")</f>
        <v/>
      </c>
      <c r="T43" s="2" t="str">
        <f>IFERROR(HLOOKUP(lapchart!T42,totallaptimes!$1:$1048576,ROW()-1)-HLOOKUP(lapchart!S42,totallaptimes!$1:$1048576,ROW()-1),"")</f>
        <v/>
      </c>
      <c r="U43" s="2" t="str">
        <f>IFERROR(HLOOKUP(lapchart!U42,totallaptimes!$1:$1048576,ROW()-1)-HLOOKUP(lapchart!T42,totallaptimes!$1:$1048576,ROW()-1),"")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IFERROR(HLOOKUP(lapchart!C43,totallaptimes!$1:$1048576,ROW()-1)-HLOOKUP(lapchart!B43,totallaptimes!$1:$1048576,ROW()-1),"")</f>
        <v/>
      </c>
      <c r="D44" s="2" t="str">
        <f>IFERROR(HLOOKUP(lapchart!D43,totallaptimes!$1:$1048576,ROW()-1)-HLOOKUP(lapchart!C43,totallaptimes!$1:$1048576,ROW()-1),"")</f>
        <v/>
      </c>
      <c r="E44" s="2" t="str">
        <f>IFERROR(HLOOKUP(lapchart!E43,totallaptimes!$1:$1048576,ROW()-1)-HLOOKUP(lapchart!D43,totallaptimes!$1:$1048576,ROW()-1),"")</f>
        <v/>
      </c>
      <c r="F44" s="2" t="str">
        <f>IFERROR(HLOOKUP(lapchart!F43,totallaptimes!$1:$1048576,ROW()-1)-HLOOKUP(lapchart!E43,totallaptimes!$1:$1048576,ROW()-1),"")</f>
        <v/>
      </c>
      <c r="G44" s="2" t="str">
        <f>IFERROR(HLOOKUP(lapchart!G43,totallaptimes!$1:$1048576,ROW()-1)-HLOOKUP(lapchart!F43,totallaptimes!$1:$1048576,ROW()-1),"")</f>
        <v/>
      </c>
      <c r="H44" s="2" t="str">
        <f>IFERROR(HLOOKUP(lapchart!H43,totallaptimes!$1:$1048576,ROW()-1)-HLOOKUP(lapchart!G43,totallaptimes!$1:$1048576,ROW()-1),"")</f>
        <v/>
      </c>
      <c r="I44" s="2" t="str">
        <f>IFERROR(HLOOKUP(lapchart!I43,totallaptimes!$1:$1048576,ROW()-1)-HLOOKUP(lapchart!H43,totallaptimes!$1:$1048576,ROW()-1),"")</f>
        <v/>
      </c>
      <c r="J44" s="2" t="str">
        <f>IFERROR(HLOOKUP(lapchart!J43,totallaptimes!$1:$1048576,ROW()-1)-HLOOKUP(lapchart!I43,totallaptimes!$1:$1048576,ROW()-1),"")</f>
        <v/>
      </c>
      <c r="K44" s="2" t="str">
        <f>IFERROR(HLOOKUP(lapchart!K43,totallaptimes!$1:$1048576,ROW()-1)-HLOOKUP(lapchart!J43,totallaptimes!$1:$1048576,ROW()-1),"")</f>
        <v/>
      </c>
      <c r="L44" s="2" t="str">
        <f>IFERROR(HLOOKUP(lapchart!L43,totallaptimes!$1:$1048576,ROW()-1)-HLOOKUP(lapchart!K43,totallaptimes!$1:$1048576,ROW()-1),"")</f>
        <v/>
      </c>
      <c r="M44" s="2" t="str">
        <f>IFERROR(HLOOKUP(lapchart!M43,totallaptimes!$1:$1048576,ROW()-1)-HLOOKUP(lapchart!L43,totallaptimes!$1:$1048576,ROW()-1),"")</f>
        <v/>
      </c>
      <c r="N44" s="2" t="str">
        <f>IFERROR(HLOOKUP(lapchart!N43,totallaptimes!$1:$1048576,ROW()-1)-HLOOKUP(lapchart!M43,totallaptimes!$1:$1048576,ROW()-1),"")</f>
        <v/>
      </c>
      <c r="O44" s="2" t="str">
        <f>IFERROR(HLOOKUP(lapchart!O43,totallaptimes!$1:$1048576,ROW()-1)-HLOOKUP(lapchart!N43,totallaptimes!$1:$1048576,ROW()-1),"")</f>
        <v/>
      </c>
      <c r="P44" s="2" t="str">
        <f>IFERROR(HLOOKUP(lapchart!P43,totallaptimes!$1:$1048576,ROW()-1)-HLOOKUP(lapchart!O43,totallaptimes!$1:$1048576,ROW()-1),"")</f>
        <v/>
      </c>
      <c r="Q44" s="2" t="str">
        <f>IFERROR(HLOOKUP(lapchart!Q43,totallaptimes!$1:$1048576,ROW()-1)-HLOOKUP(lapchart!P43,totallaptimes!$1:$1048576,ROW()-1),"")</f>
        <v/>
      </c>
      <c r="R44" s="2" t="str">
        <f>IFERROR(HLOOKUP(lapchart!R43,totallaptimes!$1:$1048576,ROW()-1)-HLOOKUP(lapchart!Q43,totallaptimes!$1:$1048576,ROW()-1),"")</f>
        <v/>
      </c>
      <c r="S44" s="2" t="str">
        <f>IFERROR(HLOOKUP(lapchart!S43,totallaptimes!$1:$1048576,ROW()-1)-HLOOKUP(lapchart!R43,totallaptimes!$1:$1048576,ROW()-1),"")</f>
        <v/>
      </c>
      <c r="T44" s="2" t="str">
        <f>IFERROR(HLOOKUP(lapchart!T43,totallaptimes!$1:$1048576,ROW()-1)-HLOOKUP(lapchart!S43,totallaptimes!$1:$1048576,ROW()-1),"")</f>
        <v/>
      </c>
      <c r="U44" s="2" t="str">
        <f>IFERROR(HLOOKUP(lapchart!U43,totallaptimes!$1:$1048576,ROW()-1)-HLOOKUP(lapchart!T43,totallaptimes!$1:$1048576,ROW()-1),"")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IFERROR(HLOOKUP(lapchart!C44,totallaptimes!$1:$1048576,ROW()-1)-HLOOKUP(lapchart!B44,totallaptimes!$1:$1048576,ROW()-1),"")</f>
        <v/>
      </c>
      <c r="D45" s="2" t="str">
        <f>IFERROR(HLOOKUP(lapchart!D44,totallaptimes!$1:$1048576,ROW()-1)-HLOOKUP(lapchart!C44,totallaptimes!$1:$1048576,ROW()-1),"")</f>
        <v/>
      </c>
      <c r="E45" s="2" t="str">
        <f>IFERROR(HLOOKUP(lapchart!E44,totallaptimes!$1:$1048576,ROW()-1)-HLOOKUP(lapchart!D44,totallaptimes!$1:$1048576,ROW()-1),"")</f>
        <v/>
      </c>
      <c r="F45" s="2" t="str">
        <f>IFERROR(HLOOKUP(lapchart!F44,totallaptimes!$1:$1048576,ROW()-1)-HLOOKUP(lapchart!E44,totallaptimes!$1:$1048576,ROW()-1),"")</f>
        <v/>
      </c>
      <c r="G45" s="2" t="str">
        <f>IFERROR(HLOOKUP(lapchart!G44,totallaptimes!$1:$1048576,ROW()-1)-HLOOKUP(lapchart!F44,totallaptimes!$1:$1048576,ROW()-1),"")</f>
        <v/>
      </c>
      <c r="H45" s="2" t="str">
        <f>IFERROR(HLOOKUP(lapchart!H44,totallaptimes!$1:$1048576,ROW()-1)-HLOOKUP(lapchart!G44,totallaptimes!$1:$1048576,ROW()-1),"")</f>
        <v/>
      </c>
      <c r="I45" s="2" t="str">
        <f>IFERROR(HLOOKUP(lapchart!I44,totallaptimes!$1:$1048576,ROW()-1)-HLOOKUP(lapchart!H44,totallaptimes!$1:$1048576,ROW()-1),"")</f>
        <v/>
      </c>
      <c r="J45" s="2" t="str">
        <f>IFERROR(HLOOKUP(lapchart!J44,totallaptimes!$1:$1048576,ROW()-1)-HLOOKUP(lapchart!I44,totallaptimes!$1:$1048576,ROW()-1),"")</f>
        <v/>
      </c>
      <c r="K45" s="2" t="str">
        <f>IFERROR(HLOOKUP(lapchart!K44,totallaptimes!$1:$1048576,ROW()-1)-HLOOKUP(lapchart!J44,totallaptimes!$1:$1048576,ROW()-1),"")</f>
        <v/>
      </c>
      <c r="L45" s="2" t="str">
        <f>IFERROR(HLOOKUP(lapchart!L44,totallaptimes!$1:$1048576,ROW()-1)-HLOOKUP(lapchart!K44,totallaptimes!$1:$1048576,ROW()-1),"")</f>
        <v/>
      </c>
      <c r="M45" s="2" t="str">
        <f>IFERROR(HLOOKUP(lapchart!M44,totallaptimes!$1:$1048576,ROW()-1)-HLOOKUP(lapchart!L44,totallaptimes!$1:$1048576,ROW()-1),"")</f>
        <v/>
      </c>
      <c r="N45" s="2" t="str">
        <f>IFERROR(HLOOKUP(lapchart!N44,totallaptimes!$1:$1048576,ROW()-1)-HLOOKUP(lapchart!M44,totallaptimes!$1:$1048576,ROW()-1),"")</f>
        <v/>
      </c>
      <c r="O45" s="2" t="str">
        <f>IFERROR(HLOOKUP(lapchart!O44,totallaptimes!$1:$1048576,ROW()-1)-HLOOKUP(lapchart!N44,totallaptimes!$1:$1048576,ROW()-1),"")</f>
        <v/>
      </c>
      <c r="P45" s="2" t="str">
        <f>IFERROR(HLOOKUP(lapchart!P44,totallaptimes!$1:$1048576,ROW()-1)-HLOOKUP(lapchart!O44,totallaptimes!$1:$1048576,ROW()-1),"")</f>
        <v/>
      </c>
      <c r="Q45" s="2" t="str">
        <f>IFERROR(HLOOKUP(lapchart!Q44,totallaptimes!$1:$1048576,ROW()-1)-HLOOKUP(lapchart!P44,totallaptimes!$1:$1048576,ROW()-1),"")</f>
        <v/>
      </c>
      <c r="R45" s="2" t="str">
        <f>IFERROR(HLOOKUP(lapchart!R44,totallaptimes!$1:$1048576,ROW()-1)-HLOOKUP(lapchart!Q44,totallaptimes!$1:$1048576,ROW()-1),"")</f>
        <v/>
      </c>
      <c r="S45" s="2" t="str">
        <f>IFERROR(HLOOKUP(lapchart!S44,totallaptimes!$1:$1048576,ROW()-1)-HLOOKUP(lapchart!R44,totallaptimes!$1:$1048576,ROW()-1),"")</f>
        <v/>
      </c>
      <c r="T45" s="2" t="str">
        <f>IFERROR(HLOOKUP(lapchart!T44,totallaptimes!$1:$1048576,ROW()-1)-HLOOKUP(lapchart!S44,totallaptimes!$1:$1048576,ROW()-1),"")</f>
        <v/>
      </c>
      <c r="U45" s="2" t="str">
        <f>IFERROR(HLOOKUP(lapchart!U44,totallaptimes!$1:$1048576,ROW()-1)-HLOOKUP(lapchart!T44,totallaptimes!$1:$1048576,ROW()-1),"")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IFERROR(HLOOKUP(lapchart!C45,totallaptimes!$1:$1048576,ROW()-1)-HLOOKUP(lapchart!B45,totallaptimes!$1:$1048576,ROW()-1),"")</f>
        <v/>
      </c>
      <c r="D46" s="2" t="str">
        <f>IFERROR(HLOOKUP(lapchart!D45,totallaptimes!$1:$1048576,ROW()-1)-HLOOKUP(lapchart!C45,totallaptimes!$1:$1048576,ROW()-1),"")</f>
        <v/>
      </c>
      <c r="E46" s="2" t="str">
        <f>IFERROR(HLOOKUP(lapchart!E45,totallaptimes!$1:$1048576,ROW()-1)-HLOOKUP(lapchart!D45,totallaptimes!$1:$1048576,ROW()-1),"")</f>
        <v/>
      </c>
      <c r="F46" s="2" t="str">
        <f>IFERROR(HLOOKUP(lapchart!F45,totallaptimes!$1:$1048576,ROW()-1)-HLOOKUP(lapchart!E45,totallaptimes!$1:$1048576,ROW()-1),"")</f>
        <v/>
      </c>
      <c r="G46" s="2" t="str">
        <f>IFERROR(HLOOKUP(lapchart!G45,totallaptimes!$1:$1048576,ROW()-1)-HLOOKUP(lapchart!F45,totallaptimes!$1:$1048576,ROW()-1),"")</f>
        <v/>
      </c>
      <c r="H46" s="2" t="str">
        <f>IFERROR(HLOOKUP(lapchart!H45,totallaptimes!$1:$1048576,ROW()-1)-HLOOKUP(lapchart!G45,totallaptimes!$1:$1048576,ROW()-1),"")</f>
        <v/>
      </c>
      <c r="I46" s="2" t="str">
        <f>IFERROR(HLOOKUP(lapchart!I45,totallaptimes!$1:$1048576,ROW()-1)-HLOOKUP(lapchart!H45,totallaptimes!$1:$1048576,ROW()-1),"")</f>
        <v/>
      </c>
      <c r="J46" s="2" t="str">
        <f>IFERROR(HLOOKUP(lapchart!J45,totallaptimes!$1:$1048576,ROW()-1)-HLOOKUP(lapchart!I45,totallaptimes!$1:$1048576,ROW()-1),"")</f>
        <v/>
      </c>
      <c r="K46" s="2" t="str">
        <f>IFERROR(HLOOKUP(lapchart!K45,totallaptimes!$1:$1048576,ROW()-1)-HLOOKUP(lapchart!J45,totallaptimes!$1:$1048576,ROW()-1),"")</f>
        <v/>
      </c>
      <c r="L46" s="2" t="str">
        <f>IFERROR(HLOOKUP(lapchart!L45,totallaptimes!$1:$1048576,ROW()-1)-HLOOKUP(lapchart!K45,totallaptimes!$1:$1048576,ROW()-1),"")</f>
        <v/>
      </c>
      <c r="M46" s="2" t="str">
        <f>IFERROR(HLOOKUP(lapchart!M45,totallaptimes!$1:$1048576,ROW()-1)-HLOOKUP(lapchart!L45,totallaptimes!$1:$1048576,ROW()-1),"")</f>
        <v/>
      </c>
      <c r="N46" s="2" t="str">
        <f>IFERROR(HLOOKUP(lapchart!N45,totallaptimes!$1:$1048576,ROW()-1)-HLOOKUP(lapchart!M45,totallaptimes!$1:$1048576,ROW()-1),"")</f>
        <v/>
      </c>
      <c r="O46" s="2" t="str">
        <f>IFERROR(HLOOKUP(lapchart!O45,totallaptimes!$1:$1048576,ROW()-1)-HLOOKUP(lapchart!N45,totallaptimes!$1:$1048576,ROW()-1),"")</f>
        <v/>
      </c>
      <c r="P46" s="2" t="str">
        <f>IFERROR(HLOOKUP(lapchart!P45,totallaptimes!$1:$1048576,ROW()-1)-HLOOKUP(lapchart!O45,totallaptimes!$1:$1048576,ROW()-1),"")</f>
        <v/>
      </c>
      <c r="Q46" s="2" t="str">
        <f>IFERROR(HLOOKUP(lapchart!Q45,totallaptimes!$1:$1048576,ROW()-1)-HLOOKUP(lapchart!P45,totallaptimes!$1:$1048576,ROW()-1),"")</f>
        <v/>
      </c>
      <c r="R46" s="2" t="str">
        <f>IFERROR(HLOOKUP(lapchart!R45,totallaptimes!$1:$1048576,ROW()-1)-HLOOKUP(lapchart!Q45,totallaptimes!$1:$1048576,ROW()-1),"")</f>
        <v/>
      </c>
      <c r="S46" s="2" t="str">
        <f>IFERROR(HLOOKUP(lapchart!S45,totallaptimes!$1:$1048576,ROW()-1)-HLOOKUP(lapchart!R45,totallaptimes!$1:$1048576,ROW()-1),"")</f>
        <v/>
      </c>
      <c r="T46" s="2" t="str">
        <f>IFERROR(HLOOKUP(lapchart!T45,totallaptimes!$1:$1048576,ROW()-1)-HLOOKUP(lapchart!S45,totallaptimes!$1:$1048576,ROW()-1),"")</f>
        <v/>
      </c>
      <c r="U46" s="2" t="str">
        <f>IFERROR(HLOOKUP(lapchart!U45,totallaptimes!$1:$1048576,ROW()-1)-HLOOKUP(lapchart!T45,totallaptimes!$1:$1048576,ROW()-1),"")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IFERROR(HLOOKUP(lapchart!C46,totallaptimes!$1:$1048576,ROW()-1)-HLOOKUP(lapchart!B46,totallaptimes!$1:$1048576,ROW()-1),"")</f>
        <v/>
      </c>
      <c r="D47" s="2" t="str">
        <f>IFERROR(HLOOKUP(lapchart!D46,totallaptimes!$1:$1048576,ROW()-1)-HLOOKUP(lapchart!C46,totallaptimes!$1:$1048576,ROW()-1),"")</f>
        <v/>
      </c>
      <c r="E47" s="2" t="str">
        <f>IFERROR(HLOOKUP(lapchart!E46,totallaptimes!$1:$1048576,ROW()-1)-HLOOKUP(lapchart!D46,totallaptimes!$1:$1048576,ROW()-1),"")</f>
        <v/>
      </c>
      <c r="F47" s="2" t="str">
        <f>IFERROR(HLOOKUP(lapchart!F46,totallaptimes!$1:$1048576,ROW()-1)-HLOOKUP(lapchart!E46,totallaptimes!$1:$1048576,ROW()-1),"")</f>
        <v/>
      </c>
      <c r="G47" s="2" t="str">
        <f>IFERROR(HLOOKUP(lapchart!G46,totallaptimes!$1:$1048576,ROW()-1)-HLOOKUP(lapchart!F46,totallaptimes!$1:$1048576,ROW()-1),"")</f>
        <v/>
      </c>
      <c r="H47" s="2" t="str">
        <f>IFERROR(HLOOKUP(lapchart!H46,totallaptimes!$1:$1048576,ROW()-1)-HLOOKUP(lapchart!G46,totallaptimes!$1:$1048576,ROW()-1),"")</f>
        <v/>
      </c>
      <c r="I47" s="2" t="str">
        <f>IFERROR(HLOOKUP(lapchart!I46,totallaptimes!$1:$1048576,ROW()-1)-HLOOKUP(lapchart!H46,totallaptimes!$1:$1048576,ROW()-1),"")</f>
        <v/>
      </c>
      <c r="J47" s="2" t="str">
        <f>IFERROR(HLOOKUP(lapchart!J46,totallaptimes!$1:$1048576,ROW()-1)-HLOOKUP(lapchart!I46,totallaptimes!$1:$1048576,ROW()-1),"")</f>
        <v/>
      </c>
      <c r="K47" s="2" t="str">
        <f>IFERROR(HLOOKUP(lapchart!K46,totallaptimes!$1:$1048576,ROW()-1)-HLOOKUP(lapchart!J46,totallaptimes!$1:$1048576,ROW()-1),"")</f>
        <v/>
      </c>
      <c r="L47" s="2" t="str">
        <f>IFERROR(HLOOKUP(lapchart!L46,totallaptimes!$1:$1048576,ROW()-1)-HLOOKUP(lapchart!K46,totallaptimes!$1:$1048576,ROW()-1),"")</f>
        <v/>
      </c>
      <c r="M47" s="2" t="str">
        <f>IFERROR(HLOOKUP(lapchart!M46,totallaptimes!$1:$1048576,ROW()-1)-HLOOKUP(lapchart!L46,totallaptimes!$1:$1048576,ROW()-1),"")</f>
        <v/>
      </c>
      <c r="N47" s="2" t="str">
        <f>IFERROR(HLOOKUP(lapchart!N46,totallaptimes!$1:$1048576,ROW()-1)-HLOOKUP(lapchart!M46,totallaptimes!$1:$1048576,ROW()-1),"")</f>
        <v/>
      </c>
      <c r="O47" s="2" t="str">
        <f>IFERROR(HLOOKUP(lapchart!O46,totallaptimes!$1:$1048576,ROW()-1)-HLOOKUP(lapchart!N46,totallaptimes!$1:$1048576,ROW()-1),"")</f>
        <v/>
      </c>
      <c r="P47" s="2" t="str">
        <f>IFERROR(HLOOKUP(lapchart!P46,totallaptimes!$1:$1048576,ROW()-1)-HLOOKUP(lapchart!O46,totallaptimes!$1:$1048576,ROW()-1),"")</f>
        <v/>
      </c>
      <c r="Q47" s="2" t="str">
        <f>IFERROR(HLOOKUP(lapchart!Q46,totallaptimes!$1:$1048576,ROW()-1)-HLOOKUP(lapchart!P46,totallaptimes!$1:$1048576,ROW()-1),"")</f>
        <v/>
      </c>
      <c r="R47" s="2" t="str">
        <f>IFERROR(HLOOKUP(lapchart!R46,totallaptimes!$1:$1048576,ROW()-1)-HLOOKUP(lapchart!Q46,totallaptimes!$1:$1048576,ROW()-1),"")</f>
        <v/>
      </c>
      <c r="S47" s="2" t="str">
        <f>IFERROR(HLOOKUP(lapchart!S46,totallaptimes!$1:$1048576,ROW()-1)-HLOOKUP(lapchart!R46,totallaptimes!$1:$1048576,ROW()-1),"")</f>
        <v/>
      </c>
      <c r="T47" s="2" t="str">
        <f>IFERROR(HLOOKUP(lapchart!T46,totallaptimes!$1:$1048576,ROW()-1)-HLOOKUP(lapchart!S46,totallaptimes!$1:$1048576,ROW()-1),"")</f>
        <v/>
      </c>
      <c r="U47" s="2" t="str">
        <f>IFERROR(HLOOKUP(lapchart!U46,totallaptimes!$1:$1048576,ROW()-1)-HLOOKUP(lapchart!T46,totallaptimes!$1:$1048576,ROW()-1),"")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IFERROR(HLOOKUP(lapchart!C47,totallaptimes!$1:$1048576,ROW()-1)-HLOOKUP(lapchart!B47,totallaptimes!$1:$1048576,ROW()-1),"")</f>
        <v/>
      </c>
      <c r="D48" s="2" t="str">
        <f>IFERROR(HLOOKUP(lapchart!D47,totallaptimes!$1:$1048576,ROW()-1)-HLOOKUP(lapchart!C47,totallaptimes!$1:$1048576,ROW()-1),"")</f>
        <v/>
      </c>
      <c r="E48" s="2" t="str">
        <f>IFERROR(HLOOKUP(lapchart!E47,totallaptimes!$1:$1048576,ROW()-1)-HLOOKUP(lapchart!D47,totallaptimes!$1:$1048576,ROW()-1),"")</f>
        <v/>
      </c>
      <c r="F48" s="2" t="str">
        <f>IFERROR(HLOOKUP(lapchart!F47,totallaptimes!$1:$1048576,ROW()-1)-HLOOKUP(lapchart!E47,totallaptimes!$1:$1048576,ROW()-1),"")</f>
        <v/>
      </c>
      <c r="G48" s="2" t="str">
        <f>IFERROR(HLOOKUP(lapchart!G47,totallaptimes!$1:$1048576,ROW()-1)-HLOOKUP(lapchart!F47,totallaptimes!$1:$1048576,ROW()-1),"")</f>
        <v/>
      </c>
      <c r="H48" s="2" t="str">
        <f>IFERROR(HLOOKUP(lapchart!H47,totallaptimes!$1:$1048576,ROW()-1)-HLOOKUP(lapchart!G47,totallaptimes!$1:$1048576,ROW()-1),"")</f>
        <v/>
      </c>
      <c r="I48" s="2" t="str">
        <f>IFERROR(HLOOKUP(lapchart!I47,totallaptimes!$1:$1048576,ROW()-1)-HLOOKUP(lapchart!H47,totallaptimes!$1:$1048576,ROW()-1),"")</f>
        <v/>
      </c>
      <c r="J48" s="2" t="str">
        <f>IFERROR(HLOOKUP(lapchart!J47,totallaptimes!$1:$1048576,ROW()-1)-HLOOKUP(lapchart!I47,totallaptimes!$1:$1048576,ROW()-1),"")</f>
        <v/>
      </c>
      <c r="K48" s="2" t="str">
        <f>IFERROR(HLOOKUP(lapchart!K47,totallaptimes!$1:$1048576,ROW()-1)-HLOOKUP(lapchart!J47,totallaptimes!$1:$1048576,ROW()-1),"")</f>
        <v/>
      </c>
      <c r="L48" s="2" t="str">
        <f>IFERROR(HLOOKUP(lapchart!L47,totallaptimes!$1:$1048576,ROW()-1)-HLOOKUP(lapchart!K47,totallaptimes!$1:$1048576,ROW()-1),"")</f>
        <v/>
      </c>
      <c r="M48" s="2" t="str">
        <f>IFERROR(HLOOKUP(lapchart!M47,totallaptimes!$1:$1048576,ROW()-1)-HLOOKUP(lapchart!L47,totallaptimes!$1:$1048576,ROW()-1),"")</f>
        <v/>
      </c>
      <c r="N48" s="2" t="str">
        <f>IFERROR(HLOOKUP(lapchart!N47,totallaptimes!$1:$1048576,ROW()-1)-HLOOKUP(lapchart!M47,totallaptimes!$1:$1048576,ROW()-1),"")</f>
        <v/>
      </c>
      <c r="O48" s="2" t="str">
        <f>IFERROR(HLOOKUP(lapchart!O47,totallaptimes!$1:$1048576,ROW()-1)-HLOOKUP(lapchart!N47,totallaptimes!$1:$1048576,ROW()-1),"")</f>
        <v/>
      </c>
      <c r="P48" s="2" t="str">
        <f>IFERROR(HLOOKUP(lapchart!P47,totallaptimes!$1:$1048576,ROW()-1)-HLOOKUP(lapchart!O47,totallaptimes!$1:$1048576,ROW()-1),"")</f>
        <v/>
      </c>
      <c r="Q48" s="2" t="str">
        <f>IFERROR(HLOOKUP(lapchart!Q47,totallaptimes!$1:$1048576,ROW()-1)-HLOOKUP(lapchart!P47,totallaptimes!$1:$1048576,ROW()-1),"")</f>
        <v/>
      </c>
      <c r="R48" s="2" t="str">
        <f>IFERROR(HLOOKUP(lapchart!R47,totallaptimes!$1:$1048576,ROW()-1)-HLOOKUP(lapchart!Q47,totallaptimes!$1:$1048576,ROW()-1),"")</f>
        <v/>
      </c>
      <c r="S48" s="2" t="str">
        <f>IFERROR(HLOOKUP(lapchart!S47,totallaptimes!$1:$1048576,ROW()-1)-HLOOKUP(lapchart!R47,totallaptimes!$1:$1048576,ROW()-1),"")</f>
        <v/>
      </c>
      <c r="T48" s="2" t="str">
        <f>IFERROR(HLOOKUP(lapchart!T47,totallaptimes!$1:$1048576,ROW()-1)-HLOOKUP(lapchart!S47,totallaptimes!$1:$1048576,ROW()-1),"")</f>
        <v/>
      </c>
      <c r="U48" s="2" t="str">
        <f>IFERROR(HLOOKUP(lapchart!U47,totallaptimes!$1:$1048576,ROW()-1)-HLOOKUP(lapchart!T47,totallaptimes!$1:$1048576,ROW()-1),"")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IFERROR(HLOOKUP(lapchart!C48,totallaptimes!$1:$1048576,ROW()-1)-HLOOKUP(lapchart!B48,totallaptimes!$1:$1048576,ROW()-1),"")</f>
        <v/>
      </c>
      <c r="D49" s="2" t="str">
        <f>IFERROR(HLOOKUP(lapchart!D48,totallaptimes!$1:$1048576,ROW()-1)-HLOOKUP(lapchart!C48,totallaptimes!$1:$1048576,ROW()-1),"")</f>
        <v/>
      </c>
      <c r="E49" s="2" t="str">
        <f>IFERROR(HLOOKUP(lapchart!E48,totallaptimes!$1:$1048576,ROW()-1)-HLOOKUP(lapchart!D48,totallaptimes!$1:$1048576,ROW()-1),"")</f>
        <v/>
      </c>
      <c r="F49" s="2" t="str">
        <f>IFERROR(HLOOKUP(lapchart!F48,totallaptimes!$1:$1048576,ROW()-1)-HLOOKUP(lapchart!E48,totallaptimes!$1:$1048576,ROW()-1),"")</f>
        <v/>
      </c>
      <c r="G49" s="2" t="str">
        <f>IFERROR(HLOOKUP(lapchart!G48,totallaptimes!$1:$1048576,ROW()-1)-HLOOKUP(lapchart!F48,totallaptimes!$1:$1048576,ROW()-1),"")</f>
        <v/>
      </c>
      <c r="H49" s="2" t="str">
        <f>IFERROR(HLOOKUP(lapchart!H48,totallaptimes!$1:$1048576,ROW()-1)-HLOOKUP(lapchart!G48,totallaptimes!$1:$1048576,ROW()-1),"")</f>
        <v/>
      </c>
      <c r="I49" s="2" t="str">
        <f>IFERROR(HLOOKUP(lapchart!I48,totallaptimes!$1:$1048576,ROW()-1)-HLOOKUP(lapchart!H48,totallaptimes!$1:$1048576,ROW()-1),"")</f>
        <v/>
      </c>
      <c r="J49" s="2" t="str">
        <f>IFERROR(HLOOKUP(lapchart!J48,totallaptimes!$1:$1048576,ROW()-1)-HLOOKUP(lapchart!I48,totallaptimes!$1:$1048576,ROW()-1),"")</f>
        <v/>
      </c>
      <c r="K49" s="2" t="str">
        <f>IFERROR(HLOOKUP(lapchart!K48,totallaptimes!$1:$1048576,ROW()-1)-HLOOKUP(lapchart!J48,totallaptimes!$1:$1048576,ROW()-1),"")</f>
        <v/>
      </c>
      <c r="L49" s="2" t="str">
        <f>IFERROR(HLOOKUP(lapchart!L48,totallaptimes!$1:$1048576,ROW()-1)-HLOOKUP(lapchart!K48,totallaptimes!$1:$1048576,ROW()-1),"")</f>
        <v/>
      </c>
      <c r="M49" s="2" t="str">
        <f>IFERROR(HLOOKUP(lapchart!M48,totallaptimes!$1:$1048576,ROW()-1)-HLOOKUP(lapchart!L48,totallaptimes!$1:$1048576,ROW()-1),"")</f>
        <v/>
      </c>
      <c r="N49" s="2" t="str">
        <f>IFERROR(HLOOKUP(lapchart!N48,totallaptimes!$1:$1048576,ROW()-1)-HLOOKUP(lapchart!M48,totallaptimes!$1:$1048576,ROW()-1),"")</f>
        <v/>
      </c>
      <c r="O49" s="2" t="str">
        <f>IFERROR(HLOOKUP(lapchart!O48,totallaptimes!$1:$1048576,ROW()-1)-HLOOKUP(lapchart!N48,totallaptimes!$1:$1048576,ROW()-1),"")</f>
        <v/>
      </c>
      <c r="P49" s="2" t="str">
        <f>IFERROR(HLOOKUP(lapchart!P48,totallaptimes!$1:$1048576,ROW()-1)-HLOOKUP(lapchart!O48,totallaptimes!$1:$1048576,ROW()-1),"")</f>
        <v/>
      </c>
      <c r="Q49" s="2" t="str">
        <f>IFERROR(HLOOKUP(lapchart!Q48,totallaptimes!$1:$1048576,ROW()-1)-HLOOKUP(lapchart!P48,totallaptimes!$1:$1048576,ROW()-1),"")</f>
        <v/>
      </c>
      <c r="R49" s="2" t="str">
        <f>IFERROR(HLOOKUP(lapchart!R48,totallaptimes!$1:$1048576,ROW()-1)-HLOOKUP(lapchart!Q48,totallaptimes!$1:$1048576,ROW()-1),"")</f>
        <v/>
      </c>
      <c r="S49" s="2" t="str">
        <f>IFERROR(HLOOKUP(lapchart!S48,totallaptimes!$1:$1048576,ROW()-1)-HLOOKUP(lapchart!R48,totallaptimes!$1:$1048576,ROW()-1),"")</f>
        <v/>
      </c>
      <c r="T49" s="2" t="str">
        <f>IFERROR(HLOOKUP(lapchart!T48,totallaptimes!$1:$1048576,ROW()-1)-HLOOKUP(lapchart!S48,totallaptimes!$1:$1048576,ROW()-1),"")</f>
        <v/>
      </c>
      <c r="U49" s="2" t="str">
        <f>IFERROR(HLOOKUP(lapchart!U48,totallaptimes!$1:$1048576,ROW()-1)-HLOOKUP(lapchart!T48,totallaptimes!$1:$1048576,ROW()-1),"")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IFERROR(HLOOKUP(lapchart!C49,totallaptimes!$1:$1048576,ROW()-1)-HLOOKUP(lapchart!B49,totallaptimes!$1:$1048576,ROW()-1),"")</f>
        <v/>
      </c>
      <c r="D50" s="2" t="str">
        <f>IFERROR(HLOOKUP(lapchart!D49,totallaptimes!$1:$1048576,ROW()-1)-HLOOKUP(lapchart!C49,totallaptimes!$1:$1048576,ROW()-1),"")</f>
        <v/>
      </c>
      <c r="E50" s="2" t="str">
        <f>IFERROR(HLOOKUP(lapchart!E49,totallaptimes!$1:$1048576,ROW()-1)-HLOOKUP(lapchart!D49,totallaptimes!$1:$1048576,ROW()-1),"")</f>
        <v/>
      </c>
      <c r="F50" s="2" t="str">
        <f>IFERROR(HLOOKUP(lapchart!F49,totallaptimes!$1:$1048576,ROW()-1)-HLOOKUP(lapchart!E49,totallaptimes!$1:$1048576,ROW()-1),"")</f>
        <v/>
      </c>
      <c r="G50" s="2" t="str">
        <f>IFERROR(HLOOKUP(lapchart!G49,totallaptimes!$1:$1048576,ROW()-1)-HLOOKUP(lapchart!F49,totallaptimes!$1:$1048576,ROW()-1),"")</f>
        <v/>
      </c>
      <c r="H50" s="2" t="str">
        <f>IFERROR(HLOOKUP(lapchart!H49,totallaptimes!$1:$1048576,ROW()-1)-HLOOKUP(lapchart!G49,totallaptimes!$1:$1048576,ROW()-1),"")</f>
        <v/>
      </c>
      <c r="I50" s="2" t="str">
        <f>IFERROR(HLOOKUP(lapchart!I49,totallaptimes!$1:$1048576,ROW()-1)-HLOOKUP(lapchart!H49,totallaptimes!$1:$1048576,ROW()-1),"")</f>
        <v/>
      </c>
      <c r="J50" s="2" t="str">
        <f>IFERROR(HLOOKUP(lapchart!J49,totallaptimes!$1:$1048576,ROW()-1)-HLOOKUP(lapchart!I49,totallaptimes!$1:$1048576,ROW()-1),"")</f>
        <v/>
      </c>
      <c r="K50" s="2" t="str">
        <f>IFERROR(HLOOKUP(lapchart!K49,totallaptimes!$1:$1048576,ROW()-1)-HLOOKUP(lapchart!J49,totallaptimes!$1:$1048576,ROW()-1),"")</f>
        <v/>
      </c>
      <c r="L50" s="2" t="str">
        <f>IFERROR(HLOOKUP(lapchart!L49,totallaptimes!$1:$1048576,ROW()-1)-HLOOKUP(lapchart!K49,totallaptimes!$1:$1048576,ROW()-1),"")</f>
        <v/>
      </c>
      <c r="M50" s="2" t="str">
        <f>IFERROR(HLOOKUP(lapchart!M49,totallaptimes!$1:$1048576,ROW()-1)-HLOOKUP(lapchart!L49,totallaptimes!$1:$1048576,ROW()-1),"")</f>
        <v/>
      </c>
      <c r="N50" s="2" t="str">
        <f>IFERROR(HLOOKUP(lapchart!N49,totallaptimes!$1:$1048576,ROW()-1)-HLOOKUP(lapchart!M49,totallaptimes!$1:$1048576,ROW()-1),"")</f>
        <v/>
      </c>
      <c r="O50" s="2" t="str">
        <f>IFERROR(HLOOKUP(lapchart!O49,totallaptimes!$1:$1048576,ROW()-1)-HLOOKUP(lapchart!N49,totallaptimes!$1:$1048576,ROW()-1),"")</f>
        <v/>
      </c>
      <c r="P50" s="2" t="str">
        <f>IFERROR(HLOOKUP(lapchart!P49,totallaptimes!$1:$1048576,ROW()-1)-HLOOKUP(lapchart!O49,totallaptimes!$1:$1048576,ROW()-1),"")</f>
        <v/>
      </c>
      <c r="Q50" s="2" t="str">
        <f>IFERROR(HLOOKUP(lapchart!Q49,totallaptimes!$1:$1048576,ROW()-1)-HLOOKUP(lapchart!P49,totallaptimes!$1:$1048576,ROW()-1),"")</f>
        <v/>
      </c>
      <c r="R50" s="2" t="str">
        <f>IFERROR(HLOOKUP(lapchart!R49,totallaptimes!$1:$1048576,ROW()-1)-HLOOKUP(lapchart!Q49,totallaptimes!$1:$1048576,ROW()-1),"")</f>
        <v/>
      </c>
      <c r="S50" s="2" t="str">
        <f>IFERROR(HLOOKUP(lapchart!S49,totallaptimes!$1:$1048576,ROW()-1)-HLOOKUP(lapchart!R49,totallaptimes!$1:$1048576,ROW()-1),"")</f>
        <v/>
      </c>
      <c r="T50" s="2" t="str">
        <f>IFERROR(HLOOKUP(lapchart!T49,totallaptimes!$1:$1048576,ROW()-1)-HLOOKUP(lapchart!S49,totallaptimes!$1:$1048576,ROW()-1),"")</f>
        <v/>
      </c>
      <c r="U50" s="2" t="str">
        <f>IFERROR(HLOOKUP(lapchart!U49,totallaptimes!$1:$1048576,ROW()-1)-HLOOKUP(lapchart!T49,totallaptimes!$1:$1048576,ROW()-1),"")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IFERROR(HLOOKUP(lapchart!C50,totallaptimes!$1:$1048576,ROW()-1)-HLOOKUP(lapchart!B50,totallaptimes!$1:$1048576,ROW()-1),"")</f>
        <v/>
      </c>
      <c r="D51" s="2" t="str">
        <f>IFERROR(HLOOKUP(lapchart!D50,totallaptimes!$1:$1048576,ROW()-1)-HLOOKUP(lapchart!C50,totallaptimes!$1:$1048576,ROW()-1),"")</f>
        <v/>
      </c>
      <c r="E51" s="2" t="str">
        <f>IFERROR(HLOOKUP(lapchart!E50,totallaptimes!$1:$1048576,ROW()-1)-HLOOKUP(lapchart!D50,totallaptimes!$1:$1048576,ROW()-1),"")</f>
        <v/>
      </c>
      <c r="F51" s="2" t="str">
        <f>IFERROR(HLOOKUP(lapchart!F50,totallaptimes!$1:$1048576,ROW()-1)-HLOOKUP(lapchart!E50,totallaptimes!$1:$1048576,ROW()-1),"")</f>
        <v/>
      </c>
      <c r="G51" s="2" t="str">
        <f>IFERROR(HLOOKUP(lapchart!G50,totallaptimes!$1:$1048576,ROW()-1)-HLOOKUP(lapchart!F50,totallaptimes!$1:$1048576,ROW()-1),"")</f>
        <v/>
      </c>
      <c r="H51" s="2" t="str">
        <f>IFERROR(HLOOKUP(lapchart!H50,totallaptimes!$1:$1048576,ROW()-1)-HLOOKUP(lapchart!G50,totallaptimes!$1:$1048576,ROW()-1),"")</f>
        <v/>
      </c>
      <c r="I51" s="2" t="str">
        <f>IFERROR(HLOOKUP(lapchart!I50,totallaptimes!$1:$1048576,ROW()-1)-HLOOKUP(lapchart!H50,totallaptimes!$1:$1048576,ROW()-1),"")</f>
        <v/>
      </c>
      <c r="J51" s="2" t="str">
        <f>IFERROR(HLOOKUP(lapchart!J50,totallaptimes!$1:$1048576,ROW()-1)-HLOOKUP(lapchart!I50,totallaptimes!$1:$1048576,ROW()-1),"")</f>
        <v/>
      </c>
      <c r="K51" s="2" t="str">
        <f>IFERROR(HLOOKUP(lapchart!K50,totallaptimes!$1:$1048576,ROW()-1)-HLOOKUP(lapchart!J50,totallaptimes!$1:$1048576,ROW()-1),"")</f>
        <v/>
      </c>
      <c r="L51" s="2" t="str">
        <f>IFERROR(HLOOKUP(lapchart!L50,totallaptimes!$1:$1048576,ROW()-1)-HLOOKUP(lapchart!K50,totallaptimes!$1:$1048576,ROW()-1),"")</f>
        <v/>
      </c>
      <c r="M51" s="2" t="str">
        <f>IFERROR(HLOOKUP(lapchart!M50,totallaptimes!$1:$1048576,ROW()-1)-HLOOKUP(lapchart!L50,totallaptimes!$1:$1048576,ROW()-1),"")</f>
        <v/>
      </c>
      <c r="N51" s="2" t="str">
        <f>IFERROR(HLOOKUP(lapchart!N50,totallaptimes!$1:$1048576,ROW()-1)-HLOOKUP(lapchart!M50,totallaptimes!$1:$1048576,ROW()-1),"")</f>
        <v/>
      </c>
      <c r="O51" s="2" t="str">
        <f>IFERROR(HLOOKUP(lapchart!O50,totallaptimes!$1:$1048576,ROW()-1)-HLOOKUP(lapchart!N50,totallaptimes!$1:$1048576,ROW()-1),"")</f>
        <v/>
      </c>
      <c r="P51" s="2" t="str">
        <f>IFERROR(HLOOKUP(lapchart!P50,totallaptimes!$1:$1048576,ROW()-1)-HLOOKUP(lapchart!O50,totallaptimes!$1:$1048576,ROW()-1),"")</f>
        <v/>
      </c>
      <c r="Q51" s="2" t="str">
        <f>IFERROR(HLOOKUP(lapchart!Q50,totallaptimes!$1:$1048576,ROW()-1)-HLOOKUP(lapchart!P50,totallaptimes!$1:$1048576,ROW()-1),"")</f>
        <v/>
      </c>
      <c r="R51" s="2" t="str">
        <f>IFERROR(HLOOKUP(lapchart!R50,totallaptimes!$1:$1048576,ROW()-1)-HLOOKUP(lapchart!Q50,totallaptimes!$1:$1048576,ROW()-1),"")</f>
        <v/>
      </c>
      <c r="S51" s="2" t="str">
        <f>IFERROR(HLOOKUP(lapchart!S50,totallaptimes!$1:$1048576,ROW()-1)-HLOOKUP(lapchart!R50,totallaptimes!$1:$1048576,ROW()-1),"")</f>
        <v/>
      </c>
      <c r="T51" s="2" t="str">
        <f>IFERROR(HLOOKUP(lapchart!T50,totallaptimes!$1:$1048576,ROW()-1)-HLOOKUP(lapchart!S50,totallaptimes!$1:$1048576,ROW()-1),"")</f>
        <v/>
      </c>
      <c r="U51" s="2" t="str">
        <f>IFERROR(HLOOKUP(lapchart!U50,totallaptimes!$1:$1048576,ROW()-1)-HLOOKUP(lapchart!T50,totallaptimes!$1:$1048576,ROW()-1),"")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IFERROR(HLOOKUP(lapchart!C51,totallaptimes!$1:$1048576,ROW()-1)-HLOOKUP(lapchart!B51,totallaptimes!$1:$1048576,ROW()-1),"")</f>
        <v/>
      </c>
      <c r="D52" s="2" t="str">
        <f>IFERROR(HLOOKUP(lapchart!D51,totallaptimes!$1:$1048576,ROW()-1)-HLOOKUP(lapchart!C51,totallaptimes!$1:$1048576,ROW()-1),"")</f>
        <v/>
      </c>
      <c r="E52" s="2" t="str">
        <f>IFERROR(HLOOKUP(lapchart!E51,totallaptimes!$1:$1048576,ROW()-1)-HLOOKUP(lapchart!D51,totallaptimes!$1:$1048576,ROW()-1),"")</f>
        <v/>
      </c>
      <c r="F52" s="2" t="str">
        <f>IFERROR(HLOOKUP(lapchart!F51,totallaptimes!$1:$1048576,ROW()-1)-HLOOKUP(lapchart!E51,totallaptimes!$1:$1048576,ROW()-1),"")</f>
        <v/>
      </c>
      <c r="G52" s="2" t="str">
        <f>IFERROR(HLOOKUP(lapchart!G51,totallaptimes!$1:$1048576,ROW()-1)-HLOOKUP(lapchart!F51,totallaptimes!$1:$1048576,ROW()-1),"")</f>
        <v/>
      </c>
      <c r="H52" s="2" t="str">
        <f>IFERROR(HLOOKUP(lapchart!H51,totallaptimes!$1:$1048576,ROW()-1)-HLOOKUP(lapchart!G51,totallaptimes!$1:$1048576,ROW()-1),"")</f>
        <v/>
      </c>
      <c r="I52" s="2" t="str">
        <f>IFERROR(HLOOKUP(lapchart!I51,totallaptimes!$1:$1048576,ROW()-1)-HLOOKUP(lapchart!H51,totallaptimes!$1:$1048576,ROW()-1),"")</f>
        <v/>
      </c>
      <c r="J52" s="2" t="str">
        <f>IFERROR(HLOOKUP(lapchart!J51,totallaptimes!$1:$1048576,ROW()-1)-HLOOKUP(lapchart!I51,totallaptimes!$1:$1048576,ROW()-1),"")</f>
        <v/>
      </c>
      <c r="K52" s="2" t="str">
        <f>IFERROR(HLOOKUP(lapchart!K51,totallaptimes!$1:$1048576,ROW()-1)-HLOOKUP(lapchart!J51,totallaptimes!$1:$1048576,ROW()-1),"")</f>
        <v/>
      </c>
      <c r="L52" s="2" t="str">
        <f>IFERROR(HLOOKUP(lapchart!L51,totallaptimes!$1:$1048576,ROW()-1)-HLOOKUP(lapchart!K51,totallaptimes!$1:$1048576,ROW()-1),"")</f>
        <v/>
      </c>
      <c r="M52" s="2" t="str">
        <f>IFERROR(HLOOKUP(lapchart!M51,totallaptimes!$1:$1048576,ROW()-1)-HLOOKUP(lapchart!L51,totallaptimes!$1:$1048576,ROW()-1),"")</f>
        <v/>
      </c>
      <c r="N52" s="2" t="str">
        <f>IFERROR(HLOOKUP(lapchart!N51,totallaptimes!$1:$1048576,ROW()-1)-HLOOKUP(lapchart!M51,totallaptimes!$1:$1048576,ROW()-1),"")</f>
        <v/>
      </c>
      <c r="O52" s="2" t="str">
        <f>IFERROR(HLOOKUP(lapchart!O51,totallaptimes!$1:$1048576,ROW()-1)-HLOOKUP(lapchart!N51,totallaptimes!$1:$1048576,ROW()-1),"")</f>
        <v/>
      </c>
      <c r="P52" s="2" t="str">
        <f>IFERROR(HLOOKUP(lapchart!P51,totallaptimes!$1:$1048576,ROW()-1)-HLOOKUP(lapchart!O51,totallaptimes!$1:$1048576,ROW()-1),"")</f>
        <v/>
      </c>
      <c r="Q52" s="2" t="str">
        <f>IFERROR(HLOOKUP(lapchart!Q51,totallaptimes!$1:$1048576,ROW()-1)-HLOOKUP(lapchart!P51,totallaptimes!$1:$1048576,ROW()-1),"")</f>
        <v/>
      </c>
      <c r="R52" s="2" t="str">
        <f>IFERROR(HLOOKUP(lapchart!R51,totallaptimes!$1:$1048576,ROW()-1)-HLOOKUP(lapchart!Q51,totallaptimes!$1:$1048576,ROW()-1),"")</f>
        <v/>
      </c>
      <c r="S52" s="2" t="str">
        <f>IFERROR(HLOOKUP(lapchart!S51,totallaptimes!$1:$1048576,ROW()-1)-HLOOKUP(lapchart!R51,totallaptimes!$1:$1048576,ROW()-1),"")</f>
        <v/>
      </c>
      <c r="T52" s="2" t="str">
        <f>IFERROR(HLOOKUP(lapchart!T51,totallaptimes!$1:$1048576,ROW()-1)-HLOOKUP(lapchart!S51,totallaptimes!$1:$1048576,ROW()-1),"")</f>
        <v/>
      </c>
      <c r="U52" s="2" t="str">
        <f>IFERROR(HLOOKUP(lapchart!U51,totallaptimes!$1:$1048576,ROW()-1)-HLOOKUP(lapchart!T51,totallaptimes!$1:$1048576,ROW()-1),"")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IFERROR(HLOOKUP(lapchart!C52,totallaptimes!$1:$1048576,ROW()-1)-HLOOKUP(lapchart!B52,totallaptimes!$1:$1048576,ROW()-1),"")</f>
        <v/>
      </c>
      <c r="D53" s="2" t="str">
        <f>IFERROR(HLOOKUP(lapchart!D52,totallaptimes!$1:$1048576,ROW()-1)-HLOOKUP(lapchart!C52,totallaptimes!$1:$1048576,ROW()-1),"")</f>
        <v/>
      </c>
      <c r="E53" s="2" t="str">
        <f>IFERROR(HLOOKUP(lapchart!E52,totallaptimes!$1:$1048576,ROW()-1)-HLOOKUP(lapchart!D52,totallaptimes!$1:$1048576,ROW()-1),"")</f>
        <v/>
      </c>
      <c r="F53" s="2" t="str">
        <f>IFERROR(HLOOKUP(lapchart!F52,totallaptimes!$1:$1048576,ROW()-1)-HLOOKUP(lapchart!E52,totallaptimes!$1:$1048576,ROW()-1),"")</f>
        <v/>
      </c>
      <c r="G53" s="2" t="str">
        <f>IFERROR(HLOOKUP(lapchart!G52,totallaptimes!$1:$1048576,ROW()-1)-HLOOKUP(lapchart!F52,totallaptimes!$1:$1048576,ROW()-1),"")</f>
        <v/>
      </c>
      <c r="H53" s="2" t="str">
        <f>IFERROR(HLOOKUP(lapchart!H52,totallaptimes!$1:$1048576,ROW()-1)-HLOOKUP(lapchart!G52,totallaptimes!$1:$1048576,ROW()-1),"")</f>
        <v/>
      </c>
      <c r="I53" s="2" t="str">
        <f>IFERROR(HLOOKUP(lapchart!I52,totallaptimes!$1:$1048576,ROW()-1)-HLOOKUP(lapchart!H52,totallaptimes!$1:$1048576,ROW()-1),"")</f>
        <v/>
      </c>
      <c r="J53" s="2" t="str">
        <f>IFERROR(HLOOKUP(lapchart!J52,totallaptimes!$1:$1048576,ROW()-1)-HLOOKUP(lapchart!I52,totallaptimes!$1:$1048576,ROW()-1),"")</f>
        <v/>
      </c>
      <c r="K53" s="2" t="str">
        <f>IFERROR(HLOOKUP(lapchart!K52,totallaptimes!$1:$1048576,ROW()-1)-HLOOKUP(lapchart!J52,totallaptimes!$1:$1048576,ROW()-1),"")</f>
        <v/>
      </c>
      <c r="L53" s="2" t="str">
        <f>IFERROR(HLOOKUP(lapchart!L52,totallaptimes!$1:$1048576,ROW()-1)-HLOOKUP(lapchart!K52,totallaptimes!$1:$1048576,ROW()-1),"")</f>
        <v/>
      </c>
      <c r="M53" s="2" t="str">
        <f>IFERROR(HLOOKUP(lapchart!M52,totallaptimes!$1:$1048576,ROW()-1)-HLOOKUP(lapchart!L52,totallaptimes!$1:$1048576,ROW()-1),"")</f>
        <v/>
      </c>
      <c r="N53" s="2" t="str">
        <f>IFERROR(HLOOKUP(lapchart!N52,totallaptimes!$1:$1048576,ROW()-1)-HLOOKUP(lapchart!M52,totallaptimes!$1:$1048576,ROW()-1),"")</f>
        <v/>
      </c>
      <c r="O53" s="2" t="str">
        <f>IFERROR(HLOOKUP(lapchart!O52,totallaptimes!$1:$1048576,ROW()-1)-HLOOKUP(lapchart!N52,totallaptimes!$1:$1048576,ROW()-1),"")</f>
        <v/>
      </c>
      <c r="P53" s="2" t="str">
        <f>IFERROR(HLOOKUP(lapchart!P52,totallaptimes!$1:$1048576,ROW()-1)-HLOOKUP(lapchart!O52,totallaptimes!$1:$1048576,ROW()-1),"")</f>
        <v/>
      </c>
      <c r="Q53" s="2" t="str">
        <f>IFERROR(HLOOKUP(lapchart!Q52,totallaptimes!$1:$1048576,ROW()-1)-HLOOKUP(lapchart!P52,totallaptimes!$1:$1048576,ROW()-1),"")</f>
        <v/>
      </c>
      <c r="R53" s="2" t="str">
        <f>IFERROR(HLOOKUP(lapchart!R52,totallaptimes!$1:$1048576,ROW()-1)-HLOOKUP(lapchart!Q52,totallaptimes!$1:$1048576,ROW()-1),"")</f>
        <v/>
      </c>
      <c r="S53" s="2" t="str">
        <f>IFERROR(HLOOKUP(lapchart!S52,totallaptimes!$1:$1048576,ROW()-1)-HLOOKUP(lapchart!R52,totallaptimes!$1:$1048576,ROW()-1),"")</f>
        <v/>
      </c>
      <c r="T53" s="2" t="str">
        <f>IFERROR(HLOOKUP(lapchart!T52,totallaptimes!$1:$1048576,ROW()-1)-HLOOKUP(lapchart!S52,totallaptimes!$1:$1048576,ROW()-1),"")</f>
        <v/>
      </c>
      <c r="U53" s="2" t="str">
        <f>IFERROR(HLOOKUP(lapchart!U52,totallaptimes!$1:$1048576,ROW()-1)-HLOOKUP(lapchart!T52,totallaptimes!$1:$1048576,ROW()-1),"")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IFERROR(HLOOKUP(lapchart!C53,totallaptimes!$1:$1048576,ROW()-1)-HLOOKUP(lapchart!B53,totallaptimes!$1:$1048576,ROW()-1),"")</f>
        <v/>
      </c>
      <c r="D54" s="2" t="str">
        <f>IFERROR(HLOOKUP(lapchart!D53,totallaptimes!$1:$1048576,ROW()-1)-HLOOKUP(lapchart!C53,totallaptimes!$1:$1048576,ROW()-1),"")</f>
        <v/>
      </c>
      <c r="E54" s="2" t="str">
        <f>IFERROR(HLOOKUP(lapchart!E53,totallaptimes!$1:$1048576,ROW()-1)-HLOOKUP(lapchart!D53,totallaptimes!$1:$1048576,ROW()-1),"")</f>
        <v/>
      </c>
      <c r="F54" s="2" t="str">
        <f>IFERROR(HLOOKUP(lapchart!F53,totallaptimes!$1:$1048576,ROW()-1)-HLOOKUP(lapchart!E53,totallaptimes!$1:$1048576,ROW()-1),"")</f>
        <v/>
      </c>
      <c r="G54" s="2" t="str">
        <f>IFERROR(HLOOKUP(lapchart!G53,totallaptimes!$1:$1048576,ROW()-1)-HLOOKUP(lapchart!F53,totallaptimes!$1:$1048576,ROW()-1),"")</f>
        <v/>
      </c>
      <c r="H54" s="2" t="str">
        <f>IFERROR(HLOOKUP(lapchart!H53,totallaptimes!$1:$1048576,ROW()-1)-HLOOKUP(lapchart!G53,totallaptimes!$1:$1048576,ROW()-1),"")</f>
        <v/>
      </c>
      <c r="I54" s="2" t="str">
        <f>IFERROR(HLOOKUP(lapchart!I53,totallaptimes!$1:$1048576,ROW()-1)-HLOOKUP(lapchart!H53,totallaptimes!$1:$1048576,ROW()-1),"")</f>
        <v/>
      </c>
      <c r="J54" s="2" t="str">
        <f>IFERROR(HLOOKUP(lapchart!J53,totallaptimes!$1:$1048576,ROW()-1)-HLOOKUP(lapchart!I53,totallaptimes!$1:$1048576,ROW()-1),"")</f>
        <v/>
      </c>
      <c r="K54" s="2" t="str">
        <f>IFERROR(HLOOKUP(lapchart!K53,totallaptimes!$1:$1048576,ROW()-1)-HLOOKUP(lapchart!J53,totallaptimes!$1:$1048576,ROW()-1),"")</f>
        <v/>
      </c>
      <c r="L54" s="2" t="str">
        <f>IFERROR(HLOOKUP(lapchart!L53,totallaptimes!$1:$1048576,ROW()-1)-HLOOKUP(lapchart!K53,totallaptimes!$1:$1048576,ROW()-1),"")</f>
        <v/>
      </c>
      <c r="M54" s="2" t="str">
        <f>IFERROR(HLOOKUP(lapchart!M53,totallaptimes!$1:$1048576,ROW()-1)-HLOOKUP(lapchart!L53,totallaptimes!$1:$1048576,ROW()-1),"")</f>
        <v/>
      </c>
      <c r="N54" s="2" t="str">
        <f>IFERROR(HLOOKUP(lapchart!N53,totallaptimes!$1:$1048576,ROW()-1)-HLOOKUP(lapchart!M53,totallaptimes!$1:$1048576,ROW()-1),"")</f>
        <v/>
      </c>
      <c r="O54" s="2" t="str">
        <f>IFERROR(HLOOKUP(lapchart!O53,totallaptimes!$1:$1048576,ROW()-1)-HLOOKUP(lapchart!N53,totallaptimes!$1:$1048576,ROW()-1),"")</f>
        <v/>
      </c>
      <c r="P54" s="2" t="str">
        <f>IFERROR(HLOOKUP(lapchart!P53,totallaptimes!$1:$1048576,ROW()-1)-HLOOKUP(lapchart!O53,totallaptimes!$1:$1048576,ROW()-1),"")</f>
        <v/>
      </c>
      <c r="Q54" s="2" t="str">
        <f>IFERROR(HLOOKUP(lapchart!Q53,totallaptimes!$1:$1048576,ROW()-1)-HLOOKUP(lapchart!P53,totallaptimes!$1:$1048576,ROW()-1),"")</f>
        <v/>
      </c>
      <c r="R54" s="2" t="str">
        <f>IFERROR(HLOOKUP(lapchart!R53,totallaptimes!$1:$1048576,ROW()-1)-HLOOKUP(lapchart!Q53,totallaptimes!$1:$1048576,ROW()-1),"")</f>
        <v/>
      </c>
      <c r="S54" s="2" t="str">
        <f>IFERROR(HLOOKUP(lapchart!S53,totallaptimes!$1:$1048576,ROW()-1)-HLOOKUP(lapchart!R53,totallaptimes!$1:$1048576,ROW()-1),"")</f>
        <v/>
      </c>
      <c r="T54" s="2" t="str">
        <f>IFERROR(HLOOKUP(lapchart!T53,totallaptimes!$1:$1048576,ROW()-1)-HLOOKUP(lapchart!S53,totallaptimes!$1:$1048576,ROW()-1),"")</f>
        <v/>
      </c>
      <c r="U54" s="2" t="str">
        <f>IFERROR(HLOOKUP(lapchart!U53,totallaptimes!$1:$1048576,ROW()-1)-HLOOKUP(lapchart!T53,totallaptimes!$1:$1048576,ROW()-1),"")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IFERROR(HLOOKUP(lapchart!C54,totallaptimes!$1:$1048576,ROW()-1)-HLOOKUP(lapchart!B54,totallaptimes!$1:$1048576,ROW()-1),"")</f>
        <v/>
      </c>
      <c r="D55" s="2" t="str">
        <f>IFERROR(HLOOKUP(lapchart!D54,totallaptimes!$1:$1048576,ROW()-1)-HLOOKUP(lapchart!C54,totallaptimes!$1:$1048576,ROW()-1),"")</f>
        <v/>
      </c>
      <c r="E55" s="2" t="str">
        <f>IFERROR(HLOOKUP(lapchart!E54,totallaptimes!$1:$1048576,ROW()-1)-HLOOKUP(lapchart!D54,totallaptimes!$1:$1048576,ROW()-1),"")</f>
        <v/>
      </c>
      <c r="F55" s="2" t="str">
        <f>IFERROR(HLOOKUP(lapchart!F54,totallaptimes!$1:$1048576,ROW()-1)-HLOOKUP(lapchart!E54,totallaptimes!$1:$1048576,ROW()-1),"")</f>
        <v/>
      </c>
      <c r="G55" s="2" t="str">
        <f>IFERROR(HLOOKUP(lapchart!G54,totallaptimes!$1:$1048576,ROW()-1)-HLOOKUP(lapchart!F54,totallaptimes!$1:$1048576,ROW()-1),"")</f>
        <v/>
      </c>
      <c r="H55" s="2" t="str">
        <f>IFERROR(HLOOKUP(lapchart!H54,totallaptimes!$1:$1048576,ROW()-1)-HLOOKUP(lapchart!G54,totallaptimes!$1:$1048576,ROW()-1),"")</f>
        <v/>
      </c>
      <c r="I55" s="2" t="str">
        <f>IFERROR(HLOOKUP(lapchart!I54,totallaptimes!$1:$1048576,ROW()-1)-HLOOKUP(lapchart!H54,totallaptimes!$1:$1048576,ROW()-1),"")</f>
        <v/>
      </c>
      <c r="J55" s="2" t="str">
        <f>IFERROR(HLOOKUP(lapchart!J54,totallaptimes!$1:$1048576,ROW()-1)-HLOOKUP(lapchart!I54,totallaptimes!$1:$1048576,ROW()-1),"")</f>
        <v/>
      </c>
      <c r="K55" s="2" t="str">
        <f>IFERROR(HLOOKUP(lapchart!K54,totallaptimes!$1:$1048576,ROW()-1)-HLOOKUP(lapchart!J54,totallaptimes!$1:$1048576,ROW()-1),"")</f>
        <v/>
      </c>
      <c r="L55" s="2" t="str">
        <f>IFERROR(HLOOKUP(lapchart!L54,totallaptimes!$1:$1048576,ROW()-1)-HLOOKUP(lapchart!K54,totallaptimes!$1:$1048576,ROW()-1),"")</f>
        <v/>
      </c>
      <c r="M55" s="2" t="str">
        <f>IFERROR(HLOOKUP(lapchart!M54,totallaptimes!$1:$1048576,ROW()-1)-HLOOKUP(lapchart!L54,totallaptimes!$1:$1048576,ROW()-1),"")</f>
        <v/>
      </c>
      <c r="N55" s="2" t="str">
        <f>IFERROR(HLOOKUP(lapchart!N54,totallaptimes!$1:$1048576,ROW()-1)-HLOOKUP(lapchart!M54,totallaptimes!$1:$1048576,ROW()-1),"")</f>
        <v/>
      </c>
      <c r="O55" s="2" t="str">
        <f>IFERROR(HLOOKUP(lapchart!O54,totallaptimes!$1:$1048576,ROW()-1)-HLOOKUP(lapchart!N54,totallaptimes!$1:$1048576,ROW()-1),"")</f>
        <v/>
      </c>
      <c r="P55" s="2" t="str">
        <f>IFERROR(HLOOKUP(lapchart!P54,totallaptimes!$1:$1048576,ROW()-1)-HLOOKUP(lapchart!O54,totallaptimes!$1:$1048576,ROW()-1),"")</f>
        <v/>
      </c>
      <c r="Q55" s="2" t="str">
        <f>IFERROR(HLOOKUP(lapchart!Q54,totallaptimes!$1:$1048576,ROW()-1)-HLOOKUP(lapchart!P54,totallaptimes!$1:$1048576,ROW()-1),"")</f>
        <v/>
      </c>
      <c r="R55" s="2" t="str">
        <f>IFERROR(HLOOKUP(lapchart!R54,totallaptimes!$1:$1048576,ROW()-1)-HLOOKUP(lapchart!Q54,totallaptimes!$1:$1048576,ROW()-1),"")</f>
        <v/>
      </c>
      <c r="S55" s="2" t="str">
        <f>IFERROR(HLOOKUP(lapchart!S54,totallaptimes!$1:$1048576,ROW()-1)-HLOOKUP(lapchart!R54,totallaptimes!$1:$1048576,ROW()-1),"")</f>
        <v/>
      </c>
      <c r="T55" s="2" t="str">
        <f>IFERROR(HLOOKUP(lapchart!T54,totallaptimes!$1:$1048576,ROW()-1)-HLOOKUP(lapchart!S54,totallaptimes!$1:$1048576,ROW()-1),"")</f>
        <v/>
      </c>
      <c r="U55" s="2" t="str">
        <f>IFERROR(HLOOKUP(lapchart!U54,totallaptimes!$1:$1048576,ROW()-1)-HLOOKUP(lapchart!T54,totallaptimes!$1:$1048576,ROW()-1),"")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IFERROR(HLOOKUP(lapchart!C55,totallaptimes!$1:$1048576,ROW()-1)-HLOOKUP(lapchart!B55,totallaptimes!$1:$1048576,ROW()-1),"")</f>
        <v/>
      </c>
      <c r="D56" s="2" t="str">
        <f>IFERROR(HLOOKUP(lapchart!D55,totallaptimes!$1:$1048576,ROW()-1)-HLOOKUP(lapchart!C55,totallaptimes!$1:$1048576,ROW()-1),"")</f>
        <v/>
      </c>
      <c r="E56" s="2" t="str">
        <f>IFERROR(HLOOKUP(lapchart!E55,totallaptimes!$1:$1048576,ROW()-1)-HLOOKUP(lapchart!D55,totallaptimes!$1:$1048576,ROW()-1),"")</f>
        <v/>
      </c>
      <c r="F56" s="2" t="str">
        <f>IFERROR(HLOOKUP(lapchart!F55,totallaptimes!$1:$1048576,ROW()-1)-HLOOKUP(lapchart!E55,totallaptimes!$1:$1048576,ROW()-1),"")</f>
        <v/>
      </c>
      <c r="G56" s="2" t="str">
        <f>IFERROR(HLOOKUP(lapchart!G55,totallaptimes!$1:$1048576,ROW()-1)-HLOOKUP(lapchart!F55,totallaptimes!$1:$1048576,ROW()-1),"")</f>
        <v/>
      </c>
      <c r="H56" s="2" t="str">
        <f>IFERROR(HLOOKUP(lapchart!H55,totallaptimes!$1:$1048576,ROW()-1)-HLOOKUP(lapchart!G55,totallaptimes!$1:$1048576,ROW()-1),"")</f>
        <v/>
      </c>
      <c r="I56" s="2" t="str">
        <f>IFERROR(HLOOKUP(lapchart!I55,totallaptimes!$1:$1048576,ROW()-1)-HLOOKUP(lapchart!H55,totallaptimes!$1:$1048576,ROW()-1),"")</f>
        <v/>
      </c>
      <c r="J56" s="2" t="str">
        <f>IFERROR(HLOOKUP(lapchart!J55,totallaptimes!$1:$1048576,ROW()-1)-HLOOKUP(lapchart!I55,totallaptimes!$1:$1048576,ROW()-1),"")</f>
        <v/>
      </c>
      <c r="K56" s="2" t="str">
        <f>IFERROR(HLOOKUP(lapchart!K55,totallaptimes!$1:$1048576,ROW()-1)-HLOOKUP(lapchart!J55,totallaptimes!$1:$1048576,ROW()-1),"")</f>
        <v/>
      </c>
      <c r="L56" s="2" t="str">
        <f>IFERROR(HLOOKUP(lapchart!L55,totallaptimes!$1:$1048576,ROW()-1)-HLOOKUP(lapchart!K55,totallaptimes!$1:$1048576,ROW()-1),"")</f>
        <v/>
      </c>
      <c r="M56" s="2" t="str">
        <f>IFERROR(HLOOKUP(lapchart!M55,totallaptimes!$1:$1048576,ROW()-1)-HLOOKUP(lapchart!L55,totallaptimes!$1:$1048576,ROW()-1),"")</f>
        <v/>
      </c>
      <c r="N56" s="2" t="str">
        <f>IFERROR(HLOOKUP(lapchart!N55,totallaptimes!$1:$1048576,ROW()-1)-HLOOKUP(lapchart!M55,totallaptimes!$1:$1048576,ROW()-1),"")</f>
        <v/>
      </c>
      <c r="O56" s="2" t="str">
        <f>IFERROR(HLOOKUP(lapchart!O55,totallaptimes!$1:$1048576,ROW()-1)-HLOOKUP(lapchart!N55,totallaptimes!$1:$1048576,ROW()-1),"")</f>
        <v/>
      </c>
      <c r="P56" s="2" t="str">
        <f>IFERROR(HLOOKUP(lapchart!P55,totallaptimes!$1:$1048576,ROW()-1)-HLOOKUP(lapchart!O55,totallaptimes!$1:$1048576,ROW()-1),"")</f>
        <v/>
      </c>
      <c r="Q56" s="2" t="str">
        <f>IFERROR(HLOOKUP(lapchart!Q55,totallaptimes!$1:$1048576,ROW()-1)-HLOOKUP(lapchart!P55,totallaptimes!$1:$1048576,ROW()-1),"")</f>
        <v/>
      </c>
      <c r="R56" s="2" t="str">
        <f>IFERROR(HLOOKUP(lapchart!R55,totallaptimes!$1:$1048576,ROW()-1)-HLOOKUP(lapchart!Q55,totallaptimes!$1:$1048576,ROW()-1),"")</f>
        <v/>
      </c>
      <c r="S56" s="2" t="str">
        <f>IFERROR(HLOOKUP(lapchart!S55,totallaptimes!$1:$1048576,ROW()-1)-HLOOKUP(lapchart!R55,totallaptimes!$1:$1048576,ROW()-1),"")</f>
        <v/>
      </c>
      <c r="T56" s="2" t="str">
        <f>IFERROR(HLOOKUP(lapchart!T55,totallaptimes!$1:$1048576,ROW()-1)-HLOOKUP(lapchart!S55,totallaptimes!$1:$1048576,ROW()-1),"")</f>
        <v/>
      </c>
      <c r="U56" s="2" t="str">
        <f>IFERROR(HLOOKUP(lapchart!U55,totallaptimes!$1:$1048576,ROW()-1)-HLOOKUP(lapchart!T55,totallaptimes!$1:$1048576,ROW()-1),"")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IFERROR(HLOOKUP(lapchart!C56,totallaptimes!$1:$1048576,ROW()-1)-HLOOKUP(lapchart!B56,totallaptimes!$1:$1048576,ROW()-1),"")</f>
        <v/>
      </c>
      <c r="D57" s="2" t="str">
        <f>IFERROR(HLOOKUP(lapchart!D56,totallaptimes!$1:$1048576,ROW()-1)-HLOOKUP(lapchart!C56,totallaptimes!$1:$1048576,ROW()-1),"")</f>
        <v/>
      </c>
      <c r="E57" s="2" t="str">
        <f>IFERROR(HLOOKUP(lapchart!E56,totallaptimes!$1:$1048576,ROW()-1)-HLOOKUP(lapchart!D56,totallaptimes!$1:$1048576,ROW()-1),"")</f>
        <v/>
      </c>
      <c r="F57" s="2" t="str">
        <f>IFERROR(HLOOKUP(lapchart!F56,totallaptimes!$1:$1048576,ROW()-1)-HLOOKUP(lapchart!E56,totallaptimes!$1:$1048576,ROW()-1),"")</f>
        <v/>
      </c>
      <c r="G57" s="2" t="str">
        <f>IFERROR(HLOOKUP(lapchart!G56,totallaptimes!$1:$1048576,ROW()-1)-HLOOKUP(lapchart!F56,totallaptimes!$1:$1048576,ROW()-1),"")</f>
        <v/>
      </c>
      <c r="H57" s="2" t="str">
        <f>IFERROR(HLOOKUP(lapchart!H56,totallaptimes!$1:$1048576,ROW()-1)-HLOOKUP(lapchart!G56,totallaptimes!$1:$1048576,ROW()-1),"")</f>
        <v/>
      </c>
      <c r="I57" s="2" t="str">
        <f>IFERROR(HLOOKUP(lapchart!I56,totallaptimes!$1:$1048576,ROW()-1)-HLOOKUP(lapchart!H56,totallaptimes!$1:$1048576,ROW()-1),"")</f>
        <v/>
      </c>
      <c r="J57" s="2" t="str">
        <f>IFERROR(HLOOKUP(lapchart!J56,totallaptimes!$1:$1048576,ROW()-1)-HLOOKUP(lapchart!I56,totallaptimes!$1:$1048576,ROW()-1),"")</f>
        <v/>
      </c>
      <c r="K57" s="2" t="str">
        <f>IFERROR(HLOOKUP(lapchart!K56,totallaptimes!$1:$1048576,ROW()-1)-HLOOKUP(lapchart!J56,totallaptimes!$1:$1048576,ROW()-1),"")</f>
        <v/>
      </c>
      <c r="L57" s="2" t="str">
        <f>IFERROR(HLOOKUP(lapchart!L56,totallaptimes!$1:$1048576,ROW()-1)-HLOOKUP(lapchart!K56,totallaptimes!$1:$1048576,ROW()-1),"")</f>
        <v/>
      </c>
      <c r="M57" s="2" t="str">
        <f>IFERROR(HLOOKUP(lapchart!M56,totallaptimes!$1:$1048576,ROW()-1)-HLOOKUP(lapchart!L56,totallaptimes!$1:$1048576,ROW()-1),"")</f>
        <v/>
      </c>
      <c r="N57" s="2" t="str">
        <f>IFERROR(HLOOKUP(lapchart!N56,totallaptimes!$1:$1048576,ROW()-1)-HLOOKUP(lapchart!M56,totallaptimes!$1:$1048576,ROW()-1),"")</f>
        <v/>
      </c>
      <c r="O57" s="2" t="str">
        <f>IFERROR(HLOOKUP(lapchart!O56,totallaptimes!$1:$1048576,ROW()-1)-HLOOKUP(lapchart!N56,totallaptimes!$1:$1048576,ROW()-1),"")</f>
        <v/>
      </c>
      <c r="P57" s="2" t="str">
        <f>IFERROR(HLOOKUP(lapchart!P56,totallaptimes!$1:$1048576,ROW()-1)-HLOOKUP(lapchart!O56,totallaptimes!$1:$1048576,ROW()-1),"")</f>
        <v/>
      </c>
      <c r="Q57" s="2" t="str">
        <f>IFERROR(HLOOKUP(lapchart!Q56,totallaptimes!$1:$1048576,ROW()-1)-HLOOKUP(lapchart!P56,totallaptimes!$1:$1048576,ROW()-1),"")</f>
        <v/>
      </c>
      <c r="R57" s="2" t="str">
        <f>IFERROR(HLOOKUP(lapchart!R56,totallaptimes!$1:$1048576,ROW()-1)-HLOOKUP(lapchart!Q56,totallaptimes!$1:$1048576,ROW()-1),"")</f>
        <v/>
      </c>
      <c r="S57" s="2" t="str">
        <f>IFERROR(HLOOKUP(lapchart!S56,totallaptimes!$1:$1048576,ROW()-1)-HLOOKUP(lapchart!R56,totallaptimes!$1:$1048576,ROW()-1),"")</f>
        <v/>
      </c>
      <c r="T57" s="2" t="str">
        <f>IFERROR(HLOOKUP(lapchart!T56,totallaptimes!$1:$1048576,ROW()-1)-HLOOKUP(lapchart!S56,totallaptimes!$1:$1048576,ROW()-1),"")</f>
        <v/>
      </c>
      <c r="U57" s="2" t="str">
        <f>IFERROR(HLOOKUP(lapchart!U56,totallaptimes!$1:$1048576,ROW()-1)-HLOOKUP(lapchart!T56,totallaptimes!$1:$1048576,ROW()-1),"")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IFERROR(HLOOKUP(lapchart!C57,totallaptimes!$1:$1048576,ROW()-1)-HLOOKUP(lapchart!B57,totallaptimes!$1:$1048576,ROW()-1),"")</f>
        <v/>
      </c>
      <c r="D58" s="2" t="str">
        <f>IFERROR(HLOOKUP(lapchart!D57,totallaptimes!$1:$1048576,ROW()-1)-HLOOKUP(lapchart!C57,totallaptimes!$1:$1048576,ROW()-1),"")</f>
        <v/>
      </c>
      <c r="E58" s="2" t="str">
        <f>IFERROR(HLOOKUP(lapchart!E57,totallaptimes!$1:$1048576,ROW()-1)-HLOOKUP(lapchart!D57,totallaptimes!$1:$1048576,ROW()-1),"")</f>
        <v/>
      </c>
      <c r="F58" s="2" t="str">
        <f>IFERROR(HLOOKUP(lapchart!F57,totallaptimes!$1:$1048576,ROW()-1)-HLOOKUP(lapchart!E57,totallaptimes!$1:$1048576,ROW()-1),"")</f>
        <v/>
      </c>
      <c r="G58" s="2" t="str">
        <f>IFERROR(HLOOKUP(lapchart!G57,totallaptimes!$1:$1048576,ROW()-1)-HLOOKUP(lapchart!F57,totallaptimes!$1:$1048576,ROW()-1),"")</f>
        <v/>
      </c>
      <c r="H58" s="2" t="str">
        <f>IFERROR(HLOOKUP(lapchart!H57,totallaptimes!$1:$1048576,ROW()-1)-HLOOKUP(lapchart!G57,totallaptimes!$1:$1048576,ROW()-1),"")</f>
        <v/>
      </c>
      <c r="I58" s="2" t="str">
        <f>IFERROR(HLOOKUP(lapchart!I57,totallaptimes!$1:$1048576,ROW()-1)-HLOOKUP(lapchart!H57,totallaptimes!$1:$1048576,ROW()-1),"")</f>
        <v/>
      </c>
      <c r="J58" s="2" t="str">
        <f>IFERROR(HLOOKUP(lapchart!J57,totallaptimes!$1:$1048576,ROW()-1)-HLOOKUP(lapchart!I57,totallaptimes!$1:$1048576,ROW()-1),"")</f>
        <v/>
      </c>
      <c r="K58" s="2" t="str">
        <f>IFERROR(HLOOKUP(lapchart!K57,totallaptimes!$1:$1048576,ROW()-1)-HLOOKUP(lapchart!J57,totallaptimes!$1:$1048576,ROW()-1),"")</f>
        <v/>
      </c>
      <c r="L58" s="2" t="str">
        <f>IFERROR(HLOOKUP(lapchart!L57,totallaptimes!$1:$1048576,ROW()-1)-HLOOKUP(lapchart!K57,totallaptimes!$1:$1048576,ROW()-1),"")</f>
        <v/>
      </c>
      <c r="M58" s="2" t="str">
        <f>IFERROR(HLOOKUP(lapchart!M57,totallaptimes!$1:$1048576,ROW()-1)-HLOOKUP(lapchart!L57,totallaptimes!$1:$1048576,ROW()-1),"")</f>
        <v/>
      </c>
      <c r="N58" s="2" t="str">
        <f>IFERROR(HLOOKUP(lapchart!N57,totallaptimes!$1:$1048576,ROW()-1)-HLOOKUP(lapchart!M57,totallaptimes!$1:$1048576,ROW()-1),"")</f>
        <v/>
      </c>
      <c r="O58" s="2" t="str">
        <f>IFERROR(HLOOKUP(lapchart!O57,totallaptimes!$1:$1048576,ROW()-1)-HLOOKUP(lapchart!N57,totallaptimes!$1:$1048576,ROW()-1),"")</f>
        <v/>
      </c>
      <c r="P58" s="2" t="str">
        <f>IFERROR(HLOOKUP(lapchart!P57,totallaptimes!$1:$1048576,ROW()-1)-HLOOKUP(lapchart!O57,totallaptimes!$1:$1048576,ROW()-1),"")</f>
        <v/>
      </c>
      <c r="Q58" s="2" t="str">
        <f>IFERROR(HLOOKUP(lapchart!Q57,totallaptimes!$1:$1048576,ROW()-1)-HLOOKUP(lapchart!P57,totallaptimes!$1:$1048576,ROW()-1),"")</f>
        <v/>
      </c>
      <c r="R58" s="2" t="str">
        <f>IFERROR(HLOOKUP(lapchart!R57,totallaptimes!$1:$1048576,ROW()-1)-HLOOKUP(lapchart!Q57,totallaptimes!$1:$1048576,ROW()-1),"")</f>
        <v/>
      </c>
      <c r="S58" s="2" t="str">
        <f>IFERROR(HLOOKUP(lapchart!S57,totallaptimes!$1:$1048576,ROW()-1)-HLOOKUP(lapchart!R57,totallaptimes!$1:$1048576,ROW()-1),"")</f>
        <v/>
      </c>
      <c r="T58" s="2" t="str">
        <f>IFERROR(HLOOKUP(lapchart!T57,totallaptimes!$1:$1048576,ROW()-1)-HLOOKUP(lapchart!S57,totallaptimes!$1:$1048576,ROW()-1),"")</f>
        <v/>
      </c>
      <c r="U58" s="2" t="str">
        <f>IFERROR(HLOOKUP(lapchart!U57,totallaptimes!$1:$1048576,ROW()-1)-HLOOKUP(lapchart!T57,totallaptimes!$1:$1048576,ROW()-1),"")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IFERROR(HLOOKUP(lapchart!C58,totallaptimes!$1:$1048576,ROW()-1)-HLOOKUP(lapchart!B58,totallaptimes!$1:$1048576,ROW()-1),"")</f>
        <v/>
      </c>
      <c r="D59" s="2" t="str">
        <f>IFERROR(HLOOKUP(lapchart!D58,totallaptimes!$1:$1048576,ROW()-1)-HLOOKUP(lapchart!C58,totallaptimes!$1:$1048576,ROW()-1),"")</f>
        <v/>
      </c>
      <c r="E59" s="2" t="str">
        <f>IFERROR(HLOOKUP(lapchart!E58,totallaptimes!$1:$1048576,ROW()-1)-HLOOKUP(lapchart!D58,totallaptimes!$1:$1048576,ROW()-1),"")</f>
        <v/>
      </c>
      <c r="F59" s="2" t="str">
        <f>IFERROR(HLOOKUP(lapchart!F58,totallaptimes!$1:$1048576,ROW()-1)-HLOOKUP(lapchart!E58,totallaptimes!$1:$1048576,ROW()-1),"")</f>
        <v/>
      </c>
      <c r="G59" s="2" t="str">
        <f>IFERROR(HLOOKUP(lapchart!G58,totallaptimes!$1:$1048576,ROW()-1)-HLOOKUP(lapchart!F58,totallaptimes!$1:$1048576,ROW()-1),"")</f>
        <v/>
      </c>
      <c r="H59" s="2" t="str">
        <f>IFERROR(HLOOKUP(lapchart!H58,totallaptimes!$1:$1048576,ROW()-1)-HLOOKUP(lapchart!G58,totallaptimes!$1:$1048576,ROW()-1),"")</f>
        <v/>
      </c>
      <c r="I59" s="2" t="str">
        <f>IFERROR(HLOOKUP(lapchart!I58,totallaptimes!$1:$1048576,ROW()-1)-HLOOKUP(lapchart!H58,totallaptimes!$1:$1048576,ROW()-1),"")</f>
        <v/>
      </c>
      <c r="J59" s="2" t="str">
        <f>IFERROR(HLOOKUP(lapchart!J58,totallaptimes!$1:$1048576,ROW()-1)-HLOOKUP(lapchart!I58,totallaptimes!$1:$1048576,ROW()-1),"")</f>
        <v/>
      </c>
      <c r="K59" s="2" t="str">
        <f>IFERROR(HLOOKUP(lapchart!K58,totallaptimes!$1:$1048576,ROW()-1)-HLOOKUP(lapchart!J58,totallaptimes!$1:$1048576,ROW()-1),"")</f>
        <v/>
      </c>
      <c r="L59" s="2" t="str">
        <f>IFERROR(HLOOKUP(lapchart!L58,totallaptimes!$1:$1048576,ROW()-1)-HLOOKUP(lapchart!K58,totallaptimes!$1:$1048576,ROW()-1),"")</f>
        <v/>
      </c>
      <c r="M59" s="2" t="str">
        <f>IFERROR(HLOOKUP(lapchart!M58,totallaptimes!$1:$1048576,ROW()-1)-HLOOKUP(lapchart!L58,totallaptimes!$1:$1048576,ROW()-1),"")</f>
        <v/>
      </c>
      <c r="N59" s="2" t="str">
        <f>IFERROR(HLOOKUP(lapchart!N58,totallaptimes!$1:$1048576,ROW()-1)-HLOOKUP(lapchart!M58,totallaptimes!$1:$1048576,ROW()-1),"")</f>
        <v/>
      </c>
      <c r="O59" s="2" t="str">
        <f>IFERROR(HLOOKUP(lapchart!O58,totallaptimes!$1:$1048576,ROW()-1)-HLOOKUP(lapchart!N58,totallaptimes!$1:$1048576,ROW()-1),"")</f>
        <v/>
      </c>
      <c r="P59" s="2" t="str">
        <f>IFERROR(HLOOKUP(lapchart!P58,totallaptimes!$1:$1048576,ROW()-1)-HLOOKUP(lapchart!O58,totallaptimes!$1:$1048576,ROW()-1),"")</f>
        <v/>
      </c>
      <c r="Q59" s="2" t="str">
        <f>IFERROR(HLOOKUP(lapchart!Q58,totallaptimes!$1:$1048576,ROW()-1)-HLOOKUP(lapchart!P58,totallaptimes!$1:$1048576,ROW()-1),"")</f>
        <v/>
      </c>
      <c r="R59" s="2" t="str">
        <f>IFERROR(HLOOKUP(lapchart!R58,totallaptimes!$1:$1048576,ROW()-1)-HLOOKUP(lapchart!Q58,totallaptimes!$1:$1048576,ROW()-1),"")</f>
        <v/>
      </c>
      <c r="S59" s="2" t="str">
        <f>IFERROR(HLOOKUP(lapchart!S58,totallaptimes!$1:$1048576,ROW()-1)-HLOOKUP(lapchart!R58,totallaptimes!$1:$1048576,ROW()-1),"")</f>
        <v/>
      </c>
      <c r="T59" s="2" t="str">
        <f>IFERROR(HLOOKUP(lapchart!T58,totallaptimes!$1:$1048576,ROW()-1)-HLOOKUP(lapchart!S58,totallaptimes!$1:$1048576,ROW()-1),"")</f>
        <v/>
      </c>
      <c r="U59" s="2" t="str">
        <f>IFERROR(HLOOKUP(lapchart!U58,totallaptimes!$1:$1048576,ROW()-1)-HLOOKUP(lapchart!T58,totallaptimes!$1:$1048576,ROW()-1),"")</f>
        <v/>
      </c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B461-79AD-4EEC-84D4-EC851639FE1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59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>
        <v>3</v>
      </c>
      <c r="B2">
        <f>VLOOKUP(A2,pitstop!$1:$1048576,4)</f>
        <v>28</v>
      </c>
      <c r="C2">
        <f>_xlfn.MAXIFS(pitstop!E:E,pitstop!A:A,A2)</f>
        <v>0</v>
      </c>
      <c r="D2" t="str">
        <f ca="1">IFERROR(MATCH(A2,INDIRECT("lapchart!"&amp;B2+1&amp;":"&amp;B2+1),0)-1,"")</f>
        <v/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28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18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19</v>
      </c>
      <c r="C5">
        <f>_xlfn.MAXIFS(pitstop!E:E,pitstop!A:A,A5)</f>
        <v>2</v>
      </c>
      <c r="D5">
        <f t="shared" ca="1" si="0"/>
        <v>3</v>
      </c>
      <c r="E5" cm="1">
        <f t="array" aca="1" ref="E5" ca="1">IFERROR(IF(D5=1,"",INDEX(lapchart!$B:$U,B5+1,D5-1)),"")</f>
        <v>5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45</v>
      </c>
      <c r="C6">
        <f>_xlfn.MAXIFS(pitstop!E:E,pitstop!A:A,A6)</f>
        <v>3</v>
      </c>
      <c r="D6">
        <f t="shared" ca="1" si="0"/>
        <v>10</v>
      </c>
      <c r="E6" cm="1">
        <f t="array" aca="1" ref="E6" ca="1">IFERROR(IF(D6=1,"",INDEX(lapchart!$B:$U,B6+1,D6-1)),"")</f>
        <v>2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34</v>
      </c>
      <c r="C7">
        <f>_xlfn.MAXIFS(pitstop!E:E,pitstop!A:A,A7)</f>
        <v>2</v>
      </c>
      <c r="D7">
        <f t="shared" ca="1" si="0"/>
        <v>5</v>
      </c>
      <c r="E7" cm="1">
        <f t="array" aca="1" ref="E7" ca="1">IFERROR(IF(D7=1,"",INDEX(lapchart!$B:$U,B7+1,D7-1)),"")</f>
        <v>44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32</v>
      </c>
      <c r="C8">
        <f>_xlfn.MAXIFS(pitstop!E:E,pitstop!A:A,A8)</f>
        <v>2</v>
      </c>
      <c r="D8">
        <f t="shared" ca="1" si="0"/>
        <v>11</v>
      </c>
      <c r="E8" cm="1">
        <f t="array" aca="1" ref="E8" ca="1">IFERROR(IF(D8=1,"",INDEX(lapchart!$B:$U,B8+1,D8-1)),"")</f>
        <v>9</v>
      </c>
      <c r="F8">
        <f t="shared" ca="1" si="1"/>
        <v>8</v>
      </c>
      <c r="G8">
        <f t="shared" ca="1" si="2"/>
        <v>13</v>
      </c>
      <c r="H8">
        <f t="shared" ca="1" si="3"/>
        <v>-3</v>
      </c>
    </row>
    <row r="9" spans="1:8" x14ac:dyDescent="0.25">
      <c r="A9">
        <v>16</v>
      </c>
      <c r="B9">
        <f>VLOOKUP(A9,pitstop!$1:$1048576,4)</f>
        <v>34</v>
      </c>
      <c r="C9">
        <f>_xlfn.MAXIFS(pitstop!E:E,pitstop!A:A,A9)</f>
        <v>2</v>
      </c>
      <c r="D9">
        <f t="shared" ca="1" si="0"/>
        <v>15</v>
      </c>
      <c r="E9" cm="1">
        <f t="array" aca="1" ref="E9" ca="1">IFERROR(IF(D9=1,"",INDEX(lapchart!$B:$U,B9+1,D9-1)),"")</f>
        <v>55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30</v>
      </c>
      <c r="C10">
        <f>_xlfn.MAXIFS(pitstop!E:E,pitstop!A:A,A10)</f>
        <v>2</v>
      </c>
      <c r="D10">
        <f t="shared" ca="1" si="0"/>
        <v>17</v>
      </c>
      <c r="E10" cm="1">
        <f t="array" aca="1" ref="E10" ca="1">IFERROR(IF(D10=1,"",INDEX(lapchart!$B:$U,B10+1,D10-1)),"")</f>
        <v>55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27</v>
      </c>
      <c r="C11">
        <f>_xlfn.MAXIFS(pitstop!E:E,pitstop!A:A,A11)</f>
        <v>2</v>
      </c>
      <c r="D11">
        <f t="shared" ca="1" si="0"/>
        <v>6</v>
      </c>
      <c r="E11" cm="1">
        <f t="array" aca="1" ref="E11" ca="1">IFERROR(IF(D11=1,"",INDEX(lapchart!$B:$U,B11+1,D11-1)),"")</f>
        <v>10</v>
      </c>
      <c r="F11">
        <f t="shared" ca="1" si="1"/>
        <v>5</v>
      </c>
      <c r="G11">
        <f t="shared" ca="1" si="2"/>
        <v>7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27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27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39</v>
      </c>
      <c r="C14">
        <f>_xlfn.MAXIFS(pitstop!E:E,pitstop!A:A,A14)</f>
        <v>2</v>
      </c>
      <c r="D14">
        <f t="shared" ca="1" si="0"/>
        <v>4</v>
      </c>
      <c r="E14" cm="1">
        <f t="array" aca="1" ref="E14" ca="1">IFERROR(IF(D14=1,"",INDEX(lapchart!$B:$U,B14+1,D14-1)),"")</f>
        <v>44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</v>
      </c>
      <c r="C15">
        <f>_xlfn.MAXIFS(pitstop!E:E,pitstop!A:A,A15)</f>
        <v>1</v>
      </c>
      <c r="D15">
        <f t="shared" ca="1" si="0"/>
        <v>11</v>
      </c>
      <c r="E15" cm="1">
        <f t="array" aca="1" ref="E15" ca="1">IFERROR(IF(D15=1,"",INDEX(lapchart!$B:$U,B15+1,D15-1)),"")</f>
        <v>44</v>
      </c>
      <c r="F15">
        <f t="shared" ca="1" si="1"/>
        <v>3</v>
      </c>
      <c r="G15">
        <f t="shared" ca="1" si="2"/>
        <v>24</v>
      </c>
      <c r="H15">
        <f t="shared" ca="1" si="3"/>
        <v>-8</v>
      </c>
    </row>
    <row r="16" spans="1:8" x14ac:dyDescent="0.25">
      <c r="A16">
        <v>44</v>
      </c>
      <c r="B16">
        <f>VLOOKUP(A16,pitstop!$1:$1048576,4)</f>
        <v>26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26</v>
      </c>
      <c r="C17">
        <f>_xlfn.MAXIFS(pitstop!E:E,pitstop!A:A,A17)</f>
        <v>2</v>
      </c>
      <c r="D17">
        <f t="shared" ca="1" si="0"/>
        <v>13</v>
      </c>
      <c r="E17" cm="1">
        <f t="array" aca="1" ref="E17" ca="1">IFERROR(IF(D17=1,"",INDEX(lapchart!$B:$U,B17+1,D17-1)),"")</f>
        <v>8</v>
      </c>
      <c r="F17">
        <f t="shared" ca="1" si="1"/>
        <v>13</v>
      </c>
      <c r="G17">
        <f t="shared" ca="1" si="2"/>
        <v>19</v>
      </c>
      <c r="H17">
        <f t="shared" ca="1" si="3"/>
        <v>0</v>
      </c>
    </row>
    <row r="18" spans="1:8" x14ac:dyDescent="0.25">
      <c r="A18">
        <v>63</v>
      </c>
      <c r="B18">
        <f>VLOOKUP(A18,pitstop!$1:$1048576,4)</f>
        <v>26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20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20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20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FB81-F027-48B2-A499-F8349A23B848}">
  <dimension ref="A1:B5"/>
  <sheetViews>
    <sheetView workbookViewId="0">
      <selection activeCell="D10" sqref="D10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90</v>
      </c>
      <c r="B1" t="s">
        <v>124</v>
      </c>
    </row>
    <row r="2" spans="1:2" x14ac:dyDescent="0.25">
      <c r="A2" t="s">
        <v>91</v>
      </c>
      <c r="B2" t="s">
        <v>125</v>
      </c>
    </row>
    <row r="3" spans="1:2" x14ac:dyDescent="0.25">
      <c r="A3" t="s">
        <v>92</v>
      </c>
      <c r="B3" s="4">
        <v>0.57999999999999996</v>
      </c>
    </row>
    <row r="4" spans="1:2" x14ac:dyDescent="0.25">
      <c r="A4" t="s">
        <v>93</v>
      </c>
      <c r="B4" t="s">
        <v>126</v>
      </c>
    </row>
    <row r="5" spans="1:2" x14ac:dyDescent="0.25">
      <c r="A5" t="s">
        <v>94</v>
      </c>
      <c r="B5" t="s">
        <v>127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81E2-0C7C-4D35-97A8-A67914F05B19}">
  <dimension ref="A1:B1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95</v>
      </c>
      <c r="B1">
        <v>16.899999999999999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AFBE-5E04-4EBE-875E-565041E2EE5E}">
  <dimension ref="A1:K21"/>
  <sheetViews>
    <sheetView workbookViewId="0">
      <selection activeCell="D16" sqref="D16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96</v>
      </c>
      <c r="B1" t="s">
        <v>97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44</v>
      </c>
      <c r="K4" s="1"/>
    </row>
    <row r="5" spans="1:11" x14ac:dyDescent="0.25">
      <c r="A5">
        <v>4</v>
      </c>
      <c r="B5">
        <v>10</v>
      </c>
      <c r="K5" s="1"/>
    </row>
    <row r="6" spans="1:11" x14ac:dyDescent="0.25">
      <c r="A6">
        <v>5</v>
      </c>
      <c r="B6">
        <v>20</v>
      </c>
      <c r="K6" s="1"/>
    </row>
    <row r="7" spans="1:11" x14ac:dyDescent="0.25">
      <c r="A7">
        <v>6</v>
      </c>
      <c r="B7">
        <v>27</v>
      </c>
      <c r="K7" s="1"/>
    </row>
    <row r="8" spans="1:11" x14ac:dyDescent="0.25">
      <c r="A8">
        <v>7</v>
      </c>
      <c r="B8">
        <v>14</v>
      </c>
      <c r="K8" s="1"/>
    </row>
    <row r="9" spans="1:11" x14ac:dyDescent="0.25">
      <c r="A9">
        <v>8</v>
      </c>
      <c r="B9">
        <v>2</v>
      </c>
      <c r="K9" s="1"/>
    </row>
    <row r="10" spans="1:11" x14ac:dyDescent="0.25">
      <c r="A10">
        <v>9</v>
      </c>
      <c r="B10">
        <v>9</v>
      </c>
      <c r="K10" s="1"/>
    </row>
    <row r="11" spans="1:11" x14ac:dyDescent="0.25">
      <c r="A11">
        <v>10</v>
      </c>
      <c r="B11">
        <v>31</v>
      </c>
      <c r="K11" s="1"/>
    </row>
    <row r="12" spans="1:11" x14ac:dyDescent="0.25">
      <c r="A12">
        <v>11</v>
      </c>
      <c r="B12">
        <v>55</v>
      </c>
      <c r="K12" s="1"/>
    </row>
    <row r="13" spans="1:11" x14ac:dyDescent="0.25">
      <c r="A13">
        <v>12</v>
      </c>
      <c r="B13">
        <v>16</v>
      </c>
      <c r="K13" s="1"/>
    </row>
    <row r="14" spans="1:11" x14ac:dyDescent="0.25">
      <c r="A14">
        <v>13</v>
      </c>
      <c r="B14">
        <v>8</v>
      </c>
      <c r="K14" s="1"/>
    </row>
    <row r="15" spans="1:11" x14ac:dyDescent="0.25">
      <c r="A15">
        <v>14</v>
      </c>
      <c r="B15">
        <v>18</v>
      </c>
      <c r="K15" s="1"/>
    </row>
    <row r="16" spans="1:11" x14ac:dyDescent="0.25">
      <c r="A16">
        <v>15</v>
      </c>
      <c r="B16">
        <v>35</v>
      </c>
      <c r="K16" s="1"/>
    </row>
    <row r="17" spans="1:11" x14ac:dyDescent="0.25">
      <c r="A17">
        <v>16</v>
      </c>
      <c r="B17">
        <v>11</v>
      </c>
      <c r="K17" s="1"/>
    </row>
    <row r="18" spans="1:11" x14ac:dyDescent="0.25">
      <c r="A18">
        <v>17</v>
      </c>
      <c r="B18">
        <v>28</v>
      </c>
      <c r="K18" s="1"/>
    </row>
    <row r="19" spans="1:11" x14ac:dyDescent="0.25">
      <c r="A19" t="s">
        <v>98</v>
      </c>
      <c r="B19">
        <v>7</v>
      </c>
      <c r="K19" s="1"/>
    </row>
    <row r="20" spans="1:11" x14ac:dyDescent="0.25">
      <c r="A20" t="s">
        <v>98</v>
      </c>
      <c r="B20">
        <v>33</v>
      </c>
      <c r="K20" s="1"/>
    </row>
    <row r="21" spans="1:11" x14ac:dyDescent="0.25">
      <c r="A21" t="s">
        <v>98</v>
      </c>
      <c r="B21">
        <v>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C3FB-F6B9-4813-8112-29D479ABF8A7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59</v>
      </c>
      <c r="B1" t="s">
        <v>128</v>
      </c>
      <c r="C1" t="s">
        <v>99</v>
      </c>
      <c r="D1" t="s">
        <v>100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132</v>
      </c>
      <c r="M1" s="8" t="s">
        <v>108</v>
      </c>
      <c r="N1" s="8" t="s">
        <v>109</v>
      </c>
      <c r="O1" s="8" t="s">
        <v>154</v>
      </c>
    </row>
    <row r="2" spans="1:15" x14ac:dyDescent="0.25">
      <c r="A2">
        <v>2</v>
      </c>
      <c r="B2" t="s">
        <v>122</v>
      </c>
      <c r="C2">
        <f>MATCH(A2,lapchart!$B$2:$U$2,0)</f>
        <v>14</v>
      </c>
      <c r="D2">
        <f>INDEX(finalstanding!A:A,MATCH(compoundchange!A2,finalstanding!B:B,0))</f>
        <v>8</v>
      </c>
      <c r="E2">
        <f>COUNTIF(pitstop!A:A, A2)</f>
        <v>2</v>
      </c>
      <c r="F2">
        <v>3</v>
      </c>
      <c r="G2">
        <v>2</v>
      </c>
      <c r="H2">
        <v>1</v>
      </c>
      <c r="I2">
        <v>10</v>
      </c>
      <c r="J2">
        <v>18</v>
      </c>
      <c r="K2">
        <v>28</v>
      </c>
      <c r="L2">
        <v>0</v>
      </c>
      <c r="M2">
        <f>IFERROR((D2-C2)*-1,"")</f>
        <v>6</v>
      </c>
      <c r="N2">
        <f t="shared" ref="N2:N21" si="0">IF(D2=1,25,IF(D2=2,18,IF(D2=3,15,IF(D2=4,12,IF(D2=5,10,IF(D2=6,8,IF(D2=7,6,IF(D2=8,4,IF(D2=9,2,IF(D2=10,1,0))))))))))</f>
        <v>4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6.5429733796296297E-2</v>
      </c>
    </row>
    <row r="3" spans="1:15" x14ac:dyDescent="0.25">
      <c r="A3">
        <v>3</v>
      </c>
      <c r="B3" t="s">
        <v>131</v>
      </c>
      <c r="C3">
        <f>MATCH(A3,lapchart!$B$2:$U$2,0)</f>
        <v>4</v>
      </c>
      <c r="D3" t="str">
        <f>INDEX(finalstanding!A:A,MATCH(compoundchange!A3,finalstanding!B:B,0))</f>
        <v>DNF</v>
      </c>
      <c r="E3">
        <f>COUNTIF(pitstop!A:A, A3)</f>
        <v>0</v>
      </c>
      <c r="I3" t="str" cm="1">
        <f t="array" ref="I3">IFERROR(INDEX(pitstop!D:D,SMALL(IF(pitstop!A:A=A3,ROW(pitstop!A:A),""),1)),"")</f>
        <v/>
      </c>
      <c r="J3" t="str" cm="1">
        <f t="array" ref="J3">IFERROR(IF(E3=1,LOOKUP(2,1/(laptimes!A:A&lt;&gt;""),laptimes!A:A)-I3,INDEX(pitstop!$D$2:$D$100,SMALL(IF(compoundchange!$A3=pitstop!$A$2:$A$100,ROW(pitstop!$A$2:$A$100)-ROW(pitstop!$A$2)+2),1))-I3),"")</f>
        <v/>
      </c>
      <c r="K3" t="str" cm="1">
        <f t="array" ref="K3">IFERROR(IF(E3=1,0,IF(E3=2,LOOKUP(2,1/(laptimes!A:A&lt;&gt;""),laptimes!A:A)-I3-J3,INDEX(pitstop!$D$2:$D$100,SMALL(IF(compoundchange!$A3=pitstop!$A$2:$A$100,ROW(pitstop!$A$2:$A$100)-ROW(pitstop!$A$2)+2),1))-I3-J3)),"")</f>
        <v/>
      </c>
      <c r="L3">
        <v>0</v>
      </c>
      <c r="M3" t="str">
        <f t="shared" ref="M3:M21" si="1">IFERROR((D3-C3)*-1,"")</f>
        <v/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1.142175925925926E-3</v>
      </c>
    </row>
    <row r="4" spans="1:15" x14ac:dyDescent="0.25">
      <c r="A4">
        <v>5</v>
      </c>
      <c r="B4" t="s">
        <v>67</v>
      </c>
      <c r="C4">
        <f>MATCH(A4,lapchart!$B$2:$U$2,0)</f>
        <v>1</v>
      </c>
      <c r="D4">
        <f>INDEX(finalstanding!A:A,MATCH(compoundchange!A4,finalstanding!B:B,0))</f>
        <v>1</v>
      </c>
      <c r="E4">
        <f>COUNTIF(pitstop!A:A, A4)</f>
        <v>1</v>
      </c>
      <c r="F4">
        <v>3</v>
      </c>
      <c r="G4">
        <v>2</v>
      </c>
      <c r="H4">
        <v>2</v>
      </c>
      <c r="I4">
        <v>18</v>
      </c>
      <c r="J4">
        <v>39</v>
      </c>
      <c r="K4">
        <v>0</v>
      </c>
      <c r="L4">
        <v>0</v>
      </c>
      <c r="M4">
        <f t="shared" si="1"/>
        <v>0</v>
      </c>
      <c r="N4">
        <f t="shared" si="0"/>
        <v>25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6.3911342592592582E-2</v>
      </c>
    </row>
    <row r="5" spans="1:15" x14ac:dyDescent="0.25">
      <c r="A5">
        <v>7</v>
      </c>
      <c r="B5" t="s">
        <v>68</v>
      </c>
      <c r="C5">
        <f>MATCH(A5,lapchart!$B$2:$U$2,0)</f>
        <v>2</v>
      </c>
      <c r="D5" t="str">
        <f>INDEX(finalstanding!A:A,MATCH(compoundchange!A5,finalstanding!B:B,0))</f>
        <v>DNF</v>
      </c>
      <c r="E5">
        <f>COUNTIF(pitstop!A:A, A5)</f>
        <v>2</v>
      </c>
      <c r="L5">
        <v>0</v>
      </c>
      <c r="M5" t="str">
        <f t="shared" si="1"/>
        <v/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3.9742233796296295E-2</v>
      </c>
    </row>
    <row r="6" spans="1:15" x14ac:dyDescent="0.25">
      <c r="A6">
        <v>8</v>
      </c>
      <c r="B6" t="s">
        <v>69</v>
      </c>
      <c r="C6">
        <f>MATCH(A6,lapchart!$B$2:$U$2,0)</f>
        <v>16</v>
      </c>
      <c r="D6">
        <f>INDEX(finalstanding!A:A,MATCH(compoundchange!A6,finalstanding!B:B,0))</f>
        <v>13</v>
      </c>
      <c r="E6">
        <f>COUNTIF(pitstop!A:A, A6)</f>
        <v>3</v>
      </c>
      <c r="L6">
        <v>0</v>
      </c>
      <c r="M6">
        <f t="shared" si="1"/>
        <v>3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6.5729699074074069E-2</v>
      </c>
    </row>
    <row r="7" spans="1:15" x14ac:dyDescent="0.25">
      <c r="A7">
        <v>9</v>
      </c>
      <c r="B7" t="s">
        <v>121</v>
      </c>
      <c r="C7">
        <f>MATCH(A7,lapchart!$B$2:$U$2,0)</f>
        <v>17</v>
      </c>
      <c r="D7">
        <f>INDEX(finalstanding!A:A,MATCH(compoundchange!A7,finalstanding!B:B,0))</f>
        <v>9</v>
      </c>
      <c r="E7">
        <f>COUNTIF(pitstop!A:A, A7)</f>
        <v>1</v>
      </c>
      <c r="F7">
        <v>2</v>
      </c>
      <c r="G7">
        <v>1</v>
      </c>
      <c r="H7">
        <v>1</v>
      </c>
      <c r="I7">
        <v>23</v>
      </c>
      <c r="J7">
        <v>33</v>
      </c>
      <c r="K7">
        <v>0</v>
      </c>
      <c r="L7">
        <v>0</v>
      </c>
      <c r="M7">
        <f t="shared" si="1"/>
        <v>8</v>
      </c>
      <c r="N7">
        <f t="shared" si="0"/>
        <v>2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6.5480972222222211E-2</v>
      </c>
    </row>
    <row r="8" spans="1:15" x14ac:dyDescent="0.25">
      <c r="A8">
        <v>10</v>
      </c>
      <c r="B8" t="s">
        <v>70</v>
      </c>
      <c r="C8">
        <f>MATCH(A8,lapchart!$B$2:$U$2,0)</f>
        <v>5</v>
      </c>
      <c r="D8">
        <f>INDEX(finalstanding!A:A,MATCH(compoundchange!A8,finalstanding!B:B,0))</f>
        <v>4</v>
      </c>
      <c r="E8">
        <f>COUNTIF(pitstop!A:A, A8)</f>
        <v>2</v>
      </c>
      <c r="F8">
        <v>3</v>
      </c>
      <c r="G8">
        <v>2</v>
      </c>
      <c r="H8">
        <v>3</v>
      </c>
      <c r="I8">
        <v>15</v>
      </c>
      <c r="J8">
        <v>19</v>
      </c>
      <c r="K8">
        <v>23</v>
      </c>
      <c r="L8">
        <v>0</v>
      </c>
      <c r="M8">
        <f t="shared" si="1"/>
        <v>1</v>
      </c>
      <c r="N8">
        <f t="shared" si="0"/>
        <v>12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6.4631643518518522E-2</v>
      </c>
    </row>
    <row r="9" spans="1:15" x14ac:dyDescent="0.25">
      <c r="A9">
        <v>11</v>
      </c>
      <c r="B9" t="s">
        <v>72</v>
      </c>
      <c r="C9">
        <f>MATCH(A9,lapchart!$B$2:$U$2,0)</f>
        <v>12</v>
      </c>
      <c r="D9">
        <f>INDEX(finalstanding!A:A,MATCH(compoundchange!A9,finalstanding!B:B,0))</f>
        <v>16</v>
      </c>
      <c r="E9">
        <f>COUNTIF(pitstop!A:A, A9)</f>
        <v>2</v>
      </c>
      <c r="F9">
        <v>2</v>
      </c>
      <c r="G9">
        <v>1</v>
      </c>
      <c r="H9">
        <v>3</v>
      </c>
      <c r="I9">
        <v>9</v>
      </c>
      <c r="J9">
        <v>23</v>
      </c>
      <c r="K9">
        <v>24</v>
      </c>
      <c r="L9">
        <v>0</v>
      </c>
      <c r="M9">
        <f t="shared" si="1"/>
        <v>-4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6.5989236111111113E-2</v>
      </c>
    </row>
    <row r="10" spans="1:15" x14ac:dyDescent="0.25">
      <c r="A10">
        <v>14</v>
      </c>
      <c r="B10" t="s">
        <v>112</v>
      </c>
      <c r="C10">
        <f>MATCH(A10,lapchart!$B$2:$U$2,0)</f>
        <v>13</v>
      </c>
      <c r="D10">
        <f>INDEX(finalstanding!A:A,MATCH(compoundchange!A10,finalstanding!B:B,0))</f>
        <v>7</v>
      </c>
      <c r="E10">
        <f>COUNTIF(pitstop!A:A, A10)</f>
        <v>2</v>
      </c>
      <c r="F10">
        <v>2</v>
      </c>
      <c r="G10">
        <v>1</v>
      </c>
      <c r="H10">
        <v>3</v>
      </c>
      <c r="I10">
        <v>14</v>
      </c>
      <c r="J10">
        <v>25</v>
      </c>
      <c r="K10">
        <v>17</v>
      </c>
      <c r="L10">
        <v>0</v>
      </c>
      <c r="M10">
        <f t="shared" si="1"/>
        <v>6</v>
      </c>
      <c r="N10">
        <f t="shared" si="0"/>
        <v>6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6.5318865740740736E-2</v>
      </c>
    </row>
    <row r="11" spans="1:15" x14ac:dyDescent="0.25">
      <c r="A11">
        <v>16</v>
      </c>
      <c r="B11" t="s">
        <v>73</v>
      </c>
      <c r="C11">
        <f>MATCH(A11,lapchart!$B$2:$U$2,0)</f>
        <v>19</v>
      </c>
      <c r="D11">
        <f>INDEX(finalstanding!A:A,MATCH(compoundchange!A11,finalstanding!B:B,0))</f>
        <v>12</v>
      </c>
      <c r="E11">
        <f>COUNTIF(pitstop!A:A, A11)</f>
        <v>2</v>
      </c>
      <c r="F11">
        <v>2</v>
      </c>
      <c r="G11">
        <v>1</v>
      </c>
      <c r="H11">
        <v>3</v>
      </c>
      <c r="I11">
        <v>3</v>
      </c>
      <c r="J11">
        <v>31</v>
      </c>
      <c r="K11">
        <v>22</v>
      </c>
      <c r="L11">
        <v>1</v>
      </c>
      <c r="M11">
        <f t="shared" si="1"/>
        <v>7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6.5689525462962958E-2</v>
      </c>
    </row>
    <row r="12" spans="1:15" x14ac:dyDescent="0.25">
      <c r="A12">
        <v>18</v>
      </c>
      <c r="B12" t="s">
        <v>89</v>
      </c>
      <c r="C12">
        <f>MATCH(A12,lapchart!$B$2:$U$2,0)</f>
        <v>20</v>
      </c>
      <c r="D12">
        <f>INDEX(finalstanding!A:A,MATCH(compoundchange!A12,finalstanding!B:B,0))</f>
        <v>14</v>
      </c>
      <c r="E12">
        <f>COUNTIF(pitstop!A:A, A12)</f>
        <v>2</v>
      </c>
      <c r="F12">
        <v>2</v>
      </c>
      <c r="G12">
        <v>3</v>
      </c>
      <c r="H12">
        <v>1</v>
      </c>
      <c r="I12">
        <v>10</v>
      </c>
      <c r="J12">
        <v>20</v>
      </c>
      <c r="K12">
        <v>26</v>
      </c>
      <c r="L12">
        <v>0</v>
      </c>
      <c r="M12">
        <f t="shared" si="1"/>
        <v>6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6.595994212962962E-2</v>
      </c>
    </row>
    <row r="13" spans="1:15" x14ac:dyDescent="0.25">
      <c r="A13">
        <v>20</v>
      </c>
      <c r="B13" t="s">
        <v>74</v>
      </c>
      <c r="C13">
        <f>MATCH(A13,lapchart!$B$2:$U$2,0)</f>
        <v>6</v>
      </c>
      <c r="D13">
        <f>INDEX(finalstanding!A:A,MATCH(compoundchange!A13,finalstanding!B:B,0))</f>
        <v>5</v>
      </c>
      <c r="E13">
        <f>COUNTIF(pitstop!A:A, A13)</f>
        <v>2</v>
      </c>
      <c r="F13">
        <v>3</v>
      </c>
      <c r="G13">
        <v>3</v>
      </c>
      <c r="H13">
        <v>2</v>
      </c>
      <c r="I13">
        <v>13</v>
      </c>
      <c r="J13">
        <v>14</v>
      </c>
      <c r="K13">
        <v>30</v>
      </c>
      <c r="L13">
        <v>0</v>
      </c>
      <c r="M13">
        <f t="shared" si="1"/>
        <v>1</v>
      </c>
      <c r="N13">
        <f t="shared" si="0"/>
        <v>10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6.4779930555555545E-2</v>
      </c>
    </row>
    <row r="14" spans="1:15" x14ac:dyDescent="0.25">
      <c r="A14">
        <v>27</v>
      </c>
      <c r="B14" t="s">
        <v>75</v>
      </c>
      <c r="C14">
        <f>MATCH(A14,lapchart!$B$2:$U$2,0)</f>
        <v>7</v>
      </c>
      <c r="D14">
        <f>INDEX(finalstanding!A:A,MATCH(compoundchange!A14,finalstanding!B:B,0))</f>
        <v>6</v>
      </c>
      <c r="E14">
        <f>COUNTIF(pitstop!A:A, A14)</f>
        <v>2</v>
      </c>
      <c r="F14">
        <v>3</v>
      </c>
      <c r="G14">
        <v>2</v>
      </c>
      <c r="H14">
        <v>3</v>
      </c>
      <c r="I14">
        <v>15</v>
      </c>
      <c r="J14">
        <v>24</v>
      </c>
      <c r="K14">
        <v>18</v>
      </c>
      <c r="L14">
        <v>0</v>
      </c>
      <c r="M14">
        <f t="shared" si="1"/>
        <v>1</v>
      </c>
      <c r="N14">
        <f t="shared" si="0"/>
        <v>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6.5057453703703708E-2</v>
      </c>
    </row>
    <row r="15" spans="1:15" x14ac:dyDescent="0.25">
      <c r="A15">
        <v>28</v>
      </c>
      <c r="B15" t="s">
        <v>117</v>
      </c>
      <c r="C15">
        <f>MATCH(A15,lapchart!$B$2:$U$2,0)</f>
        <v>11</v>
      </c>
      <c r="D15">
        <f>INDEX(finalstanding!A:A,MATCH(compoundchange!A15,finalstanding!B:B,0))</f>
        <v>17</v>
      </c>
      <c r="E15">
        <f>COUNTIF(pitstop!A:A, A15)</f>
        <v>2</v>
      </c>
      <c r="F15">
        <v>3</v>
      </c>
      <c r="G15">
        <v>2</v>
      </c>
      <c r="H15">
        <v>3</v>
      </c>
      <c r="I15">
        <v>20</v>
      </c>
      <c r="J15">
        <v>22</v>
      </c>
      <c r="K15">
        <v>14</v>
      </c>
      <c r="L15">
        <v>0</v>
      </c>
      <c r="M15">
        <f t="shared" si="1"/>
        <v>-6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6.5989548611111101E-2</v>
      </c>
    </row>
    <row r="16" spans="1:15" x14ac:dyDescent="0.25">
      <c r="A16">
        <v>31</v>
      </c>
      <c r="B16" t="s">
        <v>118</v>
      </c>
      <c r="C16">
        <f>MATCH(A16,lapchart!$B$2:$U$2,0)</f>
        <v>8</v>
      </c>
      <c r="D16">
        <f>INDEX(finalstanding!A:A,MATCH(compoundchange!A16,finalstanding!B:B,0))</f>
        <v>10</v>
      </c>
      <c r="E16">
        <f>COUNTIF(pitstop!A:A, A16)</f>
        <v>2</v>
      </c>
      <c r="F16">
        <v>3</v>
      </c>
      <c r="G16">
        <v>1</v>
      </c>
      <c r="H16">
        <v>2</v>
      </c>
      <c r="I16">
        <v>15</v>
      </c>
      <c r="J16">
        <v>20</v>
      </c>
      <c r="K16">
        <v>21</v>
      </c>
      <c r="L16">
        <v>0</v>
      </c>
      <c r="M16">
        <f t="shared" si="1"/>
        <v>-2</v>
      </c>
      <c r="N16">
        <f t="shared" si="0"/>
        <v>1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6.5551909722222218E-2</v>
      </c>
    </row>
    <row r="17" spans="1:15" x14ac:dyDescent="0.25">
      <c r="A17">
        <v>33</v>
      </c>
      <c r="B17" t="s">
        <v>76</v>
      </c>
      <c r="C17">
        <f>MATCH(A17,lapchart!$B$2:$U$2,0)</f>
        <v>15</v>
      </c>
      <c r="D17" t="str">
        <f>INDEX(finalstanding!A:A,MATCH(compoundchange!A17,finalstanding!B:B,0))</f>
        <v>DNF</v>
      </c>
      <c r="E17">
        <f>COUNTIF(pitstop!A:A, A17)</f>
        <v>1</v>
      </c>
      <c r="L17">
        <v>1</v>
      </c>
      <c r="M17" t="str">
        <f t="shared" si="1"/>
        <v/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4.7323148148148151E-3</v>
      </c>
    </row>
    <row r="18" spans="1:15" x14ac:dyDescent="0.25">
      <c r="A18">
        <v>35</v>
      </c>
      <c r="B18" t="s">
        <v>114</v>
      </c>
      <c r="C18">
        <f>MATCH(A18,lapchart!$B$2:$U$2,0)</f>
        <v>18</v>
      </c>
      <c r="D18">
        <f>INDEX(finalstanding!A:A,MATCH(compoundchange!A18,finalstanding!B:B,0))</f>
        <v>15</v>
      </c>
      <c r="E18">
        <f>COUNTIF(pitstop!A:A, A18)</f>
        <v>2</v>
      </c>
      <c r="F18">
        <v>2</v>
      </c>
      <c r="G18">
        <v>1</v>
      </c>
      <c r="H18">
        <v>3</v>
      </c>
      <c r="I18">
        <v>22</v>
      </c>
      <c r="J18">
        <v>18</v>
      </c>
      <c r="K18">
        <v>16</v>
      </c>
      <c r="L18">
        <v>0</v>
      </c>
      <c r="M18">
        <f t="shared" si="1"/>
        <v>3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6.5968460648148139E-2</v>
      </c>
    </row>
    <row r="19" spans="1:15" x14ac:dyDescent="0.25">
      <c r="A19">
        <v>44</v>
      </c>
      <c r="B19" t="s">
        <v>77</v>
      </c>
      <c r="C19">
        <f>MATCH(A19,lapchart!$B$2:$U$2,0)</f>
        <v>9</v>
      </c>
      <c r="D19">
        <f>INDEX(finalstanding!A:A,MATCH(compoundchange!A19,finalstanding!B:B,0))</f>
        <v>3</v>
      </c>
      <c r="E19">
        <f>COUNTIF(pitstop!A:A, A19)</f>
        <v>1</v>
      </c>
      <c r="F19">
        <v>2</v>
      </c>
      <c r="G19">
        <v>1</v>
      </c>
      <c r="H19">
        <v>1</v>
      </c>
      <c r="I19">
        <v>26</v>
      </c>
      <c r="J19">
        <v>31</v>
      </c>
      <c r="K19">
        <v>0</v>
      </c>
      <c r="L19">
        <v>0</v>
      </c>
      <c r="M19">
        <f t="shared" si="1"/>
        <v>6</v>
      </c>
      <c r="N19">
        <f t="shared" si="0"/>
        <v>15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6.3986712962962974E-2</v>
      </c>
    </row>
    <row r="20" spans="1:15" x14ac:dyDescent="0.25">
      <c r="A20">
        <v>55</v>
      </c>
      <c r="B20" t="s">
        <v>80</v>
      </c>
      <c r="C20">
        <f>MATCH(A20,lapchart!$B$2:$U$2,0)</f>
        <v>10</v>
      </c>
      <c r="D20">
        <f>INDEX(finalstanding!A:A,MATCH(compoundchange!A20,finalstanding!B:B,0))</f>
        <v>11</v>
      </c>
      <c r="E20">
        <f>COUNTIF(pitstop!A:A, A20)</f>
        <v>2</v>
      </c>
      <c r="F20">
        <v>3</v>
      </c>
      <c r="G20">
        <v>3</v>
      </c>
      <c r="H20">
        <v>2</v>
      </c>
      <c r="I20">
        <v>16</v>
      </c>
      <c r="J20">
        <v>10</v>
      </c>
      <c r="K20">
        <v>30</v>
      </c>
      <c r="L20">
        <v>0</v>
      </c>
      <c r="M20">
        <f t="shared" si="1"/>
        <v>-1</v>
      </c>
      <c r="N20">
        <f t="shared" si="0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6.5628530092592577E-2</v>
      </c>
    </row>
    <row r="21" spans="1:15" x14ac:dyDescent="0.25">
      <c r="A21">
        <v>77</v>
      </c>
      <c r="B21" t="s">
        <v>78</v>
      </c>
      <c r="C21">
        <f>MATCH(A21,lapchart!$B$2:$U$2,0)</f>
        <v>3</v>
      </c>
      <c r="D21">
        <f>INDEX(finalstanding!A:A,MATCH(compoundchange!A21,finalstanding!B:B,0))</f>
        <v>2</v>
      </c>
      <c r="E21">
        <f>COUNTIF(pitstop!A:A, A21)</f>
        <v>1</v>
      </c>
      <c r="F21">
        <v>3</v>
      </c>
      <c r="G21">
        <v>1</v>
      </c>
      <c r="H21">
        <v>1</v>
      </c>
      <c r="I21">
        <v>20</v>
      </c>
      <c r="J21">
        <v>37</v>
      </c>
      <c r="K21">
        <v>0</v>
      </c>
      <c r="L21">
        <v>0</v>
      </c>
      <c r="M21">
        <f t="shared" si="1"/>
        <v>1</v>
      </c>
      <c r="N21">
        <f t="shared" si="0"/>
        <v>18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6.3919432870370371E-2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2F0F-D190-4382-9D02-746131D1DC60}">
  <dimension ref="A1:U17"/>
  <sheetViews>
    <sheetView tabSelected="1" workbookViewId="0">
      <selection activeCell="Q4" sqref="Q4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59</v>
      </c>
      <c r="B1" t="s">
        <v>128</v>
      </c>
      <c r="C1" t="s">
        <v>99</v>
      </c>
      <c r="D1" t="s">
        <v>100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132</v>
      </c>
      <c r="M1" s="8" t="s">
        <v>108</v>
      </c>
      <c r="N1" s="8" t="s">
        <v>109</v>
      </c>
      <c r="O1" s="8" t="s">
        <v>154</v>
      </c>
      <c r="P1" s="7" t="s">
        <v>155</v>
      </c>
      <c r="Q1" s="7" t="s">
        <v>156</v>
      </c>
      <c r="R1" s="7" t="s">
        <v>157</v>
      </c>
      <c r="S1" s="7" t="s">
        <v>158</v>
      </c>
      <c r="T1" s="7" t="s">
        <v>159</v>
      </c>
      <c r="U1" s="10" t="s">
        <v>160</v>
      </c>
    </row>
    <row r="2" spans="1:21" x14ac:dyDescent="0.25">
      <c r="A2">
        <v>2</v>
      </c>
      <c r="B2" t="s">
        <v>122</v>
      </c>
      <c r="C2">
        <f>MATCH(A2,lapchart!$B$2:$U$2,0)</f>
        <v>14</v>
      </c>
      <c r="D2">
        <f>INDEX(finalstanding!A:A,MATCH(sc!A2,finalstanding!B:B,0))</f>
        <v>8</v>
      </c>
      <c r="E2">
        <f>COUNTIF(pitstop!A:A, A2)</f>
        <v>2</v>
      </c>
      <c r="F2">
        <v>3</v>
      </c>
      <c r="G2">
        <v>2</v>
      </c>
      <c r="H2">
        <v>1</v>
      </c>
      <c r="I2">
        <v>10</v>
      </c>
      <c r="J2">
        <v>18</v>
      </c>
      <c r="K2">
        <v>28</v>
      </c>
      <c r="L2">
        <v>0</v>
      </c>
      <c r="M2">
        <f>IFERROR((D2-C2)*-1,"")</f>
        <v>6</v>
      </c>
      <c r="N2">
        <f t="shared" ref="N2:N17" si="0">IF(D2=1,25,IF(D2=2,18,IF(D2=3,15,IF(D2=4,12,IF(D2=5,10,IF(D2=6,8,IF(D2=7,6,IF(D2=8,4,IF(D2=9,2,IF(D2=10,1,0))))))))))</f>
        <v>4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6.5429733796296297E-2</v>
      </c>
      <c r="P2">
        <v>2</v>
      </c>
      <c r="Q2">
        <v>0</v>
      </c>
      <c r="R2">
        <f t="shared" ref="R2:R13" si="1">IF(I2=P2,P2,IF(I2+J2=P2,J2,IF(I2&gt;P2,I2-P2,IF(I2+J2&gt;P2,P2-I2,IF(I2+J2+K2&gt;P2,P2-I2-J2,"")))))</f>
        <v>8</v>
      </c>
      <c r="S2">
        <f>COUNTA(lapchart!B:B)-2-P2</f>
        <v>56</v>
      </c>
      <c r="T2">
        <f t="shared" ref="T2:T13" si="2">IF(I2&gt;=P2,F2,IF(I2+J2&gt;=P2,G2,IF(I2+J2+K2&gt;=P2,H2)))</f>
        <v>3</v>
      </c>
      <c r="U2">
        <f ca="1">IFERROR(INDEX(lapchart!$B$1:$U$1, MATCH(A2,INDIRECT("lapchart!B"&amp;P2+2&amp;":U" &amp; P2+2),0)),"")</f>
        <v>16</v>
      </c>
    </row>
    <row r="3" spans="1:21" x14ac:dyDescent="0.25">
      <c r="A3">
        <v>5</v>
      </c>
      <c r="B3" t="s">
        <v>67</v>
      </c>
      <c r="C3">
        <f>MATCH(A3,lapchart!$B$2:$U$2,0)</f>
        <v>1</v>
      </c>
      <c r="D3">
        <f>INDEX(finalstanding!A:A,MATCH(sc!A3,finalstanding!B:B,0))</f>
        <v>1</v>
      </c>
      <c r="E3">
        <f>COUNTIF(pitstop!A:A, A3)</f>
        <v>1</v>
      </c>
      <c r="F3">
        <v>3</v>
      </c>
      <c r="G3">
        <v>2</v>
      </c>
      <c r="H3">
        <v>2</v>
      </c>
      <c r="I3">
        <v>18</v>
      </c>
      <c r="J3">
        <v>39</v>
      </c>
      <c r="K3">
        <v>0</v>
      </c>
      <c r="L3">
        <v>0</v>
      </c>
      <c r="M3">
        <f t="shared" ref="M3:M17" si="3">IFERROR((D3-C3)*-1,"")</f>
        <v>0</v>
      </c>
      <c r="N3">
        <f t="shared" si="0"/>
        <v>25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6.3911342592592582E-2</v>
      </c>
      <c r="P3">
        <v>2</v>
      </c>
      <c r="Q3">
        <v>0</v>
      </c>
      <c r="R3">
        <f t="shared" si="1"/>
        <v>16</v>
      </c>
      <c r="S3">
        <f>COUNTA(lapchart!B:B)-2-P3</f>
        <v>56</v>
      </c>
      <c r="T3">
        <f t="shared" si="2"/>
        <v>3</v>
      </c>
      <c r="U3">
        <f ca="1">IFERROR(INDEX(lapchart!$B$1:$U$1, MATCH(A3,INDIRECT("lapchart!B"&amp;P3+2&amp;":U" &amp; P3+2),0)),"")</f>
        <v>1</v>
      </c>
    </row>
    <row r="4" spans="1:21" x14ac:dyDescent="0.25">
      <c r="A4">
        <v>9</v>
      </c>
      <c r="B4" t="s">
        <v>121</v>
      </c>
      <c r="C4">
        <f>MATCH(A4,lapchart!$B$2:$U$2,0)</f>
        <v>17</v>
      </c>
      <c r="D4">
        <f>INDEX(finalstanding!A:A,MATCH(sc!A4,finalstanding!B:B,0))</f>
        <v>9</v>
      </c>
      <c r="E4">
        <f>COUNTIF(pitstop!A:A, A4)</f>
        <v>1</v>
      </c>
      <c r="F4">
        <v>2</v>
      </c>
      <c r="G4">
        <v>1</v>
      </c>
      <c r="H4">
        <v>1</v>
      </c>
      <c r="I4">
        <v>23</v>
      </c>
      <c r="J4">
        <v>33</v>
      </c>
      <c r="K4">
        <v>0</v>
      </c>
      <c r="L4">
        <v>0</v>
      </c>
      <c r="M4">
        <f t="shared" si="3"/>
        <v>8</v>
      </c>
      <c r="N4">
        <f t="shared" si="0"/>
        <v>2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6.5480972222222211E-2</v>
      </c>
      <c r="P4">
        <v>2</v>
      </c>
      <c r="Q4">
        <v>0</v>
      </c>
      <c r="R4">
        <f t="shared" si="1"/>
        <v>21</v>
      </c>
      <c r="S4">
        <f>COUNTA(lapchart!B:B)-2-P4</f>
        <v>56</v>
      </c>
      <c r="T4">
        <f t="shared" si="2"/>
        <v>2</v>
      </c>
      <c r="U4">
        <f ca="1">IFERROR(INDEX(lapchart!$B$1:$U$1, MATCH(A4,INDIRECT("lapchart!B"&amp;P4+2&amp;":U" &amp; P4+2),0)),"")</f>
        <v>12</v>
      </c>
    </row>
    <row r="5" spans="1:21" x14ac:dyDescent="0.25">
      <c r="A5">
        <v>10</v>
      </c>
      <c r="B5" t="s">
        <v>70</v>
      </c>
      <c r="C5">
        <f>MATCH(A5,lapchart!$B$2:$U$2,0)</f>
        <v>5</v>
      </c>
      <c r="D5">
        <f>INDEX(finalstanding!A:A,MATCH(sc!A5,finalstanding!B:B,0))</f>
        <v>4</v>
      </c>
      <c r="E5">
        <f>COUNTIF(pitstop!A:A, A5)</f>
        <v>2</v>
      </c>
      <c r="F5">
        <v>3</v>
      </c>
      <c r="G5">
        <v>2</v>
      </c>
      <c r="H5">
        <v>3</v>
      </c>
      <c r="I5">
        <v>15</v>
      </c>
      <c r="J5">
        <v>19</v>
      </c>
      <c r="K5">
        <v>23</v>
      </c>
      <c r="L5">
        <v>0</v>
      </c>
      <c r="M5">
        <f t="shared" si="3"/>
        <v>1</v>
      </c>
      <c r="N5">
        <f t="shared" si="0"/>
        <v>12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6.4631643518518522E-2</v>
      </c>
      <c r="P5">
        <v>2</v>
      </c>
      <c r="Q5">
        <v>0</v>
      </c>
      <c r="R5">
        <f t="shared" si="1"/>
        <v>13</v>
      </c>
      <c r="S5">
        <f>COUNTA(lapchart!B:B)-2-P5</f>
        <v>56</v>
      </c>
      <c r="T5">
        <f t="shared" si="2"/>
        <v>3</v>
      </c>
      <c r="U5">
        <f ca="1">IFERROR(INDEX(lapchart!$B$1:$U$1, MATCH(A5,INDIRECT("lapchart!B"&amp;P5+2&amp;":U" &amp; P5+2),0)),"")</f>
        <v>4</v>
      </c>
    </row>
    <row r="6" spans="1:21" x14ac:dyDescent="0.25">
      <c r="A6">
        <v>11</v>
      </c>
      <c r="B6" t="s">
        <v>72</v>
      </c>
      <c r="C6">
        <f>MATCH(A6,lapchart!$B$2:$U$2,0)</f>
        <v>12</v>
      </c>
      <c r="D6">
        <f>INDEX(finalstanding!A:A,MATCH(sc!A6,finalstanding!B:B,0))</f>
        <v>16</v>
      </c>
      <c r="E6">
        <f>COUNTIF(pitstop!A:A, A6)</f>
        <v>2</v>
      </c>
      <c r="F6">
        <v>2</v>
      </c>
      <c r="G6">
        <v>1</v>
      </c>
      <c r="H6">
        <v>3</v>
      </c>
      <c r="I6">
        <v>9</v>
      </c>
      <c r="J6">
        <v>23</v>
      </c>
      <c r="K6">
        <v>24</v>
      </c>
      <c r="L6">
        <v>0</v>
      </c>
      <c r="M6">
        <f t="shared" si="3"/>
        <v>-4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6.5989236111111113E-2</v>
      </c>
      <c r="P6">
        <v>2</v>
      </c>
      <c r="Q6">
        <v>0</v>
      </c>
      <c r="R6">
        <f t="shared" si="1"/>
        <v>7</v>
      </c>
      <c r="S6">
        <f>COUNTA(lapchart!B:B)-2-P6</f>
        <v>56</v>
      </c>
      <c r="T6">
        <f t="shared" si="2"/>
        <v>2</v>
      </c>
      <c r="U6">
        <f ca="1">IFERROR(INDEX(lapchart!$B$1:$U$1, MATCH(A6,INDIRECT("lapchart!B"&amp;P6+2&amp;":U" &amp; P6+2),0)),"")</f>
        <v>18</v>
      </c>
    </row>
    <row r="7" spans="1:21" x14ac:dyDescent="0.25">
      <c r="A7">
        <v>14</v>
      </c>
      <c r="B7" t="s">
        <v>112</v>
      </c>
      <c r="C7">
        <f>MATCH(A7,lapchart!$B$2:$U$2,0)</f>
        <v>13</v>
      </c>
      <c r="D7">
        <f>INDEX(finalstanding!A:A,MATCH(sc!A7,finalstanding!B:B,0))</f>
        <v>7</v>
      </c>
      <c r="E7">
        <f>COUNTIF(pitstop!A:A, A7)</f>
        <v>2</v>
      </c>
      <c r="F7">
        <v>2</v>
      </c>
      <c r="G7">
        <v>1</v>
      </c>
      <c r="H7">
        <v>3</v>
      </c>
      <c r="I7">
        <v>14</v>
      </c>
      <c r="J7">
        <v>25</v>
      </c>
      <c r="K7">
        <v>17</v>
      </c>
      <c r="L7">
        <v>0</v>
      </c>
      <c r="M7">
        <f t="shared" si="3"/>
        <v>6</v>
      </c>
      <c r="N7">
        <f t="shared" si="0"/>
        <v>6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6.5318865740740736E-2</v>
      </c>
      <c r="P7">
        <v>2</v>
      </c>
      <c r="Q7">
        <v>0</v>
      </c>
      <c r="R7">
        <f t="shared" si="1"/>
        <v>12</v>
      </c>
      <c r="S7">
        <f>COUNTA(lapchart!B:B)-2-P7</f>
        <v>56</v>
      </c>
      <c r="T7">
        <f t="shared" si="2"/>
        <v>2</v>
      </c>
      <c r="U7">
        <f ca="1">IFERROR(INDEX(lapchart!$B$1:$U$1, MATCH(A7,INDIRECT("lapchart!B"&amp;P7+2&amp;":U" &amp; P7+2),0)),"")</f>
        <v>8</v>
      </c>
    </row>
    <row r="8" spans="1:21" x14ac:dyDescent="0.25">
      <c r="A8">
        <v>16</v>
      </c>
      <c r="B8" t="s">
        <v>73</v>
      </c>
      <c r="C8">
        <f>MATCH(A8,lapchart!$B$2:$U$2,0)</f>
        <v>19</v>
      </c>
      <c r="D8">
        <f>INDEX(finalstanding!A:A,MATCH(sc!A8,finalstanding!B:B,0))</f>
        <v>12</v>
      </c>
      <c r="E8">
        <f>COUNTIF(pitstop!A:A, A8)</f>
        <v>2</v>
      </c>
      <c r="F8">
        <v>2</v>
      </c>
      <c r="G8">
        <v>1</v>
      </c>
      <c r="H8">
        <v>3</v>
      </c>
      <c r="I8">
        <v>3</v>
      </c>
      <c r="J8">
        <v>31</v>
      </c>
      <c r="K8">
        <v>22</v>
      </c>
      <c r="L8">
        <v>1</v>
      </c>
      <c r="M8">
        <f t="shared" si="3"/>
        <v>7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6.5689525462962958E-2</v>
      </c>
      <c r="P8">
        <v>2</v>
      </c>
      <c r="Q8">
        <v>1</v>
      </c>
      <c r="R8">
        <f t="shared" si="1"/>
        <v>1</v>
      </c>
      <c r="S8">
        <f>COUNTA(lapchart!B:B)-2-P8</f>
        <v>56</v>
      </c>
      <c r="T8">
        <f t="shared" si="2"/>
        <v>2</v>
      </c>
      <c r="U8">
        <f ca="1">IFERROR(INDEX(lapchart!$B$1:$U$1, MATCH(A8,INDIRECT("lapchart!B"&amp;P8+2&amp;":U" &amp; P8+2),0)),"")</f>
        <v>15</v>
      </c>
    </row>
    <row r="9" spans="1:21" x14ac:dyDescent="0.25">
      <c r="A9">
        <v>18</v>
      </c>
      <c r="B9" t="s">
        <v>89</v>
      </c>
      <c r="C9">
        <f>MATCH(A9,lapchart!$B$2:$U$2,0)</f>
        <v>20</v>
      </c>
      <c r="D9">
        <f>INDEX(finalstanding!A:A,MATCH(sc!A9,finalstanding!B:B,0))</f>
        <v>14</v>
      </c>
      <c r="E9">
        <f>COUNTIF(pitstop!A:A, A9)</f>
        <v>2</v>
      </c>
      <c r="F9">
        <v>2</v>
      </c>
      <c r="G9">
        <v>3</v>
      </c>
      <c r="H9">
        <v>1</v>
      </c>
      <c r="I9">
        <v>10</v>
      </c>
      <c r="J9">
        <v>20</v>
      </c>
      <c r="K9">
        <v>26</v>
      </c>
      <c r="L9">
        <v>0</v>
      </c>
      <c r="M9">
        <f t="shared" si="3"/>
        <v>6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6.595994212962962E-2</v>
      </c>
      <c r="P9">
        <v>2</v>
      </c>
      <c r="Q9">
        <v>0</v>
      </c>
      <c r="R9">
        <f t="shared" si="1"/>
        <v>8</v>
      </c>
      <c r="S9">
        <f>COUNTA(lapchart!B:B)-2-P9</f>
        <v>56</v>
      </c>
      <c r="T9">
        <f t="shared" si="2"/>
        <v>2</v>
      </c>
      <c r="U9">
        <f ca="1">IFERROR(INDEX(lapchart!$B$1:$U$1, MATCH(A9,INDIRECT("lapchart!B"&amp;P9+2&amp;":U" &amp; P9+2),0)),"")</f>
        <v>13</v>
      </c>
    </row>
    <row r="10" spans="1:21" x14ac:dyDescent="0.25">
      <c r="A10">
        <v>20</v>
      </c>
      <c r="B10" t="s">
        <v>74</v>
      </c>
      <c r="C10">
        <f>MATCH(A10,lapchart!$B$2:$U$2,0)</f>
        <v>6</v>
      </c>
      <c r="D10">
        <f>INDEX(finalstanding!A:A,MATCH(sc!A10,finalstanding!B:B,0))</f>
        <v>5</v>
      </c>
      <c r="E10">
        <f>COUNTIF(pitstop!A:A, A10)</f>
        <v>2</v>
      </c>
      <c r="F10">
        <v>3</v>
      </c>
      <c r="G10">
        <v>3</v>
      </c>
      <c r="H10">
        <v>2</v>
      </c>
      <c r="I10">
        <v>13</v>
      </c>
      <c r="J10">
        <v>14</v>
      </c>
      <c r="K10">
        <v>30</v>
      </c>
      <c r="L10">
        <v>0</v>
      </c>
      <c r="M10">
        <f t="shared" si="3"/>
        <v>1</v>
      </c>
      <c r="N10">
        <f t="shared" si="0"/>
        <v>10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6.4779930555555545E-2</v>
      </c>
      <c r="P10">
        <v>2</v>
      </c>
      <c r="Q10">
        <v>0</v>
      </c>
      <c r="R10">
        <f t="shared" si="1"/>
        <v>11</v>
      </c>
      <c r="S10">
        <f>COUNTA(lapchart!B:B)-2-P10</f>
        <v>56</v>
      </c>
      <c r="T10">
        <f t="shared" si="2"/>
        <v>3</v>
      </c>
      <c r="U10">
        <f ca="1">IFERROR(INDEX(lapchart!$B$1:$U$1, MATCH(A10,INDIRECT("lapchart!B"&amp;P10+2&amp;":U" &amp; P10+2),0)),"")</f>
        <v>5</v>
      </c>
    </row>
    <row r="11" spans="1:21" x14ac:dyDescent="0.25">
      <c r="A11">
        <v>27</v>
      </c>
      <c r="B11" t="s">
        <v>75</v>
      </c>
      <c r="C11">
        <f>MATCH(A11,lapchart!$B$2:$U$2,0)</f>
        <v>7</v>
      </c>
      <c r="D11">
        <f>INDEX(finalstanding!A:A,MATCH(sc!A11,finalstanding!B:B,0))</f>
        <v>6</v>
      </c>
      <c r="E11">
        <f>COUNTIF(pitstop!A:A, A11)</f>
        <v>2</v>
      </c>
      <c r="F11">
        <v>3</v>
      </c>
      <c r="G11">
        <v>2</v>
      </c>
      <c r="H11">
        <v>3</v>
      </c>
      <c r="I11">
        <v>15</v>
      </c>
      <c r="J11">
        <v>24</v>
      </c>
      <c r="K11">
        <v>18</v>
      </c>
      <c r="L11">
        <v>0</v>
      </c>
      <c r="M11">
        <f t="shared" si="3"/>
        <v>1</v>
      </c>
      <c r="N11">
        <f t="shared" si="0"/>
        <v>8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6.5057453703703708E-2</v>
      </c>
      <c r="P11">
        <v>2</v>
      </c>
      <c r="Q11">
        <v>0</v>
      </c>
      <c r="R11">
        <f t="shared" si="1"/>
        <v>13</v>
      </c>
      <c r="S11">
        <f>COUNTA(lapchart!B:B)-2-P11</f>
        <v>56</v>
      </c>
      <c r="T11">
        <f t="shared" si="2"/>
        <v>3</v>
      </c>
      <c r="U11">
        <f ca="1">IFERROR(INDEX(lapchart!$B$1:$U$1, MATCH(A11,INDIRECT("lapchart!B"&amp;P11+2&amp;":U" &amp; P11+2),0)),"")</f>
        <v>7</v>
      </c>
    </row>
    <row r="12" spans="1:21" x14ac:dyDescent="0.25">
      <c r="A12">
        <v>28</v>
      </c>
      <c r="B12" t="s">
        <v>117</v>
      </c>
      <c r="C12">
        <f>MATCH(A12,lapchart!$B$2:$U$2,0)</f>
        <v>11</v>
      </c>
      <c r="D12">
        <f>INDEX(finalstanding!A:A,MATCH(sc!A12,finalstanding!B:B,0))</f>
        <v>17</v>
      </c>
      <c r="E12">
        <f>COUNTIF(pitstop!A:A, A12)</f>
        <v>2</v>
      </c>
      <c r="F12">
        <v>3</v>
      </c>
      <c r="G12">
        <v>2</v>
      </c>
      <c r="H12">
        <v>3</v>
      </c>
      <c r="I12">
        <v>20</v>
      </c>
      <c r="J12">
        <v>22</v>
      </c>
      <c r="K12">
        <v>14</v>
      </c>
      <c r="L12">
        <v>0</v>
      </c>
      <c r="M12">
        <f t="shared" si="3"/>
        <v>-6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6.5989548611111101E-2</v>
      </c>
      <c r="P12">
        <v>2</v>
      </c>
      <c r="Q12">
        <v>0</v>
      </c>
      <c r="R12">
        <f t="shared" si="1"/>
        <v>18</v>
      </c>
      <c r="S12">
        <f>COUNTA(lapchart!B:B)-2-P12</f>
        <v>56</v>
      </c>
      <c r="T12">
        <f t="shared" si="2"/>
        <v>3</v>
      </c>
      <c r="U12">
        <f ca="1">IFERROR(INDEX(lapchart!$B$1:$U$1, MATCH(A12,INDIRECT("lapchart!B"&amp;P12+2&amp;":U" &amp; P12+2),0)),"")</f>
        <v>10</v>
      </c>
    </row>
    <row r="13" spans="1:21" x14ac:dyDescent="0.25">
      <c r="A13">
        <v>31</v>
      </c>
      <c r="B13" t="s">
        <v>118</v>
      </c>
      <c r="C13">
        <f>MATCH(A13,lapchart!$B$2:$U$2,0)</f>
        <v>8</v>
      </c>
      <c r="D13">
        <f>INDEX(finalstanding!A:A,MATCH(sc!A13,finalstanding!B:B,0))</f>
        <v>10</v>
      </c>
      <c r="E13">
        <f>COUNTIF(pitstop!A:A, A13)</f>
        <v>2</v>
      </c>
      <c r="F13">
        <v>3</v>
      </c>
      <c r="G13">
        <v>1</v>
      </c>
      <c r="H13">
        <v>2</v>
      </c>
      <c r="I13">
        <v>15</v>
      </c>
      <c r="J13">
        <v>20</v>
      </c>
      <c r="K13">
        <v>21</v>
      </c>
      <c r="L13">
        <v>0</v>
      </c>
      <c r="M13">
        <f t="shared" si="3"/>
        <v>-2</v>
      </c>
      <c r="N13">
        <f t="shared" si="0"/>
        <v>1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6.5551909722222218E-2</v>
      </c>
      <c r="P13">
        <v>2</v>
      </c>
      <c r="Q13">
        <v>0</v>
      </c>
      <c r="R13">
        <f t="shared" si="1"/>
        <v>13</v>
      </c>
      <c r="S13">
        <f>COUNTA(lapchart!B:B)-2-P13</f>
        <v>56</v>
      </c>
      <c r="T13">
        <f t="shared" si="2"/>
        <v>3</v>
      </c>
      <c r="U13">
        <f ca="1">IFERROR(INDEX(lapchart!$B$1:$U$1, MATCH(A13,INDIRECT("lapchart!B"&amp;P13+2&amp;":U" &amp; P13+2),0)),"")</f>
        <v>6</v>
      </c>
    </row>
    <row r="14" spans="1:21" x14ac:dyDescent="0.25">
      <c r="A14">
        <v>35</v>
      </c>
      <c r="B14" t="s">
        <v>114</v>
      </c>
      <c r="C14">
        <f>MATCH(A14,lapchart!$B$2:$U$2,0)</f>
        <v>18</v>
      </c>
      <c r="D14">
        <f>INDEX(finalstanding!A:A,MATCH(sc!A14,finalstanding!B:B,0))</f>
        <v>15</v>
      </c>
      <c r="E14">
        <f>COUNTIF(pitstop!A:A, A14)</f>
        <v>2</v>
      </c>
      <c r="F14">
        <v>2</v>
      </c>
      <c r="G14">
        <v>1</v>
      </c>
      <c r="H14">
        <v>3</v>
      </c>
      <c r="I14">
        <v>22</v>
      </c>
      <c r="J14">
        <v>18</v>
      </c>
      <c r="K14">
        <v>16</v>
      </c>
      <c r="L14">
        <v>0</v>
      </c>
      <c r="M14">
        <f t="shared" si="3"/>
        <v>3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6.5968460648148139E-2</v>
      </c>
      <c r="P14">
        <v>2</v>
      </c>
      <c r="Q14">
        <v>0</v>
      </c>
      <c r="R14">
        <f t="shared" ref="R14:R17" si="4">IF(I14=P14,P14,IF(I14+J14=P14,J14,IF(I14&gt;P14,I14-P14,IF(I14+J14&gt;P14,P14-I14,IF(I14+J14+K14&gt;P14,P14-I14-J14,"")))))</f>
        <v>20</v>
      </c>
      <c r="S14">
        <f>COUNTA(lapchart!B:B)-2-P14</f>
        <v>56</v>
      </c>
      <c r="T14">
        <f t="shared" ref="T14:T17" si="5">IF(I14&gt;=P14,F14,IF(I14+J14&gt;=P14,G14,IF(I14+J14+K14&gt;=P14,H14)))</f>
        <v>2</v>
      </c>
      <c r="U14">
        <f ca="1">IFERROR(INDEX(lapchart!$B$1:$U$1, MATCH(A14,INDIRECT("lapchart!B"&amp;P14+2&amp;":U" &amp; P14+2),0)),"")</f>
        <v>17</v>
      </c>
    </row>
    <row r="15" spans="1:21" x14ac:dyDescent="0.25">
      <c r="A15">
        <v>44</v>
      </c>
      <c r="B15" t="s">
        <v>77</v>
      </c>
      <c r="C15">
        <f>MATCH(A15,lapchart!$B$2:$U$2,0)</f>
        <v>9</v>
      </c>
      <c r="D15">
        <f>INDEX(finalstanding!A:A,MATCH(sc!A15,finalstanding!B:B,0))</f>
        <v>3</v>
      </c>
      <c r="E15">
        <f>COUNTIF(pitstop!A:A, A15)</f>
        <v>1</v>
      </c>
      <c r="F15">
        <v>2</v>
      </c>
      <c r="G15">
        <v>1</v>
      </c>
      <c r="H15">
        <v>1</v>
      </c>
      <c r="I15">
        <v>26</v>
      </c>
      <c r="J15">
        <v>31</v>
      </c>
      <c r="K15">
        <v>0</v>
      </c>
      <c r="L15">
        <v>0</v>
      </c>
      <c r="M15">
        <f t="shared" si="3"/>
        <v>6</v>
      </c>
      <c r="N15">
        <f t="shared" si="0"/>
        <v>15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6.3986712962962974E-2</v>
      </c>
      <c r="P15">
        <v>2</v>
      </c>
      <c r="Q15">
        <v>0</v>
      </c>
      <c r="R15">
        <f t="shared" si="4"/>
        <v>24</v>
      </c>
      <c r="S15">
        <f>COUNTA(lapchart!B:B)-2-P15</f>
        <v>56</v>
      </c>
      <c r="T15">
        <f t="shared" si="5"/>
        <v>2</v>
      </c>
      <c r="U15">
        <f ca="1">IFERROR(INDEX(lapchart!$B$1:$U$1, MATCH(A15,INDIRECT("lapchart!B"&amp;P15+2&amp;":U" &amp; P15+2),0)),"")</f>
        <v>9</v>
      </c>
    </row>
    <row r="16" spans="1:21" x14ac:dyDescent="0.25">
      <c r="A16">
        <v>55</v>
      </c>
      <c r="B16" t="s">
        <v>80</v>
      </c>
      <c r="C16">
        <f>MATCH(A16,lapchart!$B$2:$U$2,0)</f>
        <v>10</v>
      </c>
      <c r="D16">
        <f>INDEX(finalstanding!A:A,MATCH(sc!A16,finalstanding!B:B,0))</f>
        <v>11</v>
      </c>
      <c r="E16">
        <f>COUNTIF(pitstop!A:A, A16)</f>
        <v>2</v>
      </c>
      <c r="F16">
        <v>3</v>
      </c>
      <c r="G16">
        <v>3</v>
      </c>
      <c r="H16">
        <v>2</v>
      </c>
      <c r="I16">
        <v>16</v>
      </c>
      <c r="J16">
        <v>10</v>
      </c>
      <c r="K16">
        <v>30</v>
      </c>
      <c r="L16">
        <v>0</v>
      </c>
      <c r="M16">
        <f t="shared" si="3"/>
        <v>-1</v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6.5628530092592577E-2</v>
      </c>
      <c r="P16">
        <v>2</v>
      </c>
      <c r="Q16">
        <v>0</v>
      </c>
      <c r="R16">
        <f t="shared" si="4"/>
        <v>14</v>
      </c>
      <c r="S16">
        <f>COUNTA(lapchart!B:B)-2-P16</f>
        <v>56</v>
      </c>
      <c r="T16">
        <f t="shared" si="5"/>
        <v>3</v>
      </c>
      <c r="U16">
        <f ca="1">IFERROR(INDEX(lapchart!$B$1:$U$1, MATCH(A16,INDIRECT("lapchart!B"&amp;P16+2&amp;":U" &amp; P16+2),0)),"")</f>
        <v>11</v>
      </c>
    </row>
    <row r="17" spans="1:21" x14ac:dyDescent="0.25">
      <c r="A17">
        <v>77</v>
      </c>
      <c r="B17" t="s">
        <v>78</v>
      </c>
      <c r="C17">
        <f>MATCH(A17,lapchart!$B$2:$U$2,0)</f>
        <v>3</v>
      </c>
      <c r="D17">
        <f>INDEX(finalstanding!A:A,MATCH(sc!A17,finalstanding!B:B,0))</f>
        <v>2</v>
      </c>
      <c r="E17">
        <f>COUNTIF(pitstop!A:A, A17)</f>
        <v>1</v>
      </c>
      <c r="F17">
        <v>3</v>
      </c>
      <c r="G17">
        <v>1</v>
      </c>
      <c r="H17">
        <v>1</v>
      </c>
      <c r="I17">
        <v>20</v>
      </c>
      <c r="J17">
        <v>37</v>
      </c>
      <c r="K17">
        <v>0</v>
      </c>
      <c r="L17">
        <v>0</v>
      </c>
      <c r="M17">
        <f t="shared" si="3"/>
        <v>1</v>
      </c>
      <c r="N17">
        <f t="shared" si="0"/>
        <v>18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6.3919432870370371E-2</v>
      </c>
      <c r="P17">
        <v>2</v>
      </c>
      <c r="Q17">
        <v>0</v>
      </c>
      <c r="R17">
        <f t="shared" si="4"/>
        <v>18</v>
      </c>
      <c r="S17">
        <f>COUNTA(lapchart!B:B)-2-P17</f>
        <v>56</v>
      </c>
      <c r="T17">
        <f t="shared" si="5"/>
        <v>3</v>
      </c>
      <c r="U17">
        <f ca="1">IFERROR(INDEX(lapchart!$B$1:$U$1, MATCH(A17,INDIRECT("lapchart!B"&amp;P17+2&amp;":U" &amp; P17+2),0)),"")</f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25C1-810B-4A0E-8E91-46F84342AB9E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96</v>
      </c>
      <c r="B1" t="s">
        <v>97</v>
      </c>
      <c r="C1" t="s">
        <v>60</v>
      </c>
      <c r="D1" t="s">
        <v>133</v>
      </c>
      <c r="E1" t="s">
        <v>61</v>
      </c>
      <c r="F1" t="s">
        <v>134</v>
      </c>
      <c r="G1" t="s">
        <v>64</v>
      </c>
      <c r="H1" t="s">
        <v>79</v>
      </c>
      <c r="I1" t="s">
        <v>135</v>
      </c>
      <c r="J1" t="s">
        <v>136</v>
      </c>
      <c r="K1" t="s">
        <v>137</v>
      </c>
      <c r="L1" t="s">
        <v>62</v>
      </c>
    </row>
    <row r="2" spans="1:12" x14ac:dyDescent="0.25">
      <c r="A2">
        <v>1</v>
      </c>
      <c r="B2">
        <v>5</v>
      </c>
      <c r="C2" t="s">
        <v>67</v>
      </c>
      <c r="D2" t="s">
        <v>138</v>
      </c>
      <c r="E2" t="s">
        <v>113</v>
      </c>
      <c r="F2">
        <v>57</v>
      </c>
      <c r="G2" s="1">
        <v>6.3911342592592582E-2</v>
      </c>
      <c r="J2">
        <v>200.95400000000001</v>
      </c>
      <c r="K2" s="1">
        <v>1.0932060185185185E-3</v>
      </c>
      <c r="L2">
        <v>21</v>
      </c>
    </row>
    <row r="3" spans="1:12" x14ac:dyDescent="0.25">
      <c r="A3">
        <v>2</v>
      </c>
      <c r="B3">
        <v>77</v>
      </c>
      <c r="C3" t="s">
        <v>78</v>
      </c>
      <c r="D3" t="s">
        <v>139</v>
      </c>
      <c r="E3" t="s">
        <v>110</v>
      </c>
      <c r="F3">
        <v>57</v>
      </c>
      <c r="G3" s="1">
        <v>6.3919432870370371E-2</v>
      </c>
      <c r="H3">
        <v>0.69899999999999995</v>
      </c>
      <c r="I3">
        <v>0.69899999999999995</v>
      </c>
      <c r="J3">
        <v>200.928</v>
      </c>
      <c r="K3" s="1">
        <v>1.0849537037037036E-3</v>
      </c>
      <c r="L3">
        <v>22</v>
      </c>
    </row>
    <row r="4" spans="1:12" x14ac:dyDescent="0.25">
      <c r="A4">
        <v>3</v>
      </c>
      <c r="B4">
        <v>44</v>
      </c>
      <c r="C4" t="s">
        <v>77</v>
      </c>
      <c r="D4" t="s">
        <v>140</v>
      </c>
      <c r="E4" t="s">
        <v>110</v>
      </c>
      <c r="F4">
        <v>57</v>
      </c>
      <c r="G4" s="1">
        <v>6.3986712962962974E-2</v>
      </c>
      <c r="H4">
        <v>6.5119999999999996</v>
      </c>
      <c r="I4">
        <v>5.8129999999999997</v>
      </c>
      <c r="J4">
        <v>200.71700000000001</v>
      </c>
      <c r="K4" s="1">
        <v>1.0874189814814815E-3</v>
      </c>
      <c r="L4">
        <v>51</v>
      </c>
    </row>
    <row r="5" spans="1:12" x14ac:dyDescent="0.25">
      <c r="A5">
        <v>4</v>
      </c>
      <c r="B5">
        <v>10</v>
      </c>
      <c r="C5" t="s">
        <v>70</v>
      </c>
      <c r="D5" t="s">
        <v>141</v>
      </c>
      <c r="E5" t="s">
        <v>88</v>
      </c>
      <c r="F5">
        <v>57</v>
      </c>
      <c r="G5" s="1">
        <v>6.4631643518518522E-2</v>
      </c>
      <c r="H5" t="e" vm="1">
        <v>#VALUE!</v>
      </c>
      <c r="I5">
        <v>55.722000000000001</v>
      </c>
      <c r="J5">
        <v>198.714</v>
      </c>
      <c r="K5" s="1">
        <v>1.0979513888888888E-3</v>
      </c>
      <c r="L5">
        <v>46</v>
      </c>
    </row>
    <row r="6" spans="1:12" x14ac:dyDescent="0.25">
      <c r="A6">
        <v>5</v>
      </c>
      <c r="B6">
        <v>20</v>
      </c>
      <c r="C6" t="s">
        <v>74</v>
      </c>
      <c r="D6" t="s">
        <v>142</v>
      </c>
      <c r="E6" t="s">
        <v>111</v>
      </c>
      <c r="F6">
        <v>57</v>
      </c>
      <c r="G6" s="1">
        <v>6.4779930555555545E-2</v>
      </c>
      <c r="H6">
        <v>0</v>
      </c>
      <c r="I6">
        <v>12.811999999999999</v>
      </c>
      <c r="J6">
        <v>198.25899999999999</v>
      </c>
      <c r="K6" s="1">
        <v>1.0917476851851852E-3</v>
      </c>
      <c r="L6">
        <v>29</v>
      </c>
    </row>
    <row r="7" spans="1:12" x14ac:dyDescent="0.25">
      <c r="A7">
        <v>6</v>
      </c>
      <c r="B7">
        <v>27</v>
      </c>
      <c r="C7" t="s">
        <v>75</v>
      </c>
      <c r="D7" t="s">
        <v>138</v>
      </c>
      <c r="E7" t="s">
        <v>116</v>
      </c>
      <c r="F7">
        <v>57</v>
      </c>
      <c r="G7" s="1">
        <v>6.5057453703703708E-2</v>
      </c>
      <c r="H7">
        <v>0</v>
      </c>
      <c r="I7">
        <v>23.978000000000002</v>
      </c>
      <c r="J7">
        <v>197.41300000000001</v>
      </c>
      <c r="K7" s="1">
        <v>1.0956828703703703E-3</v>
      </c>
      <c r="L7">
        <v>50</v>
      </c>
    </row>
    <row r="8" spans="1:12" x14ac:dyDescent="0.25">
      <c r="A8">
        <v>7</v>
      </c>
      <c r="B8">
        <v>14</v>
      </c>
      <c r="C8" t="s">
        <v>112</v>
      </c>
      <c r="D8" t="s">
        <v>143</v>
      </c>
      <c r="E8" t="s">
        <v>66</v>
      </c>
      <c r="F8">
        <v>56</v>
      </c>
      <c r="G8" s="1">
        <v>6.3929976851851852E-2</v>
      </c>
      <c r="H8" t="s">
        <v>144</v>
      </c>
      <c r="I8" t="s">
        <v>144</v>
      </c>
      <c r="J8">
        <v>197.36799999999999</v>
      </c>
      <c r="K8" s="1">
        <v>1.0899074074074073E-3</v>
      </c>
      <c r="L8">
        <v>47</v>
      </c>
    </row>
    <row r="9" spans="1:12" x14ac:dyDescent="0.25">
      <c r="A9">
        <v>8</v>
      </c>
      <c r="B9">
        <v>2</v>
      </c>
      <c r="C9" t="s">
        <v>122</v>
      </c>
      <c r="D9" t="s">
        <v>145</v>
      </c>
      <c r="E9" t="s">
        <v>66</v>
      </c>
      <c r="F9">
        <v>56</v>
      </c>
      <c r="G9" s="1">
        <v>6.4040844907407413E-2</v>
      </c>
      <c r="H9" t="s">
        <v>144</v>
      </c>
      <c r="I9">
        <v>9.5790000000000006</v>
      </c>
      <c r="J9">
        <v>197.02600000000001</v>
      </c>
      <c r="K9" s="1">
        <v>1.1010532407407408E-3</v>
      </c>
      <c r="L9">
        <v>30</v>
      </c>
    </row>
    <row r="10" spans="1:12" x14ac:dyDescent="0.25">
      <c r="A10">
        <v>9</v>
      </c>
      <c r="B10">
        <v>9</v>
      </c>
      <c r="C10" t="s">
        <v>121</v>
      </c>
      <c r="D10" t="s">
        <v>146</v>
      </c>
      <c r="E10" t="s">
        <v>120</v>
      </c>
      <c r="F10">
        <v>56</v>
      </c>
      <c r="G10" s="1">
        <v>6.4092083333333327E-2</v>
      </c>
      <c r="H10" t="s">
        <v>144</v>
      </c>
      <c r="I10">
        <v>4.4269999999999996</v>
      </c>
      <c r="J10">
        <v>196.869</v>
      </c>
      <c r="K10" s="1">
        <v>1.1006134259259261E-3</v>
      </c>
      <c r="L10">
        <v>26</v>
      </c>
    </row>
    <row r="11" spans="1:12" x14ac:dyDescent="0.25">
      <c r="A11">
        <v>10</v>
      </c>
      <c r="B11">
        <v>31</v>
      </c>
      <c r="C11" t="s">
        <v>118</v>
      </c>
      <c r="D11" t="s">
        <v>141</v>
      </c>
      <c r="E11" t="s">
        <v>119</v>
      </c>
      <c r="F11">
        <v>56</v>
      </c>
      <c r="G11" s="1">
        <v>6.4163020833333334E-2</v>
      </c>
      <c r="H11" t="s">
        <v>144</v>
      </c>
      <c r="I11">
        <v>6.1289999999999996</v>
      </c>
      <c r="J11">
        <v>196.65100000000001</v>
      </c>
      <c r="K11" s="1">
        <v>1.1000347222222221E-3</v>
      </c>
      <c r="L11">
        <v>38</v>
      </c>
    </row>
    <row r="12" spans="1:12" x14ac:dyDescent="0.25">
      <c r="A12">
        <v>11</v>
      </c>
      <c r="B12">
        <v>55</v>
      </c>
      <c r="C12" t="s">
        <v>80</v>
      </c>
      <c r="D12" t="s">
        <v>143</v>
      </c>
      <c r="E12" t="s">
        <v>116</v>
      </c>
      <c r="F12">
        <v>56</v>
      </c>
      <c r="G12" s="1">
        <v>6.4239641203703693E-2</v>
      </c>
      <c r="H12" t="s">
        <v>144</v>
      </c>
      <c r="I12">
        <v>6.62</v>
      </c>
      <c r="J12">
        <v>196.416</v>
      </c>
      <c r="K12" s="1">
        <v>1.1057291666666665E-3</v>
      </c>
      <c r="L12">
        <v>35</v>
      </c>
    </row>
    <row r="13" spans="1:12" x14ac:dyDescent="0.25">
      <c r="A13">
        <v>12</v>
      </c>
      <c r="B13">
        <v>16</v>
      </c>
      <c r="C13" t="s">
        <v>73</v>
      </c>
      <c r="D13" t="s">
        <v>147</v>
      </c>
      <c r="E13" t="s">
        <v>120</v>
      </c>
      <c r="F13">
        <v>56</v>
      </c>
      <c r="G13" s="1">
        <v>6.4300636574074074E-2</v>
      </c>
      <c r="H13" t="s">
        <v>144</v>
      </c>
      <c r="I13">
        <v>5.27</v>
      </c>
      <c r="J13">
        <v>196.23</v>
      </c>
      <c r="K13" s="1">
        <v>1.1002083333333335E-3</v>
      </c>
      <c r="L13">
        <v>40</v>
      </c>
    </row>
    <row r="14" spans="1:12" x14ac:dyDescent="0.25">
      <c r="A14">
        <v>13</v>
      </c>
      <c r="B14">
        <v>8</v>
      </c>
      <c r="C14" t="s">
        <v>69</v>
      </c>
      <c r="D14" t="s">
        <v>141</v>
      </c>
      <c r="E14" t="s">
        <v>111</v>
      </c>
      <c r="F14">
        <v>56</v>
      </c>
      <c r="G14" s="1">
        <v>6.4340810185185185E-2</v>
      </c>
      <c r="H14" t="s">
        <v>144</v>
      </c>
      <c r="I14">
        <v>3.4710000000000001</v>
      </c>
      <c r="J14">
        <v>196.108</v>
      </c>
      <c r="K14" s="1">
        <v>1.0885763888888889E-3</v>
      </c>
      <c r="L14">
        <v>47</v>
      </c>
    </row>
    <row r="15" spans="1:12" x14ac:dyDescent="0.25">
      <c r="A15">
        <v>14</v>
      </c>
      <c r="B15">
        <v>18</v>
      </c>
      <c r="C15" t="s">
        <v>89</v>
      </c>
      <c r="D15" t="s">
        <v>148</v>
      </c>
      <c r="E15" t="s">
        <v>115</v>
      </c>
      <c r="F15">
        <v>56</v>
      </c>
      <c r="G15" s="1">
        <v>6.4571053240740736E-2</v>
      </c>
      <c r="H15" t="s">
        <v>144</v>
      </c>
      <c r="I15">
        <v>19.893000000000001</v>
      </c>
      <c r="J15">
        <v>195.40799999999999</v>
      </c>
      <c r="K15" s="1">
        <v>1.1026157407407406E-3</v>
      </c>
      <c r="L15">
        <v>32</v>
      </c>
    </row>
    <row r="16" spans="1:12" x14ac:dyDescent="0.25">
      <c r="A16">
        <v>15</v>
      </c>
      <c r="B16">
        <v>35</v>
      </c>
      <c r="C16" t="s">
        <v>114</v>
      </c>
      <c r="D16" t="s">
        <v>149</v>
      </c>
      <c r="E16" t="s">
        <v>115</v>
      </c>
      <c r="F16">
        <v>56</v>
      </c>
      <c r="G16" s="1">
        <v>6.4579571759259255E-2</v>
      </c>
      <c r="H16" t="s">
        <v>144</v>
      </c>
      <c r="I16">
        <v>0.73599999999999999</v>
      </c>
      <c r="J16">
        <v>195.38200000000001</v>
      </c>
      <c r="K16" s="1">
        <v>1.0944791666666666E-3</v>
      </c>
      <c r="L16">
        <v>42</v>
      </c>
    </row>
    <row r="17" spans="1:12" x14ac:dyDescent="0.25">
      <c r="A17">
        <v>16</v>
      </c>
      <c r="B17">
        <v>11</v>
      </c>
      <c r="C17" t="s">
        <v>72</v>
      </c>
      <c r="D17" t="s">
        <v>150</v>
      </c>
      <c r="E17" t="s">
        <v>119</v>
      </c>
      <c r="F17">
        <v>56</v>
      </c>
      <c r="G17" s="1">
        <v>6.4600347222222229E-2</v>
      </c>
      <c r="H17" t="s">
        <v>144</v>
      </c>
      <c r="I17">
        <v>1.7949999999999999</v>
      </c>
      <c r="J17">
        <v>195.32</v>
      </c>
      <c r="K17" s="1">
        <v>1.1004050925925925E-3</v>
      </c>
      <c r="L17">
        <v>35</v>
      </c>
    </row>
    <row r="18" spans="1:12" x14ac:dyDescent="0.25">
      <c r="A18">
        <v>17</v>
      </c>
      <c r="B18">
        <v>28</v>
      </c>
      <c r="C18" t="s">
        <v>117</v>
      </c>
      <c r="D18" t="s">
        <v>151</v>
      </c>
      <c r="E18" t="s">
        <v>88</v>
      </c>
      <c r="F18">
        <v>56</v>
      </c>
      <c r="G18" s="1">
        <v>6.4600659722222217E-2</v>
      </c>
      <c r="H18" t="s">
        <v>144</v>
      </c>
      <c r="I18">
        <v>2.7E-2</v>
      </c>
      <c r="J18">
        <v>195.31899999999999</v>
      </c>
      <c r="K18" s="1">
        <v>1.0959374999999999E-3</v>
      </c>
      <c r="L18">
        <v>44</v>
      </c>
    </row>
    <row r="19" spans="1:12" x14ac:dyDescent="0.25">
      <c r="A19" t="s">
        <v>98</v>
      </c>
      <c r="B19">
        <v>7</v>
      </c>
      <c r="C19" t="s">
        <v>68</v>
      </c>
      <c r="D19" t="s">
        <v>139</v>
      </c>
      <c r="E19" t="s">
        <v>113</v>
      </c>
      <c r="F19">
        <v>35</v>
      </c>
      <c r="G19" s="1">
        <v>3.9742233796296295E-2</v>
      </c>
      <c r="J19">
        <v>198.334</v>
      </c>
      <c r="K19" s="1">
        <v>1.091863425925926E-3</v>
      </c>
      <c r="L19">
        <v>22</v>
      </c>
    </row>
    <row r="20" spans="1:12" x14ac:dyDescent="0.25">
      <c r="A20" t="s">
        <v>98</v>
      </c>
      <c r="B20">
        <v>33</v>
      </c>
      <c r="C20" t="s">
        <v>76</v>
      </c>
      <c r="D20" t="s">
        <v>152</v>
      </c>
      <c r="E20" t="s">
        <v>71</v>
      </c>
      <c r="F20">
        <v>3</v>
      </c>
      <c r="G20" s="1">
        <v>4.7323148148148151E-3</v>
      </c>
      <c r="J20">
        <v>140.78700000000001</v>
      </c>
    </row>
    <row r="21" spans="1:12" x14ac:dyDescent="0.25">
      <c r="A21" t="s">
        <v>98</v>
      </c>
      <c r="B21">
        <v>3</v>
      </c>
      <c r="C21" t="s">
        <v>131</v>
      </c>
      <c r="D21" t="s">
        <v>153</v>
      </c>
      <c r="E21" t="s">
        <v>71</v>
      </c>
      <c r="F21">
        <v>1</v>
      </c>
      <c r="G21" s="1">
        <v>1.142175925925926E-3</v>
      </c>
      <c r="J21">
        <v>188.45599999999999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32A3A6-0759-44E8-8488-33B7012480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2021-04-05T18:04:14Z</dcterms:modified>
</cp:coreProperties>
</file>