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45B71961-10E4-44C8-AC30-7DF19B0424E9}" xr6:coauthVersionLast="46" xr6:coauthVersionMax="46" xr10:uidLastSave="{00000000-0000-0000-0000-000000000000}"/>
  <bookViews>
    <workbookView xWindow="-28920" yWindow="-120" windowWidth="29040" windowHeight="1584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9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9" l="1"/>
  <c r="L28" i="19"/>
  <c r="L29" i="19"/>
  <c r="L30" i="19"/>
  <c r="L31" i="19"/>
  <c r="L32" i="19"/>
  <c r="L33" i="19"/>
  <c r="R27" i="19"/>
  <c r="R28" i="19"/>
  <c r="R29" i="19"/>
  <c r="R33" i="19"/>
  <c r="N33" i="19"/>
  <c r="M33" i="19"/>
  <c r="J33" i="19" a="1"/>
  <c r="J33" i="19" s="1"/>
  <c r="I33" i="19"/>
  <c r="I33" i="19" a="1"/>
  <c r="H33" i="19"/>
  <c r="H33" i="19" a="1"/>
  <c r="G33" i="19" a="1"/>
  <c r="G33" i="19" s="1"/>
  <c r="F33" i="19" a="1"/>
  <c r="F33" i="19" s="1"/>
  <c r="E33" i="19" a="1"/>
  <c r="E33" i="19" s="1"/>
  <c r="D33" i="19"/>
  <c r="C33" i="19"/>
  <c r="B33" i="19"/>
  <c r="R32" i="19"/>
  <c r="N32" i="19"/>
  <c r="M32" i="19"/>
  <c r="D32" i="19"/>
  <c r="C32" i="19"/>
  <c r="B32" i="19"/>
  <c r="R31" i="19"/>
  <c r="N31" i="19"/>
  <c r="M31" i="19"/>
  <c r="D31" i="19"/>
  <c r="C31" i="19"/>
  <c r="B31" i="19"/>
  <c r="S30" i="19"/>
  <c r="R30" i="19"/>
  <c r="Q30" i="19"/>
  <c r="N30" i="19"/>
  <c r="M30" i="19"/>
  <c r="J30" i="19"/>
  <c r="J30" i="19" a="1"/>
  <c r="I30" i="19"/>
  <c r="I30" i="19" a="1"/>
  <c r="H30" i="19"/>
  <c r="H30" i="19" a="1"/>
  <c r="G30" i="19" a="1"/>
  <c r="G30" i="19" s="1"/>
  <c r="F30" i="19"/>
  <c r="F30" i="19" a="1"/>
  <c r="E30" i="19"/>
  <c r="E30" i="19" a="1"/>
  <c r="D30" i="19"/>
  <c r="C30" i="19"/>
  <c r="B30" i="19"/>
  <c r="N29" i="19"/>
  <c r="M29" i="19"/>
  <c r="D29" i="19"/>
  <c r="C29" i="19"/>
  <c r="B29" i="19"/>
  <c r="N28" i="19"/>
  <c r="M28" i="19"/>
  <c r="D28" i="19"/>
  <c r="C28" i="19"/>
  <c r="B28" i="19"/>
  <c r="N27" i="19"/>
  <c r="M27" i="19"/>
  <c r="D27" i="19"/>
  <c r="C27" i="19"/>
  <c r="B27" i="19"/>
  <c r="R26" i="19"/>
  <c r="N26" i="19"/>
  <c r="M26" i="19"/>
  <c r="L26" i="19"/>
  <c r="J26" i="19" a="1"/>
  <c r="J26" i="19" s="1"/>
  <c r="I26" i="19"/>
  <c r="I26" i="19" a="1"/>
  <c r="H26" i="19"/>
  <c r="H26" i="19" a="1"/>
  <c r="G26" i="19"/>
  <c r="G26" i="19" a="1"/>
  <c r="F26" i="19"/>
  <c r="F26" i="19" a="1"/>
  <c r="E26" i="19"/>
  <c r="E26" i="19" a="1"/>
  <c r="D26" i="19"/>
  <c r="C26" i="19"/>
  <c r="B26" i="19"/>
  <c r="R25" i="19"/>
  <c r="N25" i="19"/>
  <c r="M25" i="19"/>
  <c r="L25" i="19"/>
  <c r="J25" i="19" a="1"/>
  <c r="J25" i="19" s="1"/>
  <c r="I25" i="19"/>
  <c r="I25" i="19" a="1"/>
  <c r="H25" i="19"/>
  <c r="H25" i="19" a="1"/>
  <c r="G25" i="19"/>
  <c r="G25" i="19" a="1"/>
  <c r="F25" i="19"/>
  <c r="F25" i="19" a="1"/>
  <c r="E25" i="19"/>
  <c r="E25" i="19" a="1"/>
  <c r="D25" i="19"/>
  <c r="C25" i="19"/>
  <c r="B25" i="19"/>
  <c r="R24" i="19"/>
  <c r="N24" i="19"/>
  <c r="M24" i="19"/>
  <c r="L24" i="19"/>
  <c r="I24" i="19" a="1"/>
  <c r="I24" i="19" s="1"/>
  <c r="H24" i="19"/>
  <c r="H24" i="19" a="1"/>
  <c r="G24" i="19"/>
  <c r="G24" i="19" a="1"/>
  <c r="F24" i="19"/>
  <c r="F24" i="19" a="1"/>
  <c r="E24" i="19" a="1"/>
  <c r="E24" i="19" s="1"/>
  <c r="D24" i="19"/>
  <c r="C24" i="19"/>
  <c r="B24" i="19"/>
  <c r="R23" i="19"/>
  <c r="N23" i="19"/>
  <c r="H23" i="19" a="1"/>
  <c r="H23" i="19" s="1"/>
  <c r="G23" i="19"/>
  <c r="G23" i="19" a="1"/>
  <c r="F23" i="19"/>
  <c r="F23" i="19" a="1"/>
  <c r="E23" i="19"/>
  <c r="E23" i="19" a="1"/>
  <c r="D23" i="19"/>
  <c r="C23" i="19"/>
  <c r="M23" i="19" s="1"/>
  <c r="B23" i="19"/>
  <c r="R22" i="19"/>
  <c r="N22" i="19"/>
  <c r="M22" i="19"/>
  <c r="L22" i="19"/>
  <c r="H22" i="19" a="1"/>
  <c r="H22" i="19" s="1"/>
  <c r="G22" i="19" a="1"/>
  <c r="G22" i="19" s="1"/>
  <c r="F22" i="19" a="1"/>
  <c r="F22" i="19" s="1"/>
  <c r="E22" i="19"/>
  <c r="E22" i="19" a="1"/>
  <c r="D22" i="19"/>
  <c r="C22" i="19"/>
  <c r="B22" i="19"/>
  <c r="R21" i="19"/>
  <c r="N21" i="19"/>
  <c r="M21" i="19"/>
  <c r="L21" i="19"/>
  <c r="I21" i="19" a="1"/>
  <c r="I21" i="19" s="1"/>
  <c r="H21" i="19"/>
  <c r="H21" i="19" a="1"/>
  <c r="G21" i="19" a="1"/>
  <c r="G21" i="19" s="1"/>
  <c r="F21" i="19" a="1"/>
  <c r="F21" i="19" s="1"/>
  <c r="E21" i="19" a="1"/>
  <c r="E21" i="19" s="1"/>
  <c r="D21" i="19"/>
  <c r="C21" i="19"/>
  <c r="B21" i="19"/>
  <c r="R20" i="19"/>
  <c r="N20" i="19"/>
  <c r="H20" i="19" a="1"/>
  <c r="H20" i="19" s="1"/>
  <c r="G20" i="19" a="1"/>
  <c r="G20" i="19" s="1"/>
  <c r="F20" i="19" a="1"/>
  <c r="F20" i="19" s="1"/>
  <c r="E20" i="19" a="1"/>
  <c r="E20" i="19" s="1"/>
  <c r="D20" i="19"/>
  <c r="C20" i="19"/>
  <c r="M20" i="19" s="1"/>
  <c r="B20" i="19"/>
  <c r="R19" i="19"/>
  <c r="N19" i="19"/>
  <c r="H19" i="19" a="1"/>
  <c r="H19" i="19" s="1"/>
  <c r="G19" i="19" a="1"/>
  <c r="G19" i="19" s="1"/>
  <c r="F19" i="19" a="1"/>
  <c r="F19" i="19" s="1"/>
  <c r="E19" i="19" a="1"/>
  <c r="E19" i="19" s="1"/>
  <c r="D19" i="19"/>
  <c r="C19" i="19"/>
  <c r="M19" i="19" s="1"/>
  <c r="B19" i="19"/>
  <c r="R18" i="19"/>
  <c r="N18" i="19"/>
  <c r="L18" i="19"/>
  <c r="H18" i="19" a="1"/>
  <c r="H18" i="19" s="1"/>
  <c r="G18" i="19" a="1"/>
  <c r="G18" i="19" s="1"/>
  <c r="F18" i="19" a="1"/>
  <c r="F18" i="19" s="1"/>
  <c r="E18" i="19" a="1"/>
  <c r="E18" i="19" s="1"/>
  <c r="D18" i="19"/>
  <c r="C18" i="19"/>
  <c r="M18" i="19" s="1"/>
  <c r="B18" i="19"/>
  <c r="S17" i="19"/>
  <c r="R17" i="19"/>
  <c r="Q17" i="19"/>
  <c r="R16" i="19"/>
  <c r="S15" i="19"/>
  <c r="R15" i="19"/>
  <c r="Q15" i="19"/>
  <c r="S14" i="19"/>
  <c r="R14" i="19"/>
  <c r="Q14" i="19"/>
  <c r="R13" i="19"/>
  <c r="R12" i="19"/>
  <c r="R11" i="19"/>
  <c r="S10" i="19"/>
  <c r="R10" i="19"/>
  <c r="Q10" i="19"/>
  <c r="S9" i="19"/>
  <c r="R9" i="19"/>
  <c r="Q9" i="19"/>
  <c r="S8" i="19"/>
  <c r="R8" i="19"/>
  <c r="Q8" i="19"/>
  <c r="S7" i="19"/>
  <c r="R7" i="19"/>
  <c r="Q7" i="19"/>
  <c r="S6" i="19"/>
  <c r="R6" i="19"/>
  <c r="Q6" i="19"/>
  <c r="S5" i="19"/>
  <c r="R5" i="19"/>
  <c r="Q5" i="19"/>
  <c r="S4" i="19"/>
  <c r="R4" i="19"/>
  <c r="Q4" i="19"/>
  <c r="S3" i="19"/>
  <c r="R3" i="19"/>
  <c r="Q3" i="19"/>
  <c r="S2" i="19"/>
  <c r="R2" i="19"/>
  <c r="Q2" i="19"/>
  <c r="N17" i="19"/>
  <c r="H17" i="19" a="1"/>
  <c r="H17" i="19" s="1"/>
  <c r="G17" i="19" a="1"/>
  <c r="G17" i="19" s="1"/>
  <c r="F17" i="19" a="1"/>
  <c r="F17" i="19" s="1"/>
  <c r="E17" i="19" a="1"/>
  <c r="E17" i="19" s="1"/>
  <c r="D17" i="19"/>
  <c r="C17" i="19"/>
  <c r="M17" i="19" s="1"/>
  <c r="B17" i="19"/>
  <c r="N16" i="19"/>
  <c r="H16" i="19" a="1"/>
  <c r="H16" i="19" s="1"/>
  <c r="G16" i="19" a="1"/>
  <c r="G16" i="19" s="1"/>
  <c r="F16" i="19" a="1"/>
  <c r="F16" i="19" s="1"/>
  <c r="E16" i="19" a="1"/>
  <c r="E16" i="19" s="1"/>
  <c r="D16" i="19"/>
  <c r="C16" i="19"/>
  <c r="M16" i="19" s="1"/>
  <c r="B16" i="19"/>
  <c r="N15" i="19"/>
  <c r="H15" i="19" a="1"/>
  <c r="H15" i="19" s="1"/>
  <c r="G15" i="19" a="1"/>
  <c r="G15" i="19" s="1"/>
  <c r="F15" i="19" a="1"/>
  <c r="F15" i="19" s="1"/>
  <c r="E15" i="19" a="1"/>
  <c r="E15" i="19" s="1"/>
  <c r="D15" i="19"/>
  <c r="C15" i="19"/>
  <c r="M15" i="19" s="1"/>
  <c r="B15" i="19"/>
  <c r="N14" i="19"/>
  <c r="J14" i="19" a="1"/>
  <c r="J14" i="19" s="1"/>
  <c r="H14" i="19" a="1"/>
  <c r="H14" i="19" s="1"/>
  <c r="I14" i="19" s="1" a="1"/>
  <c r="I14" i="19" s="1"/>
  <c r="F14" i="19" a="1"/>
  <c r="F14" i="19" s="1"/>
  <c r="G14" i="19" s="1" a="1"/>
  <c r="G14" i="19" s="1"/>
  <c r="E14" i="19" a="1"/>
  <c r="E14" i="19" s="1"/>
  <c r="D14" i="19"/>
  <c r="C14" i="19"/>
  <c r="M14" i="19" s="1"/>
  <c r="B14" i="19"/>
  <c r="N13" i="19"/>
  <c r="H13" i="19" a="1"/>
  <c r="H13" i="19" s="1"/>
  <c r="G13" i="19" a="1"/>
  <c r="G13" i="19" s="1"/>
  <c r="F13" i="19" a="1"/>
  <c r="F13" i="19" s="1"/>
  <c r="E13" i="19" a="1"/>
  <c r="E13" i="19" s="1"/>
  <c r="D13" i="19"/>
  <c r="C13" i="19"/>
  <c r="M13" i="19" s="1"/>
  <c r="B13" i="19"/>
  <c r="N12" i="19"/>
  <c r="H12" i="19" a="1"/>
  <c r="H12" i="19" s="1"/>
  <c r="G12" i="19" a="1"/>
  <c r="G12" i="19" s="1"/>
  <c r="F12" i="19" a="1"/>
  <c r="F12" i="19" s="1"/>
  <c r="E12" i="19" a="1"/>
  <c r="E12" i="19" s="1"/>
  <c r="D12" i="19"/>
  <c r="C12" i="19"/>
  <c r="M12" i="19" s="1"/>
  <c r="B12" i="19"/>
  <c r="N11" i="19"/>
  <c r="H11" i="19" a="1"/>
  <c r="H11" i="19" s="1"/>
  <c r="G11" i="19" a="1"/>
  <c r="G11" i="19" s="1"/>
  <c r="F11" i="19" a="1"/>
  <c r="F11" i="19" s="1"/>
  <c r="E11" i="19" a="1"/>
  <c r="E11" i="19" s="1"/>
  <c r="D11" i="19"/>
  <c r="C11" i="19"/>
  <c r="M11" i="19" s="1"/>
  <c r="B11" i="19"/>
  <c r="N10" i="19"/>
  <c r="H10" i="19" a="1"/>
  <c r="H10" i="19" s="1"/>
  <c r="G10" i="19" a="1"/>
  <c r="G10" i="19" s="1"/>
  <c r="F10" i="19" a="1"/>
  <c r="F10" i="19" s="1"/>
  <c r="E10" i="19" a="1"/>
  <c r="E10" i="19" s="1"/>
  <c r="D10" i="19"/>
  <c r="C10" i="19"/>
  <c r="M10" i="19" s="1"/>
  <c r="B10" i="19"/>
  <c r="N9" i="19"/>
  <c r="L9" i="19"/>
  <c r="H9" i="19" a="1"/>
  <c r="H9" i="19" s="1"/>
  <c r="G9" i="19" a="1"/>
  <c r="G9" i="19" s="1"/>
  <c r="F9" i="19" a="1"/>
  <c r="F9" i="19" s="1"/>
  <c r="E9" i="19" a="1"/>
  <c r="E9" i="19" s="1"/>
  <c r="D9" i="19"/>
  <c r="C9" i="19"/>
  <c r="M9" i="19" s="1"/>
  <c r="B9" i="19"/>
  <c r="N8" i="19"/>
  <c r="H8" i="19" a="1"/>
  <c r="H8" i="19" s="1"/>
  <c r="G8" i="19" a="1"/>
  <c r="G8" i="19" s="1"/>
  <c r="F8" i="19" a="1"/>
  <c r="F8" i="19" s="1"/>
  <c r="E8" i="19" a="1"/>
  <c r="E8" i="19" s="1"/>
  <c r="D8" i="19"/>
  <c r="C8" i="19"/>
  <c r="M8" i="19" s="1"/>
  <c r="B8" i="19"/>
  <c r="N7" i="19"/>
  <c r="L7" i="19"/>
  <c r="H7" i="19" a="1"/>
  <c r="H7" i="19" s="1"/>
  <c r="G7" i="19" a="1"/>
  <c r="G7" i="19" s="1"/>
  <c r="F7" i="19" a="1"/>
  <c r="F7" i="19" s="1"/>
  <c r="E7" i="19" a="1"/>
  <c r="E7" i="19" s="1"/>
  <c r="D7" i="19"/>
  <c r="C7" i="19"/>
  <c r="M7" i="19" s="1"/>
  <c r="B7" i="19"/>
  <c r="N6" i="19"/>
  <c r="H6" i="19" a="1"/>
  <c r="H6" i="19" s="1"/>
  <c r="G6" i="19" a="1"/>
  <c r="G6" i="19" s="1"/>
  <c r="F6" i="19" a="1"/>
  <c r="F6" i="19" s="1"/>
  <c r="E6" i="19" a="1"/>
  <c r="E6" i="19" s="1"/>
  <c r="D6" i="19"/>
  <c r="C6" i="19"/>
  <c r="M6" i="19" s="1"/>
  <c r="B6" i="19"/>
  <c r="N5" i="19"/>
  <c r="H5" i="19" a="1"/>
  <c r="H5" i="19" s="1"/>
  <c r="G5" i="19" a="1"/>
  <c r="G5" i="19" s="1"/>
  <c r="F5" i="19" a="1"/>
  <c r="F5" i="19" s="1"/>
  <c r="E5" i="19" a="1"/>
  <c r="E5" i="19" s="1"/>
  <c r="D5" i="19"/>
  <c r="C5" i="19"/>
  <c r="M5" i="19" s="1"/>
  <c r="B5" i="19"/>
  <c r="N4" i="19"/>
  <c r="H4" i="19" a="1"/>
  <c r="H4" i="19" s="1"/>
  <c r="G4" i="19" a="1"/>
  <c r="G4" i="19" s="1"/>
  <c r="F4" i="19" a="1"/>
  <c r="F4" i="19" s="1"/>
  <c r="E4" i="19" a="1"/>
  <c r="E4" i="19" s="1"/>
  <c r="D4" i="19"/>
  <c r="C4" i="19"/>
  <c r="M4" i="19" s="1"/>
  <c r="B4" i="19"/>
  <c r="N3" i="19"/>
  <c r="H3" i="19" a="1"/>
  <c r="H3" i="19" s="1"/>
  <c r="G3" i="19" a="1"/>
  <c r="G3" i="19" s="1"/>
  <c r="F3" i="19" a="1"/>
  <c r="F3" i="19" s="1"/>
  <c r="E3" i="19" a="1"/>
  <c r="E3" i="19" s="1"/>
  <c r="D3" i="19"/>
  <c r="C3" i="19"/>
  <c r="M3" i="19" s="1"/>
  <c r="B3" i="19"/>
  <c r="N2" i="19"/>
  <c r="H2" i="19" a="1"/>
  <c r="H2" i="19" s="1"/>
  <c r="G2" i="19" a="1"/>
  <c r="G2" i="19" s="1"/>
  <c r="F2" i="19" a="1"/>
  <c r="F2" i="19" s="1"/>
  <c r="E2" i="19" a="1"/>
  <c r="E2" i="19" s="1"/>
  <c r="D2" i="19"/>
  <c r="C2" i="19"/>
  <c r="B2" i="19"/>
  <c r="B14" i="15"/>
  <c r="C14" i="15"/>
  <c r="M14" i="15" s="1"/>
  <c r="D14" i="15"/>
  <c r="E14" i="15" a="1"/>
  <c r="E14" i="15" s="1"/>
  <c r="F14" i="15" a="1"/>
  <c r="F14" i="15" s="1"/>
  <c r="G14" i="15" a="1"/>
  <c r="G14" i="15" s="1"/>
  <c r="H14" i="15" a="1"/>
  <c r="H14" i="15" s="1"/>
  <c r="L14" i="15"/>
  <c r="N14" i="15"/>
  <c r="B15" i="15"/>
  <c r="C15" i="15"/>
  <c r="M15" i="15" s="1"/>
  <c r="D15" i="15"/>
  <c r="E15" i="15" a="1"/>
  <c r="E15" i="15" s="1"/>
  <c r="F15" i="15" a="1"/>
  <c r="F15" i="15" s="1"/>
  <c r="G15" i="15" a="1"/>
  <c r="G15" i="15" s="1"/>
  <c r="H15" i="15" a="1"/>
  <c r="H15" i="15" s="1"/>
  <c r="N15" i="15"/>
  <c r="B16" i="15"/>
  <c r="C16" i="15"/>
  <c r="M16" i="15" s="1"/>
  <c r="D16" i="15"/>
  <c r="E16" i="15" a="1"/>
  <c r="E16" i="15" s="1"/>
  <c r="F16" i="15" a="1"/>
  <c r="F16" i="15" s="1"/>
  <c r="G16" i="15" a="1"/>
  <c r="G16" i="15" s="1"/>
  <c r="H16" i="15" a="1"/>
  <c r="H16" i="15" s="1"/>
  <c r="N16" i="15"/>
  <c r="T33" i="19"/>
  <c r="T14" i="19"/>
  <c r="T13" i="19"/>
  <c r="T11" i="19"/>
  <c r="T28" i="19"/>
  <c r="T20" i="19"/>
  <c r="T9" i="19"/>
  <c r="T8" i="19"/>
  <c r="T25" i="19"/>
  <c r="T5" i="19"/>
  <c r="T21" i="19"/>
  <c r="T3" i="19"/>
  <c r="T32" i="19"/>
  <c r="T22" i="19"/>
  <c r="T27" i="19"/>
  <c r="T24" i="19"/>
  <c r="T26" i="19"/>
  <c r="T30" i="19"/>
  <c r="T7" i="19"/>
  <c r="T6" i="19"/>
  <c r="T23" i="19"/>
  <c r="T4" i="19"/>
  <c r="T19" i="19"/>
  <c r="T2" i="19"/>
  <c r="T17" i="19"/>
  <c r="T16" i="19"/>
  <c r="T15" i="19"/>
  <c r="T18" i="19"/>
  <c r="T12" i="19"/>
  <c r="T31" i="19"/>
  <c r="T10" i="19"/>
  <c r="T29" i="19"/>
  <c r="J18" i="19" l="1" a="1"/>
  <c r="J18" i="19" s="1"/>
  <c r="Q18" i="19" s="1"/>
  <c r="I18" i="19" a="1"/>
  <c r="I18" i="19" s="1"/>
  <c r="S18" i="19" s="1"/>
  <c r="J23" i="19" a="1"/>
  <c r="J23" i="19" s="1"/>
  <c r="I23" i="19" a="1"/>
  <c r="I23" i="19" s="1"/>
  <c r="S23" i="19" s="1"/>
  <c r="J24" i="19" a="1"/>
  <c r="J24" i="19" s="1"/>
  <c r="Q24" i="19" s="1"/>
  <c r="S33" i="19"/>
  <c r="Q33" i="19"/>
  <c r="S26" i="19"/>
  <c r="Q26" i="19"/>
  <c r="J21" i="19" a="1"/>
  <c r="J21" i="19" s="1"/>
  <c r="S21" i="19" s="1"/>
  <c r="S25" i="19"/>
  <c r="Q25" i="19"/>
  <c r="J19" i="19" a="1"/>
  <c r="J19" i="19" s="1"/>
  <c r="I19" i="19" a="1"/>
  <c r="I19" i="19" s="1"/>
  <c r="Q19" i="19" s="1"/>
  <c r="J22" i="19" a="1"/>
  <c r="J22" i="19" s="1"/>
  <c r="I22" i="19" a="1"/>
  <c r="I22" i="19" s="1"/>
  <c r="Q22" i="19" s="1"/>
  <c r="J20" i="19" a="1"/>
  <c r="J20" i="19" s="1"/>
  <c r="Q20" i="19" s="1"/>
  <c r="I20" i="19" a="1"/>
  <c r="I20" i="19" s="1"/>
  <c r="L20" i="19"/>
  <c r="L19" i="19"/>
  <c r="L23" i="19"/>
  <c r="L2" i="19"/>
  <c r="J17" i="19" a="1"/>
  <c r="J17" i="19" s="1"/>
  <c r="J2" i="19" a="1"/>
  <c r="J2" i="19" s="1"/>
  <c r="I2" i="19" a="1"/>
  <c r="I2" i="19" s="1"/>
  <c r="J3" i="19" a="1"/>
  <c r="J3" i="19" s="1"/>
  <c r="I3" i="19" a="1"/>
  <c r="I3" i="19" s="1"/>
  <c r="I5" i="19" a="1"/>
  <c r="I5" i="19" s="1"/>
  <c r="J5" i="19" s="1" a="1"/>
  <c r="J5" i="19" s="1"/>
  <c r="I7" i="19" a="1"/>
  <c r="I7" i="19" s="1"/>
  <c r="J7" i="19" a="1"/>
  <c r="J7" i="19" s="1"/>
  <c r="J9" i="19" a="1"/>
  <c r="J9" i="19" s="1"/>
  <c r="I9" i="19" a="1"/>
  <c r="I9" i="19" s="1"/>
  <c r="I10" i="19" a="1"/>
  <c r="I10" i="19" s="1"/>
  <c r="J10" i="19" s="1" a="1"/>
  <c r="J10" i="19" s="1"/>
  <c r="I11" i="19" a="1"/>
  <c r="I11" i="19" s="1"/>
  <c r="J11" i="19" s="1" a="1"/>
  <c r="J11" i="19" s="1"/>
  <c r="J12" i="19" a="1"/>
  <c r="J12" i="19" s="1"/>
  <c r="I12" i="19" a="1"/>
  <c r="I12" i="19" s="1"/>
  <c r="I13" i="19" a="1"/>
  <c r="I13" i="19" s="1"/>
  <c r="J13" i="19" s="1" a="1"/>
  <c r="J13" i="19" s="1"/>
  <c r="I15" i="19" a="1"/>
  <c r="I15" i="19" s="1"/>
  <c r="J15" i="19" s="1" a="1"/>
  <c r="J15" i="19" s="1"/>
  <c r="I16" i="19" a="1"/>
  <c r="I16" i="19" s="1"/>
  <c r="J16" i="19" s="1" a="1"/>
  <c r="J16" i="19" s="1"/>
  <c r="J4" i="19" a="1"/>
  <c r="J4" i="19" s="1"/>
  <c r="I4" i="19" a="1"/>
  <c r="I4" i="19" s="1"/>
  <c r="I6" i="19" a="1"/>
  <c r="I6" i="19" s="1"/>
  <c r="J6" i="19" a="1"/>
  <c r="J6" i="19" s="1"/>
  <c r="J8" i="19" a="1"/>
  <c r="J8" i="19" s="1"/>
  <c r="I8" i="19" a="1"/>
  <c r="I8" i="19" s="1"/>
  <c r="L5" i="19"/>
  <c r="L11" i="19"/>
  <c r="L15" i="19"/>
  <c r="M2" i="19"/>
  <c r="L6" i="19"/>
  <c r="I17" i="19" a="1"/>
  <c r="I17" i="19" s="1"/>
  <c r="L3" i="19"/>
  <c r="L8" i="19"/>
  <c r="L12" i="19"/>
  <c r="L13" i="19"/>
  <c r="L16" i="19"/>
  <c r="L4" i="19"/>
  <c r="L17" i="19"/>
  <c r="L10" i="19"/>
  <c r="L14" i="19"/>
  <c r="L16" i="15"/>
  <c r="L15" i="15"/>
  <c r="I14" i="15" a="1"/>
  <c r="I14" i="15" s="1"/>
  <c r="I16" i="15" a="1"/>
  <c r="I16" i="15" s="1"/>
  <c r="J16" i="15" s="1" a="1"/>
  <c r="J16" i="15" s="1"/>
  <c r="J14" i="15" a="1"/>
  <c r="J14" i="15" s="1"/>
  <c r="I15" i="15" a="1"/>
  <c r="I15" i="15" s="1"/>
  <c r="J15" i="15" s="1" a="1"/>
  <c r="J15" i="15" s="1"/>
  <c r="C4" i="15"/>
  <c r="N3" i="15"/>
  <c r="N4" i="15"/>
  <c r="N5" i="15"/>
  <c r="N6" i="15"/>
  <c r="N7" i="15"/>
  <c r="N8" i="15"/>
  <c r="N9" i="15"/>
  <c r="N10" i="15"/>
  <c r="N11" i="15"/>
  <c r="N12" i="15"/>
  <c r="N13" i="15"/>
  <c r="N17" i="15"/>
  <c r="N18" i="15"/>
  <c r="N19" i="15"/>
  <c r="N20" i="15"/>
  <c r="N21" i="15"/>
  <c r="N2" i="15"/>
  <c r="B3" i="15"/>
  <c r="B4" i="15"/>
  <c r="B5" i="15"/>
  <c r="B6" i="15"/>
  <c r="B7" i="15"/>
  <c r="B8" i="15"/>
  <c r="B9" i="15"/>
  <c r="B10" i="15"/>
  <c r="B11" i="15"/>
  <c r="B12" i="15"/>
  <c r="B13" i="15"/>
  <c r="B17" i="15"/>
  <c r="B18" i="15"/>
  <c r="B19" i="15"/>
  <c r="B20" i="15"/>
  <c r="B21" i="15"/>
  <c r="B2" i="15"/>
  <c r="S19" i="19" l="1"/>
  <c r="Q23" i="19"/>
  <c r="S24" i="19"/>
  <c r="S22" i="19"/>
  <c r="S20" i="19"/>
  <c r="Q21" i="19"/>
  <c r="H21" i="15" a="1"/>
  <c r="H21" i="15" s="1"/>
  <c r="G21" i="15" a="1"/>
  <c r="G21" i="15" s="1"/>
  <c r="F21" i="15" a="1"/>
  <c r="F21" i="15" s="1"/>
  <c r="E21" i="15" a="1"/>
  <c r="E21" i="15" s="1"/>
  <c r="D21" i="15"/>
  <c r="H20" i="15" a="1"/>
  <c r="H20" i="15" s="1"/>
  <c r="G20" i="15" a="1"/>
  <c r="G20" i="15" s="1"/>
  <c r="F20" i="15" a="1"/>
  <c r="F20" i="15" s="1"/>
  <c r="E20" i="15" a="1"/>
  <c r="E20" i="15" s="1"/>
  <c r="D20" i="15"/>
  <c r="H19" i="15" a="1"/>
  <c r="H19" i="15" s="1"/>
  <c r="G19" i="15" a="1"/>
  <c r="G19" i="15" s="1"/>
  <c r="F19" i="15" a="1"/>
  <c r="F19" i="15" s="1"/>
  <c r="E19" i="15" a="1"/>
  <c r="E19" i="15" s="1"/>
  <c r="D19" i="15"/>
  <c r="H18" i="15" a="1"/>
  <c r="H18" i="15" s="1"/>
  <c r="G18" i="15" a="1"/>
  <c r="G18" i="15" s="1"/>
  <c r="F18" i="15" a="1"/>
  <c r="F18" i="15" s="1"/>
  <c r="E18" i="15" a="1"/>
  <c r="E18" i="15" s="1"/>
  <c r="D18" i="15"/>
  <c r="H17" i="15" a="1"/>
  <c r="H17" i="15" s="1"/>
  <c r="F17" i="15" a="1"/>
  <c r="F17" i="15" s="1"/>
  <c r="E17" i="15" a="1"/>
  <c r="E17" i="15" s="1"/>
  <c r="D17" i="15"/>
  <c r="J17" i="15" s="1" a="1"/>
  <c r="J17" i="15" s="1"/>
  <c r="H13" i="15" a="1"/>
  <c r="H13" i="15" s="1"/>
  <c r="G13" i="15" a="1"/>
  <c r="G13" i="15" s="1"/>
  <c r="F13" i="15" a="1"/>
  <c r="F13" i="15" s="1"/>
  <c r="E13" i="15" a="1"/>
  <c r="E13" i="15" s="1"/>
  <c r="D13" i="15"/>
  <c r="H12" i="15" a="1"/>
  <c r="H12" i="15" s="1"/>
  <c r="G12" i="15" a="1"/>
  <c r="G12" i="15" s="1"/>
  <c r="F12" i="15" a="1"/>
  <c r="F12" i="15" s="1"/>
  <c r="E12" i="15" a="1"/>
  <c r="E12" i="15" s="1"/>
  <c r="D12" i="15"/>
  <c r="H11" i="15" a="1"/>
  <c r="H11" i="15" s="1"/>
  <c r="G11" i="15" a="1"/>
  <c r="G11" i="15" s="1"/>
  <c r="F11" i="15" a="1"/>
  <c r="F11" i="15" s="1"/>
  <c r="E11" i="15" a="1"/>
  <c r="E11" i="15" s="1"/>
  <c r="D11" i="15"/>
  <c r="H10" i="15" a="1"/>
  <c r="H10" i="15" s="1"/>
  <c r="G10" i="15" a="1"/>
  <c r="G10" i="15" s="1"/>
  <c r="F10" i="15" a="1"/>
  <c r="F10" i="15" s="1"/>
  <c r="E10" i="15" a="1"/>
  <c r="E10" i="15" s="1"/>
  <c r="D10" i="15"/>
  <c r="H9" i="15" a="1"/>
  <c r="H9" i="15" s="1"/>
  <c r="G9" i="15" a="1"/>
  <c r="G9" i="15" s="1"/>
  <c r="F9" i="15" a="1"/>
  <c r="F9" i="15" s="1"/>
  <c r="E9" i="15" a="1"/>
  <c r="E9" i="15" s="1"/>
  <c r="D9" i="15"/>
  <c r="H8" i="15" a="1"/>
  <c r="H8" i="15" s="1"/>
  <c r="G8" i="15" a="1"/>
  <c r="G8" i="15" s="1"/>
  <c r="F8" i="15" a="1"/>
  <c r="F8" i="15" s="1"/>
  <c r="E8" i="15" a="1"/>
  <c r="E8" i="15" s="1"/>
  <c r="D8" i="15"/>
  <c r="H7" i="15" a="1"/>
  <c r="H7" i="15" s="1"/>
  <c r="G7" i="15" a="1"/>
  <c r="G7" i="15" s="1"/>
  <c r="F7" i="15" a="1"/>
  <c r="F7" i="15" s="1"/>
  <c r="E7" i="15" a="1"/>
  <c r="E7" i="15" s="1"/>
  <c r="D7" i="15"/>
  <c r="H6" i="15" a="1"/>
  <c r="H6" i="15" s="1"/>
  <c r="G6" i="15" a="1"/>
  <c r="G6" i="15" s="1"/>
  <c r="F6" i="15" a="1"/>
  <c r="F6" i="15" s="1"/>
  <c r="E6" i="15" a="1"/>
  <c r="E6" i="15" s="1"/>
  <c r="D6" i="15"/>
  <c r="H5" i="15" a="1"/>
  <c r="H5" i="15" s="1"/>
  <c r="G5" i="15" a="1"/>
  <c r="G5" i="15" s="1"/>
  <c r="F5" i="15" a="1"/>
  <c r="F5" i="15" s="1"/>
  <c r="E5" i="15" a="1"/>
  <c r="E5" i="15" s="1"/>
  <c r="D5" i="15"/>
  <c r="H4" i="15" a="1"/>
  <c r="H4" i="15" s="1"/>
  <c r="G4" i="15" a="1"/>
  <c r="G4" i="15" s="1"/>
  <c r="F4" i="15" a="1"/>
  <c r="F4" i="15" s="1"/>
  <c r="E4" i="15" a="1"/>
  <c r="E4" i="15" s="1"/>
  <c r="D4" i="15"/>
  <c r="H3" i="15" a="1"/>
  <c r="H3" i="15" s="1"/>
  <c r="G3" i="15" a="1"/>
  <c r="G3" i="15" s="1"/>
  <c r="F3" i="15" a="1"/>
  <c r="F3" i="15" s="1"/>
  <c r="E3" i="15" a="1"/>
  <c r="E3" i="15" s="1"/>
  <c r="D3" i="15"/>
  <c r="H2" i="15" a="1"/>
  <c r="H2" i="15" s="1"/>
  <c r="G2" i="15" a="1"/>
  <c r="G2" i="15" s="1"/>
  <c r="F2" i="15" a="1"/>
  <c r="F2" i="15" s="1"/>
  <c r="E2" i="15" a="1"/>
  <c r="E2" i="15" s="1"/>
  <c r="D2" i="15"/>
  <c r="C21" i="15"/>
  <c r="C20" i="15"/>
  <c r="C19" i="15"/>
  <c r="C18" i="15"/>
  <c r="C17" i="15"/>
  <c r="C13" i="15"/>
  <c r="C12" i="15"/>
  <c r="C11" i="15"/>
  <c r="C10" i="15"/>
  <c r="C9" i="15"/>
  <c r="L9" i="15" s="1"/>
  <c r="C8" i="15"/>
  <c r="L8" i="15" s="1"/>
  <c r="C7" i="15"/>
  <c r="C6" i="15"/>
  <c r="C5" i="15"/>
  <c r="L4" i="15"/>
  <c r="C3" i="15"/>
  <c r="C2" i="15"/>
  <c r="L2" i="15" s="1"/>
  <c r="G17" i="15" l="1" a="1"/>
  <c r="G17" i="15" s="1"/>
  <c r="I17" i="15" a="1"/>
  <c r="I17" i="15" s="1"/>
  <c r="M3" i="15"/>
  <c r="L3" i="15"/>
  <c r="M5" i="15"/>
  <c r="L5" i="15"/>
  <c r="M6" i="15"/>
  <c r="L6" i="15"/>
  <c r="M7" i="15"/>
  <c r="L7" i="15"/>
  <c r="M10" i="15"/>
  <c r="L10" i="15"/>
  <c r="M11" i="15"/>
  <c r="L11" i="15"/>
  <c r="M12" i="15"/>
  <c r="L12" i="15"/>
  <c r="M13" i="15"/>
  <c r="L13" i="15"/>
  <c r="M17" i="15"/>
  <c r="L17" i="15"/>
  <c r="M18" i="15"/>
  <c r="L18" i="15"/>
  <c r="M19" i="15"/>
  <c r="L19" i="15"/>
  <c r="M20" i="15"/>
  <c r="L20" i="15"/>
  <c r="M21" i="15"/>
  <c r="L21" i="15"/>
  <c r="I4" i="15" a="1"/>
  <c r="I4" i="15" s="1"/>
  <c r="J4" i="15" a="1"/>
  <c r="J4" i="15" s="1"/>
  <c r="I8" i="15" a="1"/>
  <c r="I8" i="15" s="1"/>
  <c r="J8" i="15" a="1"/>
  <c r="J8" i="15" s="1"/>
  <c r="I12" i="15" a="1"/>
  <c r="I12" i="15" s="1"/>
  <c r="J12" i="15" a="1"/>
  <c r="J12" i="15" s="1"/>
  <c r="I20" i="15" a="1"/>
  <c r="I20" i="15" s="1"/>
  <c r="J20" i="15" s="1" a="1"/>
  <c r="J20" i="15" s="1"/>
  <c r="I3" i="15" a="1"/>
  <c r="I3" i="15" s="1"/>
  <c r="J3" i="15" s="1" a="1"/>
  <c r="J3" i="15" s="1"/>
  <c r="I7" i="15" a="1"/>
  <c r="I7" i="15" s="1"/>
  <c r="I11" i="15" a="1"/>
  <c r="I11" i="15" s="1"/>
  <c r="J11" i="15" s="1" a="1"/>
  <c r="J11" i="15" s="1"/>
  <c r="J19" i="15" a="1"/>
  <c r="J19" i="15" s="1"/>
  <c r="I19" i="15" a="1"/>
  <c r="I19" i="15" s="1"/>
  <c r="I2" i="15" a="1"/>
  <c r="I2" i="15" s="1"/>
  <c r="I6" i="15" a="1"/>
  <c r="I6" i="15" s="1"/>
  <c r="I10" i="15" a="1"/>
  <c r="I10" i="15" s="1"/>
  <c r="I18" i="15" a="1"/>
  <c r="I18" i="15" s="1"/>
  <c r="J18" i="15" s="1" a="1"/>
  <c r="J18" i="15" s="1"/>
  <c r="J5" i="15" a="1"/>
  <c r="J5" i="15" s="1"/>
  <c r="I5" i="15" a="1"/>
  <c r="I5" i="15" s="1"/>
  <c r="J9" i="15" a="1"/>
  <c r="J9" i="15" s="1"/>
  <c r="I9" i="15" a="1"/>
  <c r="I9" i="15" s="1"/>
  <c r="J13" i="15" a="1"/>
  <c r="J13" i="15" s="1"/>
  <c r="I13" i="15" a="1"/>
  <c r="I13" i="15" s="1"/>
  <c r="I21" i="15" a="1"/>
  <c r="I21" i="15" s="1"/>
  <c r="J21" i="15" s="1" a="1"/>
  <c r="J21" i="15" s="1"/>
  <c r="M9" i="15"/>
  <c r="M2" i="15"/>
  <c r="M8" i="15"/>
  <c r="M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68" i="10"/>
  <c r="T68" i="10"/>
  <c r="U68" i="10"/>
  <c r="S69" i="10"/>
  <c r="T69" i="10"/>
  <c r="U69" i="10"/>
  <c r="S70" i="10"/>
  <c r="T70" i="10"/>
  <c r="U70" i="10"/>
  <c r="S71" i="10"/>
  <c r="T71" i="10"/>
  <c r="U71" i="10"/>
  <c r="S72" i="10"/>
  <c r="T72" i="10"/>
  <c r="U72" i="10"/>
  <c r="R73" i="10"/>
  <c r="S73" i="10"/>
  <c r="T73" i="10"/>
  <c r="U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J62" i="10" s="1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J63" i="10" s="1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J64" i="10" s="1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5" i="10" s="1"/>
  <c r="O64" i="9"/>
  <c r="P64" i="9"/>
  <c r="Q64" i="9"/>
  <c r="R64" i="9"/>
  <c r="S64" i="9"/>
  <c r="T64" i="9"/>
  <c r="U64" i="9"/>
  <c r="J65" i="10" s="1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J66" i="10" s="1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J67" i="10" s="1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H68" i="10" s="1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H69" i="10" s="1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H70" i="10" s="1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H71" i="10" s="1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G72" i="10" s="1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G73" i="10" s="1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M8" i="10" s="1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U18" i="10" s="1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T22" i="10" s="1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T23" i="10" s="1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T24" i="10" s="1"/>
  <c r="S23" i="9"/>
  <c r="T23" i="9"/>
  <c r="U23" i="9"/>
  <c r="P24" i="10" s="1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T25" i="10" s="1"/>
  <c r="S24" i="9"/>
  <c r="T24" i="9"/>
  <c r="U24" i="9"/>
  <c r="P25" i="10" s="1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O26" i="10" s="1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O27" i="10" s="1"/>
  <c r="B27" i="9"/>
  <c r="C27" i="9"/>
  <c r="D27" i="9"/>
  <c r="E27" i="9"/>
  <c r="F27" i="9"/>
  <c r="G27" i="9"/>
  <c r="H27" i="9"/>
  <c r="I27" i="9"/>
  <c r="J27" i="9"/>
  <c r="K27" i="9"/>
  <c r="L27" i="9"/>
  <c r="G28" i="10" s="1"/>
  <c r="M27" i="9"/>
  <c r="N27" i="9"/>
  <c r="O27" i="9"/>
  <c r="P27" i="9"/>
  <c r="Q27" i="9"/>
  <c r="R27" i="9"/>
  <c r="S27" i="9"/>
  <c r="T27" i="9"/>
  <c r="U27" i="9"/>
  <c r="O28" i="10" s="1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M29" i="10" s="1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K30" i="10" s="1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K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J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J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J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J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J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J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J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J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J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T43" i="10" s="1"/>
  <c r="S42" i="9"/>
  <c r="T42" i="9"/>
  <c r="U42" i="9"/>
  <c r="J43" i="10" s="1"/>
  <c r="B43" i="9"/>
  <c r="C43" i="9"/>
  <c r="D43" i="9"/>
  <c r="E43" i="9"/>
  <c r="F43" i="9"/>
  <c r="G43" i="9"/>
  <c r="H43" i="9"/>
  <c r="I43" i="9"/>
  <c r="J43" i="9"/>
  <c r="K43" i="9"/>
  <c r="L43" i="9"/>
  <c r="E44" i="10" s="1"/>
  <c r="M43" i="9"/>
  <c r="N43" i="9"/>
  <c r="O43" i="9"/>
  <c r="P43" i="9"/>
  <c r="Q43" i="9"/>
  <c r="R43" i="9"/>
  <c r="T44" i="10" s="1"/>
  <c r="S43" i="9"/>
  <c r="T43" i="9"/>
  <c r="U43" i="9"/>
  <c r="J44" i="10" s="1"/>
  <c r="B44" i="9"/>
  <c r="C44" i="9"/>
  <c r="D44" i="9"/>
  <c r="E44" i="9"/>
  <c r="F44" i="9"/>
  <c r="G44" i="9"/>
  <c r="H44" i="9"/>
  <c r="I44" i="9"/>
  <c r="J44" i="9"/>
  <c r="K44" i="9"/>
  <c r="L44" i="9"/>
  <c r="E45" i="10" s="1"/>
  <c r="M44" i="9"/>
  <c r="N44" i="9"/>
  <c r="O44" i="9"/>
  <c r="P44" i="9"/>
  <c r="Q44" i="9"/>
  <c r="R44" i="9"/>
  <c r="T45" i="10" s="1"/>
  <c r="S44" i="9"/>
  <c r="T44" i="9"/>
  <c r="U44" i="9"/>
  <c r="J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T46" i="10" s="1"/>
  <c r="S45" i="9"/>
  <c r="T45" i="9"/>
  <c r="U45" i="9"/>
  <c r="J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J47" i="10" s="1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J48" i="10" s="1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E51" i="10" s="1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E52" i="10" s="1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K55" i="10" s="1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K56" i="10" s="1"/>
  <c r="B56" i="9"/>
  <c r="C56" i="9"/>
  <c r="D56" i="9"/>
  <c r="E56" i="9"/>
  <c r="F56" i="9"/>
  <c r="G56" i="9"/>
  <c r="H56" i="9"/>
  <c r="I56" i="9"/>
  <c r="J56" i="9"/>
  <c r="K56" i="9"/>
  <c r="L56" i="9"/>
  <c r="E57" i="10" s="1"/>
  <c r="M56" i="9"/>
  <c r="N56" i="9"/>
  <c r="O56" i="9"/>
  <c r="P56" i="9"/>
  <c r="Q56" i="9"/>
  <c r="R56" i="9"/>
  <c r="S56" i="9"/>
  <c r="T56" i="9"/>
  <c r="U56" i="9"/>
  <c r="K57" i="10" s="1"/>
  <c r="B57" i="9"/>
  <c r="C57" i="9"/>
  <c r="D57" i="9"/>
  <c r="E57" i="9"/>
  <c r="F57" i="9"/>
  <c r="G57" i="9"/>
  <c r="H57" i="9"/>
  <c r="I57" i="9"/>
  <c r="J57" i="9"/>
  <c r="K57" i="9"/>
  <c r="L57" i="9"/>
  <c r="E58" i="10" s="1"/>
  <c r="M57" i="9"/>
  <c r="N57" i="9"/>
  <c r="O57" i="9"/>
  <c r="P57" i="9"/>
  <c r="Q57" i="9"/>
  <c r="R57" i="9"/>
  <c r="S57" i="9"/>
  <c r="T57" i="9"/>
  <c r="U57" i="9"/>
  <c r="K58" i="10" s="1"/>
  <c r="B58" i="9"/>
  <c r="C58" i="9"/>
  <c r="D58" i="9"/>
  <c r="E58" i="9"/>
  <c r="F58" i="9"/>
  <c r="G58" i="9"/>
  <c r="H58" i="9"/>
  <c r="I58" i="9"/>
  <c r="J58" i="9"/>
  <c r="K58" i="9"/>
  <c r="L58" i="9"/>
  <c r="E59" i="10" s="1"/>
  <c r="M58" i="9"/>
  <c r="N58" i="9"/>
  <c r="O58" i="9"/>
  <c r="P58" i="9"/>
  <c r="Q58" i="9"/>
  <c r="R58" i="9"/>
  <c r="S58" i="9"/>
  <c r="T58" i="9"/>
  <c r="U58" i="9"/>
  <c r="K59" i="10" s="1"/>
  <c r="B59" i="9"/>
  <c r="C59" i="9"/>
  <c r="D59" i="9"/>
  <c r="E59" i="9"/>
  <c r="F59" i="9"/>
  <c r="G59" i="9"/>
  <c r="H59" i="9"/>
  <c r="I59" i="9"/>
  <c r="J59" i="9"/>
  <c r="K59" i="9"/>
  <c r="L59" i="9"/>
  <c r="E60" i="10" s="1"/>
  <c r="M59" i="9"/>
  <c r="N59" i="9"/>
  <c r="O59" i="9"/>
  <c r="P59" i="9"/>
  <c r="Q59" i="9"/>
  <c r="R59" i="9"/>
  <c r="S59" i="9"/>
  <c r="T59" i="9"/>
  <c r="U59" i="9"/>
  <c r="K60" i="10" s="1"/>
  <c r="B60" i="9"/>
  <c r="C60" i="9"/>
  <c r="D60" i="9"/>
  <c r="E60" i="9"/>
  <c r="F60" i="9"/>
  <c r="G60" i="9"/>
  <c r="H60" i="9"/>
  <c r="I60" i="9"/>
  <c r="J60" i="9"/>
  <c r="K60" i="9"/>
  <c r="L60" i="9"/>
  <c r="E61" i="10" s="1"/>
  <c r="M60" i="9"/>
  <c r="N60" i="9"/>
  <c r="O60" i="9"/>
  <c r="P60" i="9"/>
  <c r="Q60" i="9"/>
  <c r="R60" i="9"/>
  <c r="S60" i="9"/>
  <c r="T60" i="9"/>
  <c r="U60" i="9"/>
  <c r="K61" i="10" s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J42" i="10" l="1"/>
  <c r="J6" i="15" a="1"/>
  <c r="J6" i="15" s="1"/>
  <c r="J2" i="15" a="1"/>
  <c r="J2" i="15" s="1"/>
  <c r="J10" i="15" a="1"/>
  <c r="J10" i="15" s="1"/>
  <c r="J7" i="15" a="1"/>
  <c r="J7" i="15" s="1"/>
  <c r="J36" i="10"/>
  <c r="K3" i="10"/>
  <c r="U52" i="10"/>
  <c r="U50" i="10"/>
  <c r="U48" i="10"/>
  <c r="U46" i="10"/>
  <c r="U44" i="10"/>
  <c r="U42" i="10"/>
  <c r="U40" i="10"/>
  <c r="U38" i="10"/>
  <c r="U36" i="10"/>
  <c r="F3" i="10"/>
  <c r="Q60" i="10"/>
  <c r="Q58" i="10"/>
  <c r="Q56" i="10"/>
  <c r="Q52" i="10"/>
  <c r="J52" i="10"/>
  <c r="I51" i="10"/>
  <c r="Q50" i="10"/>
  <c r="L48" i="10"/>
  <c r="R46" i="10"/>
  <c r="M46" i="10"/>
  <c r="R44" i="10"/>
  <c r="M44" i="10"/>
  <c r="S42" i="10"/>
  <c r="S40" i="10"/>
  <c r="N40" i="10"/>
  <c r="S38" i="10"/>
  <c r="N38" i="10"/>
  <c r="S36" i="10"/>
  <c r="N36" i="10"/>
  <c r="S34" i="10"/>
  <c r="N34" i="10"/>
  <c r="S60" i="10"/>
  <c r="S58" i="10"/>
  <c r="S56" i="10"/>
  <c r="S54" i="10"/>
  <c r="T52" i="10"/>
  <c r="T50" i="10"/>
  <c r="T48" i="10"/>
  <c r="S47" i="10"/>
  <c r="Q45" i="10"/>
  <c r="Q43" i="10"/>
  <c r="M42" i="10"/>
  <c r="R41" i="10"/>
  <c r="M41" i="10"/>
  <c r="R39" i="10"/>
  <c r="L67" i="10"/>
  <c r="N3" i="10"/>
  <c r="H3" i="10"/>
  <c r="I61" i="10"/>
  <c r="N60" i="10"/>
  <c r="I59" i="10"/>
  <c r="N58" i="10"/>
  <c r="I57" i="10"/>
  <c r="N56" i="10"/>
  <c r="I55" i="10"/>
  <c r="M54" i="10"/>
  <c r="P54" i="10"/>
  <c r="J53" i="10"/>
  <c r="N52" i="10"/>
  <c r="N50" i="10"/>
  <c r="L49" i="10"/>
  <c r="I48" i="10"/>
  <c r="I46" i="10"/>
  <c r="I44" i="10"/>
  <c r="I42" i="10"/>
  <c r="I40" i="10"/>
  <c r="I38" i="10"/>
  <c r="I36" i="10"/>
  <c r="I34" i="10"/>
  <c r="I32" i="10"/>
  <c r="J30" i="10"/>
  <c r="N28" i="10"/>
  <c r="J27" i="10"/>
  <c r="S26" i="10"/>
  <c r="N26" i="10"/>
  <c r="J25" i="10"/>
  <c r="N24" i="10"/>
  <c r="L23" i="10"/>
  <c r="M22" i="10"/>
  <c r="P22" i="10"/>
  <c r="I22" i="10"/>
  <c r="N21" i="10"/>
  <c r="K20" i="10"/>
  <c r="P20" i="10"/>
  <c r="I20" i="10"/>
  <c r="N19" i="10"/>
  <c r="K18" i="10"/>
  <c r="Q18" i="10"/>
  <c r="I18" i="10"/>
  <c r="N17" i="10"/>
  <c r="K16" i="10"/>
  <c r="Q16" i="10"/>
  <c r="I16" i="10"/>
  <c r="N15" i="10"/>
  <c r="K14" i="10"/>
  <c r="Q14" i="10"/>
  <c r="I14" i="10"/>
  <c r="N13" i="10"/>
  <c r="K12" i="10"/>
  <c r="Q12" i="10"/>
  <c r="I12" i="10"/>
  <c r="N11" i="10"/>
  <c r="K10" i="10"/>
  <c r="Q10" i="10"/>
  <c r="P9" i="10"/>
  <c r="K8" i="10"/>
  <c r="S8" i="10"/>
  <c r="P7" i="10"/>
  <c r="S6" i="10"/>
  <c r="I4" i="10"/>
  <c r="R66" i="10"/>
  <c r="R48" i="10"/>
  <c r="N42" i="10"/>
  <c r="R28" i="10"/>
  <c r="I58" i="10"/>
  <c r="I56" i="10"/>
  <c r="P55" i="10"/>
  <c r="N53" i="10"/>
  <c r="N49" i="10"/>
  <c r="N47" i="10"/>
  <c r="N45" i="10"/>
  <c r="N43" i="10"/>
  <c r="O41" i="10"/>
  <c r="O39" i="10"/>
  <c r="O37" i="10"/>
  <c r="O35" i="10"/>
  <c r="O33" i="10"/>
  <c r="P31" i="10"/>
  <c r="L29" i="10"/>
  <c r="S27" i="10"/>
  <c r="N27" i="10"/>
  <c r="G24" i="10"/>
  <c r="Q23" i="10"/>
  <c r="O23" i="10"/>
  <c r="J23" i="10"/>
  <c r="K21" i="10"/>
  <c r="P21" i="10"/>
  <c r="N20" i="10"/>
  <c r="K19" i="10"/>
  <c r="P19" i="10"/>
  <c r="N18" i="10"/>
  <c r="K17" i="10"/>
  <c r="L15" i="10"/>
  <c r="H10" i="10"/>
  <c r="J6" i="10"/>
  <c r="L5" i="10"/>
  <c r="R4" i="10"/>
  <c r="N71" i="10"/>
  <c r="N69" i="10"/>
  <c r="F68" i="10"/>
  <c r="H66" i="10"/>
  <c r="Q63" i="10"/>
  <c r="N59" i="10"/>
  <c r="N57" i="10"/>
  <c r="I54" i="10"/>
  <c r="Q53" i="10"/>
  <c r="N51" i="10"/>
  <c r="U53" i="10"/>
  <c r="U51" i="10"/>
  <c r="D48" i="10"/>
  <c r="U45" i="10"/>
  <c r="U43" i="10"/>
  <c r="U41" i="10"/>
  <c r="U39" i="10"/>
  <c r="U37" i="10"/>
  <c r="U35" i="10"/>
  <c r="U33" i="10"/>
  <c r="U31" i="10"/>
  <c r="U29" i="10"/>
  <c r="U25" i="10"/>
  <c r="U23" i="10"/>
  <c r="T21" i="10"/>
  <c r="T19" i="10"/>
  <c r="F61" i="10"/>
  <c r="C55" i="10"/>
  <c r="C53" i="10"/>
  <c r="C51" i="10"/>
  <c r="D49" i="10"/>
  <c r="D47" i="10"/>
  <c r="C45" i="10"/>
  <c r="C43" i="10"/>
  <c r="F42" i="10"/>
  <c r="C41" i="10"/>
  <c r="F40" i="10"/>
  <c r="C39" i="10"/>
  <c r="U34" i="10"/>
  <c r="M25" i="10"/>
  <c r="Q67" i="10"/>
  <c r="R65" i="10"/>
  <c r="H64" i="10"/>
  <c r="N35" i="10"/>
  <c r="P41" i="10"/>
  <c r="P39" i="10"/>
  <c r="P37" i="10"/>
  <c r="P35" i="10"/>
  <c r="P33" i="10"/>
  <c r="I10" i="10"/>
  <c r="H8" i="10"/>
  <c r="I7" i="10"/>
  <c r="H6" i="10"/>
  <c r="J5" i="10"/>
  <c r="L4" i="10"/>
  <c r="S4" i="10"/>
  <c r="F72" i="10"/>
  <c r="G70" i="10"/>
  <c r="G68" i="10"/>
  <c r="F63" i="10"/>
  <c r="S62" i="10"/>
  <c r="P62" i="10"/>
  <c r="Q3" i="10"/>
  <c r="J54" i="10"/>
  <c r="L50" i="10"/>
  <c r="N48" i="10"/>
  <c r="L61" i="10"/>
  <c r="D60" i="10"/>
  <c r="L59" i="10"/>
  <c r="D58" i="10"/>
  <c r="L57" i="10"/>
  <c r="F56" i="10"/>
  <c r="D56" i="10"/>
  <c r="J60" i="10"/>
  <c r="J56" i="10"/>
  <c r="L52" i="10"/>
  <c r="O43" i="10"/>
  <c r="J58" i="10"/>
  <c r="K51" i="10"/>
  <c r="O47" i="10"/>
  <c r="O45" i="10"/>
  <c r="D3" i="10"/>
  <c r="L53" i="10"/>
  <c r="R49" i="10"/>
  <c r="R51" i="10"/>
  <c r="C54" i="10"/>
  <c r="G53" i="10"/>
  <c r="C52" i="10"/>
  <c r="D50" i="10"/>
  <c r="L21" i="10"/>
  <c r="S61" i="10"/>
  <c r="P61" i="10"/>
  <c r="H60" i="10"/>
  <c r="P59" i="10"/>
  <c r="H58" i="10"/>
  <c r="P57" i="10"/>
  <c r="H56" i="10"/>
  <c r="H54" i="10"/>
  <c r="I52" i="10"/>
  <c r="R47" i="10"/>
  <c r="S45" i="10"/>
  <c r="S43" i="10"/>
  <c r="T41" i="10"/>
  <c r="T39" i="10"/>
  <c r="T37" i="10"/>
  <c r="T31" i="10"/>
  <c r="T29" i="10"/>
  <c r="M28" i="10"/>
  <c r="R27" i="10"/>
  <c r="I24" i="10"/>
  <c r="M21" i="10"/>
  <c r="M19" i="10"/>
  <c r="S19" i="10"/>
  <c r="M17" i="10"/>
  <c r="M15" i="10"/>
  <c r="M13" i="10"/>
  <c r="M11" i="10"/>
  <c r="M55" i="10"/>
  <c r="F54" i="10"/>
  <c r="D54" i="10"/>
  <c r="O53" i="10"/>
  <c r="D52" i="10"/>
  <c r="O51" i="10"/>
  <c r="E50" i="10"/>
  <c r="O49" i="10"/>
  <c r="E48" i="10"/>
  <c r="K47" i="10"/>
  <c r="E46" i="10"/>
  <c r="C46" i="10"/>
  <c r="K45" i="10"/>
  <c r="D44" i="10"/>
  <c r="K43" i="10"/>
  <c r="D42" i="10"/>
  <c r="K41" i="10"/>
  <c r="D40" i="10"/>
  <c r="K39" i="10"/>
  <c r="F38" i="10"/>
  <c r="D38" i="10"/>
  <c r="C37" i="10"/>
  <c r="K37" i="10"/>
  <c r="F36" i="10"/>
  <c r="D36" i="10"/>
  <c r="C35" i="10"/>
  <c r="K35" i="10"/>
  <c r="F34" i="10"/>
  <c r="D34" i="10"/>
  <c r="C33" i="10"/>
  <c r="K33" i="10"/>
  <c r="U32" i="10"/>
  <c r="F32" i="10"/>
  <c r="D32" i="10"/>
  <c r="C31" i="10"/>
  <c r="L31" i="10"/>
  <c r="U30" i="10"/>
  <c r="G30" i="10"/>
  <c r="E30" i="10"/>
  <c r="O29" i="10"/>
  <c r="U28" i="10"/>
  <c r="F28" i="10"/>
  <c r="P27" i="10"/>
  <c r="T26" i="10"/>
  <c r="G26" i="10"/>
  <c r="F25" i="10"/>
  <c r="R25" i="10"/>
  <c r="U24" i="10"/>
  <c r="G23" i="10"/>
  <c r="R23" i="10"/>
  <c r="U22" i="10"/>
  <c r="D22" i="10"/>
  <c r="R21" i="10"/>
  <c r="T20" i="10"/>
  <c r="D20" i="10"/>
  <c r="Q19" i="10"/>
  <c r="D18" i="10"/>
  <c r="O17" i="10"/>
  <c r="D16" i="10"/>
  <c r="O15" i="10"/>
  <c r="D14" i="10"/>
  <c r="O13" i="10"/>
  <c r="D12" i="10"/>
  <c r="O11" i="10"/>
  <c r="S10" i="10"/>
  <c r="D10" i="10"/>
  <c r="Q9" i="10"/>
  <c r="T8" i="10"/>
  <c r="D8" i="10"/>
  <c r="Q7" i="10"/>
  <c r="T6" i="10"/>
  <c r="D6" i="10"/>
  <c r="P5" i="10"/>
  <c r="T4" i="10"/>
  <c r="D4" i="10"/>
  <c r="J73" i="10"/>
  <c r="P72" i="10"/>
  <c r="K71" i="10"/>
  <c r="C70" i="10"/>
  <c r="K69" i="10"/>
  <c r="C68" i="10"/>
  <c r="M67" i="10"/>
  <c r="E66" i="10"/>
  <c r="M65" i="10"/>
  <c r="E64" i="10"/>
  <c r="G52" i="10"/>
  <c r="G50" i="10"/>
  <c r="J50" i="10"/>
  <c r="H49" i="10"/>
  <c r="G48" i="10"/>
  <c r="H47" i="10"/>
  <c r="G46" i="10"/>
  <c r="H45" i="10"/>
  <c r="G44" i="10"/>
  <c r="H37" i="10"/>
  <c r="S32" i="10"/>
  <c r="N32" i="10"/>
  <c r="S30" i="10"/>
  <c r="P30" i="10"/>
  <c r="J29" i="10"/>
  <c r="D27" i="10"/>
  <c r="L27" i="10"/>
  <c r="P26" i="10"/>
  <c r="I26" i="10"/>
  <c r="D25" i="10"/>
  <c r="Q24" i="10"/>
  <c r="J24" i="10"/>
  <c r="Q22" i="10"/>
  <c r="K22" i="10"/>
  <c r="H21" i="10"/>
  <c r="Q20" i="10"/>
  <c r="L20" i="10"/>
  <c r="H19" i="10"/>
  <c r="R18" i="10"/>
  <c r="L18" i="10"/>
  <c r="H17" i="10"/>
  <c r="R16" i="10"/>
  <c r="L16" i="10"/>
  <c r="H15" i="10"/>
  <c r="R14" i="10"/>
  <c r="L14" i="10"/>
  <c r="H13" i="10"/>
  <c r="R12" i="10"/>
  <c r="L12" i="10"/>
  <c r="L10" i="10"/>
  <c r="L8" i="10"/>
  <c r="K6" i="10"/>
  <c r="M6" i="10"/>
  <c r="J4" i="10"/>
  <c r="M4" i="10"/>
  <c r="M70" i="10"/>
  <c r="M68" i="10"/>
  <c r="G67" i="10"/>
  <c r="G65" i="10"/>
  <c r="G63" i="10"/>
  <c r="R62" i="10"/>
  <c r="O62" i="10"/>
  <c r="R59" i="10"/>
  <c r="R57" i="10"/>
  <c r="R55" i="10"/>
  <c r="S53" i="10"/>
  <c r="S51" i="10"/>
  <c r="H51" i="10"/>
  <c r="S49" i="10"/>
  <c r="J49" i="10"/>
  <c r="P46" i="10"/>
  <c r="P44" i="10"/>
  <c r="Q42" i="10"/>
  <c r="Q40" i="10"/>
  <c r="M39" i="10"/>
  <c r="Q38" i="10"/>
  <c r="R37" i="10"/>
  <c r="M37" i="10"/>
  <c r="Q36" i="10"/>
  <c r="R35" i="10"/>
  <c r="M35" i="10"/>
  <c r="Q34" i="10"/>
  <c r="R33" i="10"/>
  <c r="M33" i="10"/>
  <c r="Q32" i="10"/>
  <c r="R31" i="10"/>
  <c r="N31" i="10"/>
  <c r="N29" i="10"/>
  <c r="Q29" i="10"/>
  <c r="K28" i="10"/>
  <c r="L25" i="10"/>
  <c r="S24" i="10"/>
  <c r="N23" i="10"/>
  <c r="J9" i="10"/>
  <c r="M73" i="10"/>
  <c r="O73" i="10"/>
  <c r="N72" i="10"/>
  <c r="P71" i="10"/>
  <c r="P69" i="10"/>
  <c r="O68" i="10"/>
  <c r="I68" i="10"/>
  <c r="S67" i="10"/>
  <c r="S66" i="10"/>
  <c r="O66" i="10"/>
  <c r="K66" i="10"/>
  <c r="S64" i="10"/>
  <c r="P64" i="10"/>
  <c r="K64" i="10"/>
  <c r="O63" i="10"/>
  <c r="L63" i="10"/>
  <c r="K62" i="10"/>
  <c r="C44" i="10"/>
  <c r="F43" i="10"/>
  <c r="C42" i="10"/>
  <c r="F41" i="10"/>
  <c r="C40" i="10"/>
  <c r="F39" i="10"/>
  <c r="C38" i="10"/>
  <c r="F37" i="10"/>
  <c r="C36" i="10"/>
  <c r="F35" i="10"/>
  <c r="C34" i="10"/>
  <c r="F33" i="10"/>
  <c r="C32" i="10"/>
  <c r="G31" i="10"/>
  <c r="C30" i="10"/>
  <c r="G29" i="10"/>
  <c r="C28" i="10"/>
  <c r="E26" i="10"/>
  <c r="E23" i="10"/>
  <c r="C22" i="10"/>
  <c r="F21" i="10"/>
  <c r="C20" i="10"/>
  <c r="F19" i="10"/>
  <c r="C18" i="10"/>
  <c r="S17" i="10"/>
  <c r="F17" i="10"/>
  <c r="C16" i="10"/>
  <c r="S15" i="10"/>
  <c r="F15" i="10"/>
  <c r="C14" i="10"/>
  <c r="S13" i="10"/>
  <c r="F13" i="10"/>
  <c r="C12" i="10"/>
  <c r="S11" i="10"/>
  <c r="F11" i="10"/>
  <c r="C10" i="10"/>
  <c r="F9" i="10"/>
  <c r="C8" i="10"/>
  <c r="F7" i="10"/>
  <c r="C6" i="10"/>
  <c r="F5" i="10"/>
  <c r="C4" i="10"/>
  <c r="D72" i="10"/>
  <c r="E70" i="10"/>
  <c r="C66" i="10"/>
  <c r="N64" i="10"/>
  <c r="M62" i="10"/>
  <c r="C47" i="10"/>
  <c r="M60" i="10"/>
  <c r="P40" i="10"/>
  <c r="I37" i="10"/>
  <c r="D30" i="10"/>
  <c r="F26" i="10"/>
  <c r="Q17" i="10"/>
  <c r="N16" i="10"/>
  <c r="K15" i="10"/>
  <c r="Q15" i="10"/>
  <c r="N14" i="10"/>
  <c r="K13" i="10"/>
  <c r="Q13" i="10"/>
  <c r="N12" i="10"/>
  <c r="K11" i="10"/>
  <c r="Q11" i="10"/>
  <c r="N10" i="10"/>
  <c r="K9" i="10"/>
  <c r="S9" i="10"/>
  <c r="P8" i="10"/>
  <c r="K7" i="10"/>
  <c r="S7" i="10"/>
  <c r="P6" i="10"/>
  <c r="S5" i="10"/>
  <c r="I5" i="10"/>
  <c r="E72" i="10"/>
  <c r="F70" i="10"/>
  <c r="I67" i="10"/>
  <c r="F66" i="10"/>
  <c r="I65" i="10"/>
  <c r="F64" i="10"/>
  <c r="I63" i="10"/>
  <c r="H62" i="10"/>
  <c r="F62" i="10"/>
  <c r="D65" i="10"/>
  <c r="C64" i="10"/>
  <c r="D63" i="10"/>
  <c r="C62" i="10"/>
  <c r="D68" i="10"/>
  <c r="D67" i="10"/>
  <c r="N33" i="10"/>
  <c r="H32" i="10"/>
  <c r="H24" i="10"/>
  <c r="D70" i="10"/>
  <c r="L46" i="10"/>
  <c r="P45" i="10"/>
  <c r="L44" i="10"/>
  <c r="L42" i="10"/>
  <c r="T35" i="10"/>
  <c r="T33" i="10"/>
  <c r="M23" i="10"/>
  <c r="T13" i="10"/>
  <c r="M9" i="10"/>
  <c r="O9" i="10"/>
  <c r="U7" i="10"/>
  <c r="N7" i="10"/>
  <c r="N5" i="10"/>
  <c r="H4" i="10"/>
  <c r="S63" i="10"/>
  <c r="F59" i="10"/>
  <c r="F57" i="10"/>
  <c r="E55" i="10"/>
  <c r="E53" i="10"/>
  <c r="R52" i="10"/>
  <c r="F51" i="10"/>
  <c r="R50" i="10"/>
  <c r="F49" i="10"/>
  <c r="F47" i="10"/>
  <c r="N46" i="10"/>
  <c r="F45" i="10"/>
  <c r="N44" i="10"/>
  <c r="G43" i="10"/>
  <c r="O42" i="10"/>
  <c r="G41" i="10"/>
  <c r="O40" i="10"/>
  <c r="G39" i="10"/>
  <c r="O38" i="10"/>
  <c r="G37" i="10"/>
  <c r="O36" i="10"/>
  <c r="G35" i="10"/>
  <c r="O34" i="10"/>
  <c r="G33" i="10"/>
  <c r="E31" i="10"/>
  <c r="H29" i="10"/>
  <c r="F23" i="10"/>
  <c r="G21" i="10"/>
  <c r="G19" i="10"/>
  <c r="G17" i="10"/>
  <c r="G15" i="10"/>
  <c r="G13" i="10"/>
  <c r="F69" i="10"/>
  <c r="T3" i="10"/>
  <c r="G55" i="10"/>
  <c r="C49" i="10"/>
  <c r="E32" i="10"/>
  <c r="H31" i="10"/>
  <c r="F30" i="10"/>
  <c r="D28" i="10"/>
  <c r="H28" i="10"/>
  <c r="C26" i="10"/>
  <c r="C24" i="10"/>
  <c r="H23" i="10"/>
  <c r="E22" i="10"/>
  <c r="E20" i="10"/>
  <c r="E18" i="10"/>
  <c r="E16" i="10"/>
  <c r="E14" i="10"/>
  <c r="E12" i="10"/>
  <c r="G11" i="10"/>
  <c r="E10" i="10"/>
  <c r="T10" i="10"/>
  <c r="G9" i="10"/>
  <c r="E8" i="10"/>
  <c r="G7" i="10"/>
  <c r="E6" i="10"/>
  <c r="G5" i="10"/>
  <c r="E4" i="10"/>
  <c r="K72" i="10"/>
  <c r="I72" i="10"/>
  <c r="D71" i="10"/>
  <c r="J70" i="10"/>
  <c r="D69" i="10"/>
  <c r="J68" i="10"/>
  <c r="P66" i="10"/>
  <c r="L66" i="10"/>
  <c r="H53" i="10"/>
  <c r="M3" i="10"/>
  <c r="M58" i="10"/>
  <c r="M56" i="10"/>
  <c r="O54" i="10"/>
  <c r="P52" i="10"/>
  <c r="P50" i="10"/>
  <c r="Q48" i="10"/>
  <c r="L40" i="10"/>
  <c r="L38" i="10"/>
  <c r="L36" i="10"/>
  <c r="L34" i="10"/>
  <c r="L32" i="10"/>
  <c r="N30" i="10"/>
  <c r="T28" i="10"/>
  <c r="Q28" i="10"/>
  <c r="H27" i="10"/>
  <c r="R26" i="10"/>
  <c r="S22" i="10"/>
  <c r="S20" i="10"/>
  <c r="L69" i="10"/>
  <c r="N67" i="10"/>
  <c r="N65" i="10"/>
  <c r="T60" i="10"/>
  <c r="U60" i="10"/>
  <c r="T56" i="10"/>
  <c r="U56" i="10"/>
  <c r="C29" i="10"/>
  <c r="E27" i="10"/>
  <c r="D24" i="10"/>
  <c r="F22" i="10"/>
  <c r="C21" i="10"/>
  <c r="F20" i="10"/>
  <c r="C19" i="10"/>
  <c r="S18" i="10"/>
  <c r="F18" i="10"/>
  <c r="C17" i="10"/>
  <c r="S16" i="10"/>
  <c r="F16" i="10"/>
  <c r="C15" i="10"/>
  <c r="S14" i="10"/>
  <c r="F14" i="10"/>
  <c r="C13" i="10"/>
  <c r="S12" i="10"/>
  <c r="F12" i="10"/>
  <c r="C11" i="10"/>
  <c r="F10" i="10"/>
  <c r="C9" i="10"/>
  <c r="F8" i="10"/>
  <c r="C7" i="10"/>
  <c r="F6" i="10"/>
  <c r="C5" i="10"/>
  <c r="F4" i="10"/>
  <c r="D73" i="10"/>
  <c r="Q72" i="10"/>
  <c r="R72" i="10"/>
  <c r="E71" i="10"/>
  <c r="R70" i="10"/>
  <c r="Q70" i="10"/>
  <c r="R24" i="10"/>
  <c r="R3" i="10"/>
  <c r="G61" i="10"/>
  <c r="K54" i="10"/>
  <c r="E42" i="10"/>
  <c r="E38" i="10"/>
  <c r="H35" i="10"/>
  <c r="C73" i="10"/>
  <c r="D33" i="10"/>
  <c r="T54" i="10"/>
  <c r="U54" i="10"/>
  <c r="C59" i="10"/>
  <c r="G57" i="10"/>
  <c r="Q54" i="10"/>
  <c r="H43" i="10"/>
  <c r="Q61" i="10"/>
  <c r="P58" i="10"/>
  <c r="H57" i="10"/>
  <c r="P56" i="10"/>
  <c r="H55" i="10"/>
  <c r="L54" i="10"/>
  <c r="I53" i="10"/>
  <c r="M52" i="10"/>
  <c r="M50" i="10"/>
  <c r="O48" i="10"/>
  <c r="L47" i="10"/>
  <c r="S46" i="10"/>
  <c r="L45" i="10"/>
  <c r="S44" i="10"/>
  <c r="L43" i="10"/>
  <c r="T42" i="10"/>
  <c r="T40" i="10"/>
  <c r="T38" i="10"/>
  <c r="T36" i="10"/>
  <c r="T34" i="10"/>
  <c r="P11" i="10"/>
  <c r="R9" i="10"/>
  <c r="O60" i="10"/>
  <c r="O56" i="10"/>
  <c r="E40" i="10"/>
  <c r="E34" i="10"/>
  <c r="P60" i="10"/>
  <c r="H59" i="10"/>
  <c r="O3" i="10"/>
  <c r="J61" i="10"/>
  <c r="J55" i="10"/>
  <c r="E54" i="10"/>
  <c r="K52" i="10"/>
  <c r="F52" i="10"/>
  <c r="L51" i="10"/>
  <c r="K50" i="10"/>
  <c r="F50" i="10"/>
  <c r="I49" i="10"/>
  <c r="M48" i="10"/>
  <c r="F48" i="10"/>
  <c r="I47" i="10"/>
  <c r="O46" i="10"/>
  <c r="F46" i="10"/>
  <c r="I45" i="10"/>
  <c r="O44" i="10"/>
  <c r="F44" i="10"/>
  <c r="I43" i="10"/>
  <c r="P42" i="10"/>
  <c r="G42" i="10"/>
  <c r="I41" i="10"/>
  <c r="G40" i="10"/>
  <c r="I39" i="10"/>
  <c r="P38" i="10"/>
  <c r="G38" i="10"/>
  <c r="P36" i="10"/>
  <c r="N25" i="10"/>
  <c r="G22" i="10"/>
  <c r="K73" i="10"/>
  <c r="H30" i="10"/>
  <c r="G16" i="10"/>
  <c r="C61" i="10"/>
  <c r="O58" i="10"/>
  <c r="H41" i="10"/>
  <c r="E36" i="10"/>
  <c r="J3" i="10"/>
  <c r="H61" i="10"/>
  <c r="U3" i="10"/>
  <c r="N61" i="10"/>
  <c r="F60" i="10"/>
  <c r="J59" i="10"/>
  <c r="J57" i="10"/>
  <c r="S3" i="10"/>
  <c r="U61" i="10"/>
  <c r="T61" i="10"/>
  <c r="D61" i="10"/>
  <c r="U59" i="10"/>
  <c r="T59" i="10"/>
  <c r="D59" i="10"/>
  <c r="T57" i="10"/>
  <c r="U57" i="10"/>
  <c r="D57" i="10"/>
  <c r="L56" i="10"/>
  <c r="T55" i="10"/>
  <c r="U55" i="10"/>
  <c r="D55" i="10"/>
  <c r="N54" i="10"/>
  <c r="O52" i="10"/>
  <c r="D51" i="10"/>
  <c r="O50" i="10"/>
  <c r="U49" i="10"/>
  <c r="E49" i="10"/>
  <c r="P48" i="10"/>
  <c r="U47" i="10"/>
  <c r="E47" i="10"/>
  <c r="D46" i="10"/>
  <c r="K46" i="10"/>
  <c r="D45" i="10"/>
  <c r="K44" i="10"/>
  <c r="D43" i="10"/>
  <c r="K42" i="10"/>
  <c r="D41" i="10"/>
  <c r="K36" i="10"/>
  <c r="D13" i="10"/>
  <c r="I3" i="10"/>
  <c r="G59" i="10"/>
  <c r="H39" i="10"/>
  <c r="H33" i="10"/>
  <c r="E3" i="10"/>
  <c r="I60" i="10"/>
  <c r="F58" i="10"/>
  <c r="E56" i="10"/>
  <c r="L3" i="10"/>
  <c r="L60" i="10"/>
  <c r="L58" i="10"/>
  <c r="F55" i="10"/>
  <c r="D53" i="10"/>
  <c r="C3" i="10"/>
  <c r="P3" i="10"/>
  <c r="R61" i="10"/>
  <c r="O61" i="10"/>
  <c r="C60" i="10"/>
  <c r="G60" i="10"/>
  <c r="Q59" i="10"/>
  <c r="O59" i="10"/>
  <c r="C58" i="10"/>
  <c r="G58" i="10"/>
  <c r="Q57" i="10"/>
  <c r="O57" i="10"/>
  <c r="C56" i="10"/>
  <c r="G56" i="10"/>
  <c r="Q55" i="10"/>
  <c r="L55" i="10"/>
  <c r="G54" i="10"/>
  <c r="F53" i="10"/>
  <c r="R53" i="10"/>
  <c r="K53" i="10"/>
  <c r="H52" i="10"/>
  <c r="G51" i="10"/>
  <c r="Q51" i="10"/>
  <c r="J51" i="10"/>
  <c r="C50" i="10"/>
  <c r="I50" i="10"/>
  <c r="G49" i="10"/>
  <c r="Q49" i="10"/>
  <c r="E41" i="10"/>
  <c r="H40" i="10"/>
  <c r="S39" i="10"/>
  <c r="T58" i="10"/>
  <c r="U58" i="10"/>
  <c r="C57" i="10"/>
  <c r="G3" i="10"/>
  <c r="M61" i="10"/>
  <c r="R60" i="10"/>
  <c r="S59" i="10"/>
  <c r="M59" i="10"/>
  <c r="R58" i="10"/>
  <c r="S57" i="10"/>
  <c r="M57" i="10"/>
  <c r="R56" i="10"/>
  <c r="S55" i="10"/>
  <c r="N55" i="10"/>
  <c r="O55" i="10"/>
  <c r="R54" i="10"/>
  <c r="T53" i="10"/>
  <c r="M53" i="10"/>
  <c r="P53" i="10"/>
  <c r="S52" i="10"/>
  <c r="T51" i="10"/>
  <c r="M51" i="10"/>
  <c r="P51" i="10"/>
  <c r="S50" i="10"/>
  <c r="H50" i="10"/>
  <c r="T49" i="10"/>
  <c r="M49" i="10"/>
  <c r="P49" i="10"/>
  <c r="S48" i="10"/>
  <c r="K48" i="10"/>
  <c r="T47" i="10"/>
  <c r="P47" i="10"/>
  <c r="Q46" i="10"/>
  <c r="Q44" i="10"/>
  <c r="P43" i="10"/>
  <c r="R42" i="10"/>
  <c r="Q41" i="10"/>
  <c r="L41" i="10"/>
  <c r="R40" i="10"/>
  <c r="M38" i="10"/>
  <c r="Q37" i="10"/>
  <c r="M31" i="10"/>
  <c r="P29" i="10"/>
  <c r="T32" i="10"/>
  <c r="T30" i="10"/>
  <c r="L30" i="10"/>
  <c r="M27" i="10"/>
  <c r="U26" i="10"/>
  <c r="K26" i="10"/>
  <c r="H25" i="10"/>
  <c r="L24" i="10"/>
  <c r="I23" i="10"/>
  <c r="L22" i="10"/>
  <c r="O21" i="10"/>
  <c r="J21" i="10"/>
  <c r="U20" i="10"/>
  <c r="M20" i="10"/>
  <c r="O19" i="10"/>
  <c r="J19" i="10"/>
  <c r="M18" i="10"/>
  <c r="T18" i="10"/>
  <c r="P17" i="10"/>
  <c r="J17" i="10"/>
  <c r="T16" i="10"/>
  <c r="M16" i="10"/>
  <c r="U16" i="10"/>
  <c r="P15" i="10"/>
  <c r="J15" i="10"/>
  <c r="T14" i="10"/>
  <c r="M14" i="10"/>
  <c r="U14" i="10"/>
  <c r="P13" i="10"/>
  <c r="J13" i="10"/>
  <c r="T12" i="10"/>
  <c r="M12" i="10"/>
  <c r="U12" i="10"/>
  <c r="J11" i="10"/>
  <c r="U10" i="10"/>
  <c r="M10" i="10"/>
  <c r="R10" i="10"/>
  <c r="U8" i="10"/>
  <c r="N8" i="10"/>
  <c r="O8" i="10"/>
  <c r="R7" i="10"/>
  <c r="J7" i="10"/>
  <c r="U6" i="10"/>
  <c r="N6" i="10"/>
  <c r="O6" i="10"/>
  <c r="R5" i="10"/>
  <c r="H5" i="10"/>
  <c r="U4" i="10"/>
  <c r="N4" i="10"/>
  <c r="O4" i="10"/>
  <c r="H72" i="10"/>
  <c r="L71" i="10"/>
  <c r="O70" i="10"/>
  <c r="I70" i="10"/>
  <c r="G36" i="10"/>
  <c r="I35" i="10"/>
  <c r="P34" i="10"/>
  <c r="G34" i="10"/>
  <c r="I33" i="10"/>
  <c r="P32" i="10"/>
  <c r="G32" i="10"/>
  <c r="J31" i="10"/>
  <c r="R29" i="10"/>
  <c r="I28" i="10"/>
  <c r="E28" i="10"/>
  <c r="J26" i="10"/>
  <c r="O25" i="10"/>
  <c r="K24" i="10"/>
  <c r="N22" i="10"/>
  <c r="I21" i="10"/>
  <c r="G20" i="10"/>
  <c r="I19" i="10"/>
  <c r="G18" i="10"/>
  <c r="I17" i="10"/>
  <c r="I15" i="10"/>
  <c r="G14" i="10"/>
  <c r="I13" i="10"/>
  <c r="G12" i="10"/>
  <c r="I11" i="10"/>
  <c r="I9" i="10"/>
  <c r="I8" i="10"/>
  <c r="H7" i="10"/>
  <c r="K4" i="10"/>
  <c r="F73" i="10"/>
  <c r="G71" i="10"/>
  <c r="G69" i="10"/>
  <c r="K40" i="10"/>
  <c r="D39" i="10"/>
  <c r="K38" i="10"/>
  <c r="D37" i="10"/>
  <c r="D35" i="10"/>
  <c r="K34" i="10"/>
  <c r="K32" i="10"/>
  <c r="D31" i="10"/>
  <c r="M30" i="10"/>
  <c r="E29" i="10"/>
  <c r="P28" i="10"/>
  <c r="T27" i="10"/>
  <c r="G27" i="10"/>
  <c r="Q26" i="10"/>
  <c r="E25" i="10"/>
  <c r="E24" i="10"/>
  <c r="C23" i="10"/>
  <c r="R22" i="10"/>
  <c r="D21" i="10"/>
  <c r="R20" i="10"/>
  <c r="D19" i="10"/>
  <c r="O18" i="10"/>
  <c r="D17" i="10"/>
  <c r="O16" i="10"/>
  <c r="D15" i="10"/>
  <c r="O14" i="10"/>
  <c r="O12" i="10"/>
  <c r="D11" i="10"/>
  <c r="O10" i="10"/>
  <c r="T9" i="10"/>
  <c r="D9" i="10"/>
  <c r="Q8" i="10"/>
  <c r="T7" i="10"/>
  <c r="D7" i="10"/>
  <c r="Q6" i="10"/>
  <c r="T5" i="10"/>
  <c r="D5" i="10"/>
  <c r="P4" i="10"/>
  <c r="Q73" i="10"/>
  <c r="P73" i="10"/>
  <c r="J72" i="10"/>
  <c r="R71" i="10"/>
  <c r="Q71" i="10"/>
  <c r="C71" i="10"/>
  <c r="K70" i="10"/>
  <c r="Q69" i="10"/>
  <c r="R69" i="10"/>
  <c r="C69" i="10"/>
  <c r="K68" i="10"/>
  <c r="T67" i="10"/>
  <c r="U67" i="10"/>
  <c r="E67" i="10"/>
  <c r="M66" i="10"/>
  <c r="T65" i="10"/>
  <c r="U65" i="10"/>
  <c r="K49" i="10"/>
  <c r="C48" i="10"/>
  <c r="H48" i="10"/>
  <c r="G47" i="10"/>
  <c r="Q47" i="10"/>
  <c r="M47" i="10"/>
  <c r="H46" i="10"/>
  <c r="G45" i="10"/>
  <c r="R45" i="10"/>
  <c r="M45" i="10"/>
  <c r="H44" i="10"/>
  <c r="E43" i="10"/>
  <c r="R43" i="10"/>
  <c r="M43" i="10"/>
  <c r="H42" i="10"/>
  <c r="S41" i="10"/>
  <c r="N41" i="10"/>
  <c r="E39" i="10"/>
  <c r="N39" i="10"/>
  <c r="H38" i="10"/>
  <c r="E37" i="10"/>
  <c r="S37" i="10"/>
  <c r="N37" i="10"/>
  <c r="H36" i="10"/>
  <c r="E35" i="10"/>
  <c r="S35" i="10"/>
  <c r="H34" i="10"/>
  <c r="E33" i="10"/>
  <c r="S33" i="10"/>
  <c r="F31" i="10"/>
  <c r="S31" i="10"/>
  <c r="O31" i="10"/>
  <c r="I30" i="10"/>
  <c r="F29" i="10"/>
  <c r="S29" i="10"/>
  <c r="I29" i="10"/>
  <c r="L28" i="10"/>
  <c r="C27" i="10"/>
  <c r="Q27" i="10"/>
  <c r="I27" i="10"/>
  <c r="D26" i="10"/>
  <c r="M26" i="10"/>
  <c r="C25" i="10"/>
  <c r="Q25" i="10"/>
  <c r="I25" i="10"/>
  <c r="F24" i="10"/>
  <c r="D23" i="10"/>
  <c r="P23" i="10"/>
  <c r="K23" i="10"/>
  <c r="H22" i="10"/>
  <c r="E21" i="10"/>
  <c r="Q21" i="10"/>
  <c r="H20" i="10"/>
  <c r="E19" i="10"/>
  <c r="R19" i="10"/>
  <c r="L19" i="10"/>
  <c r="H18" i="10"/>
  <c r="E17" i="10"/>
  <c r="R17" i="10"/>
  <c r="L17" i="10"/>
  <c r="H16" i="10"/>
  <c r="E15" i="10"/>
  <c r="R15" i="10"/>
  <c r="H14" i="10"/>
  <c r="E13" i="10"/>
  <c r="R13" i="10"/>
  <c r="L13" i="10"/>
  <c r="H12" i="10"/>
  <c r="E11" i="10"/>
  <c r="R11" i="10"/>
  <c r="L11" i="10"/>
  <c r="G10" i="10"/>
  <c r="E9" i="10"/>
  <c r="N9" i="10"/>
  <c r="L9" i="10"/>
  <c r="G8" i="10"/>
  <c r="E7" i="10"/>
  <c r="L7" i="10"/>
  <c r="M7" i="10"/>
  <c r="G6" i="10"/>
  <c r="E5" i="10"/>
  <c r="K5" i="10"/>
  <c r="M5" i="10"/>
  <c r="G4" i="10"/>
  <c r="L73" i="10"/>
  <c r="I73" i="10"/>
  <c r="M40" i="10"/>
  <c r="Q39" i="10"/>
  <c r="L39" i="10"/>
  <c r="R38" i="10"/>
  <c r="L37" i="10"/>
  <c r="R36" i="10"/>
  <c r="M36" i="10"/>
  <c r="Q35" i="10"/>
  <c r="L35" i="10"/>
  <c r="R34" i="10"/>
  <c r="M34" i="10"/>
  <c r="Q33" i="10"/>
  <c r="L33" i="10"/>
  <c r="R32" i="10"/>
  <c r="M32" i="10"/>
  <c r="Q31" i="10"/>
  <c r="R30" i="10"/>
  <c r="O30" i="10"/>
  <c r="K29" i="10"/>
  <c r="J28" i="10"/>
  <c r="U27" i="10"/>
  <c r="K27" i="10"/>
  <c r="L26" i="10"/>
  <c r="H26" i="10"/>
  <c r="K25" i="10"/>
  <c r="S25" i="10"/>
  <c r="M24" i="10"/>
  <c r="S23" i="10"/>
  <c r="O22" i="10"/>
  <c r="J22" i="10"/>
  <c r="U21" i="10"/>
  <c r="S21" i="10"/>
  <c r="O20" i="10"/>
  <c r="J20" i="10"/>
  <c r="U19" i="10"/>
  <c r="P18" i="10"/>
  <c r="J18" i="10"/>
  <c r="T17" i="10"/>
  <c r="U17" i="10"/>
  <c r="P16" i="10"/>
  <c r="J16" i="10"/>
  <c r="T15" i="10"/>
  <c r="U15" i="10"/>
  <c r="P14" i="10"/>
  <c r="J14" i="10"/>
  <c r="U13" i="10"/>
  <c r="P12" i="10"/>
  <c r="J12" i="10"/>
  <c r="T11" i="10"/>
  <c r="U11" i="10"/>
  <c r="P10" i="10"/>
  <c r="J10" i="10"/>
  <c r="U9" i="10"/>
  <c r="R8" i="10"/>
  <c r="J8" i="10"/>
  <c r="O7" i="10"/>
  <c r="R6" i="10"/>
  <c r="I6" i="10"/>
  <c r="U5" i="10"/>
  <c r="O5" i="10"/>
  <c r="Q4" i="10"/>
  <c r="N73" i="10"/>
  <c r="H73" i="10"/>
  <c r="M72" i="10"/>
  <c r="O72" i="10"/>
  <c r="O71" i="10"/>
  <c r="I71" i="10"/>
  <c r="L70" i="10"/>
  <c r="P70" i="10"/>
  <c r="Q62" i="10"/>
  <c r="O32" i="10"/>
  <c r="I31" i="10"/>
  <c r="Q30" i="10"/>
  <c r="D29" i="10"/>
  <c r="S28" i="10"/>
  <c r="F27" i="10"/>
  <c r="G25" i="10"/>
  <c r="O24" i="10"/>
  <c r="H11" i="10"/>
  <c r="H9" i="10"/>
  <c r="L6" i="10"/>
  <c r="Q5" i="10"/>
  <c r="E73" i="10"/>
  <c r="L72" i="10"/>
  <c r="F71" i="10"/>
  <c r="N70" i="10"/>
  <c r="E65" i="10"/>
  <c r="T63" i="10"/>
  <c r="U63" i="10"/>
  <c r="E63" i="10"/>
  <c r="C72" i="10"/>
  <c r="M71" i="10"/>
  <c r="J71" i="10"/>
  <c r="M69" i="10"/>
  <c r="J69" i="10"/>
  <c r="E68" i="10"/>
  <c r="P67" i="10"/>
  <c r="G66" i="10"/>
  <c r="Q65" i="10"/>
  <c r="L65" i="10"/>
  <c r="G64" i="10"/>
  <c r="R63" i="10"/>
  <c r="N63" i="10"/>
  <c r="G62" i="10"/>
  <c r="O69" i="10"/>
  <c r="I69" i="10"/>
  <c r="L68" i="10"/>
  <c r="P68" i="10"/>
  <c r="R67" i="10"/>
  <c r="O67" i="10"/>
  <c r="K67" i="10"/>
  <c r="N66" i="10"/>
  <c r="Q66" i="10"/>
  <c r="S65" i="10"/>
  <c r="P65" i="10"/>
  <c r="K65" i="10"/>
  <c r="O64" i="10"/>
  <c r="M64" i="10"/>
  <c r="P63" i="10"/>
  <c r="K63" i="10"/>
  <c r="L62" i="10"/>
  <c r="N68" i="10"/>
  <c r="H67" i="10"/>
  <c r="F67" i="10"/>
  <c r="I66" i="10"/>
  <c r="H65" i="10"/>
  <c r="F65" i="10"/>
  <c r="R64" i="10"/>
  <c r="I64" i="10"/>
  <c r="H63" i="10"/>
  <c r="N62" i="10"/>
  <c r="I62" i="10"/>
  <c r="E69" i="10"/>
  <c r="Q68" i="10"/>
  <c r="R68" i="10"/>
  <c r="C67" i="10"/>
  <c r="T66" i="10"/>
  <c r="U66" i="10"/>
  <c r="D66" i="10"/>
  <c r="C65" i="10"/>
  <c r="T64" i="10"/>
  <c r="U64" i="10"/>
  <c r="D64" i="10"/>
  <c r="C63" i="10"/>
  <c r="M63" i="10"/>
  <c r="T62" i="10"/>
  <c r="U62" i="10"/>
  <c r="D62" i="10"/>
  <c r="E62" i="10"/>
  <c r="Q64" i="10"/>
  <c r="L64" i="10"/>
  <c r="D4" i="11"/>
  <c r="D8" i="11"/>
  <c r="D16" i="11"/>
  <c r="D10" i="11"/>
  <c r="D21" i="11"/>
  <c r="D6" i="11"/>
  <c r="D9" i="11"/>
  <c r="D15" i="11"/>
  <c r="D18" i="11"/>
  <c r="D5" i="11"/>
  <c r="D12" i="11"/>
  <c r="D3" i="11"/>
  <c r="D13" i="11"/>
  <c r="D7" i="11"/>
  <c r="D19" i="11"/>
  <c r="D20" i="11"/>
  <c r="D14" i="11"/>
  <c r="D11" i="11"/>
  <c r="D17" i="11"/>
  <c r="D2" i="11"/>
  <c r="E8" i="11" l="1" a="1"/>
  <c r="E8" i="11" s="1"/>
  <c r="E4" i="11" a="1"/>
  <c r="E4" i="11" s="1"/>
  <c r="F4" i="11" s="1"/>
  <c r="E6" i="11" a="1"/>
  <c r="E6" i="11" s="1"/>
  <c r="F6" i="11" s="1"/>
  <c r="E21" i="11" a="1"/>
  <c r="E21" i="11" s="1"/>
  <c r="E20" i="11" a="1"/>
  <c r="E20" i="11" s="1"/>
  <c r="F20" i="11" s="1"/>
  <c r="E13" i="11" a="1"/>
  <c r="E13" i="11" s="1"/>
  <c r="E16" i="11" a="1"/>
  <c r="E16" i="11" s="1"/>
  <c r="F16" i="11" s="1"/>
  <c r="E19" i="11" a="1"/>
  <c r="E19" i="11" s="1"/>
  <c r="E3" i="11" a="1"/>
  <c r="E3" i="11" s="1"/>
  <c r="F3" i="11" s="1"/>
  <c r="E5" i="11" a="1"/>
  <c r="E5" i="11" s="1"/>
  <c r="F5" i="11" s="1"/>
  <c r="E7" i="11" a="1"/>
  <c r="E7" i="11" s="1"/>
  <c r="F7" i="11" s="1"/>
  <c r="E18" i="11" a="1"/>
  <c r="E18" i="11" s="1"/>
  <c r="F18" i="11" s="1"/>
  <c r="E10" i="11" a="1"/>
  <c r="E10" i="11" s="1"/>
  <c r="F10" i="11" s="1"/>
  <c r="E11" i="11" a="1"/>
  <c r="E11" i="11" s="1"/>
  <c r="F11" i="11" s="1"/>
  <c r="E17" i="11" a="1"/>
  <c r="E17" i="11" s="1"/>
  <c r="E9" i="11" a="1"/>
  <c r="E9" i="11" s="1"/>
  <c r="F9" i="11" s="1"/>
  <c r="E12" i="11" a="1"/>
  <c r="E12" i="11" s="1"/>
  <c r="F12" i="11" s="1"/>
  <c r="E15" i="11" a="1"/>
  <c r="E15" i="11" s="1"/>
  <c r="F15" i="11" s="1"/>
  <c r="E14" i="11" a="1"/>
  <c r="E14" i="11" s="1"/>
  <c r="F14" i="11" s="1"/>
  <c r="E2" i="11" a="1"/>
  <c r="E2" i="11" s="1"/>
  <c r="F13" i="11"/>
  <c r="F8" i="11"/>
  <c r="F21" i="11"/>
  <c r="F2" i="11"/>
  <c r="F19" i="11"/>
  <c r="F17" i="11"/>
  <c r="H17" i="11" l="1"/>
  <c r="G17" i="11"/>
  <c r="H13" i="11"/>
  <c r="G13" i="11"/>
  <c r="H16" i="11"/>
  <c r="G16" i="11"/>
  <c r="H14" i="11"/>
  <c r="G14" i="11"/>
  <c r="H6" i="11"/>
  <c r="G6" i="11"/>
  <c r="H5" i="11"/>
  <c r="G5" i="11"/>
  <c r="H2" i="11"/>
  <c r="G2" i="11"/>
  <c r="H12" i="11"/>
  <c r="G12" i="11"/>
  <c r="H3" i="11"/>
  <c r="G3" i="11"/>
  <c r="H4" i="11"/>
  <c r="G4" i="11"/>
  <c r="H8" i="11"/>
  <c r="G8" i="11"/>
  <c r="H11" i="11"/>
  <c r="G11" i="11"/>
  <c r="H10" i="11"/>
  <c r="G10" i="11"/>
  <c r="H20" i="11"/>
  <c r="G20" i="11"/>
  <c r="H18" i="11"/>
  <c r="G18" i="11"/>
  <c r="H21" i="11"/>
  <c r="G21" i="11"/>
  <c r="H7" i="11"/>
  <c r="G7" i="11"/>
  <c r="H15" i="11"/>
  <c r="G15" i="11"/>
  <c r="H9" i="11"/>
  <c r="G9" i="11"/>
  <c r="H19" i="11"/>
  <c r="G1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<sst xmlns="http://schemas.openxmlformats.org/spreadsheetml/2006/main" count="433" uniqueCount="177">
  <si>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</si>
  <si>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</si>
  <si>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</si>
  <si>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</si>
  <si>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</si>
  <si>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</si>
  <si>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</si>
  <si>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</si>
  <si>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</si>
  <si>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</si>
  <si>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</si>
  <si>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</si>
  <si>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</si>
  <si>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</si>
  <si>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</si>
  <si>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</si>
  <si>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</si>
  <si>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</si>
  <si>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</si>
  <si>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</si>
  <si>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</si>
  <si>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</si>
  <si>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</si>
  <si>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</si>
  <si>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</si>
  <si>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</si>
  <si>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</si>
  <si>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</si>
  <si>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</si>
  <si>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</si>
  <si>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</si>
  <si>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</si>
  <si>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</si>
  <si>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</si>
  <si>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</si>
  <si>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</si>
  <si>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</si>
  <si>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</si>
  <si>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</si>
  <si>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</si>
  <si>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</si>
  <si>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</si>
  <si>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</si>
  <si>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</si>
  <si>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</si>
  <si>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</si>
  <si>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</si>
  <si>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</si>
  <si>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</si>
  <si>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</si>
  <si>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</si>
  <si>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</si>
  <si>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</si>
  <si>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</si>
  <si>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</si>
  <si>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</si>
  <si>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</si>
  <si>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</si>
  <si>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</si>
  <si>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</si>
  <si>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</si>
  <si>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</si>
  <si>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</si>
  <si>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</si>
  <si>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</si>
  <si>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</si>
  <si>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</si>
  <si>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</si>
  <si>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</si>
  <si>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</si>
  <si>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</si>
  <si>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</si>
  <si>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</si>
  <si>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</si>
  <si>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</si>
  <si>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</si>
  <si>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No.</t>
  </si>
  <si>
    <t>Driver</t>
  </si>
  <si>
    <t>Team</t>
  </si>
  <si>
    <t>Time</t>
  </si>
  <si>
    <t>Gap</t>
  </si>
  <si>
    <t>Valtteri Bottas</t>
  </si>
  <si>
    <t>Mercedes-AMG Petronas Motorsport</t>
  </si>
  <si>
    <t>Max Verstappen</t>
  </si>
  <si>
    <t>Aston Martin Red Bull Racing</t>
  </si>
  <si>
    <t>Lewis Hamilton</t>
  </si>
  <si>
    <t>Alexander Albon</t>
  </si>
  <si>
    <t>Sebastian Vettel</t>
  </si>
  <si>
    <t>Scuderia Ferrari Mission Winnow</t>
  </si>
  <si>
    <t>Charles Leclerc</t>
  </si>
  <si>
    <t>Lando Norris</t>
  </si>
  <si>
    <t>McLaren F1 Team</t>
  </si>
  <si>
    <t>Daniil Kvyat</t>
  </si>
  <si>
    <t>Red Bull Toro Rosso Honda</t>
  </si>
  <si>
    <t>Pierre Gasly</t>
  </si>
  <si>
    <t>Lance Stroll</t>
  </si>
  <si>
    <t>SportPesa Racing Point F1 Team</t>
  </si>
  <si>
    <t>Daniel Ricciardo</t>
  </si>
  <si>
    <t>Renault F1 Team</t>
  </si>
  <si>
    <t>Sergio Pérez</t>
  </si>
  <si>
    <t>Nico Hülkenberg</t>
  </si>
  <si>
    <t>Antonio Giovinazzi</t>
  </si>
  <si>
    <t>Alfa Romeo Racing</t>
  </si>
  <si>
    <t>Kimi Räikkönen</t>
  </si>
  <si>
    <t>Carlos Sainz</t>
  </si>
  <si>
    <t>Kevin Magnussen</t>
  </si>
  <si>
    <t>Haas F1 Team</t>
  </si>
  <si>
    <t>Romain Grosjean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</si>
  <si>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</si>
  <si>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</si>
  <si>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</si>
  <si>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</si>
  <si>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</si>
  <si>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</si>
  <si>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</si>
  <si>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</si>
  <si>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</si>
  <si>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</si>
  <si>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</si>
  <si>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</si>
  <si>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</si>
  <si>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</si>
  <si>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</si>
  <si>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</si>
  <si>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</si>
  <si>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67.2°F</t>
  </si>
  <si>
    <t>Humidity</t>
  </si>
  <si>
    <t>Wind speed</t>
  </si>
  <si>
    <t>14.98 mph</t>
  </si>
  <si>
    <t>Wind bearing</t>
  </si>
  <si>
    <t>164°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</si>
  <si>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</si>
  <si>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</si>
  <si>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</si>
  <si>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</si>
  <si>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</si>
  <si>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</si>
  <si>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</si>
  <si>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</si>
  <si>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</si>
  <si>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</si>
  <si>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</si>
  <si>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</si>
  <si>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</si>
  <si>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</si>
  <si>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</si>
  <si>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</si>
  <si>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</si>
  <si>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</si>
  <si>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</si>
  <si>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</si>
  <si>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</si>
  <si>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Netherlands</t>
  </si>
  <si>
    <t>France</t>
  </si>
  <si>
    <t>Spain</t>
  </si>
  <si>
    <t>Finland</t>
  </si>
  <si>
    <t>Italy</t>
  </si>
  <si>
    <t>Australia</t>
  </si>
  <si>
    <t>Great Britain</t>
  </si>
  <si>
    <t>Mexico</t>
  </si>
  <si>
    <t>Russia</t>
  </si>
  <si>
    <t>Denmark</t>
  </si>
  <si>
    <t>Thailand</t>
  </si>
  <si>
    <t>Germany</t>
  </si>
  <si>
    <t>Poland</t>
  </si>
  <si>
    <t>1 Lap</t>
  </si>
  <si>
    <t>6 Laps</t>
  </si>
  <si>
    <t>5 Laps</t>
  </si>
  <si>
    <t>Monaco</t>
  </si>
  <si>
    <t>Canada</t>
  </si>
  <si>
    <t>total_time</t>
  </si>
  <si>
    <t>sc_laps_travelled</t>
  </si>
  <si>
    <t>sc_laps_remaining</t>
  </si>
  <si>
    <t>sc_tyre_compound</t>
  </si>
  <si>
    <t>before_pit_pos</t>
  </si>
  <si>
    <t>sc_lap</t>
  </si>
  <si>
    <t>sc_decision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</si>
</sst>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J24" sqref="J24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60</v>
      </c>
      <c r="G1" t="s">
        <v>80</v>
      </c>
    </row>
    <row r="2" spans="1:7" x14ac:dyDescent="0.25">
      <c r="A2">
        <v>1</v>
      </c>
      <c r="B2">
        <v>77</v>
      </c>
      <c r="C2" t="s">
        <v>81</v>
      </c>
      <c r="D2" t="s">
        <v>82</v>
      </c>
      <c r="E2" s="1">
        <v>8.1826388888888888E-4</v>
      </c>
      <c r="F2">
        <v>43</v>
      </c>
    </row>
    <row r="3" spans="1:7" x14ac:dyDescent="0.25">
      <c r="A3">
        <v>2</v>
      </c>
      <c r="B3">
        <v>33</v>
      </c>
      <c r="C3" t="s">
        <v>83</v>
      </c>
      <c r="D3" t="s">
        <v>84</v>
      </c>
      <c r="E3" s="1">
        <v>8.2016203703703711E-4</v>
      </c>
      <c r="F3">
        <v>61</v>
      </c>
      <c r="G3">
        <v>0.16400000000000001</v>
      </c>
    </row>
    <row r="4" spans="1:7" x14ac:dyDescent="0.25">
      <c r="A4">
        <v>3</v>
      </c>
      <c r="B4">
        <v>44</v>
      </c>
      <c r="C4" t="s">
        <v>85</v>
      </c>
      <c r="D4" t="s">
        <v>82</v>
      </c>
      <c r="E4" s="1">
        <v>8.2270833333333339E-4</v>
      </c>
      <c r="F4">
        <v>46</v>
      </c>
      <c r="G4">
        <v>0.38400000000000001</v>
      </c>
    </row>
    <row r="5" spans="1:7" x14ac:dyDescent="0.25">
      <c r="A5">
        <v>4</v>
      </c>
      <c r="B5">
        <v>23</v>
      </c>
      <c r="C5" t="s">
        <v>86</v>
      </c>
      <c r="D5" t="s">
        <v>84</v>
      </c>
      <c r="E5" s="1">
        <v>8.227662037037037E-4</v>
      </c>
      <c r="F5">
        <v>52</v>
      </c>
      <c r="G5">
        <v>0.38900000000000001</v>
      </c>
    </row>
    <row r="6" spans="1:7" x14ac:dyDescent="0.25">
      <c r="A6">
        <v>5</v>
      </c>
      <c r="B6">
        <v>5</v>
      </c>
      <c r="C6" t="s">
        <v>87</v>
      </c>
      <c r="D6" t="s">
        <v>88</v>
      </c>
      <c r="E6" s="1">
        <v>8.2620370370370367E-4</v>
      </c>
      <c r="F6">
        <v>51</v>
      </c>
      <c r="G6">
        <v>0.68600000000000005</v>
      </c>
    </row>
    <row r="7" spans="1:7" x14ac:dyDescent="0.25">
      <c r="A7">
        <v>6</v>
      </c>
      <c r="B7">
        <v>16</v>
      </c>
      <c r="C7" t="s">
        <v>89</v>
      </c>
      <c r="D7" t="s">
        <v>88</v>
      </c>
      <c r="E7" s="1">
        <v>8.266550925925927E-4</v>
      </c>
      <c r="F7">
        <v>63</v>
      </c>
      <c r="G7">
        <v>0.72499999999999998</v>
      </c>
    </row>
    <row r="8" spans="1:7" x14ac:dyDescent="0.25">
      <c r="A8">
        <v>7</v>
      </c>
      <c r="B8">
        <v>4</v>
      </c>
      <c r="C8" t="s">
        <v>90</v>
      </c>
      <c r="D8" t="s">
        <v>91</v>
      </c>
      <c r="E8" s="1">
        <v>8.3712962962962962E-4</v>
      </c>
      <c r="F8">
        <v>63</v>
      </c>
      <c r="G8">
        <v>1.63</v>
      </c>
    </row>
    <row r="9" spans="1:7" x14ac:dyDescent="0.25">
      <c r="A9">
        <v>8</v>
      </c>
      <c r="B9">
        <v>26</v>
      </c>
      <c r="C9" t="s">
        <v>92</v>
      </c>
      <c r="D9" t="s">
        <v>93</v>
      </c>
      <c r="E9" s="1">
        <v>8.3778935185185182E-4</v>
      </c>
      <c r="F9">
        <v>49</v>
      </c>
      <c r="G9">
        <v>1.6870000000000001</v>
      </c>
    </row>
    <row r="10" spans="1:7" x14ac:dyDescent="0.25">
      <c r="A10">
        <v>9</v>
      </c>
      <c r="B10">
        <v>10</v>
      </c>
      <c r="C10" t="s">
        <v>94</v>
      </c>
      <c r="D10" t="s">
        <v>93</v>
      </c>
      <c r="E10" s="1">
        <v>8.3825231481481478E-4</v>
      </c>
      <c r="F10">
        <v>65</v>
      </c>
      <c r="G10">
        <v>1.7270000000000001</v>
      </c>
    </row>
    <row r="11" spans="1:7" x14ac:dyDescent="0.25">
      <c r="A11">
        <v>10</v>
      </c>
      <c r="B11">
        <v>18</v>
      </c>
      <c r="C11" t="s">
        <v>95</v>
      </c>
      <c r="D11" t="s">
        <v>96</v>
      </c>
      <c r="E11" s="1">
        <v>8.4031250000000002E-4</v>
      </c>
      <c r="F11">
        <v>65</v>
      </c>
      <c r="G11">
        <v>1.905</v>
      </c>
    </row>
    <row r="12" spans="1:7" x14ac:dyDescent="0.25">
      <c r="A12">
        <v>11</v>
      </c>
      <c r="B12">
        <v>3</v>
      </c>
      <c r="C12" t="s">
        <v>97</v>
      </c>
      <c r="D12" t="s">
        <v>98</v>
      </c>
      <c r="E12" s="1">
        <v>8.4181712962962975E-4</v>
      </c>
      <c r="F12">
        <v>44</v>
      </c>
      <c r="G12">
        <v>2.0350000000000001</v>
      </c>
    </row>
    <row r="13" spans="1:7" x14ac:dyDescent="0.25">
      <c r="A13">
        <v>12</v>
      </c>
      <c r="B13">
        <v>11</v>
      </c>
      <c r="C13" t="s">
        <v>99</v>
      </c>
      <c r="D13" t="s">
        <v>96</v>
      </c>
      <c r="E13" s="1">
        <v>8.4305555555555555E-4</v>
      </c>
      <c r="F13">
        <v>64</v>
      </c>
      <c r="G13">
        <v>2.1419999999999999</v>
      </c>
    </row>
    <row r="14" spans="1:7" x14ac:dyDescent="0.25">
      <c r="A14">
        <v>13</v>
      </c>
      <c r="B14">
        <v>27</v>
      </c>
      <c r="C14" t="s">
        <v>100</v>
      </c>
      <c r="D14" t="s">
        <v>98</v>
      </c>
      <c r="E14" s="1">
        <v>8.4414351851851848E-4</v>
      </c>
      <c r="F14">
        <v>64</v>
      </c>
      <c r="G14">
        <v>2.2360000000000002</v>
      </c>
    </row>
    <row r="15" spans="1:7" x14ac:dyDescent="0.25">
      <c r="A15">
        <v>14</v>
      </c>
      <c r="B15">
        <v>99</v>
      </c>
      <c r="C15" t="s">
        <v>101</v>
      </c>
      <c r="D15" t="s">
        <v>102</v>
      </c>
      <c r="E15" s="1">
        <v>8.4513888888888887E-4</v>
      </c>
      <c r="F15">
        <v>49</v>
      </c>
      <c r="G15">
        <v>2.3220000000000001</v>
      </c>
    </row>
    <row r="16" spans="1:7" x14ac:dyDescent="0.25">
      <c r="A16">
        <v>15</v>
      </c>
      <c r="B16">
        <v>7</v>
      </c>
      <c r="C16" t="s">
        <v>103</v>
      </c>
      <c r="D16" t="s">
        <v>102</v>
      </c>
      <c r="E16" s="1">
        <v>8.4646990740740733E-4</v>
      </c>
      <c r="F16">
        <v>65</v>
      </c>
      <c r="G16">
        <v>2.4369999999999998</v>
      </c>
    </row>
    <row r="17" spans="1:7" x14ac:dyDescent="0.25">
      <c r="A17">
        <v>16</v>
      </c>
      <c r="B17">
        <v>55</v>
      </c>
      <c r="C17" t="s">
        <v>104</v>
      </c>
      <c r="D17" t="s">
        <v>91</v>
      </c>
      <c r="E17" s="1">
        <v>8.4673611111111115E-4</v>
      </c>
      <c r="F17">
        <v>63</v>
      </c>
      <c r="G17">
        <v>2.46</v>
      </c>
    </row>
    <row r="18" spans="1:7" x14ac:dyDescent="0.25">
      <c r="A18">
        <v>17</v>
      </c>
      <c r="B18">
        <v>20</v>
      </c>
      <c r="C18" t="s">
        <v>105</v>
      </c>
      <c r="D18" t="s">
        <v>106</v>
      </c>
      <c r="E18" s="1">
        <v>8.4793981481481482E-4</v>
      </c>
      <c r="F18">
        <v>65</v>
      </c>
      <c r="G18">
        <v>2.5640000000000001</v>
      </c>
    </row>
    <row r="19" spans="1:7" x14ac:dyDescent="0.25">
      <c r="A19">
        <v>18</v>
      </c>
      <c r="B19">
        <v>8</v>
      </c>
      <c r="C19" t="s">
        <v>107</v>
      </c>
      <c r="D19" t="s">
        <v>106</v>
      </c>
      <c r="E19" s="1">
        <v>8.5207175925925934E-4</v>
      </c>
      <c r="F19">
        <v>29</v>
      </c>
      <c r="G19">
        <v>2.9209999999999998</v>
      </c>
    </row>
    <row r="20" spans="1:7" x14ac:dyDescent="0.25">
      <c r="A20">
        <v>19</v>
      </c>
      <c r="B20">
        <v>63</v>
      </c>
      <c r="C20" t="s">
        <v>108</v>
      </c>
      <c r="D20" t="s">
        <v>109</v>
      </c>
      <c r="E20" s="1">
        <v>8.5361111111111109E-4</v>
      </c>
      <c r="F20">
        <v>57</v>
      </c>
      <c r="G20">
        <v>3.0539999999999998</v>
      </c>
    </row>
    <row r="21" spans="1:7" x14ac:dyDescent="0.25">
      <c r="A21">
        <v>20</v>
      </c>
      <c r="B21">
        <v>88</v>
      </c>
      <c r="C21" t="s">
        <v>110</v>
      </c>
      <c r="D21" t="s">
        <v>109</v>
      </c>
      <c r="E21" s="1">
        <v>8.6288194444444444E-4</v>
      </c>
      <c r="F21">
        <v>63</v>
      </c>
      <c r="G21">
        <v>3.855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topLeftCell="A32" workbookViewId="0">
      <selection activeCell="Y73" sqref="Y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33</v>
      </c>
      <c r="C2">
        <v>5</v>
      </c>
      <c r="D2">
        <v>44</v>
      </c>
      <c r="E2">
        <v>77</v>
      </c>
      <c r="F2">
        <v>23</v>
      </c>
      <c r="G2">
        <v>10</v>
      </c>
      <c r="H2">
        <v>8</v>
      </c>
      <c r="I2">
        <v>7</v>
      </c>
      <c r="J2">
        <v>20</v>
      </c>
      <c r="K2">
        <v>4</v>
      </c>
      <c r="L2">
        <v>3</v>
      </c>
      <c r="M2">
        <v>99</v>
      </c>
      <c r="N2">
        <v>27</v>
      </c>
      <c r="O2">
        <v>16</v>
      </c>
      <c r="P2">
        <v>11</v>
      </c>
      <c r="Q2">
        <v>26</v>
      </c>
      <c r="R2">
        <v>18</v>
      </c>
      <c r="S2">
        <v>63</v>
      </c>
      <c r="T2">
        <v>88</v>
      </c>
      <c r="U2">
        <v>55</v>
      </c>
    </row>
    <row r="3" spans="1:21" x14ac:dyDescent="0.25">
      <c r="A3" t="s">
        <v>2</v>
      </c>
      <c r="B3">
        <v>33</v>
      </c>
      <c r="C3">
        <v>44</v>
      </c>
      <c r="D3">
        <v>5</v>
      </c>
      <c r="E3">
        <v>77</v>
      </c>
      <c r="F3">
        <v>23</v>
      </c>
      <c r="G3">
        <v>10</v>
      </c>
      <c r="H3">
        <v>8</v>
      </c>
      <c r="I3">
        <v>7</v>
      </c>
      <c r="J3">
        <v>20</v>
      </c>
      <c r="K3">
        <v>99</v>
      </c>
      <c r="L3">
        <v>16</v>
      </c>
      <c r="M3">
        <v>4</v>
      </c>
      <c r="N3">
        <v>3</v>
      </c>
      <c r="O3">
        <v>18</v>
      </c>
      <c r="P3">
        <v>11</v>
      </c>
      <c r="Q3">
        <v>27</v>
      </c>
      <c r="R3">
        <v>26</v>
      </c>
      <c r="S3">
        <v>55</v>
      </c>
      <c r="T3">
        <v>88</v>
      </c>
      <c r="U3">
        <v>63</v>
      </c>
    </row>
    <row r="4" spans="1:21" x14ac:dyDescent="0.25">
      <c r="A4" t="s">
        <v>3</v>
      </c>
      <c r="B4">
        <v>33</v>
      </c>
      <c r="C4">
        <v>44</v>
      </c>
      <c r="D4">
        <v>5</v>
      </c>
      <c r="E4">
        <v>77</v>
      </c>
      <c r="F4">
        <v>23</v>
      </c>
      <c r="G4">
        <v>10</v>
      </c>
      <c r="H4">
        <v>8</v>
      </c>
      <c r="I4">
        <v>7</v>
      </c>
      <c r="J4">
        <v>20</v>
      </c>
      <c r="K4">
        <v>16</v>
      </c>
      <c r="L4">
        <v>99</v>
      </c>
      <c r="M4">
        <v>4</v>
      </c>
      <c r="N4">
        <v>18</v>
      </c>
      <c r="O4">
        <v>3</v>
      </c>
      <c r="P4">
        <v>11</v>
      </c>
      <c r="Q4">
        <v>27</v>
      </c>
      <c r="R4">
        <v>55</v>
      </c>
      <c r="S4">
        <v>26</v>
      </c>
      <c r="T4">
        <v>88</v>
      </c>
      <c r="U4">
        <v>63</v>
      </c>
    </row>
    <row r="5" spans="1:21" x14ac:dyDescent="0.25">
      <c r="A5" t="s">
        <v>4</v>
      </c>
      <c r="B5">
        <v>33</v>
      </c>
      <c r="C5">
        <v>44</v>
      </c>
      <c r="D5">
        <v>5</v>
      </c>
      <c r="E5">
        <v>77</v>
      </c>
      <c r="F5">
        <v>23</v>
      </c>
      <c r="G5">
        <v>10</v>
      </c>
      <c r="H5">
        <v>8</v>
      </c>
      <c r="I5">
        <v>7</v>
      </c>
      <c r="J5">
        <v>16</v>
      </c>
      <c r="K5">
        <v>20</v>
      </c>
      <c r="L5">
        <v>99</v>
      </c>
      <c r="M5">
        <v>4</v>
      </c>
      <c r="N5">
        <v>18</v>
      </c>
      <c r="O5">
        <v>3</v>
      </c>
      <c r="P5">
        <v>11</v>
      </c>
      <c r="Q5">
        <v>55</v>
      </c>
      <c r="R5">
        <v>27</v>
      </c>
      <c r="S5">
        <v>26</v>
      </c>
      <c r="T5">
        <v>88</v>
      </c>
      <c r="U5">
        <v>63</v>
      </c>
    </row>
    <row r="6" spans="1:21" x14ac:dyDescent="0.25">
      <c r="A6" t="s">
        <v>5</v>
      </c>
      <c r="B6">
        <v>33</v>
      </c>
      <c r="C6">
        <v>44</v>
      </c>
      <c r="D6">
        <v>5</v>
      </c>
      <c r="E6">
        <v>77</v>
      </c>
      <c r="F6">
        <v>23</v>
      </c>
      <c r="G6">
        <v>10</v>
      </c>
      <c r="H6">
        <v>7</v>
      </c>
      <c r="I6">
        <v>8</v>
      </c>
      <c r="J6">
        <v>16</v>
      </c>
      <c r="K6">
        <v>20</v>
      </c>
      <c r="L6">
        <v>99</v>
      </c>
      <c r="M6">
        <v>4</v>
      </c>
      <c r="N6">
        <v>18</v>
      </c>
      <c r="O6">
        <v>3</v>
      </c>
      <c r="P6">
        <v>55</v>
      </c>
      <c r="Q6">
        <v>11</v>
      </c>
      <c r="R6">
        <v>27</v>
      </c>
      <c r="S6">
        <v>26</v>
      </c>
      <c r="T6">
        <v>88</v>
      </c>
      <c r="U6">
        <v>63</v>
      </c>
    </row>
    <row r="7" spans="1:21" x14ac:dyDescent="0.25">
      <c r="A7" t="s">
        <v>6</v>
      </c>
      <c r="B7">
        <v>33</v>
      </c>
      <c r="C7">
        <v>44</v>
      </c>
      <c r="D7">
        <v>5</v>
      </c>
      <c r="E7">
        <v>77</v>
      </c>
      <c r="F7">
        <v>23</v>
      </c>
      <c r="G7">
        <v>10</v>
      </c>
      <c r="H7">
        <v>7</v>
      </c>
      <c r="I7">
        <v>16</v>
      </c>
      <c r="J7">
        <v>8</v>
      </c>
      <c r="K7">
        <v>99</v>
      </c>
      <c r="L7">
        <v>20</v>
      </c>
      <c r="M7">
        <v>4</v>
      </c>
      <c r="N7">
        <v>18</v>
      </c>
      <c r="O7">
        <v>3</v>
      </c>
      <c r="P7">
        <v>55</v>
      </c>
      <c r="Q7">
        <v>11</v>
      </c>
      <c r="R7">
        <v>27</v>
      </c>
      <c r="S7">
        <v>26</v>
      </c>
      <c r="T7">
        <v>88</v>
      </c>
      <c r="U7">
        <v>63</v>
      </c>
    </row>
    <row r="8" spans="1:21" x14ac:dyDescent="0.25">
      <c r="A8" t="s">
        <v>7</v>
      </c>
      <c r="B8">
        <v>33</v>
      </c>
      <c r="C8">
        <v>44</v>
      </c>
      <c r="D8">
        <v>5</v>
      </c>
      <c r="E8">
        <v>77</v>
      </c>
      <c r="F8">
        <v>23</v>
      </c>
      <c r="G8">
        <v>10</v>
      </c>
      <c r="H8">
        <v>7</v>
      </c>
      <c r="I8">
        <v>16</v>
      </c>
      <c r="J8">
        <v>8</v>
      </c>
      <c r="K8">
        <v>99</v>
      </c>
      <c r="L8">
        <v>4</v>
      </c>
      <c r="M8">
        <v>20</v>
      </c>
      <c r="N8">
        <v>18</v>
      </c>
      <c r="O8">
        <v>3</v>
      </c>
      <c r="P8">
        <v>55</v>
      </c>
      <c r="Q8">
        <v>11</v>
      </c>
      <c r="R8">
        <v>27</v>
      </c>
      <c r="S8">
        <v>26</v>
      </c>
      <c r="T8">
        <v>88</v>
      </c>
      <c r="U8">
        <v>63</v>
      </c>
    </row>
    <row r="9" spans="1:21" x14ac:dyDescent="0.25">
      <c r="A9" t="s">
        <v>8</v>
      </c>
      <c r="B9">
        <v>33</v>
      </c>
      <c r="C9">
        <v>44</v>
      </c>
      <c r="D9">
        <v>5</v>
      </c>
      <c r="E9">
        <v>77</v>
      </c>
      <c r="F9">
        <v>23</v>
      </c>
      <c r="G9">
        <v>10</v>
      </c>
      <c r="H9">
        <v>16</v>
      </c>
      <c r="I9">
        <v>7</v>
      </c>
      <c r="J9">
        <v>8</v>
      </c>
      <c r="K9">
        <v>99</v>
      </c>
      <c r="L9">
        <v>4</v>
      </c>
      <c r="M9">
        <v>18</v>
      </c>
      <c r="N9">
        <v>20</v>
      </c>
      <c r="O9">
        <v>3</v>
      </c>
      <c r="P9">
        <v>55</v>
      </c>
      <c r="Q9">
        <v>11</v>
      </c>
      <c r="R9">
        <v>27</v>
      </c>
      <c r="S9">
        <v>26</v>
      </c>
      <c r="T9">
        <v>88</v>
      </c>
      <c r="U9">
        <v>63</v>
      </c>
    </row>
    <row r="10" spans="1:21" x14ac:dyDescent="0.25">
      <c r="A10" t="s">
        <v>9</v>
      </c>
      <c r="B10">
        <v>33</v>
      </c>
      <c r="C10">
        <v>44</v>
      </c>
      <c r="D10">
        <v>5</v>
      </c>
      <c r="E10">
        <v>77</v>
      </c>
      <c r="F10">
        <v>23</v>
      </c>
      <c r="G10">
        <v>10</v>
      </c>
      <c r="H10">
        <v>16</v>
      </c>
      <c r="I10">
        <v>7</v>
      </c>
      <c r="J10">
        <v>8</v>
      </c>
      <c r="K10">
        <v>99</v>
      </c>
      <c r="L10">
        <v>4</v>
      </c>
      <c r="M10">
        <v>18</v>
      </c>
      <c r="N10">
        <v>55</v>
      </c>
      <c r="O10">
        <v>11</v>
      </c>
      <c r="P10">
        <v>27</v>
      </c>
      <c r="Q10">
        <v>26</v>
      </c>
      <c r="R10">
        <v>3</v>
      </c>
      <c r="S10">
        <v>88</v>
      </c>
      <c r="T10">
        <v>20</v>
      </c>
      <c r="U10">
        <v>63</v>
      </c>
    </row>
    <row r="11" spans="1:21" x14ac:dyDescent="0.25">
      <c r="A11" t="s">
        <v>10</v>
      </c>
      <c r="B11">
        <v>33</v>
      </c>
      <c r="C11">
        <v>44</v>
      </c>
      <c r="D11">
        <v>5</v>
      </c>
      <c r="E11">
        <v>77</v>
      </c>
      <c r="F11">
        <v>23</v>
      </c>
      <c r="G11">
        <v>10</v>
      </c>
      <c r="H11">
        <v>16</v>
      </c>
      <c r="I11">
        <v>7</v>
      </c>
      <c r="J11">
        <v>8</v>
      </c>
      <c r="K11">
        <v>99</v>
      </c>
      <c r="L11">
        <v>4</v>
      </c>
      <c r="M11">
        <v>18</v>
      </c>
      <c r="N11">
        <v>55</v>
      </c>
      <c r="O11">
        <v>11</v>
      </c>
      <c r="P11">
        <v>27</v>
      </c>
      <c r="Q11">
        <v>26</v>
      </c>
      <c r="R11">
        <v>20</v>
      </c>
      <c r="S11">
        <v>88</v>
      </c>
      <c r="T11">
        <v>63</v>
      </c>
      <c r="U11">
        <v>3</v>
      </c>
    </row>
    <row r="12" spans="1:21" x14ac:dyDescent="0.25">
      <c r="A12" t="s">
        <v>11</v>
      </c>
      <c r="B12">
        <v>33</v>
      </c>
      <c r="C12">
        <v>44</v>
      </c>
      <c r="D12">
        <v>5</v>
      </c>
      <c r="E12">
        <v>77</v>
      </c>
      <c r="F12">
        <v>23</v>
      </c>
      <c r="G12">
        <v>16</v>
      </c>
      <c r="H12">
        <v>10</v>
      </c>
      <c r="I12">
        <v>7</v>
      </c>
      <c r="J12">
        <v>8</v>
      </c>
      <c r="K12">
        <v>99</v>
      </c>
      <c r="L12">
        <v>4</v>
      </c>
      <c r="M12">
        <v>18</v>
      </c>
      <c r="N12">
        <v>55</v>
      </c>
      <c r="O12">
        <v>11</v>
      </c>
      <c r="P12">
        <v>27</v>
      </c>
      <c r="Q12">
        <v>26</v>
      </c>
      <c r="R12">
        <v>20</v>
      </c>
      <c r="S12">
        <v>88</v>
      </c>
      <c r="T12">
        <v>63</v>
      </c>
      <c r="U12">
        <v>3</v>
      </c>
    </row>
    <row r="13" spans="1:21" x14ac:dyDescent="0.25">
      <c r="A13" t="s">
        <v>12</v>
      </c>
      <c r="B13">
        <v>33</v>
      </c>
      <c r="C13">
        <v>44</v>
      </c>
      <c r="D13">
        <v>5</v>
      </c>
      <c r="E13">
        <v>77</v>
      </c>
      <c r="F13">
        <v>23</v>
      </c>
      <c r="G13">
        <v>16</v>
      </c>
      <c r="H13">
        <v>10</v>
      </c>
      <c r="I13">
        <v>7</v>
      </c>
      <c r="J13">
        <v>8</v>
      </c>
      <c r="K13">
        <v>99</v>
      </c>
      <c r="L13">
        <v>4</v>
      </c>
      <c r="M13">
        <v>18</v>
      </c>
      <c r="N13">
        <v>55</v>
      </c>
      <c r="O13">
        <v>11</v>
      </c>
      <c r="P13">
        <v>27</v>
      </c>
      <c r="Q13">
        <v>26</v>
      </c>
      <c r="R13">
        <v>20</v>
      </c>
      <c r="S13">
        <v>88</v>
      </c>
      <c r="T13">
        <v>63</v>
      </c>
      <c r="U13">
        <v>3</v>
      </c>
    </row>
    <row r="14" spans="1:21" x14ac:dyDescent="0.25">
      <c r="A14" t="s">
        <v>13</v>
      </c>
      <c r="B14">
        <v>33</v>
      </c>
      <c r="C14">
        <v>44</v>
      </c>
      <c r="D14">
        <v>5</v>
      </c>
      <c r="E14">
        <v>77</v>
      </c>
      <c r="F14">
        <v>23</v>
      </c>
      <c r="G14">
        <v>16</v>
      </c>
      <c r="H14">
        <v>10</v>
      </c>
      <c r="I14">
        <v>7</v>
      </c>
      <c r="J14">
        <v>8</v>
      </c>
      <c r="K14">
        <v>99</v>
      </c>
      <c r="L14">
        <v>4</v>
      </c>
      <c r="M14">
        <v>18</v>
      </c>
      <c r="N14">
        <v>55</v>
      </c>
      <c r="O14">
        <v>11</v>
      </c>
      <c r="P14">
        <v>27</v>
      </c>
      <c r="Q14">
        <v>26</v>
      </c>
      <c r="R14">
        <v>20</v>
      </c>
      <c r="S14">
        <v>88</v>
      </c>
      <c r="T14">
        <v>63</v>
      </c>
      <c r="U14">
        <v>3</v>
      </c>
    </row>
    <row r="15" spans="1:21" x14ac:dyDescent="0.25">
      <c r="A15" t="s">
        <v>14</v>
      </c>
      <c r="B15">
        <v>33</v>
      </c>
      <c r="C15">
        <v>44</v>
      </c>
      <c r="D15">
        <v>5</v>
      </c>
      <c r="E15">
        <v>77</v>
      </c>
      <c r="F15">
        <v>23</v>
      </c>
      <c r="G15">
        <v>16</v>
      </c>
      <c r="H15">
        <v>10</v>
      </c>
      <c r="I15">
        <v>7</v>
      </c>
      <c r="J15">
        <v>8</v>
      </c>
      <c r="K15">
        <v>99</v>
      </c>
      <c r="L15">
        <v>4</v>
      </c>
      <c r="M15">
        <v>18</v>
      </c>
      <c r="N15">
        <v>55</v>
      </c>
      <c r="O15">
        <v>11</v>
      </c>
      <c r="P15">
        <v>27</v>
      </c>
      <c r="Q15">
        <v>26</v>
      </c>
      <c r="R15">
        <v>20</v>
      </c>
      <c r="S15">
        <v>88</v>
      </c>
      <c r="T15">
        <v>63</v>
      </c>
      <c r="U15">
        <v>3</v>
      </c>
    </row>
    <row r="16" spans="1:21" x14ac:dyDescent="0.25">
      <c r="A16" t="s">
        <v>15</v>
      </c>
      <c r="B16">
        <v>33</v>
      </c>
      <c r="C16">
        <v>44</v>
      </c>
      <c r="D16">
        <v>5</v>
      </c>
      <c r="E16">
        <v>77</v>
      </c>
      <c r="F16">
        <v>23</v>
      </c>
      <c r="G16">
        <v>16</v>
      </c>
      <c r="H16">
        <v>10</v>
      </c>
      <c r="I16">
        <v>7</v>
      </c>
      <c r="J16">
        <v>8</v>
      </c>
      <c r="K16">
        <v>99</v>
      </c>
      <c r="L16">
        <v>4</v>
      </c>
      <c r="M16">
        <v>18</v>
      </c>
      <c r="N16">
        <v>55</v>
      </c>
      <c r="O16">
        <v>11</v>
      </c>
      <c r="P16">
        <v>27</v>
      </c>
      <c r="Q16">
        <v>26</v>
      </c>
      <c r="R16">
        <v>20</v>
      </c>
      <c r="S16">
        <v>88</v>
      </c>
      <c r="T16">
        <v>63</v>
      </c>
      <c r="U16">
        <v>3</v>
      </c>
    </row>
    <row r="17" spans="1:21" x14ac:dyDescent="0.25">
      <c r="A17" t="s">
        <v>16</v>
      </c>
      <c r="B17">
        <v>33</v>
      </c>
      <c r="C17">
        <v>44</v>
      </c>
      <c r="D17">
        <v>5</v>
      </c>
      <c r="E17">
        <v>77</v>
      </c>
      <c r="F17">
        <v>23</v>
      </c>
      <c r="G17">
        <v>16</v>
      </c>
      <c r="H17">
        <v>10</v>
      </c>
      <c r="I17">
        <v>7</v>
      </c>
      <c r="J17">
        <v>8</v>
      </c>
      <c r="K17">
        <v>99</v>
      </c>
      <c r="L17">
        <v>4</v>
      </c>
      <c r="M17">
        <v>18</v>
      </c>
      <c r="N17">
        <v>55</v>
      </c>
      <c r="O17">
        <v>11</v>
      </c>
      <c r="P17">
        <v>27</v>
      </c>
      <c r="Q17">
        <v>26</v>
      </c>
      <c r="R17">
        <v>20</v>
      </c>
      <c r="S17">
        <v>88</v>
      </c>
      <c r="T17">
        <v>63</v>
      </c>
      <c r="U17">
        <v>3</v>
      </c>
    </row>
    <row r="18" spans="1:21" x14ac:dyDescent="0.25">
      <c r="A18" t="s">
        <v>17</v>
      </c>
      <c r="B18">
        <v>33</v>
      </c>
      <c r="C18">
        <v>44</v>
      </c>
      <c r="D18">
        <v>5</v>
      </c>
      <c r="E18">
        <v>77</v>
      </c>
      <c r="F18">
        <v>23</v>
      </c>
      <c r="G18">
        <v>16</v>
      </c>
      <c r="H18">
        <v>10</v>
      </c>
      <c r="I18">
        <v>7</v>
      </c>
      <c r="J18">
        <v>8</v>
      </c>
      <c r="K18">
        <v>99</v>
      </c>
      <c r="L18">
        <v>4</v>
      </c>
      <c r="M18">
        <v>18</v>
      </c>
      <c r="N18">
        <v>55</v>
      </c>
      <c r="O18">
        <v>11</v>
      </c>
      <c r="P18">
        <v>27</v>
      </c>
      <c r="Q18">
        <v>26</v>
      </c>
      <c r="R18">
        <v>20</v>
      </c>
      <c r="S18">
        <v>88</v>
      </c>
      <c r="T18">
        <v>3</v>
      </c>
      <c r="U18">
        <v>63</v>
      </c>
    </row>
    <row r="19" spans="1:21" x14ac:dyDescent="0.25">
      <c r="A19" t="s">
        <v>18</v>
      </c>
      <c r="B19">
        <v>33</v>
      </c>
      <c r="C19">
        <v>44</v>
      </c>
      <c r="D19">
        <v>5</v>
      </c>
      <c r="E19">
        <v>77</v>
      </c>
      <c r="F19">
        <v>23</v>
      </c>
      <c r="G19">
        <v>16</v>
      </c>
      <c r="H19">
        <v>10</v>
      </c>
      <c r="I19">
        <v>7</v>
      </c>
      <c r="J19">
        <v>8</v>
      </c>
      <c r="K19">
        <v>99</v>
      </c>
      <c r="L19">
        <v>4</v>
      </c>
      <c r="M19">
        <v>18</v>
      </c>
      <c r="N19">
        <v>55</v>
      </c>
      <c r="O19">
        <v>27</v>
      </c>
      <c r="P19">
        <v>26</v>
      </c>
      <c r="Q19">
        <v>11</v>
      </c>
      <c r="R19">
        <v>20</v>
      </c>
      <c r="S19">
        <v>3</v>
      </c>
      <c r="T19">
        <v>88</v>
      </c>
      <c r="U19">
        <v>63</v>
      </c>
    </row>
    <row r="20" spans="1:21" x14ac:dyDescent="0.25">
      <c r="A20" t="s">
        <v>19</v>
      </c>
      <c r="B20">
        <v>33</v>
      </c>
      <c r="C20">
        <v>44</v>
      </c>
      <c r="D20">
        <v>5</v>
      </c>
      <c r="E20">
        <v>77</v>
      </c>
      <c r="F20">
        <v>23</v>
      </c>
      <c r="G20">
        <v>16</v>
      </c>
      <c r="H20">
        <v>10</v>
      </c>
      <c r="I20">
        <v>7</v>
      </c>
      <c r="J20">
        <v>8</v>
      </c>
      <c r="K20">
        <v>99</v>
      </c>
      <c r="L20">
        <v>4</v>
      </c>
      <c r="M20">
        <v>18</v>
      </c>
      <c r="N20">
        <v>55</v>
      </c>
      <c r="O20">
        <v>27</v>
      </c>
      <c r="P20">
        <v>26</v>
      </c>
      <c r="Q20">
        <v>20</v>
      </c>
      <c r="R20">
        <v>11</v>
      </c>
      <c r="S20">
        <v>3</v>
      </c>
      <c r="T20">
        <v>88</v>
      </c>
      <c r="U20">
        <v>63</v>
      </c>
    </row>
    <row r="21" spans="1:21" x14ac:dyDescent="0.25">
      <c r="A21" t="s">
        <v>20</v>
      </c>
      <c r="B21">
        <v>33</v>
      </c>
      <c r="C21">
        <v>44</v>
      </c>
      <c r="D21">
        <v>5</v>
      </c>
      <c r="E21">
        <v>77</v>
      </c>
      <c r="F21">
        <v>23</v>
      </c>
      <c r="G21">
        <v>16</v>
      </c>
      <c r="H21">
        <v>10</v>
      </c>
      <c r="I21">
        <v>7</v>
      </c>
      <c r="J21">
        <v>8</v>
      </c>
      <c r="K21">
        <v>99</v>
      </c>
      <c r="L21">
        <v>4</v>
      </c>
      <c r="M21">
        <v>18</v>
      </c>
      <c r="N21">
        <v>55</v>
      </c>
      <c r="O21">
        <v>27</v>
      </c>
      <c r="P21">
        <v>26</v>
      </c>
      <c r="Q21">
        <v>20</v>
      </c>
      <c r="R21">
        <v>11</v>
      </c>
      <c r="S21">
        <v>3</v>
      </c>
      <c r="T21">
        <v>88</v>
      </c>
      <c r="U21">
        <v>63</v>
      </c>
    </row>
    <row r="22" spans="1:21" x14ac:dyDescent="0.25">
      <c r="A22" t="s">
        <v>21</v>
      </c>
      <c r="B22">
        <v>33</v>
      </c>
      <c r="C22">
        <v>44</v>
      </c>
      <c r="D22">
        <v>5</v>
      </c>
      <c r="E22">
        <v>77</v>
      </c>
      <c r="F22">
        <v>23</v>
      </c>
      <c r="G22">
        <v>16</v>
      </c>
      <c r="H22">
        <v>10</v>
      </c>
      <c r="I22">
        <v>7</v>
      </c>
      <c r="J22">
        <v>8</v>
      </c>
      <c r="K22">
        <v>4</v>
      </c>
      <c r="L22">
        <v>18</v>
      </c>
      <c r="M22">
        <v>99</v>
      </c>
      <c r="N22">
        <v>55</v>
      </c>
      <c r="O22">
        <v>27</v>
      </c>
      <c r="P22">
        <v>26</v>
      </c>
      <c r="Q22">
        <v>20</v>
      </c>
      <c r="R22">
        <v>11</v>
      </c>
      <c r="S22">
        <v>3</v>
      </c>
      <c r="T22">
        <v>63</v>
      </c>
      <c r="U22">
        <v>88</v>
      </c>
    </row>
    <row r="23" spans="1:21" x14ac:dyDescent="0.25">
      <c r="A23" t="s">
        <v>22</v>
      </c>
      <c r="B23">
        <v>33</v>
      </c>
      <c r="C23">
        <v>5</v>
      </c>
      <c r="D23">
        <v>77</v>
      </c>
      <c r="E23">
        <v>23</v>
      </c>
      <c r="F23">
        <v>16</v>
      </c>
      <c r="G23">
        <v>44</v>
      </c>
      <c r="H23">
        <v>10</v>
      </c>
      <c r="I23">
        <v>8</v>
      </c>
      <c r="J23">
        <v>7</v>
      </c>
      <c r="K23">
        <v>4</v>
      </c>
      <c r="L23">
        <v>55</v>
      </c>
      <c r="M23">
        <v>18</v>
      </c>
      <c r="N23">
        <v>27</v>
      </c>
      <c r="O23">
        <v>26</v>
      </c>
      <c r="P23">
        <v>20</v>
      </c>
      <c r="Q23">
        <v>99</v>
      </c>
      <c r="R23">
        <v>11</v>
      </c>
      <c r="S23">
        <v>3</v>
      </c>
      <c r="T23">
        <v>63</v>
      </c>
      <c r="U23">
        <v>88</v>
      </c>
    </row>
    <row r="24" spans="1:21" x14ac:dyDescent="0.25">
      <c r="A24" t="s">
        <v>23</v>
      </c>
      <c r="B24">
        <v>5</v>
      </c>
      <c r="C24">
        <v>77</v>
      </c>
      <c r="D24">
        <v>23</v>
      </c>
      <c r="E24">
        <v>44</v>
      </c>
      <c r="F24">
        <v>33</v>
      </c>
      <c r="G24">
        <v>16</v>
      </c>
      <c r="H24">
        <v>10</v>
      </c>
      <c r="I24">
        <v>8</v>
      </c>
      <c r="J24">
        <v>4</v>
      </c>
      <c r="K24">
        <v>55</v>
      </c>
      <c r="L24">
        <v>18</v>
      </c>
      <c r="M24">
        <v>27</v>
      </c>
      <c r="N24">
        <v>26</v>
      </c>
      <c r="O24">
        <v>7</v>
      </c>
      <c r="P24">
        <v>99</v>
      </c>
      <c r="Q24">
        <v>20</v>
      </c>
      <c r="R24">
        <v>11</v>
      </c>
      <c r="S24">
        <v>3</v>
      </c>
      <c r="T24">
        <v>63</v>
      </c>
      <c r="U24">
        <v>88</v>
      </c>
    </row>
    <row r="25" spans="1:21" x14ac:dyDescent="0.25">
      <c r="A25" t="s">
        <v>24</v>
      </c>
      <c r="B25">
        <v>5</v>
      </c>
      <c r="C25">
        <v>77</v>
      </c>
      <c r="D25">
        <v>33</v>
      </c>
      <c r="E25">
        <v>23</v>
      </c>
      <c r="F25">
        <v>44</v>
      </c>
      <c r="G25">
        <v>16</v>
      </c>
      <c r="H25">
        <v>8</v>
      </c>
      <c r="I25">
        <v>4</v>
      </c>
      <c r="J25">
        <v>55</v>
      </c>
      <c r="K25">
        <v>18</v>
      </c>
      <c r="L25">
        <v>27</v>
      </c>
      <c r="M25">
        <v>10</v>
      </c>
      <c r="N25">
        <v>26</v>
      </c>
      <c r="O25">
        <v>7</v>
      </c>
      <c r="P25">
        <v>99</v>
      </c>
      <c r="Q25">
        <v>20</v>
      </c>
      <c r="R25">
        <v>11</v>
      </c>
      <c r="S25">
        <v>3</v>
      </c>
      <c r="T25">
        <v>63</v>
      </c>
      <c r="U25">
        <v>88</v>
      </c>
    </row>
    <row r="26" spans="1:21" x14ac:dyDescent="0.25">
      <c r="A26" t="s">
        <v>25</v>
      </c>
      <c r="B26">
        <v>5</v>
      </c>
      <c r="C26">
        <v>77</v>
      </c>
      <c r="D26">
        <v>33</v>
      </c>
      <c r="E26">
        <v>44</v>
      </c>
      <c r="F26">
        <v>16</v>
      </c>
      <c r="G26">
        <v>23</v>
      </c>
      <c r="H26">
        <v>8</v>
      </c>
      <c r="I26">
        <v>4</v>
      </c>
      <c r="J26">
        <v>55</v>
      </c>
      <c r="K26">
        <v>18</v>
      </c>
      <c r="L26">
        <v>27</v>
      </c>
      <c r="M26">
        <v>10</v>
      </c>
      <c r="N26">
        <v>7</v>
      </c>
      <c r="O26">
        <v>99</v>
      </c>
      <c r="P26">
        <v>20</v>
      </c>
      <c r="Q26">
        <v>11</v>
      </c>
      <c r="R26">
        <v>3</v>
      </c>
      <c r="S26">
        <v>26</v>
      </c>
      <c r="T26">
        <v>88</v>
      </c>
      <c r="U26">
        <v>63</v>
      </c>
    </row>
    <row r="27" spans="1:21" x14ac:dyDescent="0.25">
      <c r="A27" t="s">
        <v>26</v>
      </c>
      <c r="B27">
        <v>5</v>
      </c>
      <c r="C27">
        <v>77</v>
      </c>
      <c r="D27">
        <v>33</v>
      </c>
      <c r="E27">
        <v>44</v>
      </c>
      <c r="F27">
        <v>16</v>
      </c>
      <c r="G27">
        <v>23</v>
      </c>
      <c r="H27">
        <v>8</v>
      </c>
      <c r="I27">
        <v>4</v>
      </c>
      <c r="J27">
        <v>55</v>
      </c>
      <c r="K27">
        <v>18</v>
      </c>
      <c r="L27">
        <v>10</v>
      </c>
      <c r="M27">
        <v>27</v>
      </c>
      <c r="N27">
        <v>7</v>
      </c>
      <c r="O27">
        <v>99</v>
      </c>
      <c r="P27">
        <v>11</v>
      </c>
      <c r="Q27">
        <v>20</v>
      </c>
      <c r="R27">
        <v>3</v>
      </c>
      <c r="S27">
        <v>26</v>
      </c>
      <c r="T27">
        <v>88</v>
      </c>
      <c r="U27">
        <v>63</v>
      </c>
    </row>
    <row r="28" spans="1:21" x14ac:dyDescent="0.25">
      <c r="A28" t="s">
        <v>27</v>
      </c>
      <c r="B28">
        <v>33</v>
      </c>
      <c r="C28">
        <v>44</v>
      </c>
      <c r="D28">
        <v>77</v>
      </c>
      <c r="E28">
        <v>16</v>
      </c>
      <c r="F28">
        <v>5</v>
      </c>
      <c r="G28">
        <v>23</v>
      </c>
      <c r="H28">
        <v>4</v>
      </c>
      <c r="I28">
        <v>55</v>
      </c>
      <c r="J28">
        <v>8</v>
      </c>
      <c r="K28">
        <v>18</v>
      </c>
      <c r="L28">
        <v>10</v>
      </c>
      <c r="M28">
        <v>27</v>
      </c>
      <c r="N28">
        <v>7</v>
      </c>
      <c r="O28">
        <v>99</v>
      </c>
      <c r="P28">
        <v>11</v>
      </c>
      <c r="Q28">
        <v>3</v>
      </c>
      <c r="R28">
        <v>20</v>
      </c>
      <c r="S28">
        <v>26</v>
      </c>
      <c r="T28">
        <v>63</v>
      </c>
      <c r="U28">
        <v>88</v>
      </c>
    </row>
    <row r="29" spans="1:21" x14ac:dyDescent="0.25">
      <c r="A29" t="s">
        <v>28</v>
      </c>
      <c r="B29">
        <v>33</v>
      </c>
      <c r="C29">
        <v>44</v>
      </c>
      <c r="D29">
        <v>16</v>
      </c>
      <c r="E29">
        <v>5</v>
      </c>
      <c r="F29">
        <v>77</v>
      </c>
      <c r="G29">
        <v>23</v>
      </c>
      <c r="H29">
        <v>55</v>
      </c>
      <c r="I29">
        <v>4</v>
      </c>
      <c r="J29">
        <v>10</v>
      </c>
      <c r="K29">
        <v>18</v>
      </c>
      <c r="L29">
        <v>7</v>
      </c>
      <c r="M29">
        <v>99</v>
      </c>
      <c r="N29">
        <v>27</v>
      </c>
      <c r="O29">
        <v>11</v>
      </c>
      <c r="P29">
        <v>3</v>
      </c>
      <c r="Q29">
        <v>8</v>
      </c>
      <c r="R29">
        <v>26</v>
      </c>
      <c r="S29">
        <v>20</v>
      </c>
      <c r="T29">
        <v>63</v>
      </c>
      <c r="U29">
        <v>88</v>
      </c>
    </row>
    <row r="30" spans="1:21" x14ac:dyDescent="0.25">
      <c r="A30" t="s">
        <v>29</v>
      </c>
      <c r="B30">
        <v>33</v>
      </c>
      <c r="C30">
        <v>44</v>
      </c>
      <c r="D30">
        <v>16</v>
      </c>
      <c r="E30">
        <v>5</v>
      </c>
      <c r="F30">
        <v>77</v>
      </c>
      <c r="G30">
        <v>23</v>
      </c>
      <c r="H30">
        <v>55</v>
      </c>
      <c r="I30">
        <v>10</v>
      </c>
      <c r="J30">
        <v>7</v>
      </c>
      <c r="K30">
        <v>99</v>
      </c>
      <c r="L30">
        <v>18</v>
      </c>
      <c r="M30">
        <v>11</v>
      </c>
      <c r="N30">
        <v>3</v>
      </c>
      <c r="O30">
        <v>8</v>
      </c>
      <c r="P30">
        <v>4</v>
      </c>
      <c r="Q30">
        <v>26</v>
      </c>
      <c r="R30">
        <v>27</v>
      </c>
      <c r="S30">
        <v>20</v>
      </c>
      <c r="T30">
        <v>63</v>
      </c>
      <c r="U30">
        <v>88</v>
      </c>
    </row>
    <row r="31" spans="1:21" x14ac:dyDescent="0.25">
      <c r="A31" t="s">
        <v>30</v>
      </c>
      <c r="B31">
        <v>33</v>
      </c>
      <c r="C31">
        <v>44</v>
      </c>
      <c r="D31">
        <v>5</v>
      </c>
      <c r="E31">
        <v>16</v>
      </c>
      <c r="F31">
        <v>77</v>
      </c>
      <c r="G31">
        <v>23</v>
      </c>
      <c r="H31">
        <v>10</v>
      </c>
      <c r="I31">
        <v>55</v>
      </c>
      <c r="J31">
        <v>7</v>
      </c>
      <c r="K31">
        <v>99</v>
      </c>
      <c r="L31">
        <v>11</v>
      </c>
      <c r="M31">
        <v>3</v>
      </c>
      <c r="N31">
        <v>8</v>
      </c>
      <c r="O31">
        <v>4</v>
      </c>
      <c r="P31">
        <v>26</v>
      </c>
      <c r="Q31">
        <v>18</v>
      </c>
      <c r="R31">
        <v>27</v>
      </c>
      <c r="S31">
        <v>20</v>
      </c>
      <c r="T31">
        <v>63</v>
      </c>
      <c r="U31">
        <v>88</v>
      </c>
    </row>
    <row r="32" spans="1:21" x14ac:dyDescent="0.25">
      <c r="A32" t="s">
        <v>31</v>
      </c>
      <c r="B32">
        <v>33</v>
      </c>
      <c r="C32">
        <v>44</v>
      </c>
      <c r="D32">
        <v>5</v>
      </c>
      <c r="E32">
        <v>77</v>
      </c>
      <c r="F32">
        <v>23</v>
      </c>
      <c r="G32">
        <v>16</v>
      </c>
      <c r="H32">
        <v>10</v>
      </c>
      <c r="I32">
        <v>7</v>
      </c>
      <c r="J32">
        <v>99</v>
      </c>
      <c r="K32">
        <v>11</v>
      </c>
      <c r="L32">
        <v>3</v>
      </c>
      <c r="M32">
        <v>8</v>
      </c>
      <c r="N32">
        <v>4</v>
      </c>
      <c r="O32">
        <v>26</v>
      </c>
      <c r="P32">
        <v>55</v>
      </c>
      <c r="Q32">
        <v>18</v>
      </c>
      <c r="R32">
        <v>27</v>
      </c>
      <c r="S32">
        <v>20</v>
      </c>
      <c r="T32">
        <v>63</v>
      </c>
      <c r="U32">
        <v>88</v>
      </c>
    </row>
    <row r="33" spans="1:21" x14ac:dyDescent="0.25">
      <c r="A33" t="s">
        <v>32</v>
      </c>
      <c r="B33">
        <v>33</v>
      </c>
      <c r="C33">
        <v>44</v>
      </c>
      <c r="D33">
        <v>5</v>
      </c>
      <c r="E33">
        <v>77</v>
      </c>
      <c r="F33">
        <v>23</v>
      </c>
      <c r="G33">
        <v>16</v>
      </c>
      <c r="H33">
        <v>10</v>
      </c>
      <c r="I33">
        <v>7</v>
      </c>
      <c r="J33">
        <v>99</v>
      </c>
      <c r="K33">
        <v>11</v>
      </c>
      <c r="L33">
        <v>3</v>
      </c>
      <c r="M33">
        <v>8</v>
      </c>
      <c r="N33">
        <v>4</v>
      </c>
      <c r="O33">
        <v>26</v>
      </c>
      <c r="P33">
        <v>55</v>
      </c>
      <c r="Q33">
        <v>18</v>
      </c>
      <c r="R33">
        <v>27</v>
      </c>
      <c r="S33">
        <v>20</v>
      </c>
      <c r="T33">
        <v>63</v>
      </c>
      <c r="U33">
        <v>88</v>
      </c>
    </row>
    <row r="34" spans="1:21" x14ac:dyDescent="0.25">
      <c r="A34" t="s">
        <v>33</v>
      </c>
      <c r="B34">
        <v>33</v>
      </c>
      <c r="C34">
        <v>44</v>
      </c>
      <c r="D34">
        <v>5</v>
      </c>
      <c r="E34">
        <v>77</v>
      </c>
      <c r="F34">
        <v>23</v>
      </c>
      <c r="G34">
        <v>16</v>
      </c>
      <c r="H34">
        <v>10</v>
      </c>
      <c r="I34">
        <v>7</v>
      </c>
      <c r="J34">
        <v>99</v>
      </c>
      <c r="K34">
        <v>11</v>
      </c>
      <c r="L34">
        <v>3</v>
      </c>
      <c r="M34">
        <v>8</v>
      </c>
      <c r="N34">
        <v>4</v>
      </c>
      <c r="O34">
        <v>26</v>
      </c>
      <c r="P34">
        <v>55</v>
      </c>
      <c r="Q34">
        <v>18</v>
      </c>
      <c r="R34">
        <v>27</v>
      </c>
      <c r="S34">
        <v>20</v>
      </c>
      <c r="T34">
        <v>63</v>
      </c>
      <c r="U34">
        <v>88</v>
      </c>
    </row>
    <row r="35" spans="1:21" x14ac:dyDescent="0.25">
      <c r="A35" t="s">
        <v>34</v>
      </c>
      <c r="B35">
        <v>33</v>
      </c>
      <c r="C35">
        <v>44</v>
      </c>
      <c r="D35">
        <v>5</v>
      </c>
      <c r="E35">
        <v>77</v>
      </c>
      <c r="F35">
        <v>23</v>
      </c>
      <c r="G35">
        <v>16</v>
      </c>
      <c r="H35">
        <v>10</v>
      </c>
      <c r="I35">
        <v>7</v>
      </c>
      <c r="J35">
        <v>99</v>
      </c>
      <c r="K35">
        <v>11</v>
      </c>
      <c r="L35">
        <v>3</v>
      </c>
      <c r="M35">
        <v>8</v>
      </c>
      <c r="N35">
        <v>4</v>
      </c>
      <c r="O35">
        <v>26</v>
      </c>
      <c r="P35">
        <v>55</v>
      </c>
      <c r="Q35">
        <v>18</v>
      </c>
      <c r="R35">
        <v>27</v>
      </c>
      <c r="S35">
        <v>20</v>
      </c>
      <c r="T35">
        <v>63</v>
      </c>
      <c r="U35">
        <v>88</v>
      </c>
    </row>
    <row r="36" spans="1:21" x14ac:dyDescent="0.25">
      <c r="A36" t="s">
        <v>35</v>
      </c>
      <c r="B36">
        <v>33</v>
      </c>
      <c r="C36">
        <v>44</v>
      </c>
      <c r="D36">
        <v>5</v>
      </c>
      <c r="E36">
        <v>77</v>
      </c>
      <c r="F36">
        <v>23</v>
      </c>
      <c r="G36">
        <v>16</v>
      </c>
      <c r="H36">
        <v>10</v>
      </c>
      <c r="I36">
        <v>7</v>
      </c>
      <c r="J36">
        <v>99</v>
      </c>
      <c r="K36">
        <v>11</v>
      </c>
      <c r="L36">
        <v>3</v>
      </c>
      <c r="M36">
        <v>8</v>
      </c>
      <c r="N36">
        <v>4</v>
      </c>
      <c r="O36">
        <v>26</v>
      </c>
      <c r="P36">
        <v>55</v>
      </c>
      <c r="Q36">
        <v>18</v>
      </c>
      <c r="R36">
        <v>27</v>
      </c>
      <c r="S36">
        <v>20</v>
      </c>
      <c r="T36">
        <v>63</v>
      </c>
      <c r="U36">
        <v>88</v>
      </c>
    </row>
    <row r="37" spans="1:21" x14ac:dyDescent="0.25">
      <c r="A37" t="s">
        <v>36</v>
      </c>
      <c r="B37">
        <v>33</v>
      </c>
      <c r="C37">
        <v>44</v>
      </c>
      <c r="D37">
        <v>5</v>
      </c>
      <c r="E37">
        <v>77</v>
      </c>
      <c r="F37">
        <v>23</v>
      </c>
      <c r="G37">
        <v>16</v>
      </c>
      <c r="H37">
        <v>10</v>
      </c>
      <c r="I37">
        <v>7</v>
      </c>
      <c r="J37">
        <v>99</v>
      </c>
      <c r="K37">
        <v>11</v>
      </c>
      <c r="L37">
        <v>3</v>
      </c>
      <c r="M37">
        <v>8</v>
      </c>
      <c r="N37">
        <v>4</v>
      </c>
      <c r="O37">
        <v>26</v>
      </c>
      <c r="P37">
        <v>55</v>
      </c>
      <c r="Q37">
        <v>18</v>
      </c>
      <c r="R37">
        <v>27</v>
      </c>
      <c r="S37">
        <v>20</v>
      </c>
      <c r="T37">
        <v>63</v>
      </c>
      <c r="U37">
        <v>88</v>
      </c>
    </row>
    <row r="38" spans="1:21" x14ac:dyDescent="0.25">
      <c r="A38" t="s">
        <v>37</v>
      </c>
      <c r="B38">
        <v>33</v>
      </c>
      <c r="C38">
        <v>44</v>
      </c>
      <c r="D38">
        <v>5</v>
      </c>
      <c r="E38">
        <v>77</v>
      </c>
      <c r="F38">
        <v>23</v>
      </c>
      <c r="G38">
        <v>16</v>
      </c>
      <c r="H38">
        <v>10</v>
      </c>
      <c r="I38">
        <v>7</v>
      </c>
      <c r="J38">
        <v>99</v>
      </c>
      <c r="K38">
        <v>11</v>
      </c>
      <c r="L38">
        <v>3</v>
      </c>
      <c r="M38">
        <v>8</v>
      </c>
      <c r="N38">
        <v>4</v>
      </c>
      <c r="O38">
        <v>26</v>
      </c>
      <c r="P38">
        <v>55</v>
      </c>
      <c r="Q38">
        <v>18</v>
      </c>
      <c r="R38">
        <v>27</v>
      </c>
      <c r="S38">
        <v>20</v>
      </c>
      <c r="T38">
        <v>63</v>
      </c>
      <c r="U38">
        <v>88</v>
      </c>
    </row>
    <row r="39" spans="1:21" x14ac:dyDescent="0.25">
      <c r="A39" t="s">
        <v>38</v>
      </c>
      <c r="B39">
        <v>33</v>
      </c>
      <c r="C39">
        <v>44</v>
      </c>
      <c r="D39">
        <v>5</v>
      </c>
      <c r="E39">
        <v>77</v>
      </c>
      <c r="F39">
        <v>23</v>
      </c>
      <c r="G39">
        <v>16</v>
      </c>
      <c r="H39">
        <v>10</v>
      </c>
      <c r="I39">
        <v>7</v>
      </c>
      <c r="J39">
        <v>99</v>
      </c>
      <c r="K39">
        <v>11</v>
      </c>
      <c r="L39">
        <v>3</v>
      </c>
      <c r="M39">
        <v>8</v>
      </c>
      <c r="N39">
        <v>4</v>
      </c>
      <c r="O39">
        <v>26</v>
      </c>
      <c r="P39">
        <v>55</v>
      </c>
      <c r="Q39">
        <v>18</v>
      </c>
      <c r="R39">
        <v>27</v>
      </c>
      <c r="S39">
        <v>20</v>
      </c>
      <c r="T39">
        <v>63</v>
      </c>
      <c r="U39">
        <v>88</v>
      </c>
    </row>
    <row r="40" spans="1:21" x14ac:dyDescent="0.25">
      <c r="A40" t="s">
        <v>39</v>
      </c>
      <c r="B40">
        <v>33</v>
      </c>
      <c r="C40">
        <v>44</v>
      </c>
      <c r="D40">
        <v>5</v>
      </c>
      <c r="E40">
        <v>77</v>
      </c>
      <c r="F40">
        <v>23</v>
      </c>
      <c r="G40">
        <v>16</v>
      </c>
      <c r="H40">
        <v>10</v>
      </c>
      <c r="I40">
        <v>7</v>
      </c>
      <c r="J40">
        <v>99</v>
      </c>
      <c r="K40">
        <v>11</v>
      </c>
      <c r="L40">
        <v>3</v>
      </c>
      <c r="M40">
        <v>8</v>
      </c>
      <c r="N40">
        <v>4</v>
      </c>
      <c r="O40">
        <v>26</v>
      </c>
      <c r="P40">
        <v>55</v>
      </c>
      <c r="Q40">
        <v>18</v>
      </c>
      <c r="R40">
        <v>27</v>
      </c>
      <c r="S40">
        <v>20</v>
      </c>
      <c r="T40">
        <v>63</v>
      </c>
      <c r="U40">
        <v>88</v>
      </c>
    </row>
    <row r="41" spans="1:21" x14ac:dyDescent="0.25">
      <c r="A41" t="s">
        <v>40</v>
      </c>
      <c r="B41">
        <v>33</v>
      </c>
      <c r="C41">
        <v>44</v>
      </c>
      <c r="D41">
        <v>5</v>
      </c>
      <c r="E41">
        <v>77</v>
      </c>
      <c r="F41">
        <v>23</v>
      </c>
      <c r="G41">
        <v>16</v>
      </c>
      <c r="H41">
        <v>10</v>
      </c>
      <c r="I41">
        <v>7</v>
      </c>
      <c r="J41">
        <v>99</v>
      </c>
      <c r="K41">
        <v>11</v>
      </c>
      <c r="L41">
        <v>3</v>
      </c>
      <c r="M41">
        <v>8</v>
      </c>
      <c r="N41">
        <v>4</v>
      </c>
      <c r="O41">
        <v>26</v>
      </c>
      <c r="P41">
        <v>55</v>
      </c>
      <c r="Q41">
        <v>18</v>
      </c>
      <c r="R41">
        <v>27</v>
      </c>
      <c r="S41">
        <v>20</v>
      </c>
      <c r="T41">
        <v>63</v>
      </c>
      <c r="U41">
        <v>88</v>
      </c>
    </row>
    <row r="42" spans="1:21" x14ac:dyDescent="0.25">
      <c r="A42" t="s">
        <v>41</v>
      </c>
      <c r="B42">
        <v>33</v>
      </c>
      <c r="C42">
        <v>44</v>
      </c>
      <c r="D42">
        <v>5</v>
      </c>
      <c r="E42">
        <v>77</v>
      </c>
      <c r="F42">
        <v>23</v>
      </c>
      <c r="G42">
        <v>16</v>
      </c>
      <c r="H42">
        <v>10</v>
      </c>
      <c r="I42">
        <v>7</v>
      </c>
      <c r="J42">
        <v>99</v>
      </c>
      <c r="K42">
        <v>11</v>
      </c>
      <c r="L42">
        <v>8</v>
      </c>
      <c r="M42">
        <v>3</v>
      </c>
      <c r="N42">
        <v>4</v>
      </c>
      <c r="O42">
        <v>26</v>
      </c>
      <c r="P42">
        <v>55</v>
      </c>
      <c r="Q42">
        <v>18</v>
      </c>
      <c r="R42">
        <v>27</v>
      </c>
      <c r="S42">
        <v>20</v>
      </c>
      <c r="T42">
        <v>63</v>
      </c>
      <c r="U42">
        <v>88</v>
      </c>
    </row>
    <row r="43" spans="1:21" x14ac:dyDescent="0.25">
      <c r="A43" t="s">
        <v>42</v>
      </c>
      <c r="B43">
        <v>33</v>
      </c>
      <c r="C43">
        <v>44</v>
      </c>
      <c r="D43">
        <v>5</v>
      </c>
      <c r="E43">
        <v>77</v>
      </c>
      <c r="F43">
        <v>23</v>
      </c>
      <c r="G43">
        <v>16</v>
      </c>
      <c r="H43">
        <v>10</v>
      </c>
      <c r="I43">
        <v>7</v>
      </c>
      <c r="J43">
        <v>99</v>
      </c>
      <c r="K43">
        <v>11</v>
      </c>
      <c r="L43">
        <v>8</v>
      </c>
      <c r="M43">
        <v>4</v>
      </c>
      <c r="N43">
        <v>26</v>
      </c>
      <c r="O43">
        <v>55</v>
      </c>
      <c r="P43">
        <v>18</v>
      </c>
      <c r="Q43">
        <v>27</v>
      </c>
      <c r="R43">
        <v>20</v>
      </c>
      <c r="S43">
        <v>3</v>
      </c>
      <c r="T43">
        <v>63</v>
      </c>
      <c r="U43">
        <v>88</v>
      </c>
    </row>
    <row r="44" spans="1:21" x14ac:dyDescent="0.25">
      <c r="A44" t="s">
        <v>43</v>
      </c>
      <c r="B44">
        <v>33</v>
      </c>
      <c r="C44">
        <v>44</v>
      </c>
      <c r="D44">
        <v>5</v>
      </c>
      <c r="E44">
        <v>23</v>
      </c>
      <c r="F44">
        <v>16</v>
      </c>
      <c r="G44">
        <v>77</v>
      </c>
      <c r="H44">
        <v>10</v>
      </c>
      <c r="I44">
        <v>7</v>
      </c>
      <c r="J44">
        <v>99</v>
      </c>
      <c r="K44">
        <v>11</v>
      </c>
      <c r="L44">
        <v>8</v>
      </c>
      <c r="M44">
        <v>4</v>
      </c>
      <c r="N44">
        <v>26</v>
      </c>
      <c r="O44">
        <v>55</v>
      </c>
      <c r="P44">
        <v>18</v>
      </c>
      <c r="Q44">
        <v>27</v>
      </c>
      <c r="R44">
        <v>20</v>
      </c>
      <c r="S44">
        <v>3</v>
      </c>
      <c r="T44">
        <v>63</v>
      </c>
      <c r="U44">
        <v>88</v>
      </c>
    </row>
    <row r="45" spans="1:21" x14ac:dyDescent="0.25">
      <c r="A45" t="s">
        <v>44</v>
      </c>
      <c r="B45">
        <v>33</v>
      </c>
      <c r="C45">
        <v>44</v>
      </c>
      <c r="D45">
        <v>5</v>
      </c>
      <c r="E45">
        <v>23</v>
      </c>
      <c r="F45">
        <v>16</v>
      </c>
      <c r="G45">
        <v>77</v>
      </c>
      <c r="H45">
        <v>10</v>
      </c>
      <c r="I45">
        <v>7</v>
      </c>
      <c r="J45">
        <v>99</v>
      </c>
      <c r="K45">
        <v>11</v>
      </c>
      <c r="L45">
        <v>8</v>
      </c>
      <c r="M45">
        <v>4</v>
      </c>
      <c r="N45">
        <v>26</v>
      </c>
      <c r="O45">
        <v>55</v>
      </c>
      <c r="P45">
        <v>18</v>
      </c>
      <c r="Q45">
        <v>27</v>
      </c>
      <c r="R45">
        <v>20</v>
      </c>
      <c r="S45">
        <v>3</v>
      </c>
      <c r="T45">
        <v>63</v>
      </c>
      <c r="U45">
        <v>88</v>
      </c>
    </row>
    <row r="46" spans="1:21" x14ac:dyDescent="0.25">
      <c r="A46" t="s">
        <v>45</v>
      </c>
      <c r="B46">
        <v>33</v>
      </c>
      <c r="C46">
        <v>5</v>
      </c>
      <c r="D46">
        <v>44</v>
      </c>
      <c r="E46">
        <v>23</v>
      </c>
      <c r="F46">
        <v>16</v>
      </c>
      <c r="G46">
        <v>77</v>
      </c>
      <c r="H46">
        <v>10</v>
      </c>
      <c r="I46">
        <v>7</v>
      </c>
      <c r="J46">
        <v>99</v>
      </c>
      <c r="K46">
        <v>11</v>
      </c>
      <c r="L46">
        <v>8</v>
      </c>
      <c r="M46">
        <v>4</v>
      </c>
      <c r="N46">
        <v>26</v>
      </c>
      <c r="O46">
        <v>55</v>
      </c>
      <c r="P46">
        <v>18</v>
      </c>
      <c r="Q46">
        <v>27</v>
      </c>
      <c r="R46">
        <v>20</v>
      </c>
      <c r="S46">
        <v>3</v>
      </c>
      <c r="T46">
        <v>63</v>
      </c>
      <c r="U46">
        <v>88</v>
      </c>
    </row>
    <row r="47" spans="1:21" x14ac:dyDescent="0.25">
      <c r="A47" t="s">
        <v>46</v>
      </c>
      <c r="B47">
        <v>5</v>
      </c>
      <c r="C47">
        <v>33</v>
      </c>
      <c r="D47">
        <v>44</v>
      </c>
      <c r="E47">
        <v>23</v>
      </c>
      <c r="F47">
        <v>16</v>
      </c>
      <c r="G47">
        <v>77</v>
      </c>
      <c r="H47">
        <v>10</v>
      </c>
      <c r="I47">
        <v>7</v>
      </c>
      <c r="J47">
        <v>99</v>
      </c>
      <c r="K47">
        <v>11</v>
      </c>
      <c r="L47">
        <v>8</v>
      </c>
      <c r="M47">
        <v>4</v>
      </c>
      <c r="N47">
        <v>26</v>
      </c>
      <c r="O47">
        <v>55</v>
      </c>
      <c r="P47">
        <v>18</v>
      </c>
      <c r="Q47">
        <v>20</v>
      </c>
      <c r="R47">
        <v>3</v>
      </c>
      <c r="S47">
        <v>27</v>
      </c>
      <c r="T47">
        <v>63</v>
      </c>
      <c r="U47">
        <v>88</v>
      </c>
    </row>
    <row r="48" spans="1:21" x14ac:dyDescent="0.25">
      <c r="A48" t="s">
        <v>47</v>
      </c>
      <c r="B48">
        <v>5</v>
      </c>
      <c r="C48">
        <v>33</v>
      </c>
      <c r="D48">
        <v>44</v>
      </c>
      <c r="E48">
        <v>23</v>
      </c>
      <c r="F48">
        <v>16</v>
      </c>
      <c r="G48">
        <v>77</v>
      </c>
      <c r="H48">
        <v>10</v>
      </c>
      <c r="I48">
        <v>7</v>
      </c>
      <c r="J48">
        <v>99</v>
      </c>
      <c r="K48">
        <v>8</v>
      </c>
      <c r="L48">
        <v>4</v>
      </c>
      <c r="M48">
        <v>55</v>
      </c>
      <c r="N48">
        <v>26</v>
      </c>
      <c r="O48">
        <v>18</v>
      </c>
      <c r="P48">
        <v>11</v>
      </c>
      <c r="Q48">
        <v>3</v>
      </c>
      <c r="R48">
        <v>20</v>
      </c>
      <c r="S48">
        <v>27</v>
      </c>
      <c r="T48">
        <v>63</v>
      </c>
      <c r="U48">
        <v>88</v>
      </c>
    </row>
    <row r="49" spans="1:21" x14ac:dyDescent="0.25">
      <c r="A49" t="s">
        <v>48</v>
      </c>
      <c r="B49">
        <v>5</v>
      </c>
      <c r="C49">
        <v>33</v>
      </c>
      <c r="D49">
        <v>44</v>
      </c>
      <c r="E49">
        <v>23</v>
      </c>
      <c r="F49">
        <v>16</v>
      </c>
      <c r="G49">
        <v>77</v>
      </c>
      <c r="H49">
        <v>10</v>
      </c>
      <c r="I49">
        <v>7</v>
      </c>
      <c r="J49">
        <v>8</v>
      </c>
      <c r="K49">
        <v>4</v>
      </c>
      <c r="L49">
        <v>55</v>
      </c>
      <c r="M49">
        <v>18</v>
      </c>
      <c r="N49">
        <v>99</v>
      </c>
      <c r="O49">
        <v>11</v>
      </c>
      <c r="P49">
        <v>3</v>
      </c>
      <c r="Q49">
        <v>20</v>
      </c>
      <c r="R49">
        <v>26</v>
      </c>
      <c r="S49">
        <v>27</v>
      </c>
      <c r="T49">
        <v>63</v>
      </c>
      <c r="U49">
        <v>88</v>
      </c>
    </row>
    <row r="50" spans="1:21" x14ac:dyDescent="0.25">
      <c r="A50" t="s">
        <v>49</v>
      </c>
      <c r="B50">
        <v>5</v>
      </c>
      <c r="C50">
        <v>33</v>
      </c>
      <c r="D50">
        <v>44</v>
      </c>
      <c r="E50">
        <v>23</v>
      </c>
      <c r="F50">
        <v>16</v>
      </c>
      <c r="G50">
        <v>77</v>
      </c>
      <c r="H50">
        <v>8</v>
      </c>
      <c r="I50">
        <v>10</v>
      </c>
      <c r="J50">
        <v>4</v>
      </c>
      <c r="K50">
        <v>55</v>
      </c>
      <c r="L50">
        <v>7</v>
      </c>
      <c r="M50">
        <v>18</v>
      </c>
      <c r="N50">
        <v>99</v>
      </c>
      <c r="O50">
        <v>11</v>
      </c>
      <c r="P50">
        <v>3</v>
      </c>
      <c r="Q50">
        <v>20</v>
      </c>
      <c r="R50">
        <v>26</v>
      </c>
      <c r="S50">
        <v>27</v>
      </c>
      <c r="T50">
        <v>63</v>
      </c>
      <c r="U50">
        <v>88</v>
      </c>
    </row>
    <row r="51" spans="1:21" x14ac:dyDescent="0.25">
      <c r="A51" t="s">
        <v>50</v>
      </c>
      <c r="B51">
        <v>33</v>
      </c>
      <c r="C51">
        <v>44</v>
      </c>
      <c r="D51">
        <v>5</v>
      </c>
      <c r="E51">
        <v>23</v>
      </c>
      <c r="F51">
        <v>16</v>
      </c>
      <c r="G51">
        <v>77</v>
      </c>
      <c r="H51">
        <v>8</v>
      </c>
      <c r="I51">
        <v>10</v>
      </c>
      <c r="J51">
        <v>4</v>
      </c>
      <c r="K51">
        <v>55</v>
      </c>
      <c r="L51">
        <v>7</v>
      </c>
      <c r="M51">
        <v>18</v>
      </c>
      <c r="N51">
        <v>99</v>
      </c>
      <c r="O51">
        <v>11</v>
      </c>
      <c r="P51">
        <v>3</v>
      </c>
      <c r="Q51">
        <v>20</v>
      </c>
      <c r="R51">
        <v>26</v>
      </c>
      <c r="S51">
        <v>27</v>
      </c>
      <c r="T51">
        <v>63</v>
      </c>
      <c r="U51">
        <v>88</v>
      </c>
    </row>
    <row r="52" spans="1:21" x14ac:dyDescent="0.25">
      <c r="A52" t="s">
        <v>51</v>
      </c>
      <c r="B52">
        <v>33</v>
      </c>
      <c r="C52">
        <v>44</v>
      </c>
      <c r="D52">
        <v>5</v>
      </c>
      <c r="E52">
        <v>23</v>
      </c>
      <c r="F52">
        <v>16</v>
      </c>
      <c r="G52">
        <v>77</v>
      </c>
      <c r="H52">
        <v>10</v>
      </c>
      <c r="I52">
        <v>8</v>
      </c>
      <c r="J52">
        <v>4</v>
      </c>
      <c r="K52">
        <v>55</v>
      </c>
      <c r="L52">
        <v>7</v>
      </c>
      <c r="M52">
        <v>18</v>
      </c>
      <c r="N52">
        <v>99</v>
      </c>
      <c r="O52">
        <v>11</v>
      </c>
      <c r="P52">
        <v>3</v>
      </c>
      <c r="Q52">
        <v>20</v>
      </c>
      <c r="R52">
        <v>26</v>
      </c>
      <c r="S52">
        <v>27</v>
      </c>
      <c r="T52">
        <v>63</v>
      </c>
      <c r="U52">
        <v>88</v>
      </c>
    </row>
    <row r="53" spans="1:21" x14ac:dyDescent="0.25">
      <c r="A53" t="s">
        <v>52</v>
      </c>
      <c r="B53">
        <v>33</v>
      </c>
      <c r="C53">
        <v>44</v>
      </c>
      <c r="D53">
        <v>5</v>
      </c>
      <c r="E53">
        <v>16</v>
      </c>
      <c r="F53">
        <v>77</v>
      </c>
      <c r="G53">
        <v>23</v>
      </c>
      <c r="H53">
        <v>10</v>
      </c>
      <c r="I53">
        <v>8</v>
      </c>
      <c r="J53">
        <v>55</v>
      </c>
      <c r="K53">
        <v>4</v>
      </c>
      <c r="L53">
        <v>7</v>
      </c>
      <c r="M53">
        <v>18</v>
      </c>
      <c r="N53">
        <v>99</v>
      </c>
      <c r="O53">
        <v>11</v>
      </c>
      <c r="P53">
        <v>3</v>
      </c>
      <c r="Q53">
        <v>26</v>
      </c>
      <c r="R53">
        <v>20</v>
      </c>
      <c r="S53">
        <v>27</v>
      </c>
      <c r="T53">
        <v>63</v>
      </c>
      <c r="U53">
        <v>88</v>
      </c>
    </row>
    <row r="54" spans="1:21" x14ac:dyDescent="0.25">
      <c r="A54" t="s">
        <v>53</v>
      </c>
      <c r="B54">
        <v>33</v>
      </c>
      <c r="C54">
        <v>44</v>
      </c>
      <c r="D54">
        <v>5</v>
      </c>
      <c r="E54">
        <v>16</v>
      </c>
      <c r="F54">
        <v>23</v>
      </c>
      <c r="G54">
        <v>10</v>
      </c>
      <c r="H54">
        <v>8</v>
      </c>
      <c r="I54">
        <v>55</v>
      </c>
      <c r="J54">
        <v>7</v>
      </c>
      <c r="K54">
        <v>4</v>
      </c>
      <c r="L54">
        <v>18</v>
      </c>
      <c r="M54">
        <v>99</v>
      </c>
      <c r="N54">
        <v>11</v>
      </c>
      <c r="O54">
        <v>3</v>
      </c>
      <c r="P54">
        <v>26</v>
      </c>
      <c r="Q54">
        <v>20</v>
      </c>
      <c r="R54">
        <v>27</v>
      </c>
      <c r="S54">
        <v>63</v>
      </c>
      <c r="T54">
        <v>88</v>
      </c>
    </row>
    <row r="55" spans="1:21" x14ac:dyDescent="0.25">
      <c r="A55" t="s">
        <v>54</v>
      </c>
      <c r="B55">
        <v>33</v>
      </c>
      <c r="C55">
        <v>44</v>
      </c>
      <c r="D55">
        <v>5</v>
      </c>
      <c r="E55">
        <v>16</v>
      </c>
      <c r="F55">
        <v>23</v>
      </c>
      <c r="G55">
        <v>10</v>
      </c>
      <c r="H55">
        <v>8</v>
      </c>
      <c r="I55">
        <v>55</v>
      </c>
      <c r="J55">
        <v>7</v>
      </c>
      <c r="K55">
        <v>99</v>
      </c>
      <c r="L55">
        <v>4</v>
      </c>
      <c r="M55">
        <v>11</v>
      </c>
      <c r="N55">
        <v>18</v>
      </c>
      <c r="O55">
        <v>3</v>
      </c>
      <c r="P55">
        <v>26</v>
      </c>
      <c r="Q55">
        <v>20</v>
      </c>
      <c r="R55">
        <v>27</v>
      </c>
      <c r="S55">
        <v>63</v>
      </c>
      <c r="T55">
        <v>88</v>
      </c>
    </row>
    <row r="56" spans="1:21" x14ac:dyDescent="0.25">
      <c r="A56" t="s">
        <v>55</v>
      </c>
      <c r="B56">
        <v>44</v>
      </c>
      <c r="C56">
        <v>33</v>
      </c>
      <c r="D56">
        <v>5</v>
      </c>
      <c r="E56">
        <v>16</v>
      </c>
      <c r="F56">
        <v>23</v>
      </c>
      <c r="G56">
        <v>10</v>
      </c>
      <c r="H56">
        <v>8</v>
      </c>
      <c r="I56">
        <v>55</v>
      </c>
      <c r="J56">
        <v>7</v>
      </c>
      <c r="K56">
        <v>99</v>
      </c>
      <c r="L56">
        <v>11</v>
      </c>
      <c r="M56">
        <v>3</v>
      </c>
      <c r="N56">
        <v>26</v>
      </c>
      <c r="O56">
        <v>4</v>
      </c>
      <c r="P56">
        <v>18</v>
      </c>
      <c r="Q56">
        <v>20</v>
      </c>
      <c r="R56">
        <v>27</v>
      </c>
      <c r="S56">
        <v>63</v>
      </c>
      <c r="T56">
        <v>88</v>
      </c>
    </row>
    <row r="57" spans="1:21" x14ac:dyDescent="0.25">
      <c r="A57" t="s">
        <v>56</v>
      </c>
      <c r="B57">
        <v>44</v>
      </c>
      <c r="C57">
        <v>33</v>
      </c>
      <c r="D57">
        <v>5</v>
      </c>
      <c r="E57">
        <v>23</v>
      </c>
      <c r="F57">
        <v>16</v>
      </c>
      <c r="G57">
        <v>10</v>
      </c>
      <c r="H57">
        <v>8</v>
      </c>
      <c r="I57">
        <v>55</v>
      </c>
      <c r="J57">
        <v>7</v>
      </c>
      <c r="K57">
        <v>99</v>
      </c>
      <c r="L57">
        <v>11</v>
      </c>
      <c r="M57">
        <v>3</v>
      </c>
      <c r="N57">
        <v>26</v>
      </c>
      <c r="O57">
        <v>4</v>
      </c>
      <c r="P57">
        <v>18</v>
      </c>
      <c r="Q57">
        <v>20</v>
      </c>
      <c r="R57">
        <v>27</v>
      </c>
      <c r="S57">
        <v>63</v>
      </c>
      <c r="T57">
        <v>88</v>
      </c>
    </row>
    <row r="58" spans="1:21" x14ac:dyDescent="0.25">
      <c r="A58" t="s">
        <v>57</v>
      </c>
      <c r="B58">
        <v>44</v>
      </c>
      <c r="C58">
        <v>33</v>
      </c>
      <c r="D58">
        <v>5</v>
      </c>
      <c r="E58">
        <v>23</v>
      </c>
      <c r="F58">
        <v>16</v>
      </c>
      <c r="G58">
        <v>10</v>
      </c>
      <c r="H58">
        <v>8</v>
      </c>
      <c r="I58">
        <v>55</v>
      </c>
      <c r="J58">
        <v>7</v>
      </c>
      <c r="K58">
        <v>99</v>
      </c>
      <c r="L58">
        <v>11</v>
      </c>
      <c r="M58">
        <v>3</v>
      </c>
      <c r="N58">
        <v>26</v>
      </c>
      <c r="O58">
        <v>4</v>
      </c>
      <c r="P58">
        <v>18</v>
      </c>
      <c r="Q58">
        <v>20</v>
      </c>
      <c r="R58">
        <v>27</v>
      </c>
      <c r="S58">
        <v>63</v>
      </c>
      <c r="T58">
        <v>88</v>
      </c>
    </row>
    <row r="59" spans="1:21" x14ac:dyDescent="0.25">
      <c r="A59" t="s">
        <v>58</v>
      </c>
      <c r="B59">
        <v>44</v>
      </c>
      <c r="C59">
        <v>33</v>
      </c>
      <c r="D59">
        <v>5</v>
      </c>
      <c r="E59">
        <v>23</v>
      </c>
      <c r="F59">
        <v>16</v>
      </c>
      <c r="G59">
        <v>10</v>
      </c>
      <c r="H59">
        <v>8</v>
      </c>
      <c r="I59">
        <v>55</v>
      </c>
      <c r="J59">
        <v>7</v>
      </c>
      <c r="K59">
        <v>99</v>
      </c>
      <c r="L59">
        <v>11</v>
      </c>
      <c r="M59">
        <v>3</v>
      </c>
      <c r="N59">
        <v>26</v>
      </c>
      <c r="O59">
        <v>4</v>
      </c>
      <c r="P59">
        <v>18</v>
      </c>
      <c r="Q59">
        <v>20</v>
      </c>
      <c r="R59">
        <v>27</v>
      </c>
      <c r="S59">
        <v>63</v>
      </c>
      <c r="T59">
        <v>88</v>
      </c>
    </row>
    <row r="60" spans="1:21" x14ac:dyDescent="0.25">
      <c r="A60" t="s">
        <v>59</v>
      </c>
      <c r="B60">
        <v>44</v>
      </c>
      <c r="C60">
        <v>33</v>
      </c>
      <c r="D60">
        <v>5</v>
      </c>
      <c r="E60">
        <v>23</v>
      </c>
      <c r="F60">
        <v>16</v>
      </c>
      <c r="G60">
        <v>10</v>
      </c>
      <c r="H60">
        <v>8</v>
      </c>
      <c r="I60">
        <v>55</v>
      </c>
      <c r="J60">
        <v>7</v>
      </c>
      <c r="K60">
        <v>99</v>
      </c>
      <c r="L60">
        <v>11</v>
      </c>
      <c r="M60">
        <v>3</v>
      </c>
      <c r="N60">
        <v>26</v>
      </c>
      <c r="O60">
        <v>4</v>
      </c>
      <c r="P60">
        <v>18</v>
      </c>
      <c r="Q60">
        <v>20</v>
      </c>
      <c r="R60">
        <v>27</v>
      </c>
      <c r="S60">
        <v>63</v>
      </c>
      <c r="T60">
        <v>88</v>
      </c>
    </row>
    <row r="61" spans="1:21" x14ac:dyDescent="0.25">
      <c r="A61" t="s">
        <v>61</v>
      </c>
      <c r="B61">
        <v>44</v>
      </c>
      <c r="C61">
        <v>33</v>
      </c>
      <c r="D61">
        <v>5</v>
      </c>
      <c r="E61">
        <v>23</v>
      </c>
      <c r="F61">
        <v>16</v>
      </c>
      <c r="G61">
        <v>10</v>
      </c>
      <c r="H61">
        <v>8</v>
      </c>
      <c r="I61">
        <v>55</v>
      </c>
      <c r="J61">
        <v>7</v>
      </c>
      <c r="K61">
        <v>99</v>
      </c>
      <c r="L61">
        <v>11</v>
      </c>
      <c r="M61">
        <v>3</v>
      </c>
      <c r="N61">
        <v>26</v>
      </c>
      <c r="O61">
        <v>4</v>
      </c>
      <c r="P61">
        <v>18</v>
      </c>
      <c r="Q61">
        <v>27</v>
      </c>
      <c r="R61">
        <v>20</v>
      </c>
      <c r="S61">
        <v>63</v>
      </c>
      <c r="T61">
        <v>88</v>
      </c>
    </row>
    <row r="62" spans="1:21" x14ac:dyDescent="0.25">
      <c r="A62" t="s">
        <v>62</v>
      </c>
      <c r="B62">
        <v>33</v>
      </c>
      <c r="C62">
        <v>44</v>
      </c>
      <c r="D62">
        <v>23</v>
      </c>
      <c r="E62">
        <v>5</v>
      </c>
      <c r="F62">
        <v>16</v>
      </c>
      <c r="G62">
        <v>10</v>
      </c>
      <c r="H62">
        <v>55</v>
      </c>
      <c r="I62">
        <v>7</v>
      </c>
      <c r="J62">
        <v>99</v>
      </c>
      <c r="K62">
        <v>3</v>
      </c>
      <c r="L62">
        <v>8</v>
      </c>
      <c r="M62">
        <v>11</v>
      </c>
      <c r="N62">
        <v>26</v>
      </c>
      <c r="O62">
        <v>4</v>
      </c>
      <c r="P62">
        <v>18</v>
      </c>
      <c r="Q62">
        <v>27</v>
      </c>
      <c r="R62">
        <v>20</v>
      </c>
      <c r="S62">
        <v>63</v>
      </c>
      <c r="T62">
        <v>88</v>
      </c>
    </row>
    <row r="63" spans="1:21" x14ac:dyDescent="0.25">
      <c r="A63" t="s">
        <v>63</v>
      </c>
      <c r="B63">
        <v>33</v>
      </c>
      <c r="C63">
        <v>44</v>
      </c>
      <c r="D63">
        <v>23</v>
      </c>
      <c r="E63">
        <v>5</v>
      </c>
      <c r="F63">
        <v>16</v>
      </c>
      <c r="G63">
        <v>10</v>
      </c>
      <c r="H63">
        <v>55</v>
      </c>
      <c r="I63">
        <v>7</v>
      </c>
      <c r="J63">
        <v>99</v>
      </c>
      <c r="K63">
        <v>3</v>
      </c>
      <c r="L63">
        <v>8</v>
      </c>
      <c r="M63">
        <v>11</v>
      </c>
      <c r="N63">
        <v>4</v>
      </c>
      <c r="O63">
        <v>27</v>
      </c>
      <c r="P63">
        <v>18</v>
      </c>
      <c r="Q63">
        <v>26</v>
      </c>
      <c r="R63">
        <v>20</v>
      </c>
      <c r="S63">
        <v>63</v>
      </c>
      <c r="T63">
        <v>88</v>
      </c>
    </row>
    <row r="64" spans="1:21" x14ac:dyDescent="0.25">
      <c r="A64" t="s">
        <v>64</v>
      </c>
      <c r="B64">
        <v>33</v>
      </c>
      <c r="C64">
        <v>44</v>
      </c>
      <c r="D64">
        <v>23</v>
      </c>
      <c r="E64">
        <v>5</v>
      </c>
      <c r="F64">
        <v>16</v>
      </c>
      <c r="G64">
        <v>10</v>
      </c>
      <c r="H64">
        <v>55</v>
      </c>
      <c r="I64">
        <v>7</v>
      </c>
      <c r="J64">
        <v>99</v>
      </c>
      <c r="K64">
        <v>3</v>
      </c>
      <c r="L64">
        <v>4</v>
      </c>
      <c r="M64">
        <v>8</v>
      </c>
      <c r="N64">
        <v>11</v>
      </c>
      <c r="O64">
        <v>27</v>
      </c>
      <c r="P64">
        <v>18</v>
      </c>
      <c r="Q64">
        <v>20</v>
      </c>
      <c r="R64">
        <v>26</v>
      </c>
      <c r="S64">
        <v>63</v>
      </c>
      <c r="T64">
        <v>88</v>
      </c>
    </row>
    <row r="65" spans="1:20" x14ac:dyDescent="0.25">
      <c r="A65" t="s">
        <v>65</v>
      </c>
      <c r="B65">
        <v>33</v>
      </c>
      <c r="C65">
        <v>44</v>
      </c>
      <c r="D65">
        <v>23</v>
      </c>
      <c r="E65">
        <v>5</v>
      </c>
      <c r="F65">
        <v>16</v>
      </c>
      <c r="G65">
        <v>10</v>
      </c>
      <c r="H65">
        <v>55</v>
      </c>
      <c r="I65">
        <v>7</v>
      </c>
      <c r="J65">
        <v>99</v>
      </c>
      <c r="K65">
        <v>3</v>
      </c>
      <c r="L65">
        <v>4</v>
      </c>
      <c r="M65">
        <v>11</v>
      </c>
      <c r="N65">
        <v>8</v>
      </c>
      <c r="O65">
        <v>27</v>
      </c>
      <c r="P65">
        <v>18</v>
      </c>
      <c r="Q65">
        <v>20</v>
      </c>
      <c r="R65">
        <v>26</v>
      </c>
      <c r="S65">
        <v>63</v>
      </c>
      <c r="T65">
        <v>88</v>
      </c>
    </row>
    <row r="66" spans="1:20" x14ac:dyDescent="0.25">
      <c r="A66" t="s">
        <v>66</v>
      </c>
      <c r="B66">
        <v>33</v>
      </c>
      <c r="C66">
        <v>44</v>
      </c>
      <c r="D66">
        <v>23</v>
      </c>
      <c r="E66">
        <v>5</v>
      </c>
      <c r="F66">
        <v>16</v>
      </c>
      <c r="G66">
        <v>10</v>
      </c>
      <c r="H66">
        <v>55</v>
      </c>
      <c r="I66">
        <v>7</v>
      </c>
      <c r="J66">
        <v>99</v>
      </c>
      <c r="K66">
        <v>3</v>
      </c>
      <c r="L66">
        <v>4</v>
      </c>
      <c r="M66">
        <v>11</v>
      </c>
      <c r="N66">
        <v>27</v>
      </c>
      <c r="O66">
        <v>18</v>
      </c>
      <c r="P66">
        <v>20</v>
      </c>
      <c r="Q66">
        <v>8</v>
      </c>
      <c r="R66">
        <v>26</v>
      </c>
      <c r="S66">
        <v>63</v>
      </c>
      <c r="T66">
        <v>88</v>
      </c>
    </row>
    <row r="67" spans="1:20" x14ac:dyDescent="0.25">
      <c r="A67" t="s">
        <v>67</v>
      </c>
      <c r="B67">
        <v>33</v>
      </c>
      <c r="C67">
        <v>44</v>
      </c>
      <c r="D67">
        <v>23</v>
      </c>
      <c r="E67">
        <v>5</v>
      </c>
      <c r="F67">
        <v>16</v>
      </c>
      <c r="G67">
        <v>10</v>
      </c>
      <c r="H67">
        <v>55</v>
      </c>
      <c r="I67">
        <v>7</v>
      </c>
      <c r="J67">
        <v>99</v>
      </c>
      <c r="K67">
        <v>3</v>
      </c>
      <c r="L67">
        <v>4</v>
      </c>
      <c r="M67">
        <v>11</v>
      </c>
      <c r="N67">
        <v>27</v>
      </c>
      <c r="O67">
        <v>18</v>
      </c>
      <c r="P67">
        <v>20</v>
      </c>
      <c r="Q67">
        <v>26</v>
      </c>
      <c r="R67">
        <v>63</v>
      </c>
      <c r="S67">
        <v>8</v>
      </c>
      <c r="T67">
        <v>88</v>
      </c>
    </row>
    <row r="68" spans="1:20" x14ac:dyDescent="0.25">
      <c r="A68" t="s">
        <v>68</v>
      </c>
      <c r="B68">
        <v>33</v>
      </c>
      <c r="C68">
        <v>23</v>
      </c>
      <c r="D68">
        <v>44</v>
      </c>
      <c r="E68">
        <v>10</v>
      </c>
      <c r="F68">
        <v>55</v>
      </c>
      <c r="G68">
        <v>7</v>
      </c>
      <c r="H68">
        <v>99</v>
      </c>
      <c r="I68">
        <v>3</v>
      </c>
      <c r="J68">
        <v>4</v>
      </c>
      <c r="K68">
        <v>11</v>
      </c>
      <c r="L68">
        <v>27</v>
      </c>
      <c r="M68">
        <v>20</v>
      </c>
      <c r="N68">
        <v>26</v>
      </c>
      <c r="O68">
        <v>63</v>
      </c>
      <c r="P68">
        <v>8</v>
      </c>
      <c r="Q68">
        <v>88</v>
      </c>
    </row>
    <row r="69" spans="1:20" x14ac:dyDescent="0.25">
      <c r="A69" t="s">
        <v>69</v>
      </c>
      <c r="B69">
        <v>33</v>
      </c>
      <c r="C69">
        <v>23</v>
      </c>
      <c r="D69">
        <v>10</v>
      </c>
      <c r="E69">
        <v>44</v>
      </c>
      <c r="F69">
        <v>55</v>
      </c>
      <c r="G69">
        <v>7</v>
      </c>
      <c r="H69">
        <v>99</v>
      </c>
      <c r="I69">
        <v>3</v>
      </c>
      <c r="J69">
        <v>4</v>
      </c>
      <c r="K69">
        <v>11</v>
      </c>
      <c r="L69">
        <v>27</v>
      </c>
      <c r="M69">
        <v>20</v>
      </c>
      <c r="N69">
        <v>26</v>
      </c>
      <c r="O69">
        <v>63</v>
      </c>
      <c r="P69">
        <v>8</v>
      </c>
      <c r="Q69">
        <v>88</v>
      </c>
    </row>
    <row r="70" spans="1:20" x14ac:dyDescent="0.25">
      <c r="A70" t="s">
        <v>70</v>
      </c>
      <c r="B70">
        <v>33</v>
      </c>
      <c r="C70">
        <v>23</v>
      </c>
      <c r="D70">
        <v>10</v>
      </c>
      <c r="E70">
        <v>44</v>
      </c>
      <c r="F70">
        <v>55</v>
      </c>
      <c r="G70">
        <v>7</v>
      </c>
      <c r="H70">
        <v>99</v>
      </c>
      <c r="I70">
        <v>3</v>
      </c>
      <c r="J70">
        <v>4</v>
      </c>
      <c r="K70">
        <v>11</v>
      </c>
      <c r="L70">
        <v>27</v>
      </c>
      <c r="M70">
        <v>20</v>
      </c>
      <c r="N70">
        <v>26</v>
      </c>
      <c r="O70">
        <v>63</v>
      </c>
      <c r="P70">
        <v>8</v>
      </c>
      <c r="Q70">
        <v>88</v>
      </c>
    </row>
    <row r="71" spans="1:20" x14ac:dyDescent="0.25">
      <c r="A71" t="s">
        <v>71</v>
      </c>
      <c r="B71">
        <v>33</v>
      </c>
      <c r="C71">
        <v>23</v>
      </c>
      <c r="D71">
        <v>10</v>
      </c>
      <c r="E71">
        <v>44</v>
      </c>
      <c r="F71">
        <v>55</v>
      </c>
      <c r="G71">
        <v>7</v>
      </c>
      <c r="H71">
        <v>99</v>
      </c>
      <c r="I71">
        <v>3</v>
      </c>
      <c r="J71">
        <v>4</v>
      </c>
      <c r="K71">
        <v>11</v>
      </c>
      <c r="L71">
        <v>27</v>
      </c>
      <c r="M71">
        <v>20</v>
      </c>
      <c r="N71">
        <v>26</v>
      </c>
      <c r="O71">
        <v>63</v>
      </c>
      <c r="P71">
        <v>8</v>
      </c>
      <c r="Q71">
        <v>88</v>
      </c>
    </row>
    <row r="72" spans="1:20" x14ac:dyDescent="0.25">
      <c r="A72" t="s">
        <v>72</v>
      </c>
      <c r="B72">
        <v>33</v>
      </c>
      <c r="C72">
        <v>10</v>
      </c>
      <c r="D72">
        <v>44</v>
      </c>
      <c r="E72">
        <v>55</v>
      </c>
      <c r="F72">
        <v>7</v>
      </c>
      <c r="G72">
        <v>99</v>
      </c>
      <c r="H72">
        <v>3</v>
      </c>
      <c r="I72">
        <v>4</v>
      </c>
      <c r="J72">
        <v>11</v>
      </c>
      <c r="K72">
        <v>20</v>
      </c>
      <c r="L72">
        <v>26</v>
      </c>
      <c r="M72">
        <v>27</v>
      </c>
      <c r="N72">
        <v>63</v>
      </c>
      <c r="O72">
        <v>8</v>
      </c>
      <c r="P72">
        <v>23</v>
      </c>
      <c r="Q72">
        <v>88</v>
      </c>
    </row>
    <row r="73" spans="1:20" x14ac:dyDescent="0.25">
      <c r="A73" t="s">
        <v>73</v>
      </c>
      <c r="B73">
        <v>33</v>
      </c>
      <c r="C73">
        <v>10</v>
      </c>
      <c r="D73">
        <v>44</v>
      </c>
      <c r="E73">
        <v>55</v>
      </c>
      <c r="F73">
        <v>7</v>
      </c>
      <c r="G73">
        <v>99</v>
      </c>
      <c r="H73">
        <v>3</v>
      </c>
      <c r="I73">
        <v>4</v>
      </c>
      <c r="J73">
        <v>11</v>
      </c>
      <c r="K73">
        <v>26</v>
      </c>
      <c r="L73">
        <v>20</v>
      </c>
      <c r="M73">
        <v>27</v>
      </c>
      <c r="N73">
        <v>63</v>
      </c>
      <c r="O73">
        <v>8</v>
      </c>
      <c r="P73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22" workbookViewId="0">
      <selection activeCell="E79" sqref="E7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9.6574074074074086E-4</v>
      </c>
      <c r="C2" s="2">
        <v>9.6568287037037033E-4</v>
      </c>
      <c r="D2" s="2">
        <v>9.0236111111111105E-4</v>
      </c>
      <c r="E2" s="2">
        <v>9.4314814814814825E-4</v>
      </c>
      <c r="F2" s="2">
        <v>9.4089120370370377E-4</v>
      </c>
      <c r="G2" s="2">
        <v>9.3148148148148148E-4</v>
      </c>
      <c r="H2" s="2">
        <v>9.7523148148148154E-4</v>
      </c>
      <c r="I2" s="1">
        <v>9.6412037037037039E-4</v>
      </c>
      <c r="J2" s="2">
        <v>9.7134259259259266E-4</v>
      </c>
      <c r="K2" s="2">
        <v>9.5280092592592595E-4</v>
      </c>
      <c r="L2" s="2">
        <v>9.2211805555555547E-4</v>
      </c>
      <c r="M2" s="2">
        <v>9.907638888888889E-4</v>
      </c>
      <c r="N2" s="2">
        <v>9.8200231481481489E-4</v>
      </c>
      <c r="O2" s="2">
        <v>8.8091435185185191E-4</v>
      </c>
      <c r="P2" s="2">
        <v>8.9644675925925927E-4</v>
      </c>
      <c r="Q2" s="2">
        <v>9.9119212962962963E-4</v>
      </c>
      <c r="R2" s="2">
        <v>9.9969907407407408E-4</v>
      </c>
      <c r="S2" s="2">
        <v>9.1229166666666661E-4</v>
      </c>
      <c r="T2" s="2">
        <v>9.952893518518518E-4</v>
      </c>
      <c r="U2" s="2">
        <v>9.5755787037037044E-4</v>
      </c>
    </row>
    <row r="3" spans="1:21" x14ac:dyDescent="0.25">
      <c r="A3">
        <v>2</v>
      </c>
      <c r="B3" s="2">
        <v>8.9148148148148149E-4</v>
      </c>
      <c r="C3" s="2">
        <v>8.7978009259259259E-4</v>
      </c>
      <c r="D3" s="2">
        <v>8.5768518518518518E-4</v>
      </c>
      <c r="E3" s="2">
        <v>8.695023148148147E-4</v>
      </c>
      <c r="F3" s="2">
        <v>8.6853009259259262E-4</v>
      </c>
      <c r="G3" s="2">
        <v>8.6658564814814801E-4</v>
      </c>
      <c r="H3" s="2">
        <v>8.9098379629629629E-4</v>
      </c>
      <c r="I3" s="1">
        <v>8.69525462962963E-4</v>
      </c>
      <c r="J3" s="2">
        <v>8.8557870370370385E-4</v>
      </c>
      <c r="K3" s="2">
        <v>8.7577546296296286E-4</v>
      </c>
      <c r="L3" s="2">
        <v>8.552199074074074E-4</v>
      </c>
      <c r="M3" s="2">
        <v>8.9151620370370372E-4</v>
      </c>
      <c r="N3" s="2">
        <v>8.8984953703703708E-4</v>
      </c>
      <c r="O3" s="2">
        <v>8.4605324074074086E-4</v>
      </c>
      <c r="P3" s="2">
        <v>8.5020833333333335E-4</v>
      </c>
      <c r="Q3" s="2">
        <v>8.8174768518518517E-4</v>
      </c>
      <c r="R3" s="2">
        <v>9.031597222222223E-4</v>
      </c>
      <c r="S3" s="2">
        <v>8.5770833333333348E-4</v>
      </c>
      <c r="T3" s="2">
        <v>9.023726851851852E-4</v>
      </c>
      <c r="U3" s="2">
        <v>8.7681712962962973E-4</v>
      </c>
    </row>
    <row r="4" spans="1:21" x14ac:dyDescent="0.25">
      <c r="A4">
        <v>3</v>
      </c>
      <c r="B4" s="2">
        <v>8.8122685185185179E-4</v>
      </c>
      <c r="C4" s="2">
        <v>8.6989583333333331E-4</v>
      </c>
      <c r="D4" s="2">
        <v>8.5016203703703697E-4</v>
      </c>
      <c r="E4" s="2">
        <v>8.6225694444444446E-4</v>
      </c>
      <c r="F4" s="2">
        <v>8.6438657407407417E-4</v>
      </c>
      <c r="G4" s="2">
        <v>8.5893518518518524E-4</v>
      </c>
      <c r="H4" s="2">
        <v>8.7944444444444441E-4</v>
      </c>
      <c r="I4" s="1">
        <v>8.6290509259259263E-4</v>
      </c>
      <c r="J4" s="2">
        <v>8.7407407407407399E-4</v>
      </c>
      <c r="K4" s="2">
        <v>8.7003472222222224E-4</v>
      </c>
      <c r="L4" s="2">
        <v>8.5837962962962962E-4</v>
      </c>
      <c r="M4" s="2">
        <v>8.7930555555555548E-4</v>
      </c>
      <c r="N4" s="2">
        <v>8.8434027777777773E-4</v>
      </c>
      <c r="O4" s="2">
        <v>8.4498842592592601E-4</v>
      </c>
      <c r="P4" s="2">
        <v>8.4910879629629627E-4</v>
      </c>
      <c r="Q4" s="2">
        <v>8.7577546296296286E-4</v>
      </c>
      <c r="R4" s="2">
        <v>8.8648148148148147E-4</v>
      </c>
      <c r="S4" s="2">
        <v>8.5442129629629627E-4</v>
      </c>
      <c r="T4" s="2">
        <v>8.8597222222222235E-4</v>
      </c>
      <c r="U4" s="2">
        <v>8.7236111111111108E-4</v>
      </c>
    </row>
    <row r="5" spans="1:21" x14ac:dyDescent="0.25">
      <c r="A5">
        <v>4</v>
      </c>
      <c r="B5" s="2">
        <v>8.6837962962962954E-4</v>
      </c>
      <c r="C5" s="2">
        <v>8.6787037037037041E-4</v>
      </c>
      <c r="D5" s="2">
        <v>8.5399305555555565E-4</v>
      </c>
      <c r="E5" s="2">
        <v>8.6269675925925934E-4</v>
      </c>
      <c r="F5" s="2">
        <v>8.7629629629629635E-4</v>
      </c>
      <c r="G5" s="2">
        <v>8.6362268518518515E-4</v>
      </c>
      <c r="H5" s="2">
        <v>8.779166666666666E-4</v>
      </c>
      <c r="I5" s="1">
        <v>8.5725694444444445E-4</v>
      </c>
      <c r="J5" s="2">
        <v>8.6869212962962974E-4</v>
      </c>
      <c r="K5" s="2">
        <v>8.7377314814814815E-4</v>
      </c>
      <c r="L5" s="2">
        <v>8.5677083333333341E-4</v>
      </c>
      <c r="M5" s="2">
        <v>8.7680555555555558E-4</v>
      </c>
      <c r="N5" s="2">
        <v>8.736805555555555E-4</v>
      </c>
      <c r="O5" s="2">
        <v>8.4879629629629628E-4</v>
      </c>
      <c r="P5" s="2">
        <v>8.5236111111111114E-4</v>
      </c>
      <c r="Q5" s="2">
        <v>8.6715277777777778E-4</v>
      </c>
      <c r="R5" s="2">
        <v>8.8103009259259265E-4</v>
      </c>
      <c r="S5" s="2">
        <v>8.5965277777777776E-4</v>
      </c>
      <c r="T5" s="2">
        <v>8.7981481481481472E-4</v>
      </c>
      <c r="U5" s="2">
        <v>8.7072916666666668E-4</v>
      </c>
    </row>
    <row r="6" spans="1:21" x14ac:dyDescent="0.25">
      <c r="A6">
        <v>5</v>
      </c>
      <c r="B6" s="2">
        <v>8.688657407407408E-4</v>
      </c>
      <c r="C6" s="2">
        <v>8.7190972222222216E-4</v>
      </c>
      <c r="D6" s="2">
        <v>8.5273148148148155E-4</v>
      </c>
      <c r="E6" s="2">
        <v>8.6622685185185197E-4</v>
      </c>
      <c r="F6" s="2">
        <v>8.7885416666666667E-4</v>
      </c>
      <c r="G6" s="2">
        <v>8.6078703703703708E-4</v>
      </c>
      <c r="H6" s="2">
        <v>8.6993055555555554E-4</v>
      </c>
      <c r="I6" s="1">
        <v>8.5599537037037024E-4</v>
      </c>
      <c r="J6" s="2">
        <v>8.7067129629629636E-4</v>
      </c>
      <c r="K6" s="2">
        <v>8.821759259259259E-4</v>
      </c>
      <c r="L6" s="2">
        <v>8.5847222222222217E-4</v>
      </c>
      <c r="M6" s="2">
        <v>8.7314814814814818E-4</v>
      </c>
      <c r="N6" s="2">
        <v>8.7137731481481484E-4</v>
      </c>
      <c r="O6" s="2">
        <v>8.5025462962962962E-4</v>
      </c>
      <c r="P6" s="2">
        <v>8.5170138888888893E-4</v>
      </c>
      <c r="Q6" s="2">
        <v>8.6642361111111111E-4</v>
      </c>
      <c r="R6" s="2">
        <v>8.8564814814814799E-4</v>
      </c>
      <c r="S6" s="2">
        <v>8.557986111111111E-4</v>
      </c>
      <c r="T6" s="2">
        <v>8.8432870370370358E-4</v>
      </c>
      <c r="U6" s="2">
        <v>8.6920138888888887E-4</v>
      </c>
    </row>
    <row r="7" spans="1:21" x14ac:dyDescent="0.25">
      <c r="A7">
        <v>6</v>
      </c>
      <c r="B7" s="2">
        <v>8.7344907407407412E-4</v>
      </c>
      <c r="C7" s="2">
        <v>8.7159722222222228E-4</v>
      </c>
      <c r="D7" s="2">
        <v>8.5160879629629638E-4</v>
      </c>
      <c r="E7" s="2">
        <v>8.6553240740740731E-4</v>
      </c>
      <c r="F7" s="2">
        <v>8.6915509259259248E-4</v>
      </c>
      <c r="G7" s="2">
        <v>8.6556712962962965E-4</v>
      </c>
      <c r="H7" s="2">
        <v>8.7243055555555555E-4</v>
      </c>
      <c r="I7" s="1">
        <v>8.6114583333333345E-4</v>
      </c>
      <c r="J7" s="2">
        <v>8.7194444444444439E-4</v>
      </c>
      <c r="K7" s="2">
        <v>8.8685185185185178E-4</v>
      </c>
      <c r="L7" s="2">
        <v>8.6109953703703706E-4</v>
      </c>
      <c r="M7" s="2">
        <v>8.7124999999999995E-4</v>
      </c>
      <c r="N7" s="2">
        <v>8.7387731481481485E-4</v>
      </c>
      <c r="O7" s="2">
        <v>8.5061342592592599E-4</v>
      </c>
      <c r="P7" s="2">
        <v>8.5008101851851857E-4</v>
      </c>
      <c r="Q7" s="2">
        <v>8.7525462962962958E-4</v>
      </c>
      <c r="R7" s="2">
        <v>8.8630787037037031E-4</v>
      </c>
      <c r="S7" s="2">
        <v>8.548495370370371E-4</v>
      </c>
      <c r="T7" s="2">
        <v>8.8775462962962972E-4</v>
      </c>
      <c r="U7" s="2">
        <v>8.6740740740740745E-4</v>
      </c>
    </row>
    <row r="8" spans="1:21" x14ac:dyDescent="0.25">
      <c r="A8">
        <v>7</v>
      </c>
      <c r="B8" s="2">
        <v>8.8152777777777784E-4</v>
      </c>
      <c r="C8" s="2">
        <v>8.7251157407407416E-4</v>
      </c>
      <c r="D8" s="2">
        <v>8.5428240740740733E-4</v>
      </c>
      <c r="E8" s="2">
        <v>8.7589120370370371E-4</v>
      </c>
      <c r="F8" s="2">
        <v>8.7137731481481484E-4</v>
      </c>
      <c r="G8" s="2">
        <v>8.6734953703703703E-4</v>
      </c>
      <c r="H8" s="2">
        <v>8.7710648148148164E-4</v>
      </c>
      <c r="I8" s="1">
        <v>8.5837962962962962E-4</v>
      </c>
      <c r="J8" s="2">
        <v>8.7592592592592594E-4</v>
      </c>
      <c r="K8" s="2">
        <v>8.8618055555555553E-4</v>
      </c>
      <c r="L8" s="2">
        <v>8.633449074074074E-4</v>
      </c>
      <c r="M8" s="2">
        <v>8.7387731481481485E-4</v>
      </c>
      <c r="N8" s="2">
        <v>8.7487268518518513E-4</v>
      </c>
      <c r="O8" s="2">
        <v>8.5190972222222222E-4</v>
      </c>
      <c r="P8" s="2">
        <v>8.5234953703703699E-4</v>
      </c>
      <c r="Q8" s="2">
        <v>8.7844907407407403E-4</v>
      </c>
      <c r="R8" s="2">
        <v>8.9375000000000001E-4</v>
      </c>
      <c r="S8" s="2">
        <v>8.6131944444444439E-4</v>
      </c>
      <c r="T8" s="2">
        <v>8.890625000000001E-4</v>
      </c>
      <c r="U8" s="2">
        <v>8.7128472222222219E-4</v>
      </c>
    </row>
    <row r="9" spans="1:21" x14ac:dyDescent="0.25">
      <c r="A9">
        <v>8</v>
      </c>
      <c r="B9" s="2">
        <v>9.2855324074074075E-4</v>
      </c>
      <c r="C9" s="2">
        <v>8.6545138888888902E-4</v>
      </c>
      <c r="D9" s="2">
        <v>8.5142361111111107E-4</v>
      </c>
      <c r="E9" s="2">
        <v>8.6965277777777778E-4</v>
      </c>
      <c r="F9" s="2">
        <v>8.6898148148148154E-4</v>
      </c>
      <c r="G9" s="2">
        <v>8.6574074074074071E-4</v>
      </c>
      <c r="H9" s="2">
        <v>8.8077546296296298E-4</v>
      </c>
      <c r="I9" s="1">
        <v>8.6092592592592601E-4</v>
      </c>
      <c r="J9" s="2">
        <v>8.7160879629629622E-4</v>
      </c>
      <c r="K9" s="2">
        <v>1.0008217592592592E-3</v>
      </c>
      <c r="L9" s="2">
        <v>8.6249999999999999E-4</v>
      </c>
      <c r="M9" s="2">
        <v>8.7935185185185176E-4</v>
      </c>
      <c r="N9" s="2">
        <v>8.8097222222222223E-4</v>
      </c>
      <c r="O9" s="2">
        <v>8.5090277777777779E-4</v>
      </c>
      <c r="P9" s="2">
        <v>8.509837962962963E-4</v>
      </c>
      <c r="Q9" s="2">
        <v>8.8239583333333345E-4</v>
      </c>
      <c r="R9" s="2">
        <v>8.9717592592592594E-4</v>
      </c>
      <c r="S9" s="2">
        <v>8.5741898148148147E-4</v>
      </c>
      <c r="T9" s="2">
        <v>8.9074074074074066E-4</v>
      </c>
      <c r="U9" s="2">
        <v>8.6993055555555554E-4</v>
      </c>
    </row>
    <row r="10" spans="1:21" x14ac:dyDescent="0.25">
      <c r="A10">
        <v>9</v>
      </c>
      <c r="B10" s="2">
        <v>1.149699074074074E-3</v>
      </c>
      <c r="C10" s="2">
        <v>8.6900462962962973E-4</v>
      </c>
      <c r="D10" s="2">
        <v>8.5293981481481473E-4</v>
      </c>
      <c r="E10" s="2">
        <v>8.6505787037037031E-4</v>
      </c>
      <c r="F10" s="2">
        <v>8.6956018518518513E-4</v>
      </c>
      <c r="G10" s="2">
        <v>8.6785879629629626E-4</v>
      </c>
      <c r="H10" s="2">
        <v>8.6603009259259261E-4</v>
      </c>
      <c r="I10" s="1">
        <v>8.6059027777777772E-4</v>
      </c>
      <c r="J10" s="2">
        <v>8.6968750000000013E-4</v>
      </c>
      <c r="K10" s="2">
        <v>8.7633101851851847E-4</v>
      </c>
      <c r="L10" s="2">
        <v>8.6438657407407417E-4</v>
      </c>
      <c r="M10" s="2">
        <v>8.7498842592592609E-4</v>
      </c>
      <c r="N10" s="2">
        <v>8.7027777777777787E-4</v>
      </c>
      <c r="O10" s="2">
        <v>8.5281250000000016E-4</v>
      </c>
      <c r="P10" s="2">
        <v>8.5223379629629625E-4</v>
      </c>
      <c r="Q10" s="2">
        <v>8.6219907407407415E-4</v>
      </c>
      <c r="R10" s="2">
        <v>8.9012731481481484E-4</v>
      </c>
      <c r="S10" s="2">
        <v>8.6040509259259262E-4</v>
      </c>
      <c r="T10" s="2">
        <v>8.8979166666666666E-4</v>
      </c>
      <c r="U10" s="2">
        <v>8.6849537037037028E-4</v>
      </c>
    </row>
    <row r="11" spans="1:21" x14ac:dyDescent="0.25">
      <c r="A11">
        <v>10</v>
      </c>
      <c r="B11" s="2">
        <v>8.5428240740740733E-4</v>
      </c>
      <c r="C11" s="2">
        <v>8.6873842592592591E-4</v>
      </c>
      <c r="D11" s="2">
        <v>8.5741898148148147E-4</v>
      </c>
      <c r="E11" s="2">
        <v>8.6545138888888902E-4</v>
      </c>
      <c r="F11" s="2">
        <v>8.6799768518518508E-4</v>
      </c>
      <c r="G11" s="2">
        <v>8.7777777777777778E-4</v>
      </c>
      <c r="H11" s="2">
        <v>8.7314814814814818E-4</v>
      </c>
      <c r="I11" s="1">
        <v>8.5641203703703704E-4</v>
      </c>
      <c r="J11" s="2">
        <v>8.7009259259259277E-4</v>
      </c>
      <c r="K11" s="2">
        <v>8.6935185185185195E-4</v>
      </c>
      <c r="L11" s="2">
        <v>8.6084490740740739E-4</v>
      </c>
      <c r="M11" s="2">
        <v>8.7023148148148149E-4</v>
      </c>
      <c r="N11" s="2">
        <v>8.6994212962962969E-4</v>
      </c>
      <c r="O11" s="2">
        <v>8.5322916666666663E-4</v>
      </c>
      <c r="P11" s="2">
        <v>8.5274305555555548E-4</v>
      </c>
      <c r="Q11" s="2">
        <v>8.6762731481481489E-4</v>
      </c>
      <c r="R11" s="2">
        <v>8.8939814814814817E-4</v>
      </c>
      <c r="S11" s="2">
        <v>8.5812499999999995E-4</v>
      </c>
      <c r="T11" s="2">
        <v>8.9482638888888869E-4</v>
      </c>
      <c r="U11" s="2">
        <v>8.6930555555555556E-4</v>
      </c>
    </row>
    <row r="12" spans="1:21" x14ac:dyDescent="0.25">
      <c r="A12">
        <v>11</v>
      </c>
      <c r="B12" s="2">
        <v>8.5859953703703706E-4</v>
      </c>
      <c r="C12" s="2">
        <v>8.6974537037037044E-4</v>
      </c>
      <c r="D12" s="2">
        <v>8.5353009259259247E-4</v>
      </c>
      <c r="E12" s="2">
        <v>8.7298611111111095E-4</v>
      </c>
      <c r="F12" s="2">
        <v>8.7005787037037043E-4</v>
      </c>
      <c r="G12" s="2">
        <v>8.7035879629629627E-4</v>
      </c>
      <c r="H12" s="2">
        <v>8.7002314814814809E-4</v>
      </c>
      <c r="I12" s="1">
        <v>8.6002314814814806E-4</v>
      </c>
      <c r="J12" s="2">
        <v>8.6964120370370374E-4</v>
      </c>
      <c r="K12" s="2">
        <v>8.7631944444444443E-4</v>
      </c>
      <c r="L12" s="2">
        <v>8.6256944444444445E-4</v>
      </c>
      <c r="M12" s="2">
        <v>8.718402777777778E-4</v>
      </c>
      <c r="N12" s="2">
        <v>8.7211805555555556E-4</v>
      </c>
      <c r="O12" s="2">
        <v>8.505092592592593E-4</v>
      </c>
      <c r="P12" s="2">
        <v>8.5032407407407409E-4</v>
      </c>
      <c r="Q12" s="2">
        <v>8.6953703703703704E-4</v>
      </c>
      <c r="R12" s="2">
        <v>8.854398148148147E-4</v>
      </c>
      <c r="S12" s="2">
        <v>8.5703703703703712E-4</v>
      </c>
      <c r="T12" s="2">
        <v>8.9026620370370355E-4</v>
      </c>
      <c r="U12" s="2">
        <v>8.691319444444444E-4</v>
      </c>
    </row>
    <row r="13" spans="1:21" x14ac:dyDescent="0.25">
      <c r="A13">
        <v>12</v>
      </c>
      <c r="B13" s="2">
        <v>8.5822916666666675E-4</v>
      </c>
      <c r="C13" s="2">
        <v>8.7569444444444457E-4</v>
      </c>
      <c r="D13" s="2">
        <v>8.5336805555555556E-4</v>
      </c>
      <c r="E13" s="2">
        <v>8.6803240740740732E-4</v>
      </c>
      <c r="F13" s="2">
        <v>8.7091435185185178E-4</v>
      </c>
      <c r="G13" s="2">
        <v>8.6600694444444442E-4</v>
      </c>
      <c r="H13" s="2">
        <v>8.7018518518518521E-4</v>
      </c>
      <c r="I13" s="1">
        <v>8.540624999999999E-4</v>
      </c>
      <c r="J13" s="2">
        <v>8.7065972222222221E-4</v>
      </c>
      <c r="K13" s="2">
        <v>8.7057870370370371E-4</v>
      </c>
      <c r="L13" s="2">
        <v>8.6003472222222221E-4</v>
      </c>
      <c r="M13" s="2">
        <v>8.7194444444444439E-4</v>
      </c>
      <c r="N13" s="2">
        <v>8.7333333333333327E-4</v>
      </c>
      <c r="O13" s="2">
        <v>8.5197916666666668E-4</v>
      </c>
      <c r="P13" s="2">
        <v>8.5178240740740733E-4</v>
      </c>
      <c r="Q13" s="2">
        <v>8.6878472222222218E-4</v>
      </c>
      <c r="R13" s="2">
        <v>8.9025462962962962E-4</v>
      </c>
      <c r="S13" s="2">
        <v>8.5784722222222219E-4</v>
      </c>
      <c r="T13" s="2">
        <v>8.8684027777777774E-4</v>
      </c>
      <c r="U13" s="2">
        <v>8.6800925925925923E-4</v>
      </c>
    </row>
    <row r="14" spans="1:21" x14ac:dyDescent="0.25">
      <c r="A14">
        <v>13</v>
      </c>
      <c r="B14" s="2">
        <v>8.6075231481481473E-4</v>
      </c>
      <c r="C14" s="2">
        <v>8.7179398148148153E-4</v>
      </c>
      <c r="D14" s="2">
        <v>8.5488425925925933E-4</v>
      </c>
      <c r="E14" s="2">
        <v>8.6767361111111105E-4</v>
      </c>
      <c r="F14" s="2">
        <v>8.7087962962962954E-4</v>
      </c>
      <c r="G14" s="2">
        <v>8.6864583333333336E-4</v>
      </c>
      <c r="H14" s="2">
        <v>8.7207175925925918E-4</v>
      </c>
      <c r="I14" s="1">
        <v>8.5728009259259264E-4</v>
      </c>
      <c r="J14" s="2">
        <v>8.7335648148148147E-4</v>
      </c>
      <c r="K14" s="2">
        <v>8.7480324074074066E-4</v>
      </c>
      <c r="L14" s="2">
        <v>8.5910879629629629E-4</v>
      </c>
      <c r="M14" s="2">
        <v>8.7475694444444439E-4</v>
      </c>
      <c r="N14" s="2">
        <v>8.7116898148148156E-4</v>
      </c>
      <c r="O14" s="2">
        <v>8.5259259259259262E-4</v>
      </c>
      <c r="P14" s="2">
        <v>8.5057870370370365E-4</v>
      </c>
      <c r="Q14" s="2">
        <v>8.6847222222222219E-4</v>
      </c>
      <c r="R14" s="2">
        <v>8.8341435185185192E-4</v>
      </c>
      <c r="S14" s="2">
        <v>8.5810185185185197E-4</v>
      </c>
      <c r="T14" s="2">
        <v>8.8825231481481481E-4</v>
      </c>
      <c r="U14" s="2">
        <v>8.7118055555555549E-4</v>
      </c>
    </row>
    <row r="15" spans="1:21" x14ac:dyDescent="0.25">
      <c r="A15">
        <v>14</v>
      </c>
      <c r="B15" s="2">
        <v>8.6023148148148135E-4</v>
      </c>
      <c r="C15" s="2">
        <v>8.7164351851851856E-4</v>
      </c>
      <c r="D15" s="2">
        <v>8.5547453703703697E-4</v>
      </c>
      <c r="E15" s="2">
        <v>8.7011574074074064E-4</v>
      </c>
      <c r="F15" s="2">
        <v>8.7003472222222224E-4</v>
      </c>
      <c r="G15" s="2">
        <v>8.6677083333333322E-4</v>
      </c>
      <c r="H15" s="2">
        <v>8.7002314814814809E-4</v>
      </c>
      <c r="I15" s="1">
        <v>8.5848379629629632E-4</v>
      </c>
      <c r="J15" s="2">
        <v>8.6917824074074067E-4</v>
      </c>
      <c r="K15" s="2">
        <v>8.7188657407407397E-4</v>
      </c>
      <c r="L15" s="2">
        <v>8.6032407407407401E-4</v>
      </c>
      <c r="M15" s="2">
        <v>8.709722222222222E-4</v>
      </c>
      <c r="N15" s="2">
        <v>8.6989583333333331E-4</v>
      </c>
      <c r="O15" s="2">
        <v>8.5238425925925933E-4</v>
      </c>
      <c r="P15" s="2">
        <v>8.5045138888888887E-4</v>
      </c>
      <c r="Q15" s="2">
        <v>8.6921296296296302E-4</v>
      </c>
      <c r="R15" s="2">
        <v>8.9146990740740734E-4</v>
      </c>
      <c r="S15" s="2">
        <v>8.557986111111111E-4</v>
      </c>
      <c r="T15" s="2">
        <v>8.899074074074074E-4</v>
      </c>
      <c r="U15" s="2">
        <v>8.6930555555555556E-4</v>
      </c>
    </row>
    <row r="16" spans="1:21" x14ac:dyDescent="0.25">
      <c r="A16">
        <v>15</v>
      </c>
      <c r="B16" s="2">
        <v>8.6245370370370371E-4</v>
      </c>
      <c r="C16" s="2">
        <v>8.6932870370370376E-4</v>
      </c>
      <c r="D16" s="2">
        <v>8.5715277777777775E-4</v>
      </c>
      <c r="E16" s="2">
        <v>8.6856481481481474E-4</v>
      </c>
      <c r="F16" s="2">
        <v>8.7106481481481486E-4</v>
      </c>
      <c r="G16" s="2">
        <v>8.6293981481481475E-4</v>
      </c>
      <c r="H16" s="2">
        <v>8.6917824074074067E-4</v>
      </c>
      <c r="I16" s="1">
        <v>8.5625000000000013E-4</v>
      </c>
      <c r="J16" s="2">
        <v>8.6804398148148136E-4</v>
      </c>
      <c r="K16" s="2">
        <v>8.7243055555555555E-4</v>
      </c>
      <c r="L16" s="2">
        <v>8.5708333333333329E-4</v>
      </c>
      <c r="M16" s="2">
        <v>8.7400462962962952E-4</v>
      </c>
      <c r="N16" s="2">
        <v>8.7185185185185195E-4</v>
      </c>
      <c r="O16" s="2">
        <v>8.5134259259259267E-4</v>
      </c>
      <c r="P16" s="2">
        <v>8.5252314814814815E-4</v>
      </c>
      <c r="Q16" s="2">
        <v>8.689467592592593E-4</v>
      </c>
      <c r="R16" s="2">
        <v>8.8564814814814799E-4</v>
      </c>
      <c r="S16" s="2">
        <v>8.5728009259259264E-4</v>
      </c>
      <c r="T16" s="2">
        <v>8.8853009259259256E-4</v>
      </c>
      <c r="U16" s="2">
        <v>8.6877314814814814E-4</v>
      </c>
    </row>
    <row r="17" spans="1:21" x14ac:dyDescent="0.25">
      <c r="A17">
        <v>16</v>
      </c>
      <c r="B17" s="2">
        <v>8.7251157407407416E-4</v>
      </c>
      <c r="C17" s="2">
        <v>8.6922453703703695E-4</v>
      </c>
      <c r="D17" s="2">
        <v>8.5547453703703697E-4</v>
      </c>
      <c r="E17" s="2">
        <v>8.6873842592592591E-4</v>
      </c>
      <c r="F17" s="2">
        <v>8.7065972222222221E-4</v>
      </c>
      <c r="G17" s="2">
        <v>8.6699074074074066E-4</v>
      </c>
      <c r="H17" s="2">
        <v>8.6842592592592581E-4</v>
      </c>
      <c r="I17" s="1">
        <v>8.563773148148147E-4</v>
      </c>
      <c r="J17" s="2">
        <v>8.7050925925925924E-4</v>
      </c>
      <c r="K17" s="2">
        <v>8.7195601851851844E-4</v>
      </c>
      <c r="L17" s="2">
        <v>8.5936342592592585E-4</v>
      </c>
      <c r="M17" s="2">
        <v>8.7254629629629629E-4</v>
      </c>
      <c r="N17" s="2">
        <v>8.7021990740740734E-4</v>
      </c>
      <c r="O17" s="2">
        <v>8.5062499999999993E-4</v>
      </c>
      <c r="P17" s="2">
        <v>8.5322916666666663E-4</v>
      </c>
      <c r="Q17" s="2">
        <v>8.7124999999999995E-4</v>
      </c>
      <c r="R17" s="2">
        <v>9.020601851851851E-4</v>
      </c>
      <c r="S17" s="2">
        <v>8.5660879629629628E-4</v>
      </c>
      <c r="T17" s="2">
        <v>8.8879629629629638E-4</v>
      </c>
      <c r="U17" s="2">
        <v>8.7149305555555558E-4</v>
      </c>
    </row>
    <row r="18" spans="1:21" x14ac:dyDescent="0.25">
      <c r="A18">
        <v>17</v>
      </c>
      <c r="B18" s="2">
        <v>8.6428240740740736E-4</v>
      </c>
      <c r="C18" s="2">
        <v>8.6754629629629638E-4</v>
      </c>
      <c r="D18" s="2">
        <v>8.5704861111111127E-4</v>
      </c>
      <c r="E18" s="2">
        <v>8.7009259259259277E-4</v>
      </c>
      <c r="F18" s="2">
        <v>8.6962962962962959E-4</v>
      </c>
      <c r="G18" s="2">
        <v>8.6607638888888889E-4</v>
      </c>
      <c r="H18" s="2">
        <v>9.1334490740740742E-4</v>
      </c>
      <c r="I18" s="1">
        <v>8.5666666666666671E-4</v>
      </c>
      <c r="J18" s="2">
        <v>8.718402777777778E-4</v>
      </c>
      <c r="K18" s="2">
        <v>8.739930555555557E-4</v>
      </c>
      <c r="L18" s="2">
        <v>8.5960648148148148E-4</v>
      </c>
      <c r="M18" s="2">
        <v>8.734953703703704E-4</v>
      </c>
      <c r="N18" s="2">
        <v>8.7108796296296294E-4</v>
      </c>
      <c r="O18" s="2">
        <v>8.5288194444444441E-4</v>
      </c>
      <c r="P18" s="2">
        <v>8.5428240740740733E-4</v>
      </c>
      <c r="Q18" s="2">
        <v>8.7138888888888889E-4</v>
      </c>
      <c r="R18" s="2">
        <v>8.9288194444444441E-4</v>
      </c>
      <c r="S18" s="2">
        <v>8.5903935185185183E-4</v>
      </c>
      <c r="T18" s="2">
        <v>8.9793981481481485E-4</v>
      </c>
      <c r="U18" s="2">
        <v>8.7023148148148149E-4</v>
      </c>
    </row>
    <row r="19" spans="1:21" x14ac:dyDescent="0.25">
      <c r="A19">
        <v>18</v>
      </c>
      <c r="B19" s="2">
        <v>8.701041666666667E-4</v>
      </c>
      <c r="C19" s="2">
        <v>8.7335648148148147E-4</v>
      </c>
      <c r="D19" s="2">
        <v>8.5797453703703697E-4</v>
      </c>
      <c r="E19" s="2">
        <v>8.706828703703703E-4</v>
      </c>
      <c r="F19" s="2">
        <v>8.726041666666666E-4</v>
      </c>
      <c r="G19" s="2">
        <v>8.6892361111111111E-4</v>
      </c>
      <c r="H19" s="2">
        <v>1.0560185185185184E-3</v>
      </c>
      <c r="I19" s="1">
        <v>8.5975694444444435E-4</v>
      </c>
      <c r="J19" s="2">
        <v>8.7460648148148152E-4</v>
      </c>
      <c r="K19" s="2">
        <v>8.741782407407408E-4</v>
      </c>
      <c r="L19" s="2">
        <v>8.6303240740740752E-4</v>
      </c>
      <c r="M19" s="2">
        <v>8.7396990740740751E-4</v>
      </c>
      <c r="N19" s="2">
        <v>8.6934027777777791E-4</v>
      </c>
      <c r="O19" s="2">
        <v>8.5533564814814804E-4</v>
      </c>
      <c r="P19" s="2">
        <v>8.5305555555555558E-4</v>
      </c>
      <c r="Q19" s="2">
        <v>8.7295138888888882E-4</v>
      </c>
      <c r="R19" s="2">
        <v>8.9292824074074068E-4</v>
      </c>
      <c r="S19" s="2">
        <v>8.6216435185185181E-4</v>
      </c>
      <c r="T19" s="2">
        <v>8.9214120370370369E-4</v>
      </c>
      <c r="U19" s="2">
        <v>8.7251157407407416E-4</v>
      </c>
    </row>
    <row r="20" spans="1:21" x14ac:dyDescent="0.25">
      <c r="A20">
        <v>19</v>
      </c>
      <c r="B20" s="2">
        <v>8.6787037037037041E-4</v>
      </c>
      <c r="C20" s="2">
        <v>8.6943287037037035E-4</v>
      </c>
      <c r="D20" s="2">
        <v>8.5744212962962955E-4</v>
      </c>
      <c r="E20" s="2">
        <v>8.6842592592592581E-4</v>
      </c>
      <c r="F20" s="2">
        <v>8.718402777777778E-4</v>
      </c>
      <c r="G20" s="2">
        <v>8.6689814814814822E-4</v>
      </c>
      <c r="H20" s="2">
        <v>8.5658564814814809E-4</v>
      </c>
      <c r="I20" s="1">
        <v>8.5903935185185183E-4</v>
      </c>
      <c r="J20" s="2">
        <v>8.7328703703703711E-4</v>
      </c>
      <c r="K20" s="2">
        <v>8.7275462962962957E-4</v>
      </c>
      <c r="L20" s="2">
        <v>8.6192129629629639E-4</v>
      </c>
      <c r="M20" s="2">
        <v>8.7042824074074073E-4</v>
      </c>
      <c r="N20" s="2">
        <v>8.7427083333333335E-4</v>
      </c>
      <c r="O20" s="2">
        <v>8.561111111111112E-4</v>
      </c>
      <c r="P20" s="2">
        <v>8.5341435185185184E-4</v>
      </c>
      <c r="Q20" s="2">
        <v>8.6728009259259267E-4</v>
      </c>
      <c r="R20" s="2">
        <v>8.8581018518518522E-4</v>
      </c>
      <c r="S20" s="2">
        <v>8.6047453703703709E-4</v>
      </c>
      <c r="T20" s="2">
        <v>8.9113425925925938E-4</v>
      </c>
      <c r="U20" s="2">
        <v>8.739930555555557E-4</v>
      </c>
    </row>
    <row r="21" spans="1:21" x14ac:dyDescent="0.25">
      <c r="A21">
        <v>20</v>
      </c>
      <c r="B21" s="2">
        <v>8.5951388888888894E-4</v>
      </c>
      <c r="C21" s="2">
        <v>8.7437500000000004E-4</v>
      </c>
      <c r="D21" s="2">
        <v>8.5931712962962958E-4</v>
      </c>
      <c r="E21" s="2">
        <v>8.7065972222222221E-4</v>
      </c>
      <c r="F21" s="2">
        <v>8.7211805555555556E-4</v>
      </c>
      <c r="G21" s="2">
        <v>8.6824074074074071E-4</v>
      </c>
      <c r="H21" s="2">
        <v>8.5056712962962961E-4</v>
      </c>
      <c r="I21" s="1">
        <v>8.5965277777777776E-4</v>
      </c>
      <c r="J21" s="2">
        <v>8.7320601851851849E-4</v>
      </c>
      <c r="K21" s="2">
        <v>8.7188657407407397E-4</v>
      </c>
      <c r="L21" s="2">
        <v>8.611111111111111E-4</v>
      </c>
      <c r="M21" s="2">
        <v>8.741782407407408E-4</v>
      </c>
      <c r="N21" s="2">
        <v>8.6924768518518514E-4</v>
      </c>
      <c r="O21" s="2">
        <v>8.5665509259259256E-4</v>
      </c>
      <c r="P21" s="2">
        <v>8.9775462962962953E-4</v>
      </c>
      <c r="Q21" s="2">
        <v>8.7072916666666668E-4</v>
      </c>
      <c r="R21" s="2">
        <v>9.0047453703703687E-4</v>
      </c>
      <c r="S21" s="2">
        <v>8.6108796296296291E-4</v>
      </c>
      <c r="T21" s="2">
        <v>9.3560185185185185E-4</v>
      </c>
      <c r="U21" s="2">
        <v>9.181250000000001E-4</v>
      </c>
    </row>
    <row r="22" spans="1:21" x14ac:dyDescent="0.25">
      <c r="A22">
        <v>21</v>
      </c>
      <c r="B22" s="2">
        <v>8.5927083333333331E-4</v>
      </c>
      <c r="C22" s="2">
        <v>8.6534722222222221E-4</v>
      </c>
      <c r="D22" s="2">
        <v>8.5605324074074067E-4</v>
      </c>
      <c r="E22" s="2">
        <v>9.1810185185185191E-4</v>
      </c>
      <c r="F22" s="2">
        <v>8.7020833333333319E-4</v>
      </c>
      <c r="G22" s="2">
        <v>8.6813657407407401E-4</v>
      </c>
      <c r="H22" s="2">
        <v>8.6090277777777782E-4</v>
      </c>
      <c r="I22" s="1">
        <v>8.6017361111111114E-4</v>
      </c>
      <c r="J22" s="2">
        <v>8.9072916666666673E-4</v>
      </c>
      <c r="K22" s="2">
        <v>8.7195601851851844E-4</v>
      </c>
      <c r="L22" s="2">
        <v>8.576620370370371E-4</v>
      </c>
      <c r="M22" s="2">
        <v>8.7246527777777789E-4</v>
      </c>
      <c r="N22" s="2">
        <v>8.727083333333333E-4</v>
      </c>
      <c r="O22" s="2">
        <v>9.0440972222222214E-4</v>
      </c>
      <c r="P22" s="2">
        <v>1.0272800925925924E-3</v>
      </c>
      <c r="Q22" s="2">
        <v>8.7006944444444447E-4</v>
      </c>
      <c r="R22" s="2">
        <v>8.8137731481481487E-4</v>
      </c>
      <c r="S22" s="2">
        <v>8.5652777777777778E-4</v>
      </c>
      <c r="T22" s="2">
        <v>1.0928125E-3</v>
      </c>
      <c r="U22" s="2">
        <v>1.0565393518518517E-3</v>
      </c>
    </row>
    <row r="23" spans="1:21" x14ac:dyDescent="0.25">
      <c r="A23">
        <v>22</v>
      </c>
      <c r="B23" s="2">
        <v>8.5932870370370373E-4</v>
      </c>
      <c r="C23" s="2">
        <v>8.6954861111111098E-4</v>
      </c>
      <c r="D23" s="2">
        <v>8.5907407407407417E-4</v>
      </c>
      <c r="E23" s="2">
        <v>1.0648263888888888E-3</v>
      </c>
      <c r="F23" s="2">
        <v>8.7063657407407402E-4</v>
      </c>
      <c r="G23" s="2">
        <v>9.1386574074074081E-4</v>
      </c>
      <c r="H23" s="2">
        <v>8.6125000000000004E-4</v>
      </c>
      <c r="I23" s="1">
        <v>8.6840277777777773E-4</v>
      </c>
      <c r="J23" s="2">
        <v>8.7488425925925928E-4</v>
      </c>
      <c r="K23" s="2">
        <v>8.7469907407407418E-4</v>
      </c>
      <c r="L23" s="2">
        <v>8.6283564814814816E-4</v>
      </c>
      <c r="M23" s="2">
        <v>8.7584490740740732E-4</v>
      </c>
      <c r="N23" s="2">
        <v>8.7119212962962964E-4</v>
      </c>
      <c r="O23" s="2">
        <v>1.0431481481481481E-3</v>
      </c>
      <c r="P23" s="2">
        <v>8.5281250000000016E-4</v>
      </c>
      <c r="Q23" s="2">
        <v>8.6734953703703703E-4</v>
      </c>
      <c r="R23" s="2">
        <v>8.8593750000000001E-4</v>
      </c>
      <c r="S23" s="2">
        <v>8.583217592592593E-4</v>
      </c>
      <c r="T23" s="2">
        <v>8.7136574074074069E-4</v>
      </c>
      <c r="U23" s="2">
        <v>8.486689814814815E-4</v>
      </c>
    </row>
    <row r="24" spans="1:21" x14ac:dyDescent="0.25">
      <c r="A24">
        <v>23</v>
      </c>
      <c r="B24" s="2">
        <v>8.5899305555555555E-4</v>
      </c>
      <c r="C24" s="2">
        <v>8.7113425925925932E-4</v>
      </c>
      <c r="D24" s="2">
        <v>8.6289351851851848E-4</v>
      </c>
      <c r="E24" s="2">
        <v>8.5707175925925925E-4</v>
      </c>
      <c r="F24" s="2">
        <v>8.7949074074074069E-4</v>
      </c>
      <c r="G24" s="2">
        <v>1.0591087962962963E-3</v>
      </c>
      <c r="H24" s="2">
        <v>8.6130787037037035E-4</v>
      </c>
      <c r="I24" s="1">
        <v>8.7250000000000001E-4</v>
      </c>
      <c r="J24" s="2">
        <v>8.7598379629629625E-4</v>
      </c>
      <c r="K24" s="2">
        <v>8.8151620370370369E-4</v>
      </c>
      <c r="L24" s="2">
        <v>8.7215277777777779E-4</v>
      </c>
      <c r="M24" s="2">
        <v>9.2048611111111107E-4</v>
      </c>
      <c r="N24" s="2">
        <v>8.7648148148148145E-4</v>
      </c>
      <c r="O24" s="2">
        <v>8.385185185185185E-4</v>
      </c>
      <c r="P24" s="2">
        <v>8.5693287037037031E-4</v>
      </c>
      <c r="Q24" s="2">
        <v>8.6916666666666663E-4</v>
      </c>
      <c r="R24" s="2">
        <v>9.2008101851851854E-4</v>
      </c>
      <c r="S24" s="2">
        <v>8.5991898148148147E-4</v>
      </c>
      <c r="T24" s="2">
        <v>8.7136574074074069E-4</v>
      </c>
      <c r="U24" s="2">
        <v>8.6057870370370379E-4</v>
      </c>
    </row>
    <row r="25" spans="1:21" x14ac:dyDescent="0.25">
      <c r="A25">
        <v>24</v>
      </c>
      <c r="B25" s="2">
        <v>8.5892361111111109E-4</v>
      </c>
      <c r="C25" s="2">
        <v>8.7119212962962964E-4</v>
      </c>
      <c r="D25" s="2">
        <v>8.6449074074074076E-4</v>
      </c>
      <c r="E25" s="2">
        <v>8.5337962962962971E-4</v>
      </c>
      <c r="F25" s="2">
        <v>8.7297453703703701E-4</v>
      </c>
      <c r="G25" s="2">
        <v>8.5185185185185179E-4</v>
      </c>
      <c r="H25" s="2">
        <v>8.6436342592592598E-4</v>
      </c>
      <c r="I25" s="1">
        <v>8.69525462962963E-4</v>
      </c>
      <c r="J25" s="2">
        <v>8.7418981481481473E-4</v>
      </c>
      <c r="K25" s="2">
        <v>8.7398148148148155E-4</v>
      </c>
      <c r="L25" s="2">
        <v>9.2606481481481489E-4</v>
      </c>
      <c r="M25" s="2">
        <v>1.0453356481481481E-3</v>
      </c>
      <c r="N25" s="2">
        <v>8.7398148148148155E-4</v>
      </c>
      <c r="O25" s="2">
        <v>8.4105324074074074E-4</v>
      </c>
      <c r="P25" s="2">
        <v>8.4680555555555561E-4</v>
      </c>
      <c r="Q25" s="2">
        <v>8.7037037037037042E-4</v>
      </c>
      <c r="R25" s="2">
        <v>1.0521064814814813E-3</v>
      </c>
      <c r="S25" s="2">
        <v>8.6011574074074072E-4</v>
      </c>
      <c r="T25" s="2">
        <v>8.7282407407407415E-4</v>
      </c>
      <c r="U25" s="2">
        <v>8.5677083333333341E-4</v>
      </c>
    </row>
    <row r="26" spans="1:21" x14ac:dyDescent="0.25">
      <c r="A26">
        <v>25</v>
      </c>
      <c r="B26" s="2">
        <v>8.5712962962962956E-4</v>
      </c>
      <c r="C26" s="2">
        <v>8.7930555555555548E-4</v>
      </c>
      <c r="D26" s="2">
        <v>9.0961805555555555E-4</v>
      </c>
      <c r="E26" s="2">
        <v>8.5152777777777776E-4</v>
      </c>
      <c r="F26" s="2">
        <v>8.7488425925925928E-4</v>
      </c>
      <c r="G26" s="2">
        <v>8.6083333333333335E-4</v>
      </c>
      <c r="H26" s="2">
        <v>8.5875000000000003E-4</v>
      </c>
      <c r="I26" s="1">
        <v>8.6660879629629631E-4</v>
      </c>
      <c r="J26" s="2">
        <v>8.7011574074074064E-4</v>
      </c>
      <c r="K26" s="2">
        <v>8.8013888888888896E-4</v>
      </c>
      <c r="L26" s="2">
        <v>1.0666666666666667E-3</v>
      </c>
      <c r="M26" s="2">
        <v>8.4434027777777795E-4</v>
      </c>
      <c r="N26" s="2">
        <v>8.7505787037037023E-4</v>
      </c>
      <c r="O26" s="2">
        <v>8.4070601851851852E-4</v>
      </c>
      <c r="P26" s="2">
        <v>8.4667824074074072E-4</v>
      </c>
      <c r="Q26" s="2">
        <v>8.6896990740740739E-4</v>
      </c>
      <c r="R26" s="2">
        <v>8.7497685185185194E-4</v>
      </c>
      <c r="S26" s="2">
        <v>8.6378472222222228E-4</v>
      </c>
      <c r="T26" s="2">
        <v>8.7952546296296303E-4</v>
      </c>
      <c r="U26" s="2">
        <v>8.5603009259259258E-4</v>
      </c>
    </row>
    <row r="27" spans="1:21" x14ac:dyDescent="0.25">
      <c r="A27">
        <v>26</v>
      </c>
      <c r="B27" s="2">
        <v>8.6563657407407412E-4</v>
      </c>
      <c r="C27" s="2">
        <v>8.7395833333333336E-4</v>
      </c>
      <c r="D27" s="2">
        <v>1.0456944444444444E-3</v>
      </c>
      <c r="E27" s="2">
        <v>8.5431712962962968E-4</v>
      </c>
      <c r="F27" s="2">
        <v>9.2710648148148144E-4</v>
      </c>
      <c r="G27" s="2">
        <v>8.5280092592592601E-4</v>
      </c>
      <c r="H27" s="2">
        <v>8.6118055555555557E-4</v>
      </c>
      <c r="I27" s="1">
        <v>8.6495370370370372E-4</v>
      </c>
      <c r="J27" s="2">
        <v>8.7166666666666653E-4</v>
      </c>
      <c r="K27" s="2">
        <v>8.9034722222222217E-4</v>
      </c>
      <c r="L27" s="2">
        <v>8.4106481481481489E-4</v>
      </c>
      <c r="M27" s="2">
        <v>8.5086805555555556E-4</v>
      </c>
      <c r="N27" s="2">
        <v>8.8106481481481467E-4</v>
      </c>
      <c r="O27" s="2">
        <v>8.5023148148148143E-4</v>
      </c>
      <c r="P27" s="2">
        <v>8.4624999999999989E-4</v>
      </c>
      <c r="Q27" s="2">
        <v>8.7151620370370378E-4</v>
      </c>
      <c r="R27" s="2">
        <v>8.742592592592592E-4</v>
      </c>
      <c r="S27" s="2">
        <v>9.04212962962963E-4</v>
      </c>
      <c r="T27" s="2">
        <v>8.9364583333333342E-4</v>
      </c>
      <c r="U27" s="2">
        <v>8.5545138888888899E-4</v>
      </c>
    </row>
    <row r="28" spans="1:21" x14ac:dyDescent="0.25">
      <c r="A28">
        <v>27</v>
      </c>
      <c r="B28" s="2">
        <v>8.6050925925925932E-4</v>
      </c>
      <c r="C28" s="2">
        <v>9.119444444444445E-4</v>
      </c>
      <c r="D28" s="2">
        <v>8.4718749999999985E-4</v>
      </c>
      <c r="E28" s="2">
        <v>8.6989583333333331E-4</v>
      </c>
      <c r="F28" s="2">
        <v>1.0739467592592591E-3</v>
      </c>
      <c r="G28" s="2">
        <v>8.6120370370370376E-4</v>
      </c>
      <c r="H28" s="2">
        <v>8.6376157407407398E-4</v>
      </c>
      <c r="I28" s="1">
        <v>8.6971064814814821E-4</v>
      </c>
      <c r="J28" s="2">
        <v>8.8312500000000012E-4</v>
      </c>
      <c r="K28" s="2">
        <v>9.2388888888888891E-4</v>
      </c>
      <c r="L28" s="2">
        <v>8.4322916666666671E-4</v>
      </c>
      <c r="M28" s="2">
        <v>8.5381944444444448E-4</v>
      </c>
      <c r="N28" s="2">
        <v>9.2181712962962964E-4</v>
      </c>
      <c r="O28" s="2">
        <v>8.4406249999999987E-4</v>
      </c>
      <c r="P28" s="2">
        <v>8.4521990740740738E-4</v>
      </c>
      <c r="Q28" s="2">
        <v>8.7056712962962956E-4</v>
      </c>
      <c r="R28" s="2">
        <v>8.6754629629629638E-4</v>
      </c>
      <c r="S28" s="2">
        <v>1.0612268518518518E-3</v>
      </c>
      <c r="T28" s="2">
        <v>8.8337962962962968E-4</v>
      </c>
      <c r="U28" s="2">
        <v>8.6025462962962965E-4</v>
      </c>
    </row>
    <row r="29" spans="1:21" x14ac:dyDescent="0.25">
      <c r="A29">
        <v>28</v>
      </c>
      <c r="B29" s="2">
        <v>8.5912037037037044E-4</v>
      </c>
      <c r="C29" s="2">
        <v>1.0651388888888887E-3</v>
      </c>
      <c r="D29" s="2">
        <v>8.3633101851851848E-4</v>
      </c>
      <c r="E29" s="2">
        <v>8.561111111111112E-4</v>
      </c>
      <c r="F29" s="2">
        <v>8.5371527777777778E-4</v>
      </c>
      <c r="G29" s="2">
        <v>8.5888888888888896E-4</v>
      </c>
      <c r="H29" s="2">
        <v>8.6298611111111114E-4</v>
      </c>
      <c r="I29" s="1">
        <v>8.6827546296296305E-4</v>
      </c>
      <c r="J29" s="2">
        <v>9.1759259259259268E-4</v>
      </c>
      <c r="K29" s="2">
        <v>1.0678240740740739E-3</v>
      </c>
      <c r="L29" s="2">
        <v>8.391782407407407E-4</v>
      </c>
      <c r="M29" s="2">
        <v>8.6393518518518514E-4</v>
      </c>
      <c r="N29" s="2">
        <v>1.0768518518518518E-3</v>
      </c>
      <c r="O29" s="2">
        <v>8.461458333333333E-4</v>
      </c>
      <c r="P29" s="2">
        <v>8.4540509259259248E-4</v>
      </c>
      <c r="Q29" s="2">
        <v>8.6957175925925928E-4</v>
      </c>
      <c r="R29" s="2">
        <v>8.6853009259259262E-4</v>
      </c>
      <c r="S29" s="2">
        <v>8.3784722222222236E-4</v>
      </c>
      <c r="T29" s="2">
        <v>8.8523148148148152E-4</v>
      </c>
      <c r="U29" s="2">
        <v>8.6203703703703703E-4</v>
      </c>
    </row>
    <row r="30" spans="1:21" x14ac:dyDescent="0.25">
      <c r="A30">
        <v>29</v>
      </c>
      <c r="B30" s="2">
        <v>8.5666666666666671E-4</v>
      </c>
      <c r="C30" s="2">
        <v>8.4862268518518522E-4</v>
      </c>
      <c r="D30" s="2">
        <v>8.3836805555555542E-4</v>
      </c>
      <c r="E30" s="2">
        <v>8.5469907407407413E-4</v>
      </c>
      <c r="F30" s="2">
        <v>8.5207175925925934E-4</v>
      </c>
      <c r="G30" s="2">
        <v>8.5663194444444448E-4</v>
      </c>
      <c r="H30" s="2">
        <v>8.5655092592592597E-4</v>
      </c>
      <c r="I30" s="1">
        <v>9.1778935185185182E-4</v>
      </c>
      <c r="J30" s="2">
        <v>1.0601273148148147E-3</v>
      </c>
      <c r="K30" s="2">
        <v>8.5442129629629627E-4</v>
      </c>
      <c r="L30" s="2">
        <v>8.400694444444445E-4</v>
      </c>
      <c r="M30" s="2">
        <v>8.5723379629629637E-4</v>
      </c>
      <c r="N30" s="2">
        <v>8.5803240740740751E-4</v>
      </c>
      <c r="O30" s="2">
        <v>8.4695601851851848E-4</v>
      </c>
      <c r="P30" s="2">
        <v>8.4634259259259255E-4</v>
      </c>
      <c r="Q30" s="2">
        <v>9.1431712962962951E-4</v>
      </c>
      <c r="R30" s="2">
        <v>8.8178240740740741E-4</v>
      </c>
      <c r="S30" s="2">
        <v>8.3896990740740752E-4</v>
      </c>
      <c r="T30" s="2">
        <v>8.8971064814814815E-4</v>
      </c>
      <c r="U30" s="2">
        <v>8.5403935185185192E-4</v>
      </c>
    </row>
    <row r="31" spans="1:21" x14ac:dyDescent="0.25">
      <c r="A31">
        <v>30</v>
      </c>
      <c r="B31" s="2">
        <v>8.5565972222222217E-4</v>
      </c>
      <c r="C31" s="2">
        <v>8.5148148148148138E-4</v>
      </c>
      <c r="D31" s="2">
        <v>8.3981481481481483E-4</v>
      </c>
      <c r="E31" s="2">
        <v>8.563194444444446E-4</v>
      </c>
      <c r="F31" s="2">
        <v>8.537962962962964E-4</v>
      </c>
      <c r="G31" s="2">
        <v>8.5822916666666675E-4</v>
      </c>
      <c r="H31" s="2">
        <v>8.5761574074074082E-4</v>
      </c>
      <c r="I31" s="1">
        <v>1.0686689814814814E-3</v>
      </c>
      <c r="J31" s="2">
        <v>8.5502314814814816E-4</v>
      </c>
      <c r="K31" s="2">
        <v>8.5356481481481481E-4</v>
      </c>
      <c r="L31" s="2">
        <v>8.4363425925925936E-4</v>
      </c>
      <c r="M31" s="2">
        <v>8.5629629629629641E-4</v>
      </c>
      <c r="N31" s="2">
        <v>8.6090277777777782E-4</v>
      </c>
      <c r="O31" s="2">
        <v>8.419907407407407E-4</v>
      </c>
      <c r="P31" s="2">
        <v>8.4612268518518511E-4</v>
      </c>
      <c r="Q31" s="2">
        <v>1.0591782407407407E-3</v>
      </c>
      <c r="R31" s="2">
        <v>8.6856481481481474E-4</v>
      </c>
      <c r="S31" s="2">
        <v>8.4185185185185188E-4</v>
      </c>
      <c r="T31" s="2">
        <v>8.7699074074074068E-4</v>
      </c>
      <c r="U31" s="2">
        <v>8.5572916666666664E-4</v>
      </c>
    </row>
    <row r="32" spans="1:21" x14ac:dyDescent="0.25">
      <c r="A32">
        <v>31</v>
      </c>
      <c r="B32" s="2">
        <v>8.5446759259259254E-4</v>
      </c>
      <c r="C32" s="2">
        <v>8.5530092592592591E-4</v>
      </c>
      <c r="D32" s="2">
        <v>8.4063657407407405E-4</v>
      </c>
      <c r="E32" s="2">
        <v>8.5480324074074072E-4</v>
      </c>
      <c r="F32" s="2">
        <v>8.5266203703703708E-4</v>
      </c>
      <c r="G32" s="2">
        <v>8.5534722222222219E-4</v>
      </c>
      <c r="H32" s="2">
        <v>8.5576388888888887E-4</v>
      </c>
      <c r="I32" s="1">
        <v>8.4457175925925932E-4</v>
      </c>
      <c r="J32" s="2">
        <v>8.6165509259259257E-4</v>
      </c>
      <c r="K32" s="2">
        <v>8.53587962962963E-4</v>
      </c>
      <c r="L32" s="2">
        <v>8.4116898148148137E-4</v>
      </c>
      <c r="M32" s="2">
        <v>8.5452546296296307E-4</v>
      </c>
      <c r="N32" s="2">
        <v>8.5476851851851849E-4</v>
      </c>
      <c r="O32" s="2">
        <v>8.4004629629629631E-4</v>
      </c>
      <c r="P32" s="2">
        <v>8.4248842592592589E-4</v>
      </c>
      <c r="Q32" s="2">
        <v>8.5055555555555568E-4</v>
      </c>
      <c r="R32" s="2">
        <v>8.7105324074074082E-4</v>
      </c>
      <c r="S32" s="2">
        <v>8.3914351851851847E-4</v>
      </c>
      <c r="T32" s="2">
        <v>8.7763888888888885E-4</v>
      </c>
      <c r="U32" s="2">
        <v>8.5770833333333348E-4</v>
      </c>
    </row>
    <row r="33" spans="1:21" x14ac:dyDescent="0.25">
      <c r="A33">
        <v>32</v>
      </c>
      <c r="B33" s="2">
        <v>8.5467592592592583E-4</v>
      </c>
      <c r="C33" s="2">
        <v>8.6054398148148155E-4</v>
      </c>
      <c r="D33" s="2">
        <v>8.3734953703703695E-4</v>
      </c>
      <c r="E33" s="2">
        <v>8.5483796296296306E-4</v>
      </c>
      <c r="F33" s="2">
        <v>8.5550925925925931E-4</v>
      </c>
      <c r="G33" s="2">
        <v>8.5190972222222222E-4</v>
      </c>
      <c r="H33" s="2">
        <v>8.5565972222222217E-4</v>
      </c>
      <c r="I33" s="1">
        <v>8.3828703703703713E-4</v>
      </c>
      <c r="J33" s="2">
        <v>8.5576388888888887E-4</v>
      </c>
      <c r="K33" s="2">
        <v>8.546412037037037E-4</v>
      </c>
      <c r="L33" s="2">
        <v>8.4243055555555558E-4</v>
      </c>
      <c r="M33" s="2">
        <v>8.5501157407407401E-4</v>
      </c>
      <c r="N33" s="2">
        <v>8.5385416666666672E-4</v>
      </c>
      <c r="O33" s="2">
        <v>8.4003472222222216E-4</v>
      </c>
      <c r="P33" s="2">
        <v>8.4524305555555557E-4</v>
      </c>
      <c r="Q33" s="2">
        <v>8.5545138888888899E-4</v>
      </c>
      <c r="R33" s="2">
        <v>8.6383101851851855E-4</v>
      </c>
      <c r="S33" s="2">
        <v>8.4009259259259269E-4</v>
      </c>
      <c r="T33" s="2">
        <v>8.8193287037037027E-4</v>
      </c>
      <c r="U33" s="2">
        <v>8.5615740740740747E-4</v>
      </c>
    </row>
    <row r="34" spans="1:21" x14ac:dyDescent="0.25">
      <c r="A34">
        <v>33</v>
      </c>
      <c r="B34" s="2">
        <v>8.560879629629629E-4</v>
      </c>
      <c r="C34" s="2">
        <v>8.6025462962962965E-4</v>
      </c>
      <c r="D34" s="2">
        <v>8.3922453703703709E-4</v>
      </c>
      <c r="E34" s="2">
        <v>8.540856481481482E-4</v>
      </c>
      <c r="F34" s="2">
        <v>8.5822916666666675E-4</v>
      </c>
      <c r="G34" s="2">
        <v>8.4936342592592583E-4</v>
      </c>
      <c r="H34" s="2">
        <v>8.5488425925925933E-4</v>
      </c>
      <c r="I34" s="1">
        <v>8.4162037037037029E-4</v>
      </c>
      <c r="J34" s="2">
        <v>8.5565972222222217E-4</v>
      </c>
      <c r="K34" s="2">
        <v>8.5287037037037026E-4</v>
      </c>
      <c r="L34" s="2">
        <v>8.413078703703703E-4</v>
      </c>
      <c r="M34" s="2">
        <v>8.5391203703703703E-4</v>
      </c>
      <c r="N34" s="2">
        <v>8.7616898148148135E-4</v>
      </c>
      <c r="O34" s="2">
        <v>8.3878472222222221E-4</v>
      </c>
      <c r="P34" s="2">
        <v>8.4053240740740735E-4</v>
      </c>
      <c r="Q34" s="2">
        <v>8.5650462962962969E-4</v>
      </c>
      <c r="R34" s="2">
        <v>8.6780092592592594E-4</v>
      </c>
      <c r="S34" s="2">
        <v>8.4162037037037029E-4</v>
      </c>
      <c r="T34" s="2">
        <v>8.9155092592592595E-4</v>
      </c>
      <c r="U34" s="2">
        <v>8.5853009259259259E-4</v>
      </c>
    </row>
    <row r="35" spans="1:21" x14ac:dyDescent="0.25">
      <c r="A35">
        <v>34</v>
      </c>
      <c r="B35" s="2">
        <v>8.5718749999999999E-4</v>
      </c>
      <c r="C35" s="2">
        <v>8.5762731481481486E-4</v>
      </c>
      <c r="D35" s="2">
        <v>8.411226851851852E-4</v>
      </c>
      <c r="E35" s="2">
        <v>8.5417824074074085E-4</v>
      </c>
      <c r="F35" s="2">
        <v>8.5688657407407404E-4</v>
      </c>
      <c r="G35" s="2">
        <v>8.522222222222222E-4</v>
      </c>
      <c r="H35" s="2">
        <v>8.5815972222222207E-4</v>
      </c>
      <c r="I35" s="1">
        <v>8.4098379629629627E-4</v>
      </c>
      <c r="J35" s="2">
        <v>8.5423611111111106E-4</v>
      </c>
      <c r="K35" s="2">
        <v>8.5249999999999996E-4</v>
      </c>
      <c r="L35" s="2">
        <v>8.4300925925925917E-4</v>
      </c>
      <c r="M35" s="2">
        <v>8.5516203703703709E-4</v>
      </c>
      <c r="N35" s="2">
        <v>8.7216435185185194E-4</v>
      </c>
      <c r="O35" s="2">
        <v>8.4244212962962962E-4</v>
      </c>
      <c r="P35" s="2">
        <v>8.4403935185185179E-4</v>
      </c>
      <c r="Q35" s="2">
        <v>8.5576388888888887E-4</v>
      </c>
      <c r="R35" s="2">
        <v>8.727083333333333E-4</v>
      </c>
      <c r="S35" s="2">
        <v>8.4697916666666678E-4</v>
      </c>
      <c r="T35" s="2">
        <v>8.8390046296296296E-4</v>
      </c>
      <c r="U35" s="2">
        <v>8.5505787037037028E-4</v>
      </c>
    </row>
    <row r="36" spans="1:21" x14ac:dyDescent="0.25">
      <c r="A36">
        <v>35</v>
      </c>
      <c r="B36" s="2">
        <v>8.5505787037037028E-4</v>
      </c>
      <c r="C36" s="2">
        <v>8.5337962962962971E-4</v>
      </c>
      <c r="D36" s="2">
        <v>8.4409722222222221E-4</v>
      </c>
      <c r="E36" s="2">
        <v>8.5318287037037036E-4</v>
      </c>
      <c r="F36" s="2">
        <v>8.5732638888888892E-4</v>
      </c>
      <c r="G36" s="2">
        <v>8.563194444444446E-4</v>
      </c>
      <c r="H36" s="2">
        <v>8.5657407407407416E-4</v>
      </c>
      <c r="I36" s="1">
        <v>8.4099537037037042E-4</v>
      </c>
      <c r="J36" s="2">
        <v>8.7008101851851862E-4</v>
      </c>
      <c r="K36" s="2">
        <v>8.6131944444444439E-4</v>
      </c>
      <c r="L36" s="2">
        <v>8.441203703703704E-4</v>
      </c>
      <c r="M36" s="2">
        <v>8.5201388888888902E-4</v>
      </c>
      <c r="N36" s="2">
        <v>8.5934027777777777E-4</v>
      </c>
      <c r="O36" s="2">
        <v>8.4197916666666666E-4</v>
      </c>
      <c r="P36" s="2">
        <v>8.4281249999999992E-4</v>
      </c>
      <c r="Q36" s="2">
        <v>8.5511574074074081E-4</v>
      </c>
      <c r="R36" s="2">
        <v>8.659490740740741E-4</v>
      </c>
      <c r="S36" s="2">
        <v>8.4467592592592591E-4</v>
      </c>
      <c r="T36" s="2">
        <v>8.875925925925926E-4</v>
      </c>
      <c r="U36" s="2">
        <v>8.5990740740740732E-4</v>
      </c>
    </row>
    <row r="37" spans="1:21" x14ac:dyDescent="0.25">
      <c r="A37">
        <v>36</v>
      </c>
      <c r="B37" s="2">
        <v>8.5634259259259268E-4</v>
      </c>
      <c r="C37" s="2">
        <v>8.5646990740740735E-4</v>
      </c>
      <c r="D37" s="2">
        <v>8.4417824074074072E-4</v>
      </c>
      <c r="E37" s="2">
        <v>8.5451388888888892E-4</v>
      </c>
      <c r="F37" s="2">
        <v>8.547453703703704E-4</v>
      </c>
      <c r="G37" s="2">
        <v>8.5314814814814813E-4</v>
      </c>
      <c r="H37" s="2">
        <v>8.5627314814814811E-4</v>
      </c>
      <c r="I37" s="1">
        <v>8.4276620370370365E-4</v>
      </c>
      <c r="J37" s="2">
        <v>8.5642361111111108E-4</v>
      </c>
      <c r="K37" s="2">
        <v>8.5587962962962961E-4</v>
      </c>
      <c r="L37" s="2">
        <v>8.4094907407407415E-4</v>
      </c>
      <c r="M37" s="2">
        <v>8.5256944444444442E-4</v>
      </c>
      <c r="N37" s="2">
        <v>8.5530092592592591E-4</v>
      </c>
      <c r="O37" s="2">
        <v>8.4347222222222213E-4</v>
      </c>
      <c r="P37" s="2">
        <v>8.4017361111111098E-4</v>
      </c>
      <c r="Q37" s="2">
        <v>8.5421296296296298E-4</v>
      </c>
      <c r="R37" s="2">
        <v>8.8621527777777776E-4</v>
      </c>
      <c r="S37" s="2">
        <v>8.4173611111111114E-4</v>
      </c>
      <c r="T37" s="2">
        <v>9.4094907407407408E-4</v>
      </c>
      <c r="U37" s="2">
        <v>8.5363425925925928E-4</v>
      </c>
    </row>
    <row r="38" spans="1:21" x14ac:dyDescent="0.25">
      <c r="A38">
        <v>37</v>
      </c>
      <c r="B38" s="2">
        <v>8.5998842592592594E-4</v>
      </c>
      <c r="C38" s="2">
        <v>8.6026620370370369E-4</v>
      </c>
      <c r="D38" s="2">
        <v>8.3978009259259249E-4</v>
      </c>
      <c r="E38" s="2">
        <v>8.595601851851851E-4</v>
      </c>
      <c r="F38" s="2">
        <v>8.5950231481481479E-4</v>
      </c>
      <c r="G38" s="2">
        <v>8.5471064814814817E-4</v>
      </c>
      <c r="H38" s="2">
        <v>8.5950231481481479E-4</v>
      </c>
      <c r="I38" s="1">
        <v>8.4151620370370381E-4</v>
      </c>
      <c r="J38" s="2">
        <v>8.6799768518518508E-4</v>
      </c>
      <c r="K38" s="2">
        <v>8.5377314814814821E-4</v>
      </c>
      <c r="L38" s="2">
        <v>8.3936342592592602E-4</v>
      </c>
      <c r="M38" s="2">
        <v>8.5916666666666682E-4</v>
      </c>
      <c r="N38" s="2">
        <v>8.5788194444444443E-4</v>
      </c>
      <c r="O38" s="2">
        <v>8.3925925925925932E-4</v>
      </c>
      <c r="P38" s="2">
        <v>8.3859953703703711E-4</v>
      </c>
      <c r="Q38" s="2">
        <v>8.5658564814814809E-4</v>
      </c>
      <c r="R38" s="2">
        <v>8.6606481481481474E-4</v>
      </c>
      <c r="S38" s="2">
        <v>8.4175925925925922E-4</v>
      </c>
      <c r="T38" s="2">
        <v>1.1745833333333333E-3</v>
      </c>
      <c r="U38" s="2">
        <v>8.587152777777778E-4</v>
      </c>
    </row>
    <row r="39" spans="1:21" x14ac:dyDescent="0.25">
      <c r="A39">
        <v>38</v>
      </c>
      <c r="B39" s="2">
        <v>8.557986111111111E-4</v>
      </c>
      <c r="C39" s="2">
        <v>8.5620370370370375E-4</v>
      </c>
      <c r="D39" s="2">
        <v>8.3905092592592581E-4</v>
      </c>
      <c r="E39" s="2">
        <v>8.5640046296296289E-4</v>
      </c>
      <c r="F39" s="2">
        <v>8.5696759259259265E-4</v>
      </c>
      <c r="G39" s="2">
        <v>8.5177083333333329E-4</v>
      </c>
      <c r="H39" s="2">
        <v>8.5714120370370371E-4</v>
      </c>
      <c r="I39" s="1">
        <v>8.4118055555555552E-4</v>
      </c>
      <c r="J39" s="2">
        <v>8.5341435185185184E-4</v>
      </c>
      <c r="K39" s="2">
        <v>8.5494212962962954E-4</v>
      </c>
      <c r="L39" s="2">
        <v>8.4126157407407403E-4</v>
      </c>
      <c r="M39" s="2">
        <v>8.5793981481481485E-4</v>
      </c>
      <c r="N39" s="2">
        <v>8.5770833333333348E-4</v>
      </c>
      <c r="O39" s="2">
        <v>8.3994212962962961E-4</v>
      </c>
      <c r="P39" s="2">
        <v>8.4040509259259268E-4</v>
      </c>
      <c r="Q39" s="2">
        <v>8.5818287037037037E-4</v>
      </c>
      <c r="R39" s="2">
        <v>8.699189814814815E-4</v>
      </c>
      <c r="S39" s="2">
        <v>8.4761574074074069E-4</v>
      </c>
      <c r="T39" s="2">
        <v>8.8896990740740733E-4</v>
      </c>
      <c r="U39" s="2">
        <v>8.5912037037037044E-4</v>
      </c>
    </row>
    <row r="40" spans="1:21" x14ac:dyDescent="0.25">
      <c r="A40">
        <v>39</v>
      </c>
      <c r="B40" s="2">
        <v>8.5819444444444441E-4</v>
      </c>
      <c r="C40" s="2">
        <v>8.5917824074074065E-4</v>
      </c>
      <c r="D40" s="2">
        <v>8.4335648148148139E-4</v>
      </c>
      <c r="E40" s="2">
        <v>8.5505787037037028E-4</v>
      </c>
      <c r="F40" s="2">
        <v>8.5960648148148148E-4</v>
      </c>
      <c r="G40" s="2">
        <v>8.514583333333333E-4</v>
      </c>
      <c r="H40" s="2">
        <v>8.5837962962962962E-4</v>
      </c>
      <c r="I40" s="1">
        <v>8.4206018518518516E-4</v>
      </c>
      <c r="J40" s="2">
        <v>8.5452546296296307E-4</v>
      </c>
      <c r="K40" s="2">
        <v>8.5618055555555545E-4</v>
      </c>
      <c r="L40" s="2">
        <v>8.4428240740740742E-4</v>
      </c>
      <c r="M40" s="2">
        <v>8.5880787037037045E-4</v>
      </c>
      <c r="N40" s="2">
        <v>8.5989583333333328E-4</v>
      </c>
      <c r="O40" s="2">
        <v>8.4091435185185181E-4</v>
      </c>
      <c r="P40" s="2">
        <v>8.3872685185185179E-4</v>
      </c>
      <c r="Q40" s="2">
        <v>8.6870370370370356E-4</v>
      </c>
      <c r="R40" s="2">
        <v>8.6810185185185178E-4</v>
      </c>
      <c r="S40" s="2">
        <v>8.484837962962964E-4</v>
      </c>
      <c r="T40" s="2">
        <v>8.7415509259259261E-4</v>
      </c>
      <c r="U40" s="2">
        <v>8.5548611111111112E-4</v>
      </c>
    </row>
    <row r="41" spans="1:21" x14ac:dyDescent="0.25">
      <c r="A41">
        <v>40</v>
      </c>
      <c r="B41" s="2">
        <v>8.9856481481481482E-4</v>
      </c>
      <c r="C41" s="2">
        <v>8.5546296296296293E-4</v>
      </c>
      <c r="D41" s="2">
        <v>8.4912037037037031E-4</v>
      </c>
      <c r="E41" s="2">
        <v>8.5843750000000015E-4</v>
      </c>
      <c r="F41" s="2">
        <v>8.5739583333333338E-4</v>
      </c>
      <c r="G41" s="2">
        <v>8.5431712962962968E-4</v>
      </c>
      <c r="H41" s="2">
        <v>8.5722222222222222E-4</v>
      </c>
      <c r="I41" s="1">
        <v>8.4541666666666663E-4</v>
      </c>
      <c r="J41" s="2">
        <v>8.502199074074075E-4</v>
      </c>
      <c r="K41" s="2">
        <v>8.5679398148148138E-4</v>
      </c>
      <c r="L41" s="2">
        <v>8.4577546296296278E-4</v>
      </c>
      <c r="M41" s="2">
        <v>8.7474537037037035E-4</v>
      </c>
      <c r="N41" s="2">
        <v>8.6076388888888888E-4</v>
      </c>
      <c r="O41" s="2">
        <v>8.4466435185185198E-4</v>
      </c>
      <c r="P41" s="2">
        <v>8.4956018518518529E-4</v>
      </c>
      <c r="Q41" s="2">
        <v>8.5384259259259267E-4</v>
      </c>
      <c r="R41" s="2">
        <v>8.6857638888888889E-4</v>
      </c>
      <c r="S41" s="2">
        <v>8.4559027777777768E-4</v>
      </c>
      <c r="T41" s="2">
        <v>8.8396990740740743E-4</v>
      </c>
      <c r="U41" s="2">
        <v>8.5692129629629627E-4</v>
      </c>
    </row>
    <row r="42" spans="1:21" x14ac:dyDescent="0.25">
      <c r="A42">
        <v>41</v>
      </c>
      <c r="B42" s="2">
        <v>1.1313310185185185E-3</v>
      </c>
      <c r="C42" s="2">
        <v>8.7685185185185175E-4</v>
      </c>
      <c r="D42" s="2">
        <v>8.4153935185185167E-4</v>
      </c>
      <c r="E42" s="2">
        <v>8.5210648148148157E-4</v>
      </c>
      <c r="F42" s="2">
        <v>8.557986111111111E-4</v>
      </c>
      <c r="G42" s="2">
        <v>8.5289351851851845E-4</v>
      </c>
      <c r="H42" s="2">
        <v>8.5644675925925916E-4</v>
      </c>
      <c r="I42" s="1">
        <v>8.4239583333333334E-4</v>
      </c>
      <c r="J42" s="2">
        <v>8.560879629629629E-4</v>
      </c>
      <c r="K42" s="2">
        <v>8.5244212962962964E-4</v>
      </c>
      <c r="L42" s="2">
        <v>8.4380787037037031E-4</v>
      </c>
      <c r="M42" s="2">
        <v>8.561111111111112E-4</v>
      </c>
      <c r="N42" s="2">
        <v>8.7079861111111125E-4</v>
      </c>
      <c r="O42" s="2">
        <v>8.4574074074074076E-4</v>
      </c>
      <c r="P42" s="2">
        <v>8.4256944444444451E-4</v>
      </c>
      <c r="Q42" s="2">
        <v>8.7239583333333342E-4</v>
      </c>
      <c r="R42" s="2">
        <v>8.652893518518519E-4</v>
      </c>
      <c r="S42" s="2">
        <v>8.8725694444444442E-4</v>
      </c>
      <c r="T42" s="2">
        <v>8.902777777777777E-4</v>
      </c>
      <c r="U42" s="2">
        <v>8.5701388888888893E-4</v>
      </c>
    </row>
    <row r="43" spans="1:21" x14ac:dyDescent="0.25">
      <c r="A43">
        <v>42</v>
      </c>
      <c r="B43" s="2">
        <v>8.4274305555555567E-4</v>
      </c>
      <c r="C43" s="2">
        <v>8.7418981481481473E-4</v>
      </c>
      <c r="D43" s="2">
        <v>8.3821759259259266E-4</v>
      </c>
      <c r="E43" s="2">
        <v>8.5376157407407406E-4</v>
      </c>
      <c r="F43" s="2">
        <v>8.7486111111111109E-4</v>
      </c>
      <c r="G43" s="2">
        <v>8.5634259259259268E-4</v>
      </c>
      <c r="H43" s="2">
        <v>8.5903935185185183E-4</v>
      </c>
      <c r="I43" s="1">
        <v>8.4064814814814809E-4</v>
      </c>
      <c r="J43" s="2">
        <v>8.5284722222222218E-4</v>
      </c>
      <c r="K43" s="2">
        <v>8.5211805555555551E-4</v>
      </c>
      <c r="L43" s="2">
        <v>8.4251157407407408E-4</v>
      </c>
      <c r="M43" s="2">
        <v>8.7439814814814802E-4</v>
      </c>
      <c r="N43" s="2">
        <v>8.5991898148148147E-4</v>
      </c>
      <c r="O43" s="2">
        <v>8.4142361111111126E-4</v>
      </c>
      <c r="P43" s="2">
        <v>8.4109953703703701E-4</v>
      </c>
      <c r="Q43" s="2">
        <v>8.5341435185185184E-4</v>
      </c>
      <c r="R43" s="2">
        <v>8.9178240740740743E-4</v>
      </c>
      <c r="S43" s="2">
        <v>1.0469328703703704E-3</v>
      </c>
      <c r="T43" s="2">
        <v>8.7557870370370361E-4</v>
      </c>
      <c r="U43" s="2">
        <v>8.5621527777777779E-4</v>
      </c>
    </row>
    <row r="44" spans="1:21" x14ac:dyDescent="0.25">
      <c r="A44">
        <v>43</v>
      </c>
      <c r="B44" s="2">
        <v>8.5659722222222224E-4</v>
      </c>
      <c r="C44" s="2">
        <v>8.5693287037037031E-4</v>
      </c>
      <c r="D44" s="2">
        <v>8.3828703703703713E-4</v>
      </c>
      <c r="E44" s="2">
        <v>8.5807870370370378E-4</v>
      </c>
      <c r="F44" s="2">
        <v>8.5892361111111109E-4</v>
      </c>
      <c r="G44" s="2">
        <v>8.5778935185185177E-4</v>
      </c>
      <c r="H44" s="2">
        <v>8.5898148148148151E-4</v>
      </c>
      <c r="I44" s="1">
        <v>8.4623842592592596E-4</v>
      </c>
      <c r="J44" s="2">
        <v>8.5387731481481469E-4</v>
      </c>
      <c r="K44" s="2">
        <v>8.5216435185185178E-4</v>
      </c>
      <c r="L44" s="2">
        <v>8.4724537037037027E-4</v>
      </c>
      <c r="M44" s="2">
        <v>8.5857638888888887E-4</v>
      </c>
      <c r="N44" s="2">
        <v>8.5569444444444441E-4</v>
      </c>
      <c r="O44" s="2">
        <v>8.4326388888888895E-4</v>
      </c>
      <c r="P44" s="2">
        <v>8.8076388888888883E-4</v>
      </c>
      <c r="Q44" s="2">
        <v>8.5410879629629628E-4</v>
      </c>
      <c r="R44" s="2">
        <v>8.7015046296296287E-4</v>
      </c>
      <c r="S44" s="2">
        <v>8.1826388888888888E-4</v>
      </c>
      <c r="T44" s="2">
        <v>8.7668981481481484E-4</v>
      </c>
      <c r="U44" s="2">
        <v>8.654745370370371E-4</v>
      </c>
    </row>
    <row r="45" spans="1:21" x14ac:dyDescent="0.25">
      <c r="A45">
        <v>44</v>
      </c>
      <c r="B45" s="2">
        <v>8.4181712962962975E-4</v>
      </c>
      <c r="C45" s="2">
        <v>8.5606481481481482E-4</v>
      </c>
      <c r="D45" s="2">
        <v>8.4174768518518529E-4</v>
      </c>
      <c r="E45" s="2">
        <v>8.5978009259259265E-4</v>
      </c>
      <c r="F45" s="2">
        <v>8.5800925925925932E-4</v>
      </c>
      <c r="G45" s="2">
        <v>8.5369212962962959E-4</v>
      </c>
      <c r="H45" s="2">
        <v>8.5782407407407411E-4</v>
      </c>
      <c r="I45" s="1">
        <v>8.4655092592592594E-4</v>
      </c>
      <c r="J45" s="2">
        <v>8.559027777777778E-4</v>
      </c>
      <c r="K45" s="2">
        <v>8.6799768518518508E-4</v>
      </c>
      <c r="L45" s="2">
        <v>8.4575231481481491E-4</v>
      </c>
      <c r="M45" s="2">
        <v>8.5561342592592601E-4</v>
      </c>
      <c r="N45" s="2">
        <v>9.0289351851851858E-4</v>
      </c>
      <c r="O45" s="2">
        <v>8.8103009259259265E-4</v>
      </c>
      <c r="P45" s="2">
        <v>1.0298726851851851E-3</v>
      </c>
      <c r="Q45" s="2">
        <v>8.563194444444446E-4</v>
      </c>
      <c r="R45" s="2">
        <v>8.6898148148148154E-4</v>
      </c>
      <c r="S45" s="2">
        <v>8.3435185185185186E-4</v>
      </c>
      <c r="T45" s="2">
        <v>8.8621527777777776E-4</v>
      </c>
      <c r="U45" s="2">
        <v>8.5553240740740739E-4</v>
      </c>
    </row>
    <row r="46" spans="1:21" x14ac:dyDescent="0.25">
      <c r="A46">
        <v>45</v>
      </c>
      <c r="B46" s="2">
        <v>8.4408564814814806E-4</v>
      </c>
      <c r="C46" s="2">
        <v>8.5587962962962961E-4</v>
      </c>
      <c r="D46" s="2">
        <v>8.448842592592592E-4</v>
      </c>
      <c r="E46" s="2">
        <v>8.5729166666666668E-4</v>
      </c>
      <c r="F46" s="2">
        <v>8.5740740740740732E-4</v>
      </c>
      <c r="G46" s="2">
        <v>8.6032407407407401E-4</v>
      </c>
      <c r="H46" s="2">
        <v>8.9837962962962961E-4</v>
      </c>
      <c r="I46" s="1">
        <v>8.4685185185185178E-4</v>
      </c>
      <c r="J46" s="2">
        <v>8.729976851851851E-4</v>
      </c>
      <c r="K46" s="2">
        <v>8.5457175925925935E-4</v>
      </c>
      <c r="L46" s="2">
        <v>8.4981481481481486E-4</v>
      </c>
      <c r="M46" s="2">
        <v>8.5584490740740749E-4</v>
      </c>
      <c r="N46" s="2">
        <v>1.0848495370370372E-3</v>
      </c>
      <c r="O46" s="2">
        <v>1.0262384259259259E-3</v>
      </c>
      <c r="P46" s="2">
        <v>8.2354166666666654E-4</v>
      </c>
      <c r="Q46" s="2">
        <v>8.5633101851851853E-4</v>
      </c>
      <c r="R46" s="2">
        <v>8.7076388888888891E-4</v>
      </c>
      <c r="S46" s="2">
        <v>8.334722222222221E-4</v>
      </c>
      <c r="T46" s="2">
        <v>8.8416666666666678E-4</v>
      </c>
      <c r="U46" s="2">
        <v>8.5759259259259252E-4</v>
      </c>
    </row>
    <row r="47" spans="1:21" x14ac:dyDescent="0.25">
      <c r="A47">
        <v>46</v>
      </c>
      <c r="B47" s="2">
        <v>8.4267361111111099E-4</v>
      </c>
      <c r="C47" s="2">
        <v>8.5809027777777782E-4</v>
      </c>
      <c r="D47" s="2">
        <v>8.4144675925925923E-4</v>
      </c>
      <c r="E47" s="2">
        <v>8.5740740740740732E-4</v>
      </c>
      <c r="F47" s="2">
        <v>8.5877314814814811E-4</v>
      </c>
      <c r="G47" s="2">
        <v>8.6136574074074067E-4</v>
      </c>
      <c r="H47" s="2">
        <v>1.0499305555555555E-3</v>
      </c>
      <c r="I47" s="1">
        <v>8.5932870370370373E-4</v>
      </c>
      <c r="J47" s="2">
        <v>8.5776620370370358E-4</v>
      </c>
      <c r="K47" s="2">
        <v>8.6203703703703703E-4</v>
      </c>
      <c r="L47" s="2">
        <v>8.4795138888888886E-4</v>
      </c>
      <c r="M47" s="2">
        <v>9.0368055555555547E-4</v>
      </c>
      <c r="N47" s="2">
        <v>8.5901620370370374E-4</v>
      </c>
      <c r="O47" s="2">
        <v>8.2488425925925926E-4</v>
      </c>
      <c r="P47" s="2">
        <v>8.2270833333333339E-4</v>
      </c>
      <c r="Q47" s="2">
        <v>8.5834490740740739E-4</v>
      </c>
      <c r="R47" s="2">
        <v>8.8246527777777791E-4</v>
      </c>
      <c r="S47" s="2">
        <v>8.5878472222222226E-4</v>
      </c>
      <c r="T47" s="2">
        <v>9.0664351851851843E-4</v>
      </c>
      <c r="U47" s="2">
        <v>9.0418981481481481E-4</v>
      </c>
    </row>
    <row r="48" spans="1:21" x14ac:dyDescent="0.25">
      <c r="A48">
        <v>47</v>
      </c>
      <c r="B48" s="2">
        <v>8.4696759259259263E-4</v>
      </c>
      <c r="C48" s="2">
        <v>8.5901620370370374E-4</v>
      </c>
      <c r="D48" s="2">
        <v>8.4491898148148154E-4</v>
      </c>
      <c r="E48" s="2">
        <v>9.0600694444444452E-4</v>
      </c>
      <c r="F48" s="2">
        <v>8.5805555555555559E-4</v>
      </c>
      <c r="G48" s="2">
        <v>9.0398148148148163E-4</v>
      </c>
      <c r="H48" s="2">
        <v>8.4712962962962964E-4</v>
      </c>
      <c r="I48" s="1">
        <v>8.5302083333333334E-4</v>
      </c>
      <c r="J48" s="2">
        <v>8.7300925925925925E-4</v>
      </c>
      <c r="K48" s="2">
        <v>8.6037037037037028E-4</v>
      </c>
      <c r="L48" s="2">
        <v>8.5068287037037046E-4</v>
      </c>
      <c r="M48" s="2">
        <v>1.041423611111111E-3</v>
      </c>
      <c r="N48" s="2">
        <v>8.5635416666666661E-4</v>
      </c>
      <c r="O48" s="2">
        <v>8.2131944444444451E-4</v>
      </c>
      <c r="P48" s="2">
        <v>8.2589120370370368E-4</v>
      </c>
      <c r="Q48" s="2">
        <v>8.5355324074074066E-4</v>
      </c>
      <c r="R48" s="2">
        <v>8.6966435185185193E-4</v>
      </c>
      <c r="S48" s="2">
        <v>8.5185185185185179E-4</v>
      </c>
      <c r="T48" s="2">
        <v>8.8593750000000001E-4</v>
      </c>
      <c r="U48" s="2">
        <v>1.0647916666666668E-3</v>
      </c>
    </row>
    <row r="49" spans="1:21" x14ac:dyDescent="0.25">
      <c r="A49">
        <v>48</v>
      </c>
      <c r="B49" s="2">
        <v>8.4621527777777776E-4</v>
      </c>
      <c r="C49" s="2">
        <v>8.635300925925925E-4</v>
      </c>
      <c r="D49" s="2">
        <v>8.4689814814814816E-4</v>
      </c>
      <c r="E49" s="2">
        <v>1.0718865740740741E-3</v>
      </c>
      <c r="F49" s="2">
        <v>8.5815972222222207E-4</v>
      </c>
      <c r="G49" s="2">
        <v>1.0598148148148149E-3</v>
      </c>
      <c r="H49" s="2">
        <v>8.4556712962962971E-4</v>
      </c>
      <c r="I49" s="1">
        <v>8.4865740740740735E-4</v>
      </c>
      <c r="J49" s="2">
        <v>8.5651620370370363E-4</v>
      </c>
      <c r="K49" s="2">
        <v>8.5541666666666665E-4</v>
      </c>
      <c r="L49" s="2">
        <v>8.5259259259259262E-4</v>
      </c>
      <c r="M49" s="2">
        <v>8.552199074074074E-4</v>
      </c>
      <c r="N49" s="2">
        <v>8.4753472222222218E-4</v>
      </c>
      <c r="O49" s="2">
        <v>8.3115740740740752E-4</v>
      </c>
      <c r="P49" s="2">
        <v>8.3265046296296299E-4</v>
      </c>
      <c r="Q49" s="2">
        <v>8.8437500000000007E-4</v>
      </c>
      <c r="R49" s="2">
        <v>8.688425925925925E-4</v>
      </c>
      <c r="S49" s="2">
        <v>8.4950231481481476E-4</v>
      </c>
      <c r="T49" s="2">
        <v>8.8192129629629634E-4</v>
      </c>
      <c r="U49" s="2">
        <v>8.4662037037037041E-4</v>
      </c>
    </row>
    <row r="50" spans="1:21" x14ac:dyDescent="0.25">
      <c r="A50">
        <v>49</v>
      </c>
      <c r="B50" s="2">
        <v>8.4665509259259253E-4</v>
      </c>
      <c r="C50" s="2">
        <v>8.8766203703703707E-4</v>
      </c>
      <c r="D50" s="2">
        <v>8.9665509259259256E-4</v>
      </c>
      <c r="E50" s="2">
        <v>8.4765046296296292E-4</v>
      </c>
      <c r="F50" s="2">
        <v>8.5633101851851853E-4</v>
      </c>
      <c r="G50" s="2">
        <v>8.4407407407407402E-4</v>
      </c>
      <c r="H50" s="2">
        <v>8.4575231481481491E-4</v>
      </c>
      <c r="I50" s="1">
        <v>8.5807870370370378E-4</v>
      </c>
      <c r="J50" s="2">
        <v>8.5471064814814817E-4</v>
      </c>
      <c r="K50" s="2">
        <v>8.5574074074074068E-4</v>
      </c>
      <c r="L50" s="2">
        <v>8.5679398148148138E-4</v>
      </c>
      <c r="M50" s="2">
        <v>8.3778935185185182E-4</v>
      </c>
      <c r="N50" s="2">
        <v>8.5322916666666663E-4</v>
      </c>
      <c r="O50" s="2">
        <v>8.3187500000000004E-4</v>
      </c>
      <c r="P50" s="2">
        <v>8.2829861111111114E-4</v>
      </c>
      <c r="Q50" s="2">
        <v>8.5928240740740746E-4</v>
      </c>
      <c r="R50" s="2">
        <v>8.7092592592592593E-4</v>
      </c>
      <c r="S50" s="2">
        <v>8.5854166666666663E-4</v>
      </c>
      <c r="T50" s="2">
        <v>8.8605324074074064E-4</v>
      </c>
      <c r="U50" s="2">
        <v>8.4513888888888887E-4</v>
      </c>
    </row>
    <row r="51" spans="1:21" x14ac:dyDescent="0.25">
      <c r="A51">
        <v>50</v>
      </c>
      <c r="B51" s="2">
        <v>8.4516203703703706E-4</v>
      </c>
      <c r="C51" s="2">
        <v>8.6041666666666656E-4</v>
      </c>
      <c r="D51" s="2">
        <v>1.0401273148148149E-3</v>
      </c>
      <c r="E51" s="2">
        <v>8.5666666666666671E-4</v>
      </c>
      <c r="F51" s="2">
        <v>8.9342592592592588E-4</v>
      </c>
      <c r="G51" s="2">
        <v>8.5627314814814811E-4</v>
      </c>
      <c r="H51" s="2">
        <v>8.4783564814814823E-4</v>
      </c>
      <c r="I51" s="1">
        <v>8.5452546296296307E-4</v>
      </c>
      <c r="J51" s="2">
        <v>8.5424768518518521E-4</v>
      </c>
      <c r="K51" s="2">
        <v>8.5898148148148151E-4</v>
      </c>
      <c r="L51" s="2">
        <v>9.0976851851851852E-4</v>
      </c>
      <c r="M51" s="2">
        <v>8.4271990740740737E-4</v>
      </c>
      <c r="N51" s="2">
        <v>8.551388888888889E-4</v>
      </c>
      <c r="O51" s="2">
        <v>8.3214120370370375E-4</v>
      </c>
      <c r="P51" s="2">
        <v>8.3155092592592601E-4</v>
      </c>
      <c r="Q51" s="2">
        <v>8.5803240740740751E-4</v>
      </c>
      <c r="R51" s="2">
        <v>8.715277777777776E-4</v>
      </c>
      <c r="S51" s="2">
        <v>8.5751157407407401E-4</v>
      </c>
      <c r="T51" s="2">
        <v>8.8547453703703705E-4</v>
      </c>
      <c r="U51" s="2">
        <v>8.5296296296296292E-4</v>
      </c>
    </row>
    <row r="52" spans="1:21" x14ac:dyDescent="0.25">
      <c r="A52">
        <v>51</v>
      </c>
      <c r="B52" s="2">
        <v>8.4325231481481491E-4</v>
      </c>
      <c r="C52" s="2">
        <v>8.7350694444444444E-4</v>
      </c>
      <c r="D52" s="2">
        <v>8.2620370370370367E-4</v>
      </c>
      <c r="E52" s="2">
        <v>8.6651620370370387E-4</v>
      </c>
      <c r="F52" s="2">
        <v>8.5958333333333329E-4</v>
      </c>
      <c r="G52" s="2">
        <v>8.7401620370370367E-4</v>
      </c>
      <c r="H52" s="2">
        <v>8.5209490740740742E-4</v>
      </c>
      <c r="I52" s="1">
        <v>8.5174768518518531E-4</v>
      </c>
      <c r="J52" s="2">
        <v>8.5909722222222236E-4</v>
      </c>
      <c r="K52" s="2">
        <v>8.7944444444444441E-4</v>
      </c>
      <c r="L52" s="2">
        <v>1.0431134259259258E-3</v>
      </c>
      <c r="M52" s="2">
        <v>8.3876157407407391E-4</v>
      </c>
      <c r="N52" s="2">
        <v>8.4910879629629627E-4</v>
      </c>
      <c r="O52" s="2">
        <v>8.338657407407406E-4</v>
      </c>
      <c r="P52" s="2">
        <v>8.3018518518518521E-4</v>
      </c>
      <c r="Q52" s="2">
        <v>8.4840277777777778E-4</v>
      </c>
      <c r="R52" s="2">
        <v>8.811226851851852E-4</v>
      </c>
      <c r="S52" s="2">
        <v>8.4917824074074073E-4</v>
      </c>
      <c r="T52" s="2">
        <v>9.9540509259259265E-4</v>
      </c>
      <c r="U52" s="2">
        <v>8.6108796296296291E-4</v>
      </c>
    </row>
    <row r="53" spans="1:21" x14ac:dyDescent="0.25">
      <c r="A53">
        <v>52</v>
      </c>
      <c r="B53" s="2">
        <v>8.5453703703703701E-4</v>
      </c>
      <c r="C53" s="2">
        <v>8.7431712962962973E-4</v>
      </c>
      <c r="D53" s="2">
        <v>8.3298611111111117E-4</v>
      </c>
      <c r="E53" s="2">
        <v>8.5375000000000002E-4</v>
      </c>
      <c r="F53" s="2">
        <v>8.6987268518518522E-4</v>
      </c>
      <c r="G53" s="2">
        <v>8.5839120370370366E-4</v>
      </c>
      <c r="H53" s="2">
        <v>8.6371527777777781E-4</v>
      </c>
      <c r="I53" s="1">
        <v>8.5112268518518523E-4</v>
      </c>
      <c r="J53" s="2">
        <v>8.6146990740740747E-4</v>
      </c>
      <c r="K53" s="2">
        <v>8.5868055555555556E-4</v>
      </c>
      <c r="L53" s="2">
        <v>8.227662037037037E-4</v>
      </c>
      <c r="M53" s="2">
        <v>8.4018518518518513E-4</v>
      </c>
      <c r="N53" s="2">
        <v>8.7825231481481478E-4</v>
      </c>
      <c r="O53" s="2">
        <v>8.2680555555555545E-4</v>
      </c>
      <c r="P53" s="2">
        <v>8.2680555555555545E-4</v>
      </c>
      <c r="Q53" s="2">
        <v>8.5547453703703697E-4</v>
      </c>
      <c r="R53" s="2">
        <v>1.0137500000000001E-3</v>
      </c>
      <c r="T53" s="2">
        <v>1.1640624999999999E-3</v>
      </c>
      <c r="U53" s="2">
        <v>8.6184027777777778E-4</v>
      </c>
    </row>
    <row r="54" spans="1:21" x14ac:dyDescent="0.25">
      <c r="A54">
        <v>53</v>
      </c>
      <c r="B54" s="2">
        <v>1.1009375000000001E-3</v>
      </c>
      <c r="C54" s="2">
        <v>1.1153935185185186E-3</v>
      </c>
      <c r="D54" s="2">
        <v>8.3709490740740738E-4</v>
      </c>
      <c r="E54" s="2">
        <v>1.0728240740740739E-3</v>
      </c>
      <c r="F54" s="2">
        <v>1.0607638888888887E-3</v>
      </c>
      <c r="G54" s="2">
        <v>1.0430208333333333E-3</v>
      </c>
      <c r="H54" s="2">
        <v>1.1023032407407407E-3</v>
      </c>
      <c r="I54" s="1">
        <v>8.712615740740741E-4</v>
      </c>
      <c r="J54" s="2">
        <v>1.1222222222222222E-3</v>
      </c>
      <c r="K54" s="2">
        <v>1.1834027777777778E-3</v>
      </c>
      <c r="L54" s="2">
        <v>8.9864583333333333E-4</v>
      </c>
      <c r="M54" s="2">
        <v>1.1065856481481482E-3</v>
      </c>
      <c r="N54" s="2">
        <v>1.1899305555555556E-3</v>
      </c>
      <c r="O54" s="2">
        <v>8.3708333333333334E-4</v>
      </c>
      <c r="P54" s="2">
        <v>8.3710648148148153E-4</v>
      </c>
      <c r="Q54" s="2">
        <v>1.0656249999999999E-3</v>
      </c>
      <c r="R54" s="2">
        <v>1.1645023148148148E-3</v>
      </c>
      <c r="T54" s="2">
        <v>9.740393518518518E-4</v>
      </c>
      <c r="U54" s="2">
        <v>1.087951388888889E-3</v>
      </c>
    </row>
    <row r="55" spans="1:21" x14ac:dyDescent="0.25">
      <c r="A55">
        <v>54</v>
      </c>
      <c r="B55" s="2">
        <v>1.1581250000000001E-3</v>
      </c>
      <c r="C55" s="2">
        <v>1.3069675925925924E-3</v>
      </c>
      <c r="D55" s="2">
        <v>1.1122916666666666E-3</v>
      </c>
      <c r="E55" s="2">
        <v>1.1741087962962961E-3</v>
      </c>
      <c r="F55" s="2">
        <v>1.1680439814814815E-3</v>
      </c>
      <c r="G55" s="2">
        <v>1.1920833333333334E-3</v>
      </c>
      <c r="H55" s="2">
        <v>1.1525810185185185E-3</v>
      </c>
      <c r="I55" s="1">
        <v>1.2001041666666666E-3</v>
      </c>
      <c r="J55" s="2">
        <v>1.3057407407407408E-3</v>
      </c>
      <c r="K55" s="2">
        <v>1.2917361111111111E-3</v>
      </c>
      <c r="L55" s="2">
        <v>1.133287037037037E-3</v>
      </c>
      <c r="M55" s="2">
        <v>1.1621875E-3</v>
      </c>
      <c r="N55" s="2">
        <v>1.1692361111111111E-3</v>
      </c>
      <c r="O55" s="2">
        <v>1.0347569444444445E-3</v>
      </c>
      <c r="P55" s="2">
        <v>1.0013194444444444E-3</v>
      </c>
      <c r="Q55" s="2">
        <v>1.1766782407407407E-3</v>
      </c>
      <c r="R55" s="2">
        <v>9.229398148148148E-4</v>
      </c>
      <c r="T55" s="2">
        <v>1.1314699074074072E-3</v>
      </c>
      <c r="U55" s="2">
        <v>1.1707291666666667E-3</v>
      </c>
    </row>
    <row r="56" spans="1:21" x14ac:dyDescent="0.25">
      <c r="A56">
        <v>55</v>
      </c>
      <c r="B56" s="2">
        <v>1.2967476851851853E-3</v>
      </c>
      <c r="C56" s="2">
        <v>1.2129166666666666E-3</v>
      </c>
      <c r="D56" s="2">
        <v>1.1714351851851853E-3</v>
      </c>
      <c r="E56" s="2">
        <v>1.325787037037037E-3</v>
      </c>
      <c r="F56" s="2">
        <v>1.3410995370370371E-3</v>
      </c>
      <c r="G56" s="2">
        <v>1.3529282407407407E-3</v>
      </c>
      <c r="H56" s="2">
        <v>1.2998958333333332E-3</v>
      </c>
      <c r="I56" s="1">
        <v>1.1784375E-3</v>
      </c>
      <c r="J56" s="2">
        <v>1.2049305555555557E-3</v>
      </c>
      <c r="K56" s="2">
        <v>1.0295949074074075E-3</v>
      </c>
      <c r="L56" s="2">
        <v>1.1015972222222223E-3</v>
      </c>
      <c r="M56" s="2">
        <v>1.2586226851851851E-3</v>
      </c>
      <c r="N56" s="2">
        <v>9.8004629629629635E-4</v>
      </c>
      <c r="O56" s="2">
        <v>1.2993981481481483E-3</v>
      </c>
      <c r="P56" s="2">
        <v>1.2667939814814816E-3</v>
      </c>
      <c r="Q56" s="2">
        <v>1.3353587962962963E-3</v>
      </c>
      <c r="R56" s="2">
        <v>1.0596990740740742E-3</v>
      </c>
      <c r="T56" s="2">
        <v>9.2231481481481494E-4</v>
      </c>
      <c r="U56" s="2">
        <v>1.2899189814814813E-3</v>
      </c>
    </row>
    <row r="57" spans="1:21" x14ac:dyDescent="0.25">
      <c r="A57">
        <v>56</v>
      </c>
      <c r="B57" s="2">
        <v>1.0132523148148147E-3</v>
      </c>
      <c r="C57" s="2">
        <v>9.9653935185185175E-4</v>
      </c>
      <c r="D57" s="2">
        <v>1.2583680555555555E-3</v>
      </c>
      <c r="E57" s="2">
        <v>1.0069328703703705E-3</v>
      </c>
      <c r="F57" s="2">
        <v>1.0293865740740741E-3</v>
      </c>
      <c r="G57" s="2">
        <v>1.0205902777777776E-3</v>
      </c>
      <c r="H57" s="2">
        <v>1.012662037037037E-3</v>
      </c>
      <c r="I57" s="1">
        <v>9.9067129629629635E-4</v>
      </c>
      <c r="J57" s="2">
        <v>9.8980324074074053E-4</v>
      </c>
      <c r="K57" s="2">
        <v>9.9118055555555569E-4</v>
      </c>
      <c r="L57" s="2">
        <v>1.0336805555555555E-3</v>
      </c>
      <c r="M57" s="2">
        <v>1.0057407407407406E-3</v>
      </c>
      <c r="N57" s="2">
        <v>9.8784722222222221E-4</v>
      </c>
      <c r="O57" s="2">
        <v>1.3441782407407406E-3</v>
      </c>
      <c r="P57" s="2">
        <v>1.3576736111111109E-3</v>
      </c>
      <c r="Q57" s="2">
        <v>1.0158912037037037E-3</v>
      </c>
      <c r="R57" s="2">
        <v>8.8494212962962951E-4</v>
      </c>
      <c r="T57" s="2">
        <v>8.8259259259259248E-4</v>
      </c>
      <c r="U57" s="2">
        <v>1.0238078703703705E-3</v>
      </c>
    </row>
    <row r="58" spans="1:21" x14ac:dyDescent="0.25">
      <c r="A58">
        <v>57</v>
      </c>
      <c r="B58" s="2">
        <v>9.2503472222222217E-4</v>
      </c>
      <c r="C58" s="2">
        <v>9.199421296296296E-4</v>
      </c>
      <c r="D58" s="2">
        <v>1.2897106481481481E-3</v>
      </c>
      <c r="E58" s="2">
        <v>9.2482638888888899E-4</v>
      </c>
      <c r="F58" s="2">
        <v>9.048958333333334E-4</v>
      </c>
      <c r="G58" s="2">
        <v>9.0656249999999992E-4</v>
      </c>
      <c r="H58" s="2">
        <v>9.2148148148148146E-4</v>
      </c>
      <c r="I58" s="1">
        <v>1.2751851851851852E-3</v>
      </c>
      <c r="J58" s="2">
        <v>9.2103009259259254E-4</v>
      </c>
      <c r="K58" s="2">
        <v>9.2857638888888894E-4</v>
      </c>
      <c r="L58" s="2">
        <v>1.2704166666666669E-3</v>
      </c>
      <c r="M58" s="2">
        <v>9.1989583333333344E-4</v>
      </c>
      <c r="N58" s="2">
        <v>9.4324074074074069E-4</v>
      </c>
      <c r="O58" s="2">
        <v>1.3697800925925926E-3</v>
      </c>
      <c r="P58" s="2">
        <v>1.3956250000000002E-3</v>
      </c>
      <c r="Q58" s="2">
        <v>9.0314814814814815E-4</v>
      </c>
      <c r="R58" s="2">
        <v>8.5361111111111109E-4</v>
      </c>
      <c r="T58" s="2">
        <v>8.9115740740740735E-4</v>
      </c>
      <c r="U58" s="2">
        <v>9.1751157407407406E-4</v>
      </c>
    </row>
    <row r="59" spans="1:21" x14ac:dyDescent="0.25">
      <c r="A59">
        <v>58</v>
      </c>
      <c r="B59" s="2">
        <v>9.1708333333333323E-4</v>
      </c>
      <c r="C59" s="2">
        <v>9.2497685185185185E-4</v>
      </c>
      <c r="D59" s="2">
        <v>1.2488194444444445E-3</v>
      </c>
      <c r="E59" s="2">
        <v>9.0869212962962963E-4</v>
      </c>
      <c r="F59" s="2">
        <v>9.1035879629629637E-4</v>
      </c>
      <c r="G59" s="2">
        <v>9.0789351851851871E-4</v>
      </c>
      <c r="H59" s="2">
        <v>9.2473379629629633E-4</v>
      </c>
      <c r="I59" s="1">
        <v>1.2650810185185185E-3</v>
      </c>
      <c r="J59" s="2">
        <v>9.2410879629629625E-4</v>
      </c>
      <c r="K59" s="2">
        <v>9.358796296296295E-4</v>
      </c>
      <c r="L59" s="2">
        <v>1.2551967592592593E-3</v>
      </c>
      <c r="M59" s="2">
        <v>9.2725694444444453E-4</v>
      </c>
      <c r="N59" s="2">
        <v>9.0423611111111119E-4</v>
      </c>
      <c r="O59" s="2">
        <v>1.2495370370370371E-3</v>
      </c>
      <c r="P59" s="2">
        <v>1.2499305555555556E-3</v>
      </c>
      <c r="Q59" s="2">
        <v>9.1848379629629647E-4</v>
      </c>
      <c r="R59" s="2">
        <v>8.7035879629629627E-4</v>
      </c>
      <c r="T59" s="2">
        <v>1.006087962962963E-3</v>
      </c>
      <c r="U59" s="2">
        <v>9.1502314814814799E-4</v>
      </c>
    </row>
    <row r="60" spans="1:21" x14ac:dyDescent="0.25">
      <c r="A60">
        <v>59</v>
      </c>
      <c r="B60" s="2">
        <v>1.0934143518518517E-3</v>
      </c>
      <c r="C60" s="2">
        <v>1.087361111111111E-3</v>
      </c>
      <c r="D60" s="2">
        <v>1.3451273148148148E-3</v>
      </c>
      <c r="E60" s="2">
        <v>1.1462384259259258E-3</v>
      </c>
      <c r="F60" s="2">
        <v>1.1727314814814814E-3</v>
      </c>
      <c r="G60" s="2">
        <v>1.1937268518518518E-3</v>
      </c>
      <c r="H60" s="2">
        <v>1.1049768518518518E-3</v>
      </c>
      <c r="I60" s="1">
        <v>1.3121412037037036E-3</v>
      </c>
      <c r="J60" s="2">
        <v>1.0876736111111111E-3</v>
      </c>
      <c r="K60" s="2">
        <v>1.0717592592592593E-3</v>
      </c>
      <c r="L60" s="2">
        <v>1.3324189814814815E-3</v>
      </c>
      <c r="M60" s="2">
        <v>1.0798148148148149E-3</v>
      </c>
      <c r="N60" s="2">
        <v>1.064699074074074E-3</v>
      </c>
      <c r="O60" s="2">
        <v>1.3737268518518519E-3</v>
      </c>
      <c r="P60" s="2">
        <v>1.3840856481481482E-3</v>
      </c>
      <c r="Q60" s="2">
        <v>1.1631134259259259E-3</v>
      </c>
      <c r="R60" s="2">
        <v>9.9893518518518539E-4</v>
      </c>
      <c r="T60" s="2">
        <v>9.0364583333333345E-4</v>
      </c>
      <c r="U60" s="2">
        <v>1.1185648148148149E-3</v>
      </c>
    </row>
    <row r="61" spans="1:21" x14ac:dyDescent="0.25">
      <c r="A61">
        <v>60</v>
      </c>
      <c r="B61" s="2">
        <v>8.8258101851851855E-4</v>
      </c>
      <c r="C61" s="2">
        <v>8.8598379629629628E-4</v>
      </c>
      <c r="D61" s="2">
        <v>8.5627314814814811E-4</v>
      </c>
      <c r="E61" s="2">
        <v>8.8280092592592609E-4</v>
      </c>
      <c r="F61" s="2">
        <v>9.0461805555555554E-4</v>
      </c>
      <c r="G61" s="2">
        <v>8.7120370370370357E-4</v>
      </c>
      <c r="H61" s="2">
        <v>8.9915509259259256E-4</v>
      </c>
      <c r="I61" s="1">
        <v>8.6128472222222238E-4</v>
      </c>
      <c r="J61" s="2">
        <v>8.8641203703703701E-4</v>
      </c>
      <c r="K61" s="2">
        <v>8.7925925925925932E-4</v>
      </c>
      <c r="L61" s="2">
        <v>8.5004629629629623E-4</v>
      </c>
      <c r="M61" s="2">
        <v>8.9843749999999993E-4</v>
      </c>
      <c r="N61" s="2">
        <v>8.7678240740740739E-4</v>
      </c>
      <c r="O61" s="2">
        <v>8.2752314814814809E-4</v>
      </c>
      <c r="P61" s="2">
        <v>8.4785879629629632E-4</v>
      </c>
      <c r="Q61" s="2">
        <v>8.82962962962963E-4</v>
      </c>
      <c r="R61" s="2">
        <v>8.7674768518518527E-4</v>
      </c>
      <c r="T61" s="2">
        <v>8.8461805555555548E-4</v>
      </c>
      <c r="U61" s="2">
        <v>8.8376157407407414E-4</v>
      </c>
    </row>
    <row r="62" spans="1:21" x14ac:dyDescent="0.25">
      <c r="A62">
        <v>61</v>
      </c>
      <c r="B62" s="2">
        <v>8.6243055555555552E-4</v>
      </c>
      <c r="C62" s="2">
        <v>8.6770833333333329E-4</v>
      </c>
      <c r="D62" s="2">
        <v>8.3321759259259254E-4</v>
      </c>
      <c r="E62" s="2">
        <v>8.5931712962962958E-4</v>
      </c>
      <c r="F62" s="2">
        <v>8.7190972222222216E-4</v>
      </c>
      <c r="G62" s="2">
        <v>8.4486111111111122E-4</v>
      </c>
      <c r="H62" s="2">
        <v>8.7219907407407417E-4</v>
      </c>
      <c r="I62" s="1">
        <v>8.3563657407407404E-4</v>
      </c>
      <c r="J62" s="2">
        <v>8.7415509259259261E-4</v>
      </c>
      <c r="K62" s="2">
        <v>8.7877314814814817E-4</v>
      </c>
      <c r="L62" s="2">
        <v>8.3158564814814824E-4</v>
      </c>
      <c r="M62" s="2">
        <v>8.848842592592593E-4</v>
      </c>
      <c r="N62" s="2">
        <v>8.7297453703703701E-4</v>
      </c>
      <c r="O62" s="2">
        <v>8.2016203703703711E-4</v>
      </c>
      <c r="P62" s="2">
        <v>8.2784722222222211E-4</v>
      </c>
      <c r="Q62" s="2">
        <v>8.5601851851851854E-4</v>
      </c>
      <c r="R62" s="2">
        <v>8.8707175925925922E-4</v>
      </c>
      <c r="T62" s="2">
        <v>8.6892361111111111E-4</v>
      </c>
      <c r="U62" s="2">
        <v>8.6131944444444439E-4</v>
      </c>
    </row>
    <row r="63" spans="1:21" x14ac:dyDescent="0.25">
      <c r="A63">
        <v>62</v>
      </c>
      <c r="B63" s="2">
        <v>8.524305555555556E-4</v>
      </c>
      <c r="C63" s="2">
        <v>8.5451388888888892E-4</v>
      </c>
      <c r="D63" s="2">
        <v>8.2908564814814824E-4</v>
      </c>
      <c r="E63" s="2">
        <v>8.5159722222222223E-4</v>
      </c>
      <c r="F63" s="2">
        <v>8.6006944444444444E-4</v>
      </c>
      <c r="G63" s="2">
        <v>8.3878472222222221E-4</v>
      </c>
      <c r="H63" s="2">
        <v>8.6306712962962954E-4</v>
      </c>
      <c r="I63" s="1">
        <v>8.2873842592592591E-4</v>
      </c>
      <c r="J63" s="2">
        <v>8.6317129629629634E-4</v>
      </c>
      <c r="K63" s="2">
        <v>8.638194444444444E-4</v>
      </c>
      <c r="L63" s="2">
        <v>8.2736111111111118E-4</v>
      </c>
      <c r="M63" s="2">
        <v>8.6983796296296288E-4</v>
      </c>
      <c r="N63" s="2">
        <v>8.5901620370370374E-4</v>
      </c>
      <c r="O63" s="2">
        <v>8.250810185185185E-4</v>
      </c>
      <c r="P63" s="2">
        <v>8.3021990740740756E-4</v>
      </c>
      <c r="Q63" s="2">
        <v>8.5230324074074071E-4</v>
      </c>
      <c r="R63" s="2">
        <v>8.6538194444444455E-4</v>
      </c>
      <c r="T63" s="2">
        <v>8.6422453703703704E-4</v>
      </c>
      <c r="U63" s="2">
        <v>8.536689814814814E-4</v>
      </c>
    </row>
    <row r="64" spans="1:21" x14ac:dyDescent="0.25">
      <c r="A64">
        <v>63</v>
      </c>
      <c r="B64" s="2">
        <v>8.4832175925925917E-4</v>
      </c>
      <c r="C64" s="2">
        <v>8.3712962962962962E-4</v>
      </c>
      <c r="D64" s="2">
        <v>8.2660879629629631E-4</v>
      </c>
      <c r="E64" s="2">
        <v>8.4957175925925923E-4</v>
      </c>
      <c r="F64" s="2">
        <v>8.7168981481481483E-4</v>
      </c>
      <c r="G64" s="2">
        <v>8.4168981481481475E-4</v>
      </c>
      <c r="H64" s="2">
        <v>8.5062499999999993E-4</v>
      </c>
      <c r="I64" s="1">
        <v>8.266550925925927E-4</v>
      </c>
      <c r="J64" s="2">
        <v>8.5848379629629632E-4</v>
      </c>
      <c r="K64" s="2">
        <v>8.5658564814814809E-4</v>
      </c>
      <c r="L64" s="2">
        <v>8.3263888888888895E-4</v>
      </c>
      <c r="M64" s="2">
        <v>8.5787037037037038E-4</v>
      </c>
      <c r="N64" s="2">
        <v>8.5788194444444443E-4</v>
      </c>
      <c r="O64" s="2">
        <v>8.2356481481481473E-4</v>
      </c>
      <c r="P64" s="2">
        <v>8.2953703703703694E-4</v>
      </c>
      <c r="Q64" s="2">
        <v>8.4673611111111115E-4</v>
      </c>
      <c r="R64" s="2">
        <v>8.5791666666666666E-4</v>
      </c>
      <c r="T64" s="2">
        <v>8.6288194444444444E-4</v>
      </c>
      <c r="U64" s="2">
        <v>8.4712962962962964E-4</v>
      </c>
    </row>
    <row r="65" spans="1:22" x14ac:dyDescent="0.25">
      <c r="A65">
        <v>64</v>
      </c>
      <c r="B65" s="2">
        <v>8.4930555555555551E-4</v>
      </c>
      <c r="C65" s="2">
        <v>8.404398148148148E-4</v>
      </c>
      <c r="D65" s="2">
        <v>8.3456018518518514E-4</v>
      </c>
      <c r="E65" s="2">
        <v>8.4877314814814809E-4</v>
      </c>
      <c r="F65" s="2">
        <v>8.7730324074074067E-4</v>
      </c>
      <c r="G65" s="2">
        <v>8.4042824074074087E-4</v>
      </c>
      <c r="H65" s="2">
        <v>8.4305555555555555E-4</v>
      </c>
      <c r="I65" s="1">
        <v>8.324189814814814E-4</v>
      </c>
      <c r="J65" s="2">
        <v>8.6665509259259259E-4</v>
      </c>
      <c r="K65" s="2">
        <v>8.6387731481481482E-4</v>
      </c>
      <c r="L65" s="2">
        <v>8.2922453703703706E-4</v>
      </c>
      <c r="M65" s="2">
        <v>8.6049768518518517E-4</v>
      </c>
      <c r="N65" s="2">
        <v>8.4414351851851848E-4</v>
      </c>
      <c r="O65" s="2">
        <v>8.2248842592592584E-4</v>
      </c>
      <c r="P65" s="2">
        <v>8.2653935185185185E-4</v>
      </c>
      <c r="Q65" s="2">
        <v>8.4884259259259255E-4</v>
      </c>
      <c r="R65" s="2">
        <v>8.5986111111111116E-4</v>
      </c>
      <c r="T65" s="2">
        <v>8.6810185185185178E-4</v>
      </c>
      <c r="U65" s="2">
        <v>8.497222222222222E-4</v>
      </c>
    </row>
    <row r="66" spans="1:22" x14ac:dyDescent="0.25">
      <c r="A66">
        <v>65</v>
      </c>
      <c r="B66" s="2">
        <v>8.4828703703703704E-4</v>
      </c>
      <c r="C66" s="2">
        <v>8.4723379629629634E-4</v>
      </c>
      <c r="D66" s="2">
        <v>8.3203703703703695E-4</v>
      </c>
      <c r="E66" s="2">
        <v>8.4646990740740733E-4</v>
      </c>
      <c r="F66" s="2">
        <v>9.2475694444444452E-4</v>
      </c>
      <c r="G66" s="2">
        <v>8.3825231481481478E-4</v>
      </c>
      <c r="H66" s="2">
        <v>8.4467592592592591E-4</v>
      </c>
      <c r="I66" s="1">
        <v>8.2987268518518512E-4</v>
      </c>
      <c r="J66" s="2">
        <v>8.4031250000000002E-4</v>
      </c>
      <c r="K66" s="2">
        <v>8.4793981481481482E-4</v>
      </c>
      <c r="L66" s="2">
        <v>8.280787037037037E-4</v>
      </c>
      <c r="M66" s="2">
        <v>8.5335648148148141E-4</v>
      </c>
      <c r="N66" s="2">
        <v>8.4525462962962972E-4</v>
      </c>
      <c r="O66" s="2">
        <v>8.2506944444444435E-4</v>
      </c>
      <c r="P66" s="2">
        <v>8.2692129629629641E-4</v>
      </c>
      <c r="Q66" s="2">
        <v>8.468287037037037E-4</v>
      </c>
      <c r="R66" s="2">
        <v>8.6951388888888885E-4</v>
      </c>
      <c r="T66" s="2">
        <v>1.0523958333333334E-3</v>
      </c>
      <c r="U66" s="2">
        <v>8.4577546296296278E-4</v>
      </c>
    </row>
    <row r="67" spans="1:22" x14ac:dyDescent="0.25">
      <c r="A67">
        <v>66</v>
      </c>
      <c r="B67" s="2">
        <v>1.0142708333333334E-3</v>
      </c>
      <c r="C67" s="2">
        <v>1.0240625E-3</v>
      </c>
      <c r="E67" s="2">
        <v>1.0015509259259259E-3</v>
      </c>
      <c r="F67" s="2">
        <v>1.3231712962962962E-3</v>
      </c>
      <c r="G67" s="2">
        <v>9.7313657407407418E-4</v>
      </c>
      <c r="H67" s="2">
        <v>1.0260185185185186E-3</v>
      </c>
      <c r="J67" s="2"/>
      <c r="K67" s="2">
        <v>1.0293865740740741E-3</v>
      </c>
      <c r="L67" s="2">
        <v>9.6354166666666669E-4</v>
      </c>
      <c r="M67" s="2">
        <v>1.0336458333333332E-3</v>
      </c>
      <c r="N67" s="2">
        <v>1.0147685185185186E-3</v>
      </c>
      <c r="O67" s="2">
        <v>9.9322916666666678E-4</v>
      </c>
      <c r="P67" s="2">
        <v>9.9631944444444442E-4</v>
      </c>
      <c r="Q67" s="2">
        <v>9.9593750000000008E-4</v>
      </c>
      <c r="R67" s="2">
        <v>1.0660995370370371E-3</v>
      </c>
      <c r="T67" s="2">
        <v>1.1984837962962962E-3</v>
      </c>
      <c r="U67" s="2">
        <v>1.0099768518518517E-3</v>
      </c>
    </row>
    <row r="68" spans="1:22" x14ac:dyDescent="0.25">
      <c r="A68">
        <v>67</v>
      </c>
      <c r="B68" s="2">
        <v>1.1564120370370372E-3</v>
      </c>
      <c r="C68" s="2">
        <v>1.1626620370370371E-3</v>
      </c>
      <c r="E68" s="2">
        <v>1.1551041666666665E-3</v>
      </c>
      <c r="F68" s="2">
        <v>1.1512847222222222E-3</v>
      </c>
      <c r="G68" s="2">
        <v>1.2017824074074075E-3</v>
      </c>
      <c r="H68" s="2">
        <v>1.1512499999999999E-3</v>
      </c>
      <c r="J68" s="2"/>
      <c r="K68" s="2">
        <v>1.1637962962962962E-3</v>
      </c>
      <c r="L68" s="2">
        <v>1.281712962962963E-3</v>
      </c>
      <c r="M68" s="2">
        <v>1.1706944444444445E-3</v>
      </c>
      <c r="N68" s="2">
        <v>1.154699074074074E-3</v>
      </c>
      <c r="O68" s="2">
        <v>1.2989004629629631E-3</v>
      </c>
      <c r="P68" s="2">
        <v>1.2914699074074074E-3</v>
      </c>
      <c r="Q68" s="2">
        <v>1.1589351851851852E-3</v>
      </c>
      <c r="R68" s="2">
        <v>1.2781018518518517E-3</v>
      </c>
      <c r="T68" s="2">
        <v>1.2179861111111111E-3</v>
      </c>
      <c r="U68" s="2">
        <v>1.1558564814814814E-3</v>
      </c>
    </row>
    <row r="69" spans="1:22" x14ac:dyDescent="0.25">
      <c r="A69">
        <v>68</v>
      </c>
      <c r="B69" s="2">
        <v>1.3332870370370371E-3</v>
      </c>
      <c r="C69" s="2">
        <v>1.3258449074074073E-3</v>
      </c>
      <c r="E69" s="2">
        <v>1.3331712962962961E-3</v>
      </c>
      <c r="F69" s="2">
        <v>1.0103819444444444E-3</v>
      </c>
      <c r="G69" s="2">
        <v>1.3435069444444443E-3</v>
      </c>
      <c r="H69" s="2">
        <v>1.3304398148148149E-3</v>
      </c>
      <c r="J69" s="2"/>
      <c r="K69" s="2">
        <v>1.2879398148148149E-3</v>
      </c>
      <c r="L69" s="2">
        <v>1.3411805555555555E-3</v>
      </c>
      <c r="M69" s="2">
        <v>1.2806481481481482E-3</v>
      </c>
      <c r="N69" s="2">
        <v>1.3328240740740739E-3</v>
      </c>
      <c r="O69" s="2">
        <v>1.3402893518518518E-3</v>
      </c>
      <c r="P69" s="2">
        <v>1.3385300925925925E-3</v>
      </c>
      <c r="Q69" s="2">
        <v>1.3241550925925927E-3</v>
      </c>
      <c r="R69" s="2">
        <v>1.1441435185185185E-3</v>
      </c>
      <c r="T69" s="2">
        <v>1.4621527777777777E-3</v>
      </c>
      <c r="U69" s="2">
        <v>1.3295486111111112E-3</v>
      </c>
    </row>
    <row r="70" spans="1:22" x14ac:dyDescent="0.25">
      <c r="A70">
        <v>69</v>
      </c>
      <c r="B70" s="2">
        <v>1.5540972222222223E-3</v>
      </c>
      <c r="C70" s="2">
        <v>1.5451041666666668E-3</v>
      </c>
      <c r="E70" s="2">
        <v>1.5673611111111112E-3</v>
      </c>
      <c r="F70" s="2">
        <v>1.4396990740740741E-3</v>
      </c>
      <c r="G70" s="2">
        <v>1.5948842592592592E-3</v>
      </c>
      <c r="H70" s="2">
        <v>1.5300694444444444E-3</v>
      </c>
      <c r="J70" s="2"/>
      <c r="K70" s="2">
        <v>1.5114351851851853E-3</v>
      </c>
      <c r="L70" s="2">
        <v>1.604525462962963E-3</v>
      </c>
      <c r="M70" s="2">
        <v>1.5032060185185185E-3</v>
      </c>
      <c r="N70" s="2">
        <v>1.5221412037037035E-3</v>
      </c>
      <c r="O70" s="2">
        <v>1.6104513888888887E-3</v>
      </c>
      <c r="P70" s="2">
        <v>1.5828703703703701E-3</v>
      </c>
      <c r="Q70" s="2">
        <v>1.5814699074074073E-3</v>
      </c>
      <c r="R70" s="2">
        <v>1.4754629629629629E-3</v>
      </c>
      <c r="T70" s="2">
        <v>9.2126157407407424E-4</v>
      </c>
      <c r="U70" s="2">
        <v>1.561886574074074E-3</v>
      </c>
    </row>
    <row r="71" spans="1:22" x14ac:dyDescent="0.25">
      <c r="A71">
        <v>70</v>
      </c>
      <c r="B71" s="2">
        <v>8.7623842592592582E-4</v>
      </c>
      <c r="C71" s="2">
        <v>8.7342592592592593E-4</v>
      </c>
      <c r="E71" s="2">
        <v>8.8082175925925925E-4</v>
      </c>
      <c r="F71" s="2">
        <v>8.9092592592592598E-4</v>
      </c>
      <c r="G71" s="2">
        <v>8.7094907407407401E-4</v>
      </c>
      <c r="H71" s="2">
        <v>8.8019675925925928E-4</v>
      </c>
      <c r="J71" s="2"/>
      <c r="K71" s="2">
        <v>8.8108796296296286E-4</v>
      </c>
      <c r="L71" s="2">
        <v>9.7444444444444445E-4</v>
      </c>
      <c r="M71" s="2">
        <v>8.7886574074074082E-4</v>
      </c>
      <c r="N71" s="2">
        <v>8.9211805555555561E-4</v>
      </c>
      <c r="O71" s="2">
        <v>8.2787037037037031E-4</v>
      </c>
      <c r="P71" s="2">
        <v>8.7518518518518512E-4</v>
      </c>
      <c r="Q71" s="2">
        <v>8.8082175925925925E-4</v>
      </c>
      <c r="R71" s="2">
        <v>8.9133101851851841E-4</v>
      </c>
      <c r="T71" s="2">
        <v>8.7923611111111113E-4</v>
      </c>
      <c r="U71" s="2">
        <v>8.7962962962962962E-4</v>
      </c>
    </row>
    <row r="72" spans="1:22" x14ac:dyDescent="0.25">
      <c r="A72">
        <v>71</v>
      </c>
      <c r="B72" s="2">
        <v>8.5556712962962962E-4</v>
      </c>
      <c r="C72" s="2">
        <v>8.6128472222222238E-4</v>
      </c>
      <c r="E72" s="2">
        <v>8.5306712962962973E-4</v>
      </c>
      <c r="F72" s="2">
        <v>8.6232638888888904E-4</v>
      </c>
      <c r="G72" s="2">
        <v>8.3863425925925935E-4</v>
      </c>
      <c r="H72" s="2">
        <v>8.5692129629629627E-4</v>
      </c>
      <c r="J72" s="2"/>
      <c r="K72" s="2">
        <v>8.648726851851851E-4</v>
      </c>
      <c r="L72" s="2">
        <v>8.4008101851851854E-4</v>
      </c>
      <c r="M72" s="2">
        <v>8.5508101851851847E-4</v>
      </c>
      <c r="N72" s="2">
        <v>8.6006944444444444E-4</v>
      </c>
      <c r="O72" s="2">
        <v>8.2072916666666666E-4</v>
      </c>
      <c r="P72" s="2">
        <v>8.3445601851851866E-4</v>
      </c>
      <c r="Q72" s="2">
        <v>8.5006944444444442E-4</v>
      </c>
      <c r="R72" s="2">
        <v>8.6018518518518518E-4</v>
      </c>
      <c r="T72" s="2"/>
      <c r="U72" s="2">
        <v>8.5785879629629623E-4</v>
      </c>
    </row>
    <row r="73" spans="1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7" spans="1:22" x14ac:dyDescent="0.25">
      <c r="V77" s="2"/>
    </row>
    <row r="78" spans="1:22" x14ac:dyDescent="0.25">
      <c r="V78" s="2"/>
    </row>
    <row r="79" spans="1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46"/>
  <sheetViews>
    <sheetView workbookViewId="0">
      <selection activeCell="H47" sqref="H4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60</v>
      </c>
      <c r="E1" t="s">
        <v>111</v>
      </c>
      <c r="F1" t="s">
        <v>79</v>
      </c>
      <c r="G1" t="s">
        <v>112</v>
      </c>
      <c r="H1" t="s">
        <v>120</v>
      </c>
      <c r="I1" t="s">
        <v>121</v>
      </c>
    </row>
    <row r="2" spans="1:9" x14ac:dyDescent="0.25">
      <c r="A2">
        <v>3</v>
      </c>
      <c r="B2" t="s">
        <v>97</v>
      </c>
      <c r="C2" t="s">
        <v>98</v>
      </c>
      <c r="D2">
        <v>8</v>
      </c>
      <c r="E2">
        <v>1</v>
      </c>
      <c r="F2">
        <v>30.76</v>
      </c>
      <c r="G2">
        <v>30.76</v>
      </c>
      <c r="H2">
        <v>2</v>
      </c>
      <c r="I2">
        <v>3</v>
      </c>
    </row>
    <row r="3" spans="1:9" x14ac:dyDescent="0.25">
      <c r="A3">
        <v>3</v>
      </c>
      <c r="B3" t="s">
        <v>97</v>
      </c>
      <c r="C3" t="s">
        <v>98</v>
      </c>
      <c r="D3">
        <v>40</v>
      </c>
      <c r="E3">
        <v>2</v>
      </c>
      <c r="F3">
        <v>29.491</v>
      </c>
      <c r="G3">
        <v>29.491</v>
      </c>
      <c r="H3">
        <v>3</v>
      </c>
      <c r="I3">
        <v>3</v>
      </c>
    </row>
    <row r="4" spans="1:9" x14ac:dyDescent="0.25">
      <c r="A4">
        <v>4</v>
      </c>
      <c r="B4" t="s">
        <v>90</v>
      </c>
      <c r="C4" t="s">
        <v>91</v>
      </c>
      <c r="D4">
        <v>27</v>
      </c>
      <c r="E4">
        <v>1</v>
      </c>
      <c r="F4">
        <v>23.381</v>
      </c>
      <c r="G4">
        <v>23.381</v>
      </c>
      <c r="H4">
        <v>3</v>
      </c>
      <c r="I4">
        <v>1</v>
      </c>
    </row>
    <row r="5" spans="1:9" x14ac:dyDescent="0.25">
      <c r="A5">
        <v>4</v>
      </c>
      <c r="B5" t="s">
        <v>90</v>
      </c>
      <c r="C5" t="s">
        <v>91</v>
      </c>
      <c r="D5">
        <v>53</v>
      </c>
      <c r="E5">
        <v>2</v>
      </c>
      <c r="F5">
        <v>23.355</v>
      </c>
      <c r="G5">
        <v>23.355</v>
      </c>
      <c r="H5">
        <v>1</v>
      </c>
      <c r="I5">
        <v>2</v>
      </c>
    </row>
    <row r="6" spans="1:9" x14ac:dyDescent="0.25">
      <c r="A6">
        <v>5</v>
      </c>
      <c r="B6" t="s">
        <v>87</v>
      </c>
      <c r="C6" t="s">
        <v>88</v>
      </c>
      <c r="D6">
        <v>25</v>
      </c>
      <c r="E6">
        <v>1</v>
      </c>
      <c r="F6">
        <v>23.039000000000001</v>
      </c>
      <c r="G6">
        <v>23.039000000000001</v>
      </c>
      <c r="H6">
        <v>3</v>
      </c>
      <c r="I6">
        <v>2</v>
      </c>
    </row>
    <row r="7" spans="1:9" x14ac:dyDescent="0.25">
      <c r="A7">
        <v>5</v>
      </c>
      <c r="B7" t="s">
        <v>87</v>
      </c>
      <c r="C7" t="s">
        <v>88</v>
      </c>
      <c r="D7">
        <v>49</v>
      </c>
      <c r="E7">
        <v>2</v>
      </c>
      <c r="F7">
        <v>23.138000000000002</v>
      </c>
      <c r="G7">
        <v>23.138000000000002</v>
      </c>
      <c r="H7">
        <v>2</v>
      </c>
      <c r="I7">
        <v>3</v>
      </c>
    </row>
    <row r="8" spans="1:9" x14ac:dyDescent="0.25">
      <c r="A8">
        <v>7</v>
      </c>
      <c r="B8" t="s">
        <v>103</v>
      </c>
      <c r="C8" t="s">
        <v>102</v>
      </c>
      <c r="D8">
        <v>21</v>
      </c>
      <c r="E8">
        <v>1</v>
      </c>
      <c r="F8">
        <v>23.463000000000001</v>
      </c>
      <c r="G8">
        <v>23.463000000000001</v>
      </c>
      <c r="H8">
        <v>3</v>
      </c>
      <c r="I8">
        <v>2</v>
      </c>
    </row>
    <row r="9" spans="1:9" x14ac:dyDescent="0.25">
      <c r="A9">
        <v>7</v>
      </c>
      <c r="B9" t="s">
        <v>103</v>
      </c>
      <c r="C9" t="s">
        <v>102</v>
      </c>
      <c r="D9">
        <v>47</v>
      </c>
      <c r="E9">
        <v>2</v>
      </c>
      <c r="F9">
        <v>23.841000000000001</v>
      </c>
      <c r="G9">
        <v>23.841000000000001</v>
      </c>
      <c r="H9">
        <v>2</v>
      </c>
      <c r="I9">
        <v>3</v>
      </c>
    </row>
    <row r="10" spans="1:9" x14ac:dyDescent="0.25">
      <c r="A10">
        <v>8</v>
      </c>
      <c r="B10" t="s">
        <v>107</v>
      </c>
      <c r="C10" t="s">
        <v>106</v>
      </c>
      <c r="D10">
        <v>26</v>
      </c>
      <c r="E10">
        <v>1</v>
      </c>
      <c r="F10">
        <v>23.776</v>
      </c>
      <c r="G10">
        <v>23.776</v>
      </c>
      <c r="H10">
        <v>3</v>
      </c>
      <c r="I10">
        <v>2</v>
      </c>
    </row>
    <row r="11" spans="1:9" x14ac:dyDescent="0.25">
      <c r="A11">
        <v>8</v>
      </c>
      <c r="B11" t="s">
        <v>107</v>
      </c>
      <c r="C11" t="s">
        <v>106</v>
      </c>
      <c r="D11">
        <v>65</v>
      </c>
      <c r="E11">
        <v>2</v>
      </c>
      <c r="F11">
        <v>23.471</v>
      </c>
      <c r="G11">
        <v>23.471</v>
      </c>
      <c r="H11">
        <v>2</v>
      </c>
      <c r="I11">
        <v>3</v>
      </c>
    </row>
    <row r="12" spans="1:9" x14ac:dyDescent="0.25">
      <c r="A12">
        <v>10</v>
      </c>
      <c r="B12" t="s">
        <v>94</v>
      </c>
      <c r="C12" t="s">
        <v>93</v>
      </c>
      <c r="D12">
        <v>22</v>
      </c>
      <c r="E12">
        <v>1</v>
      </c>
      <c r="F12">
        <v>22.922000000000001</v>
      </c>
      <c r="G12">
        <v>22.922000000000001</v>
      </c>
      <c r="H12">
        <v>3</v>
      </c>
      <c r="I12">
        <v>2</v>
      </c>
    </row>
    <row r="13" spans="1:9" x14ac:dyDescent="0.25">
      <c r="A13">
        <v>10</v>
      </c>
      <c r="B13" t="s">
        <v>94</v>
      </c>
      <c r="C13" t="s">
        <v>93</v>
      </c>
      <c r="D13">
        <v>47</v>
      </c>
      <c r="E13">
        <v>2</v>
      </c>
      <c r="F13">
        <v>23.584</v>
      </c>
      <c r="G13">
        <v>23.584</v>
      </c>
      <c r="H13">
        <v>2</v>
      </c>
      <c r="I13">
        <v>3</v>
      </c>
    </row>
    <row r="14" spans="1:9" x14ac:dyDescent="0.25">
      <c r="A14">
        <v>11</v>
      </c>
      <c r="B14" t="s">
        <v>99</v>
      </c>
      <c r="C14" t="s">
        <v>96</v>
      </c>
      <c r="D14">
        <v>17</v>
      </c>
      <c r="E14">
        <v>1</v>
      </c>
      <c r="F14">
        <v>23.079000000000001</v>
      </c>
      <c r="G14">
        <v>23.079000000000001</v>
      </c>
      <c r="H14">
        <v>3</v>
      </c>
      <c r="I14">
        <v>2</v>
      </c>
    </row>
    <row r="15" spans="1:9" x14ac:dyDescent="0.25">
      <c r="A15">
        <v>11</v>
      </c>
      <c r="B15" t="s">
        <v>99</v>
      </c>
      <c r="C15" t="s">
        <v>96</v>
      </c>
      <c r="D15">
        <v>45</v>
      </c>
      <c r="E15">
        <v>2</v>
      </c>
      <c r="F15">
        <v>23.141999999999999</v>
      </c>
      <c r="G15">
        <v>23.141999999999999</v>
      </c>
      <c r="H15">
        <v>2</v>
      </c>
      <c r="I15">
        <v>3</v>
      </c>
    </row>
    <row r="16" spans="1:9" x14ac:dyDescent="0.25">
      <c r="A16">
        <v>16</v>
      </c>
      <c r="B16" t="s">
        <v>89</v>
      </c>
      <c r="C16" t="s">
        <v>88</v>
      </c>
      <c r="D16">
        <v>29</v>
      </c>
      <c r="E16">
        <v>1</v>
      </c>
      <c r="F16">
        <v>22.966000000000001</v>
      </c>
      <c r="G16">
        <v>22.966000000000001</v>
      </c>
      <c r="H16">
        <v>2</v>
      </c>
      <c r="I16">
        <v>1</v>
      </c>
    </row>
    <row r="17" spans="1:9" x14ac:dyDescent="0.25">
      <c r="A17">
        <v>16</v>
      </c>
      <c r="B17" t="s">
        <v>89</v>
      </c>
      <c r="C17" t="s">
        <v>88</v>
      </c>
      <c r="D17">
        <v>54</v>
      </c>
      <c r="E17">
        <v>2</v>
      </c>
      <c r="F17">
        <v>23.042000000000002</v>
      </c>
      <c r="G17">
        <v>23.042000000000002</v>
      </c>
      <c r="H17">
        <v>1</v>
      </c>
      <c r="I17">
        <v>3</v>
      </c>
    </row>
    <row r="18" spans="1:9" x14ac:dyDescent="0.25">
      <c r="A18">
        <v>18</v>
      </c>
      <c r="B18" t="s">
        <v>95</v>
      </c>
      <c r="C18" t="s">
        <v>96</v>
      </c>
      <c r="D18">
        <v>28</v>
      </c>
      <c r="E18">
        <v>1</v>
      </c>
      <c r="F18">
        <v>23.346</v>
      </c>
      <c r="G18">
        <v>23.346</v>
      </c>
      <c r="H18">
        <v>3</v>
      </c>
      <c r="I18">
        <v>2</v>
      </c>
    </row>
    <row r="19" spans="1:9" x14ac:dyDescent="0.25">
      <c r="A19">
        <v>18</v>
      </c>
      <c r="B19" t="s">
        <v>95</v>
      </c>
      <c r="C19" t="s">
        <v>96</v>
      </c>
      <c r="D19">
        <v>53</v>
      </c>
      <c r="E19">
        <v>2</v>
      </c>
      <c r="F19">
        <v>24.841000000000001</v>
      </c>
      <c r="G19">
        <v>24.841000000000001</v>
      </c>
      <c r="H19">
        <v>2</v>
      </c>
      <c r="I19">
        <v>3</v>
      </c>
    </row>
    <row r="20" spans="1:9" x14ac:dyDescent="0.25">
      <c r="A20">
        <v>20</v>
      </c>
      <c r="B20" t="s">
        <v>105</v>
      </c>
      <c r="C20" t="s">
        <v>106</v>
      </c>
      <c r="D20">
        <v>27</v>
      </c>
      <c r="E20">
        <v>1</v>
      </c>
      <c r="F20">
        <v>23.890999999999998</v>
      </c>
      <c r="G20">
        <v>23.890999999999998</v>
      </c>
      <c r="H20">
        <v>3</v>
      </c>
      <c r="I20">
        <v>2</v>
      </c>
    </row>
    <row r="21" spans="1:9" x14ac:dyDescent="0.25">
      <c r="A21">
        <v>20</v>
      </c>
      <c r="B21" t="s">
        <v>105</v>
      </c>
      <c r="C21" t="s">
        <v>106</v>
      </c>
      <c r="D21">
        <v>53</v>
      </c>
      <c r="E21">
        <v>2</v>
      </c>
      <c r="F21">
        <v>23.478999999999999</v>
      </c>
      <c r="G21">
        <v>23.478999999999999</v>
      </c>
      <c r="H21">
        <v>2</v>
      </c>
      <c r="I21">
        <v>3</v>
      </c>
    </row>
    <row r="22" spans="1:9" x14ac:dyDescent="0.25">
      <c r="A22">
        <v>23</v>
      </c>
      <c r="B22" t="s">
        <v>86</v>
      </c>
      <c r="C22" t="s">
        <v>84</v>
      </c>
      <c r="D22">
        <v>24</v>
      </c>
      <c r="E22">
        <v>1</v>
      </c>
      <c r="F22">
        <v>23.073</v>
      </c>
      <c r="G22">
        <v>23.073</v>
      </c>
      <c r="H22">
        <v>3</v>
      </c>
      <c r="I22">
        <v>2</v>
      </c>
    </row>
    <row r="23" spans="1:9" x14ac:dyDescent="0.25">
      <c r="A23">
        <v>23</v>
      </c>
      <c r="B23" t="s">
        <v>86</v>
      </c>
      <c r="C23" t="s">
        <v>84</v>
      </c>
      <c r="D23">
        <v>50</v>
      </c>
      <c r="E23">
        <v>2</v>
      </c>
      <c r="F23">
        <v>23.071000000000002</v>
      </c>
      <c r="G23">
        <v>23.071000000000002</v>
      </c>
      <c r="H23">
        <v>2</v>
      </c>
      <c r="I23">
        <v>3</v>
      </c>
    </row>
    <row r="24" spans="1:9" x14ac:dyDescent="0.25">
      <c r="A24">
        <v>26</v>
      </c>
      <c r="B24" t="s">
        <v>92</v>
      </c>
      <c r="C24" t="s">
        <v>93</v>
      </c>
      <c r="D24">
        <v>23</v>
      </c>
      <c r="E24">
        <v>1</v>
      </c>
      <c r="F24">
        <v>22.759</v>
      </c>
      <c r="G24">
        <v>22.759</v>
      </c>
      <c r="H24">
        <v>2</v>
      </c>
      <c r="I24">
        <v>3</v>
      </c>
    </row>
    <row r="25" spans="1:9" x14ac:dyDescent="0.25">
      <c r="A25">
        <v>26</v>
      </c>
      <c r="B25" t="s">
        <v>92</v>
      </c>
      <c r="C25" t="s">
        <v>93</v>
      </c>
      <c r="D25">
        <v>46</v>
      </c>
      <c r="E25">
        <v>2</v>
      </c>
      <c r="F25">
        <v>23.378</v>
      </c>
      <c r="G25">
        <v>23.378</v>
      </c>
      <c r="H25">
        <v>3</v>
      </c>
      <c r="I25">
        <v>3</v>
      </c>
    </row>
    <row r="26" spans="1:9" x14ac:dyDescent="0.25">
      <c r="A26">
        <v>27</v>
      </c>
      <c r="B26" t="s">
        <v>100</v>
      </c>
      <c r="C26" t="s">
        <v>98</v>
      </c>
      <c r="D26">
        <v>27</v>
      </c>
      <c r="E26">
        <v>1</v>
      </c>
      <c r="F26">
        <v>23.344000000000001</v>
      </c>
      <c r="G26">
        <v>23.344000000000001</v>
      </c>
      <c r="H26">
        <v>2</v>
      </c>
      <c r="I26">
        <v>1</v>
      </c>
    </row>
    <row r="27" spans="1:9" x14ac:dyDescent="0.25">
      <c r="A27">
        <v>27</v>
      </c>
      <c r="B27" t="s">
        <v>100</v>
      </c>
      <c r="C27" t="s">
        <v>98</v>
      </c>
      <c r="D27">
        <v>44</v>
      </c>
      <c r="E27">
        <v>2</v>
      </c>
      <c r="F27">
        <v>23.596</v>
      </c>
      <c r="G27">
        <v>23.596</v>
      </c>
      <c r="H27">
        <v>1</v>
      </c>
      <c r="I27">
        <v>3</v>
      </c>
    </row>
    <row r="28" spans="1:9" x14ac:dyDescent="0.25">
      <c r="A28">
        <v>27</v>
      </c>
      <c r="B28" t="s">
        <v>100</v>
      </c>
      <c r="C28" t="s">
        <v>98</v>
      </c>
      <c r="D28">
        <v>53</v>
      </c>
      <c r="E28">
        <v>3</v>
      </c>
      <c r="F28">
        <v>22.747</v>
      </c>
      <c r="G28">
        <v>22.747</v>
      </c>
      <c r="H28">
        <v>3</v>
      </c>
      <c r="I28">
        <v>3</v>
      </c>
    </row>
    <row r="29" spans="1:9" x14ac:dyDescent="0.25">
      <c r="A29">
        <v>33</v>
      </c>
      <c r="B29" t="s">
        <v>83</v>
      </c>
      <c r="C29" t="s">
        <v>84</v>
      </c>
      <c r="D29">
        <v>21</v>
      </c>
      <c r="E29">
        <v>1</v>
      </c>
      <c r="F29">
        <v>22.818000000000001</v>
      </c>
      <c r="G29">
        <v>22.818000000000001</v>
      </c>
      <c r="H29">
        <v>3</v>
      </c>
      <c r="I29">
        <v>3</v>
      </c>
    </row>
    <row r="30" spans="1:9" x14ac:dyDescent="0.25">
      <c r="A30">
        <v>33</v>
      </c>
      <c r="B30" t="s">
        <v>83</v>
      </c>
      <c r="C30" t="s">
        <v>84</v>
      </c>
      <c r="D30">
        <v>44</v>
      </c>
      <c r="E30">
        <v>2</v>
      </c>
      <c r="F30">
        <v>22.657</v>
      </c>
      <c r="G30">
        <v>22.657</v>
      </c>
      <c r="H30">
        <v>3</v>
      </c>
      <c r="I30">
        <v>2</v>
      </c>
    </row>
    <row r="31" spans="1:9" x14ac:dyDescent="0.25">
      <c r="A31">
        <v>33</v>
      </c>
      <c r="B31" t="s">
        <v>83</v>
      </c>
      <c r="C31" t="s">
        <v>84</v>
      </c>
      <c r="D31">
        <v>54</v>
      </c>
      <c r="E31">
        <v>3</v>
      </c>
      <c r="F31">
        <v>22.593</v>
      </c>
      <c r="G31">
        <v>22.593</v>
      </c>
      <c r="H31">
        <v>2</v>
      </c>
      <c r="I31">
        <v>3</v>
      </c>
    </row>
    <row r="32" spans="1:9" x14ac:dyDescent="0.25">
      <c r="A32">
        <v>44</v>
      </c>
      <c r="B32" t="s">
        <v>85</v>
      </c>
      <c r="C32" t="s">
        <v>82</v>
      </c>
      <c r="D32">
        <v>20</v>
      </c>
      <c r="E32">
        <v>1</v>
      </c>
      <c r="F32">
        <v>22.882000000000001</v>
      </c>
      <c r="G32">
        <v>22.882000000000001</v>
      </c>
      <c r="H32">
        <v>3</v>
      </c>
      <c r="I32">
        <v>3</v>
      </c>
    </row>
    <row r="33" spans="1:9" x14ac:dyDescent="0.25">
      <c r="A33">
        <v>44</v>
      </c>
      <c r="B33" t="s">
        <v>85</v>
      </c>
      <c r="C33" t="s">
        <v>82</v>
      </c>
      <c r="D33">
        <v>43</v>
      </c>
      <c r="E33">
        <v>2</v>
      </c>
      <c r="F33">
        <v>23.088000000000001</v>
      </c>
      <c r="G33">
        <v>23.088000000000001</v>
      </c>
      <c r="H33">
        <v>3</v>
      </c>
      <c r="I33">
        <v>2</v>
      </c>
    </row>
    <row r="34" spans="1:9" x14ac:dyDescent="0.25">
      <c r="A34">
        <v>44</v>
      </c>
      <c r="B34" t="s">
        <v>85</v>
      </c>
      <c r="C34" t="s">
        <v>82</v>
      </c>
      <c r="D34">
        <v>66</v>
      </c>
      <c r="E34">
        <v>3</v>
      </c>
      <c r="F34">
        <v>23.06</v>
      </c>
      <c r="G34">
        <v>23.06</v>
      </c>
      <c r="H34">
        <v>2</v>
      </c>
      <c r="I34">
        <v>3</v>
      </c>
    </row>
    <row r="35" spans="1:9" x14ac:dyDescent="0.25">
      <c r="A35">
        <v>55</v>
      </c>
      <c r="B35" t="s">
        <v>104</v>
      </c>
      <c r="C35" t="s">
        <v>91</v>
      </c>
      <c r="D35">
        <v>29</v>
      </c>
      <c r="E35">
        <v>1</v>
      </c>
      <c r="F35">
        <v>22.77</v>
      </c>
      <c r="G35">
        <v>22.77</v>
      </c>
      <c r="H35">
        <v>3</v>
      </c>
      <c r="I35">
        <v>2</v>
      </c>
    </row>
    <row r="36" spans="1:9" x14ac:dyDescent="0.25">
      <c r="A36">
        <v>63</v>
      </c>
      <c r="B36" t="s">
        <v>108</v>
      </c>
      <c r="C36" t="s">
        <v>109</v>
      </c>
      <c r="D36">
        <v>23</v>
      </c>
      <c r="E36">
        <v>1</v>
      </c>
      <c r="F36">
        <v>22.5</v>
      </c>
      <c r="G36">
        <v>22.5</v>
      </c>
      <c r="H36">
        <v>2</v>
      </c>
      <c r="I36">
        <v>2</v>
      </c>
    </row>
    <row r="37" spans="1:9" x14ac:dyDescent="0.25">
      <c r="A37">
        <v>63</v>
      </c>
      <c r="B37" t="s">
        <v>108</v>
      </c>
      <c r="C37" t="s">
        <v>109</v>
      </c>
      <c r="D37">
        <v>54</v>
      </c>
      <c r="E37">
        <v>2</v>
      </c>
      <c r="F37">
        <v>23.199000000000002</v>
      </c>
      <c r="G37">
        <v>23.199000000000002</v>
      </c>
      <c r="H37">
        <v>2</v>
      </c>
      <c r="I37">
        <v>3</v>
      </c>
    </row>
    <row r="38" spans="1:9" x14ac:dyDescent="0.25">
      <c r="A38">
        <v>63</v>
      </c>
      <c r="B38" t="s">
        <v>108</v>
      </c>
      <c r="C38" t="s">
        <v>109</v>
      </c>
      <c r="D38">
        <v>66</v>
      </c>
      <c r="E38">
        <v>3</v>
      </c>
      <c r="F38">
        <v>22.440999999999999</v>
      </c>
      <c r="G38">
        <v>22.440999999999999</v>
      </c>
      <c r="H38">
        <v>3</v>
      </c>
      <c r="I38">
        <v>3</v>
      </c>
    </row>
    <row r="39" spans="1:9" x14ac:dyDescent="0.25">
      <c r="A39">
        <v>77</v>
      </c>
      <c r="B39" t="s">
        <v>81</v>
      </c>
      <c r="C39" t="s">
        <v>82</v>
      </c>
      <c r="D39">
        <v>26</v>
      </c>
      <c r="E39">
        <v>1</v>
      </c>
      <c r="F39">
        <v>23.148</v>
      </c>
      <c r="G39">
        <v>23.148</v>
      </c>
      <c r="H39">
        <v>3</v>
      </c>
      <c r="I39">
        <v>1</v>
      </c>
    </row>
    <row r="40" spans="1:9" x14ac:dyDescent="0.25">
      <c r="A40">
        <v>77</v>
      </c>
      <c r="B40" t="s">
        <v>81</v>
      </c>
      <c r="C40" t="s">
        <v>82</v>
      </c>
      <c r="D40">
        <v>41</v>
      </c>
      <c r="E40">
        <v>2</v>
      </c>
      <c r="F40">
        <v>23.21</v>
      </c>
      <c r="G40">
        <v>23.21</v>
      </c>
      <c r="H40">
        <v>1</v>
      </c>
      <c r="I40">
        <v>2</v>
      </c>
    </row>
    <row r="41" spans="1:9" x14ac:dyDescent="0.25">
      <c r="A41">
        <v>88</v>
      </c>
      <c r="B41" t="s">
        <v>110</v>
      </c>
      <c r="C41" t="s">
        <v>109</v>
      </c>
      <c r="D41">
        <v>20</v>
      </c>
      <c r="E41">
        <v>1</v>
      </c>
      <c r="F41">
        <v>23.861000000000001</v>
      </c>
      <c r="G41">
        <v>23.861000000000001</v>
      </c>
      <c r="H41">
        <v>2</v>
      </c>
      <c r="I41">
        <v>2</v>
      </c>
    </row>
    <row r="42" spans="1:9" x14ac:dyDescent="0.25">
      <c r="A42">
        <v>88</v>
      </c>
      <c r="B42" t="s">
        <v>110</v>
      </c>
      <c r="C42" t="s">
        <v>109</v>
      </c>
      <c r="D42">
        <v>36</v>
      </c>
      <c r="E42">
        <v>2</v>
      </c>
      <c r="F42">
        <v>29.268000000000001</v>
      </c>
      <c r="G42">
        <v>29.268000000000001</v>
      </c>
      <c r="H42">
        <v>2</v>
      </c>
      <c r="I42">
        <v>1</v>
      </c>
    </row>
    <row r="43" spans="1:9" x14ac:dyDescent="0.25">
      <c r="A43">
        <v>88</v>
      </c>
      <c r="B43" t="s">
        <v>110</v>
      </c>
      <c r="C43" t="s">
        <v>109</v>
      </c>
      <c r="D43">
        <v>53</v>
      </c>
      <c r="E43">
        <v>3</v>
      </c>
      <c r="F43">
        <v>24.873000000000001</v>
      </c>
      <c r="G43">
        <v>24.873000000000001</v>
      </c>
      <c r="H43">
        <v>1</v>
      </c>
      <c r="I43">
        <v>3</v>
      </c>
    </row>
    <row r="44" spans="1:9" x14ac:dyDescent="0.25">
      <c r="A44">
        <v>88</v>
      </c>
      <c r="B44" t="s">
        <v>110</v>
      </c>
      <c r="C44" t="s">
        <v>109</v>
      </c>
      <c r="D44">
        <v>66</v>
      </c>
      <c r="E44">
        <v>4</v>
      </c>
      <c r="F44">
        <v>23.158000000000001</v>
      </c>
      <c r="G44">
        <v>23.158000000000001</v>
      </c>
      <c r="H44">
        <v>3</v>
      </c>
      <c r="I44">
        <v>3</v>
      </c>
    </row>
    <row r="45" spans="1:9" x14ac:dyDescent="0.25">
      <c r="A45">
        <v>99</v>
      </c>
      <c r="B45" t="s">
        <v>101</v>
      </c>
      <c r="C45" t="s">
        <v>102</v>
      </c>
      <c r="D45">
        <v>20</v>
      </c>
      <c r="E45">
        <v>1</v>
      </c>
      <c r="F45">
        <v>23.155000000000001</v>
      </c>
      <c r="G45">
        <v>23.155000000000001</v>
      </c>
      <c r="H45">
        <v>3</v>
      </c>
      <c r="I45">
        <v>2</v>
      </c>
    </row>
    <row r="46" spans="1:9" x14ac:dyDescent="0.25">
      <c r="A46">
        <v>99</v>
      </c>
      <c r="B46" t="s">
        <v>101</v>
      </c>
      <c r="C46" t="s">
        <v>102</v>
      </c>
      <c r="D46">
        <v>46</v>
      </c>
      <c r="E46">
        <v>2</v>
      </c>
      <c r="F46">
        <v>23.524000000000001</v>
      </c>
      <c r="G46">
        <v>23.524000000000001</v>
      </c>
      <c r="H46">
        <v>2</v>
      </c>
      <c r="I4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BC-8EAC-48B4-A81C-3FE449FD6250}">
  <dimension ref="A1:U75"/>
  <sheetViews>
    <sheetView topLeftCell="A33" workbookViewId="0">
      <selection activeCell="X64" sqref="X6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9.6574074074074086E-4</v>
      </c>
      <c r="C2" s="3">
        <f>IF(laptimes!C2&lt;&gt;"",SUM(laptimes!C$2:'laptimes'!C2),"")</f>
        <v>9.6568287037037033E-4</v>
      </c>
      <c r="D2" s="3">
        <f>IF(laptimes!D2&lt;&gt;"",SUM(laptimes!D$2:'laptimes'!D2),"")</f>
        <v>9.0236111111111105E-4</v>
      </c>
      <c r="E2" s="3">
        <f>IF(laptimes!E2&lt;&gt;"",SUM(laptimes!E$2:'laptimes'!E2),"")</f>
        <v>9.4314814814814825E-4</v>
      </c>
      <c r="F2" s="3">
        <f>IF(laptimes!F2&lt;&gt;"",SUM(laptimes!F$2:'laptimes'!F2),"")</f>
        <v>9.4089120370370377E-4</v>
      </c>
      <c r="G2" s="3">
        <f>IF(laptimes!G2&lt;&gt;"",SUM(laptimes!G$2:'laptimes'!G2),"")</f>
        <v>9.3148148148148148E-4</v>
      </c>
      <c r="H2" s="3">
        <f>IF(laptimes!H2&lt;&gt;"",SUM(laptimes!H$2:'laptimes'!H2),"")</f>
        <v>9.7523148148148154E-4</v>
      </c>
      <c r="I2" s="3">
        <f>IF(laptimes!I2&lt;&gt;"",SUM(laptimes!I$2:'laptimes'!I2),"")</f>
        <v>9.6412037037037039E-4</v>
      </c>
      <c r="J2" s="3">
        <f>IF(laptimes!J2&lt;&gt;"",SUM(laptimes!J$2:'laptimes'!J2),"")</f>
        <v>9.7134259259259266E-4</v>
      </c>
      <c r="K2" s="3">
        <f>IF(laptimes!K2&lt;&gt;"",SUM(laptimes!K$2:'laptimes'!K2),"")</f>
        <v>9.5280092592592595E-4</v>
      </c>
      <c r="L2" s="3">
        <f>IF(laptimes!L2&lt;&gt;"",SUM(laptimes!L$2:'laptimes'!L2),"")</f>
        <v>9.2211805555555547E-4</v>
      </c>
      <c r="M2" s="3">
        <f>IF(laptimes!M2&lt;&gt;"",SUM(laptimes!M$2:'laptimes'!M2),"")</f>
        <v>9.907638888888889E-4</v>
      </c>
      <c r="N2" s="3">
        <f>IF(laptimes!N2&lt;&gt;"",SUM(laptimes!N$2:'laptimes'!N2),"")</f>
        <v>9.8200231481481489E-4</v>
      </c>
      <c r="O2" s="3">
        <f>IF(laptimes!O2&lt;&gt;"",SUM(laptimes!O$2:'laptimes'!O2),"")</f>
        <v>8.8091435185185191E-4</v>
      </c>
      <c r="P2" s="3">
        <f>IF(laptimes!P2&lt;&gt;"",SUM(laptimes!P$2:'laptimes'!P2),"")</f>
        <v>8.9644675925925927E-4</v>
      </c>
      <c r="Q2" s="3">
        <f>IF(laptimes!Q2&lt;&gt;"",SUM(laptimes!Q$2:'laptimes'!Q2),"")</f>
        <v>9.9119212962962963E-4</v>
      </c>
      <c r="R2" s="3">
        <f>IF(laptimes!R2&lt;&gt;"",SUM(laptimes!R$2:'laptimes'!R2),"")</f>
        <v>9.9969907407407408E-4</v>
      </c>
      <c r="S2" s="3">
        <f>IF(laptimes!S2&lt;&gt;"",SUM(laptimes!S$2:'laptimes'!S2),"")</f>
        <v>9.1229166666666661E-4</v>
      </c>
      <c r="T2" s="3">
        <f>IF(laptimes!T2&lt;&gt;"",SUM(laptimes!T$2:'laptimes'!T2),"")</f>
        <v>9.952893518518518E-4</v>
      </c>
      <c r="U2" s="3">
        <f>IF(laptimes!U2&lt;&gt;"",SUM(laptimes!U$2:'laptimes'!U2),"")</f>
        <v>9.5755787037037044E-4</v>
      </c>
    </row>
    <row r="3" spans="1:21" x14ac:dyDescent="0.25">
      <c r="A3">
        <v>2</v>
      </c>
      <c r="B3" s="3">
        <f>IF(laptimes!B3&lt;&gt;"",SUM(laptimes!B$2:'laptimes'!B3),"")</f>
        <v>1.8572222222222223E-3</v>
      </c>
      <c r="C3" s="3">
        <f>IF(laptimes!C3&lt;&gt;"",SUM(laptimes!C$2:'laptimes'!C3),"")</f>
        <v>1.8454629629629628E-3</v>
      </c>
      <c r="D3" s="3">
        <f>IF(laptimes!D3&lt;&gt;"",SUM(laptimes!D$2:'laptimes'!D3),"")</f>
        <v>1.7600462962962962E-3</v>
      </c>
      <c r="E3" s="3">
        <f>IF(laptimes!E3&lt;&gt;"",SUM(laptimes!E$2:'laptimes'!E3),"")</f>
        <v>1.812650462962963E-3</v>
      </c>
      <c r="F3" s="3">
        <f>IF(laptimes!F3&lt;&gt;"",SUM(laptimes!F$2:'laptimes'!F3),"")</f>
        <v>1.8094212962962964E-3</v>
      </c>
      <c r="G3" s="3">
        <f>IF(laptimes!G3&lt;&gt;"",SUM(laptimes!G$2:'laptimes'!G3),"")</f>
        <v>1.7980671296296295E-3</v>
      </c>
      <c r="H3" s="3">
        <f>IF(laptimes!H3&lt;&gt;"",SUM(laptimes!H$2:'laptimes'!H3),"")</f>
        <v>1.8662152777777778E-3</v>
      </c>
      <c r="I3" s="3">
        <f>IF(laptimes!I3&lt;&gt;"",SUM(laptimes!I$2:'laptimes'!I3),"")</f>
        <v>1.8336458333333334E-3</v>
      </c>
      <c r="J3" s="3">
        <f>IF(laptimes!J3&lt;&gt;"",SUM(laptimes!J$2:'laptimes'!J3),"")</f>
        <v>1.8569212962962966E-3</v>
      </c>
      <c r="K3" s="3">
        <f>IF(laptimes!K3&lt;&gt;"",SUM(laptimes!K$2:'laptimes'!K3),"")</f>
        <v>1.8285763888888887E-3</v>
      </c>
      <c r="L3" s="3">
        <f>IF(laptimes!L3&lt;&gt;"",SUM(laptimes!L$2:'laptimes'!L3),"")</f>
        <v>1.7773379629629628E-3</v>
      </c>
      <c r="M3" s="3">
        <f>IF(laptimes!M3&lt;&gt;"",SUM(laptimes!M$2:'laptimes'!M3),"")</f>
        <v>1.8822800925925925E-3</v>
      </c>
      <c r="N3" s="3">
        <f>IF(laptimes!N3&lt;&gt;"",SUM(laptimes!N$2:'laptimes'!N3),"")</f>
        <v>1.871851851851852E-3</v>
      </c>
      <c r="O3" s="3">
        <f>IF(laptimes!O3&lt;&gt;"",SUM(laptimes!O$2:'laptimes'!O3),"")</f>
        <v>1.7269675925925929E-3</v>
      </c>
      <c r="P3" s="3">
        <f>IF(laptimes!P3&lt;&gt;"",SUM(laptimes!P$2:'laptimes'!P3),"")</f>
        <v>1.7466550925925926E-3</v>
      </c>
      <c r="Q3" s="3">
        <f>IF(laptimes!Q3&lt;&gt;"",SUM(laptimes!Q$2:'laptimes'!Q3),"")</f>
        <v>1.8729398148148147E-3</v>
      </c>
      <c r="R3" s="3">
        <f>IF(laptimes!R3&lt;&gt;"",SUM(laptimes!R$2:'laptimes'!R3),"")</f>
        <v>1.9028587962962964E-3</v>
      </c>
      <c r="S3" s="3">
        <f>IF(laptimes!S3&lt;&gt;"",SUM(laptimes!S$2:'laptimes'!S3),"")</f>
        <v>1.7700000000000001E-3</v>
      </c>
      <c r="T3" s="3">
        <f>IF(laptimes!T3&lt;&gt;"",SUM(laptimes!T$2:'laptimes'!T3),"")</f>
        <v>1.8976620370370371E-3</v>
      </c>
      <c r="U3" s="3">
        <f>IF(laptimes!U3&lt;&gt;"",SUM(laptimes!U$2:'laptimes'!U3),"")</f>
        <v>1.8343750000000001E-3</v>
      </c>
    </row>
    <row r="4" spans="1:21" x14ac:dyDescent="0.25">
      <c r="A4">
        <v>3</v>
      </c>
      <c r="B4" s="3">
        <f>IF(laptimes!B4&lt;&gt;"",SUM(laptimes!B$2:'laptimes'!B4),"")</f>
        <v>2.7384490740740741E-3</v>
      </c>
      <c r="C4" s="3">
        <f>IF(laptimes!C4&lt;&gt;"",SUM(laptimes!C$2:'laptimes'!C4),"")</f>
        <v>2.715358796296296E-3</v>
      </c>
      <c r="D4" s="3">
        <f>IF(laptimes!D4&lt;&gt;"",SUM(laptimes!D$2:'laptimes'!D4),"")</f>
        <v>2.6102083333333333E-3</v>
      </c>
      <c r="E4" s="3">
        <f>IF(laptimes!E4&lt;&gt;"",SUM(laptimes!E$2:'laptimes'!E4),"")</f>
        <v>2.6749074074074075E-3</v>
      </c>
      <c r="F4" s="3">
        <f>IF(laptimes!F4&lt;&gt;"",SUM(laptimes!F$2:'laptimes'!F4),"")</f>
        <v>2.6738078703703707E-3</v>
      </c>
      <c r="G4" s="3">
        <f>IF(laptimes!G4&lt;&gt;"",SUM(laptimes!G$2:'laptimes'!G4),"")</f>
        <v>2.6570023148148147E-3</v>
      </c>
      <c r="H4" s="3">
        <f>IF(laptimes!H4&lt;&gt;"",SUM(laptimes!H$2:'laptimes'!H4),"")</f>
        <v>2.7456597222222223E-3</v>
      </c>
      <c r="I4" s="3">
        <f>IF(laptimes!I4&lt;&gt;"",SUM(laptimes!I$2:'laptimes'!I4),"")</f>
        <v>2.696550925925926E-3</v>
      </c>
      <c r="J4" s="3">
        <f>IF(laptimes!J4&lt;&gt;"",SUM(laptimes!J$2:'laptimes'!J4),"")</f>
        <v>2.7309953703703706E-3</v>
      </c>
      <c r="K4" s="3">
        <f>IF(laptimes!K4&lt;&gt;"",SUM(laptimes!K$2:'laptimes'!K4),"")</f>
        <v>2.6986111111111108E-3</v>
      </c>
      <c r="L4" s="3">
        <f>IF(laptimes!L4&lt;&gt;"",SUM(laptimes!L$2:'laptimes'!L4),"")</f>
        <v>2.6357175925925923E-3</v>
      </c>
      <c r="M4" s="3">
        <f>IF(laptimes!M4&lt;&gt;"",SUM(laptimes!M$2:'laptimes'!M4),"")</f>
        <v>2.761585648148148E-3</v>
      </c>
      <c r="N4" s="3">
        <f>IF(laptimes!N4&lt;&gt;"",SUM(laptimes!N$2:'laptimes'!N4),"")</f>
        <v>2.7561921296296297E-3</v>
      </c>
      <c r="O4" s="3">
        <f>IF(laptimes!O4&lt;&gt;"",SUM(laptimes!O$2:'laptimes'!O4),"")</f>
        <v>2.571956018518519E-3</v>
      </c>
      <c r="P4" s="3">
        <f>IF(laptimes!P4&lt;&gt;"",SUM(laptimes!P$2:'laptimes'!P4),"")</f>
        <v>2.5957638888888888E-3</v>
      </c>
      <c r="Q4" s="3">
        <f>IF(laptimes!Q4&lt;&gt;"",SUM(laptimes!Q$2:'laptimes'!Q4),"")</f>
        <v>2.7487152777777774E-3</v>
      </c>
      <c r="R4" s="3">
        <f>IF(laptimes!R4&lt;&gt;"",SUM(laptimes!R$2:'laptimes'!R4),"")</f>
        <v>2.7893402777777777E-3</v>
      </c>
      <c r="S4" s="3">
        <f>IF(laptimes!S4&lt;&gt;"",SUM(laptimes!S$2:'laptimes'!S4),"")</f>
        <v>2.6244212962962966E-3</v>
      </c>
      <c r="T4" s="3">
        <f>IF(laptimes!T4&lt;&gt;"",SUM(laptimes!T$2:'laptimes'!T4),"")</f>
        <v>2.7836342592592596E-3</v>
      </c>
      <c r="U4" s="3">
        <f>IF(laptimes!U4&lt;&gt;"",SUM(laptimes!U$2:'laptimes'!U4),"")</f>
        <v>2.7067361111111111E-3</v>
      </c>
    </row>
    <row r="5" spans="1:21" x14ac:dyDescent="0.25">
      <c r="A5">
        <v>4</v>
      </c>
      <c r="B5" s="3">
        <f>IF(laptimes!B5&lt;&gt;"",SUM(laptimes!B$2:'laptimes'!B5),"")</f>
        <v>3.6068287037037037E-3</v>
      </c>
      <c r="C5" s="3">
        <f>IF(laptimes!C5&lt;&gt;"",SUM(laptimes!C$2:'laptimes'!C5),"")</f>
        <v>3.5832291666666664E-3</v>
      </c>
      <c r="D5" s="3">
        <f>IF(laptimes!D5&lt;&gt;"",SUM(laptimes!D$2:'laptimes'!D5),"")</f>
        <v>3.4642013888888891E-3</v>
      </c>
      <c r="E5" s="3">
        <f>IF(laptimes!E5&lt;&gt;"",SUM(laptimes!E$2:'laptimes'!E5),"")</f>
        <v>3.5376041666666668E-3</v>
      </c>
      <c r="F5" s="3">
        <f>IF(laptimes!F5&lt;&gt;"",SUM(laptimes!F$2:'laptimes'!F5),"")</f>
        <v>3.5501041666666671E-3</v>
      </c>
      <c r="G5" s="3">
        <f>IF(laptimes!G5&lt;&gt;"",SUM(laptimes!G$2:'laptimes'!G5),"")</f>
        <v>3.5206249999999999E-3</v>
      </c>
      <c r="H5" s="3">
        <f>IF(laptimes!H5&lt;&gt;"",SUM(laptimes!H$2:'laptimes'!H5),"")</f>
        <v>3.6235763888888889E-3</v>
      </c>
      <c r="I5" s="3">
        <f>IF(laptimes!I5&lt;&gt;"",SUM(laptimes!I$2:'laptimes'!I5),"")</f>
        <v>3.5538078703703704E-3</v>
      </c>
      <c r="J5" s="3">
        <f>IF(laptimes!J5&lt;&gt;"",SUM(laptimes!J$2:'laptimes'!J5),"")</f>
        <v>3.5996875000000005E-3</v>
      </c>
      <c r="K5" s="3">
        <f>IF(laptimes!K5&lt;&gt;"",SUM(laptimes!K$2:'laptimes'!K5),"")</f>
        <v>3.5723842592592591E-3</v>
      </c>
      <c r="L5" s="3">
        <f>IF(laptimes!L5&lt;&gt;"",SUM(laptimes!L$2:'laptimes'!L5),"")</f>
        <v>3.4924884259259258E-3</v>
      </c>
      <c r="M5" s="3">
        <f>IF(laptimes!M5&lt;&gt;"",SUM(laptimes!M$2:'laptimes'!M5),"")</f>
        <v>3.6383912037037036E-3</v>
      </c>
      <c r="N5" s="3">
        <f>IF(laptimes!N5&lt;&gt;"",SUM(laptimes!N$2:'laptimes'!N5),"")</f>
        <v>3.6298726851851852E-3</v>
      </c>
      <c r="O5" s="3">
        <f>IF(laptimes!O5&lt;&gt;"",SUM(laptimes!O$2:'laptimes'!O5),"")</f>
        <v>3.4207523148148153E-3</v>
      </c>
      <c r="P5" s="3">
        <f>IF(laptimes!P5&lt;&gt;"",SUM(laptimes!P$2:'laptimes'!P5),"")</f>
        <v>3.4481249999999998E-3</v>
      </c>
      <c r="Q5" s="3">
        <f>IF(laptimes!Q5&lt;&gt;"",SUM(laptimes!Q$2:'laptimes'!Q5),"")</f>
        <v>3.6158680555555553E-3</v>
      </c>
      <c r="R5" s="3">
        <f>IF(laptimes!R5&lt;&gt;"",SUM(laptimes!R$2:'laptimes'!R5),"")</f>
        <v>3.6703703703703703E-3</v>
      </c>
      <c r="S5" s="3">
        <f>IF(laptimes!S5&lt;&gt;"",SUM(laptimes!S$2:'laptimes'!S5),"")</f>
        <v>3.4840740740740743E-3</v>
      </c>
      <c r="T5" s="3">
        <f>IF(laptimes!T5&lt;&gt;"",SUM(laptimes!T$2:'laptimes'!T5),"")</f>
        <v>3.6634490740740742E-3</v>
      </c>
      <c r="U5" s="3">
        <f>IF(laptimes!U5&lt;&gt;"",SUM(laptimes!U$2:'laptimes'!U5),"")</f>
        <v>3.5774652777777779E-3</v>
      </c>
    </row>
    <row r="6" spans="1:21" x14ac:dyDescent="0.25">
      <c r="A6">
        <v>5</v>
      </c>
      <c r="B6" s="3">
        <f>IF(laptimes!B6&lt;&gt;"",SUM(laptimes!B$2:'laptimes'!B6),"")</f>
        <v>4.4756944444444445E-3</v>
      </c>
      <c r="C6" s="3">
        <f>IF(laptimes!C6&lt;&gt;"",SUM(laptimes!C$2:'laptimes'!C6),"")</f>
        <v>4.4551388888888887E-3</v>
      </c>
      <c r="D6" s="3">
        <f>IF(laptimes!D6&lt;&gt;"",SUM(laptimes!D$2:'laptimes'!D6),"")</f>
        <v>4.3169328703703703E-3</v>
      </c>
      <c r="E6" s="3">
        <f>IF(laptimes!E6&lt;&gt;"",SUM(laptimes!E$2:'laptimes'!E6),"")</f>
        <v>4.4038310185185187E-3</v>
      </c>
      <c r="F6" s="3">
        <f>IF(laptimes!F6&lt;&gt;"",SUM(laptimes!F$2:'laptimes'!F6),"")</f>
        <v>4.4289583333333334E-3</v>
      </c>
      <c r="G6" s="3">
        <f>IF(laptimes!G6&lt;&gt;"",SUM(laptimes!G$2:'laptimes'!G6),"")</f>
        <v>4.381412037037037E-3</v>
      </c>
      <c r="H6" s="3">
        <f>IF(laptimes!H6&lt;&gt;"",SUM(laptimes!H$2:'laptimes'!H6),"")</f>
        <v>4.4935069444444441E-3</v>
      </c>
      <c r="I6" s="3">
        <f>IF(laptimes!I6&lt;&gt;"",SUM(laptimes!I$2:'laptimes'!I6),"")</f>
        <v>4.4098032407407402E-3</v>
      </c>
      <c r="J6" s="3">
        <f>IF(laptimes!J6&lt;&gt;"",SUM(laptimes!J$2:'laptimes'!J6),"")</f>
        <v>4.4703587962962969E-3</v>
      </c>
      <c r="K6" s="3">
        <f>IF(laptimes!K6&lt;&gt;"",SUM(laptimes!K$2:'laptimes'!K6),"")</f>
        <v>4.4545601851851847E-3</v>
      </c>
      <c r="L6" s="3">
        <f>IF(laptimes!L6&lt;&gt;"",SUM(laptimes!L$2:'laptimes'!L6),"")</f>
        <v>4.3509606481481481E-3</v>
      </c>
      <c r="M6" s="3">
        <f>IF(laptimes!M6&lt;&gt;"",SUM(laptimes!M$2:'laptimes'!M6),"")</f>
        <v>4.5115393518518516E-3</v>
      </c>
      <c r="N6" s="3">
        <f>IF(laptimes!N6&lt;&gt;"",SUM(laptimes!N$2:'laptimes'!N6),"")</f>
        <v>4.50125E-3</v>
      </c>
      <c r="O6" s="3">
        <f>IF(laptimes!O6&lt;&gt;"",SUM(laptimes!O$2:'laptimes'!O6),"")</f>
        <v>4.2710069444444453E-3</v>
      </c>
      <c r="P6" s="3">
        <f>IF(laptimes!P6&lt;&gt;"",SUM(laptimes!P$2:'laptimes'!P6),"")</f>
        <v>4.2998263888888886E-3</v>
      </c>
      <c r="Q6" s="3">
        <f>IF(laptimes!Q6&lt;&gt;"",SUM(laptimes!Q$2:'laptimes'!Q6),"")</f>
        <v>4.4822916666666665E-3</v>
      </c>
      <c r="R6" s="3">
        <f>IF(laptimes!R6&lt;&gt;"",SUM(laptimes!R$2:'laptimes'!R6),"")</f>
        <v>4.5560185185185183E-3</v>
      </c>
      <c r="S6" s="3">
        <f>IF(laptimes!S6&lt;&gt;"",SUM(laptimes!S$2:'laptimes'!S6),"")</f>
        <v>4.3398726851851853E-3</v>
      </c>
      <c r="T6" s="3">
        <f>IF(laptimes!T6&lt;&gt;"",SUM(laptimes!T$2:'laptimes'!T6),"")</f>
        <v>4.5477777777777773E-3</v>
      </c>
      <c r="U6" s="3">
        <f>IF(laptimes!U6&lt;&gt;"",SUM(laptimes!U$2:'laptimes'!U6),"")</f>
        <v>4.4466666666666665E-3</v>
      </c>
    </row>
    <row r="7" spans="1:21" x14ac:dyDescent="0.25">
      <c r="A7">
        <v>6</v>
      </c>
      <c r="B7" s="3">
        <f>IF(laptimes!B7&lt;&gt;"",SUM(laptimes!B$2:'laptimes'!B7),"")</f>
        <v>5.3491435185185187E-3</v>
      </c>
      <c r="C7" s="3">
        <f>IF(laptimes!C7&lt;&gt;"",SUM(laptimes!C$2:'laptimes'!C7),"")</f>
        <v>5.3267361111111111E-3</v>
      </c>
      <c r="D7" s="3">
        <f>IF(laptimes!D7&lt;&gt;"",SUM(laptimes!D$2:'laptimes'!D7),"")</f>
        <v>5.1685416666666668E-3</v>
      </c>
      <c r="E7" s="3">
        <f>IF(laptimes!E7&lt;&gt;"",SUM(laptimes!E$2:'laptimes'!E7),"")</f>
        <v>5.2693634259259256E-3</v>
      </c>
      <c r="F7" s="3">
        <f>IF(laptimes!F7&lt;&gt;"",SUM(laptimes!F$2:'laptimes'!F7),"")</f>
        <v>5.2981134259259257E-3</v>
      </c>
      <c r="G7" s="3">
        <f>IF(laptimes!G7&lt;&gt;"",SUM(laptimes!G$2:'laptimes'!G7),"")</f>
        <v>5.2469791666666663E-3</v>
      </c>
      <c r="H7" s="3">
        <f>IF(laptimes!H7&lt;&gt;"",SUM(laptimes!H$2:'laptimes'!H7),"")</f>
        <v>5.3659374999999992E-3</v>
      </c>
      <c r="I7" s="3">
        <f>IF(laptimes!I7&lt;&gt;"",SUM(laptimes!I$2:'laptimes'!I7),"")</f>
        <v>5.2709490740740737E-3</v>
      </c>
      <c r="J7" s="3">
        <f>IF(laptimes!J7&lt;&gt;"",SUM(laptimes!J$2:'laptimes'!J7),"")</f>
        <v>5.3423032407407412E-3</v>
      </c>
      <c r="K7" s="3">
        <f>IF(laptimes!K7&lt;&gt;"",SUM(laptimes!K$2:'laptimes'!K7),"")</f>
        <v>5.3414120370370369E-3</v>
      </c>
      <c r="L7" s="3">
        <f>IF(laptimes!L7&lt;&gt;"",SUM(laptimes!L$2:'laptimes'!L7),"")</f>
        <v>5.212060185185185E-3</v>
      </c>
      <c r="M7" s="3">
        <f>IF(laptimes!M7&lt;&gt;"",SUM(laptimes!M$2:'laptimes'!M7),"")</f>
        <v>5.3827893518518513E-3</v>
      </c>
      <c r="N7" s="3">
        <f>IF(laptimes!N7&lt;&gt;"",SUM(laptimes!N$2:'laptimes'!N7),"")</f>
        <v>5.3751273148148152E-3</v>
      </c>
      <c r="O7" s="3">
        <f>IF(laptimes!O7&lt;&gt;"",SUM(laptimes!O$2:'laptimes'!O7),"")</f>
        <v>5.121620370370371E-3</v>
      </c>
      <c r="P7" s="3">
        <f>IF(laptimes!P7&lt;&gt;"",SUM(laptimes!P$2:'laptimes'!P7),"")</f>
        <v>5.1499074074074069E-3</v>
      </c>
      <c r="Q7" s="3">
        <f>IF(laptimes!Q7&lt;&gt;"",SUM(laptimes!Q$2:'laptimes'!Q7),"")</f>
        <v>5.357546296296296E-3</v>
      </c>
      <c r="R7" s="3">
        <f>IF(laptimes!R7&lt;&gt;"",SUM(laptimes!R$2:'laptimes'!R7),"")</f>
        <v>5.4423263888888889E-3</v>
      </c>
      <c r="S7" s="3">
        <f>IF(laptimes!S7&lt;&gt;"",SUM(laptimes!S$2:'laptimes'!S7),"")</f>
        <v>5.1947222222222221E-3</v>
      </c>
      <c r="T7" s="3">
        <f>IF(laptimes!T7&lt;&gt;"",SUM(laptimes!T$2:'laptimes'!T7),"")</f>
        <v>5.4355324074074072E-3</v>
      </c>
      <c r="U7" s="3">
        <f>IF(laptimes!U7&lt;&gt;"",SUM(laptimes!U$2:'laptimes'!U7),"")</f>
        <v>5.3140740740740735E-3</v>
      </c>
    </row>
    <row r="8" spans="1:21" x14ac:dyDescent="0.25">
      <c r="A8">
        <v>7</v>
      </c>
      <c r="B8" s="3">
        <f>IF(laptimes!B8&lt;&gt;"",SUM(laptimes!B$2:'laptimes'!B8),"")</f>
        <v>6.2306712962962967E-3</v>
      </c>
      <c r="C8" s="3">
        <f>IF(laptimes!C8&lt;&gt;"",SUM(laptimes!C$2:'laptimes'!C8),"")</f>
        <v>6.1992476851851852E-3</v>
      </c>
      <c r="D8" s="3">
        <f>IF(laptimes!D8&lt;&gt;"",SUM(laptimes!D$2:'laptimes'!D8),"")</f>
        <v>6.0228240740740745E-3</v>
      </c>
      <c r="E8" s="3">
        <f>IF(laptimes!E8&lt;&gt;"",SUM(laptimes!E$2:'laptimes'!E8),"")</f>
        <v>6.145254629629629E-3</v>
      </c>
      <c r="F8" s="3">
        <f>IF(laptimes!F8&lt;&gt;"",SUM(laptimes!F$2:'laptimes'!F8),"")</f>
        <v>6.169490740740741E-3</v>
      </c>
      <c r="G8" s="3">
        <f>IF(laptimes!G8&lt;&gt;"",SUM(laptimes!G$2:'laptimes'!G8),"")</f>
        <v>6.1143287037037034E-3</v>
      </c>
      <c r="H8" s="3">
        <f>IF(laptimes!H8&lt;&gt;"",SUM(laptimes!H$2:'laptimes'!H8),"")</f>
        <v>6.2430439814814805E-3</v>
      </c>
      <c r="I8" s="3">
        <f>IF(laptimes!I8&lt;&gt;"",SUM(laptimes!I$2:'laptimes'!I8),"")</f>
        <v>6.1293287037037037E-3</v>
      </c>
      <c r="J8" s="3">
        <f>IF(laptimes!J8&lt;&gt;"",SUM(laptimes!J$2:'laptimes'!J8),"")</f>
        <v>6.218229166666667E-3</v>
      </c>
      <c r="K8" s="3">
        <f>IF(laptimes!K8&lt;&gt;"",SUM(laptimes!K$2:'laptimes'!K8),"")</f>
        <v>6.2275925925925927E-3</v>
      </c>
      <c r="L8" s="3">
        <f>IF(laptimes!L8&lt;&gt;"",SUM(laptimes!L$2:'laptimes'!L8),"")</f>
        <v>6.0754050925925923E-3</v>
      </c>
      <c r="M8" s="3">
        <f>IF(laptimes!M8&lt;&gt;"",SUM(laptimes!M$2:'laptimes'!M8),"")</f>
        <v>6.2566666666666665E-3</v>
      </c>
      <c r="N8" s="3">
        <f>IF(laptimes!N8&lt;&gt;"",SUM(laptimes!N$2:'laptimes'!N8),"")</f>
        <v>6.2500000000000003E-3</v>
      </c>
      <c r="O8" s="3">
        <f>IF(laptimes!O8&lt;&gt;"",SUM(laptimes!O$2:'laptimes'!O8),"")</f>
        <v>5.9735300925925928E-3</v>
      </c>
      <c r="P8" s="3">
        <f>IF(laptimes!P8&lt;&gt;"",SUM(laptimes!P$2:'laptimes'!P8),"")</f>
        <v>6.0022569444444437E-3</v>
      </c>
      <c r="Q8" s="3">
        <f>IF(laptimes!Q8&lt;&gt;"",SUM(laptimes!Q$2:'laptimes'!Q8),"")</f>
        <v>6.23599537037037E-3</v>
      </c>
      <c r="R8" s="3">
        <f>IF(laptimes!R8&lt;&gt;"",SUM(laptimes!R$2:'laptimes'!R8),"")</f>
        <v>6.3360763888888894E-3</v>
      </c>
      <c r="S8" s="3">
        <f>IF(laptimes!S8&lt;&gt;"",SUM(laptimes!S$2:'laptimes'!S8),"")</f>
        <v>6.0560416666666662E-3</v>
      </c>
      <c r="T8" s="3">
        <f>IF(laptimes!T8&lt;&gt;"",SUM(laptimes!T$2:'laptimes'!T8),"")</f>
        <v>6.3245949074074072E-3</v>
      </c>
      <c r="U8" s="3">
        <f>IF(laptimes!U8&lt;&gt;"",SUM(laptimes!U$2:'laptimes'!U8),"")</f>
        <v>6.1853587962962956E-3</v>
      </c>
    </row>
    <row r="9" spans="1:21" x14ac:dyDescent="0.25">
      <c r="A9">
        <v>8</v>
      </c>
      <c r="B9" s="3">
        <f>IF(laptimes!B9&lt;&gt;"",SUM(laptimes!B$2:'laptimes'!B9),"")</f>
        <v>7.1592245370370377E-3</v>
      </c>
      <c r="C9" s="3">
        <f>IF(laptimes!C9&lt;&gt;"",SUM(laptimes!C$2:'laptimes'!C9),"")</f>
        <v>7.0646990740740739E-3</v>
      </c>
      <c r="D9" s="3">
        <f>IF(laptimes!D9&lt;&gt;"",SUM(laptimes!D$2:'laptimes'!D9),"")</f>
        <v>6.8742476851851855E-3</v>
      </c>
      <c r="E9" s="3">
        <f>IF(laptimes!E9&lt;&gt;"",SUM(laptimes!E$2:'laptimes'!E9),"")</f>
        <v>7.0149074074074072E-3</v>
      </c>
      <c r="F9" s="3">
        <f>IF(laptimes!F9&lt;&gt;"",SUM(laptimes!F$2:'laptimes'!F9),"")</f>
        <v>7.0384722222222229E-3</v>
      </c>
      <c r="G9" s="3">
        <f>IF(laptimes!G9&lt;&gt;"",SUM(laptimes!G$2:'laptimes'!G9),"")</f>
        <v>6.9800694444444441E-3</v>
      </c>
      <c r="H9" s="3">
        <f>IF(laptimes!H9&lt;&gt;"",SUM(laptimes!H$2:'laptimes'!H9),"")</f>
        <v>7.123819444444443E-3</v>
      </c>
      <c r="I9" s="3">
        <f>IF(laptimes!I9&lt;&gt;"",SUM(laptimes!I$2:'laptimes'!I9),"")</f>
        <v>6.9902546296296292E-3</v>
      </c>
      <c r="J9" s="3">
        <f>IF(laptimes!J9&lt;&gt;"",SUM(laptimes!J$2:'laptimes'!J9),"")</f>
        <v>7.0898379629629636E-3</v>
      </c>
      <c r="K9" s="3">
        <f>IF(laptimes!K9&lt;&gt;"",SUM(laptimes!K$2:'laptimes'!K9),"")</f>
        <v>7.2284143518518522E-3</v>
      </c>
      <c r="L9" s="3">
        <f>IF(laptimes!L9&lt;&gt;"",SUM(laptimes!L$2:'laptimes'!L9),"")</f>
        <v>6.9379050925925927E-3</v>
      </c>
      <c r="M9" s="3">
        <f>IF(laptimes!M9&lt;&gt;"",SUM(laptimes!M$2:'laptimes'!M9),"")</f>
        <v>7.1360185185185181E-3</v>
      </c>
      <c r="N9" s="3">
        <f>IF(laptimes!N9&lt;&gt;"",SUM(laptimes!N$2:'laptimes'!N9),"")</f>
        <v>7.1309722222222226E-3</v>
      </c>
      <c r="O9" s="3">
        <f>IF(laptimes!O9&lt;&gt;"",SUM(laptimes!O$2:'laptimes'!O9),"")</f>
        <v>6.8244328703703705E-3</v>
      </c>
      <c r="P9" s="3">
        <f>IF(laptimes!P9&lt;&gt;"",SUM(laptimes!P$2:'laptimes'!P9),"")</f>
        <v>6.8532407407407396E-3</v>
      </c>
      <c r="Q9" s="3">
        <f>IF(laptimes!Q9&lt;&gt;"",SUM(laptimes!Q$2:'laptimes'!Q9),"")</f>
        <v>7.1183912037037032E-3</v>
      </c>
      <c r="R9" s="3">
        <f>IF(laptimes!R9&lt;&gt;"",SUM(laptimes!R$2:'laptimes'!R9),"")</f>
        <v>7.2332523148148156E-3</v>
      </c>
      <c r="S9" s="3">
        <f>IF(laptimes!S9&lt;&gt;"",SUM(laptimes!S$2:'laptimes'!S9),"")</f>
        <v>6.9134606481481477E-3</v>
      </c>
      <c r="T9" s="3">
        <f>IF(laptimes!T9&lt;&gt;"",SUM(laptimes!T$2:'laptimes'!T9),"")</f>
        <v>7.2153356481481478E-3</v>
      </c>
      <c r="U9" s="3">
        <f>IF(laptimes!U9&lt;&gt;"",SUM(laptimes!U$2:'laptimes'!U9),"")</f>
        <v>7.0552893518518508E-3</v>
      </c>
    </row>
    <row r="10" spans="1:21" x14ac:dyDescent="0.25">
      <c r="A10">
        <v>9</v>
      </c>
      <c r="B10" s="3">
        <f>IF(laptimes!B10&lt;&gt;"",SUM(laptimes!B$2:'laptimes'!B10),"")</f>
        <v>8.3089236111111124E-3</v>
      </c>
      <c r="C10" s="3">
        <f>IF(laptimes!C10&lt;&gt;"",SUM(laptimes!C$2:'laptimes'!C10),"")</f>
        <v>7.9337037037037032E-3</v>
      </c>
      <c r="D10" s="3">
        <f>IF(laptimes!D10&lt;&gt;"",SUM(laptimes!D$2:'laptimes'!D10),"")</f>
        <v>7.7271875000000005E-3</v>
      </c>
      <c r="E10" s="3">
        <f>IF(laptimes!E10&lt;&gt;"",SUM(laptimes!E$2:'laptimes'!E10),"")</f>
        <v>7.8799652777777774E-3</v>
      </c>
      <c r="F10" s="3">
        <f>IF(laptimes!F10&lt;&gt;"",SUM(laptimes!F$2:'laptimes'!F10),"")</f>
        <v>7.9080324074074088E-3</v>
      </c>
      <c r="G10" s="3">
        <f>IF(laptimes!G10&lt;&gt;"",SUM(laptimes!G$2:'laptimes'!G10),"")</f>
        <v>7.8479282407407404E-3</v>
      </c>
      <c r="H10" s="3">
        <f>IF(laptimes!H10&lt;&gt;"",SUM(laptimes!H$2:'laptimes'!H10),"")</f>
        <v>7.9898495370370349E-3</v>
      </c>
      <c r="I10" s="3">
        <f>IF(laptimes!I10&lt;&gt;"",SUM(laptimes!I$2:'laptimes'!I10),"")</f>
        <v>7.8508449074074071E-3</v>
      </c>
      <c r="J10" s="3">
        <f>IF(laptimes!J10&lt;&gt;"",SUM(laptimes!J$2:'laptimes'!J10),"")</f>
        <v>7.9595254629629634E-3</v>
      </c>
      <c r="K10" s="3">
        <f>IF(laptimes!K10&lt;&gt;"",SUM(laptimes!K$2:'laptimes'!K10),"")</f>
        <v>8.1047453703703698E-3</v>
      </c>
      <c r="L10" s="3">
        <f>IF(laptimes!L10&lt;&gt;"",SUM(laptimes!L$2:'laptimes'!L10),"")</f>
        <v>7.8022916666666666E-3</v>
      </c>
      <c r="M10" s="3">
        <f>IF(laptimes!M10&lt;&gt;"",SUM(laptimes!M$2:'laptimes'!M10),"")</f>
        <v>8.0110069444444439E-3</v>
      </c>
      <c r="N10" s="3">
        <f>IF(laptimes!N10&lt;&gt;"",SUM(laptimes!N$2:'laptimes'!N10),"")</f>
        <v>8.0012499999999997E-3</v>
      </c>
      <c r="O10" s="3">
        <f>IF(laptimes!O10&lt;&gt;"",SUM(laptimes!O$2:'laptimes'!O10),"")</f>
        <v>7.6772453703703707E-3</v>
      </c>
      <c r="P10" s="3">
        <f>IF(laptimes!P10&lt;&gt;"",SUM(laptimes!P$2:'laptimes'!P10),"")</f>
        <v>7.7054745370370359E-3</v>
      </c>
      <c r="Q10" s="3">
        <f>IF(laptimes!Q10&lt;&gt;"",SUM(laptimes!Q$2:'laptimes'!Q10),"")</f>
        <v>7.9805902777777774E-3</v>
      </c>
      <c r="R10" s="3">
        <f>IF(laptimes!R10&lt;&gt;"",SUM(laptimes!R$2:'laptimes'!R10),"")</f>
        <v>8.1233796296296297E-3</v>
      </c>
      <c r="S10" s="3">
        <f>IF(laptimes!S10&lt;&gt;"",SUM(laptimes!S$2:'laptimes'!S10),"")</f>
        <v>7.77386574074074E-3</v>
      </c>
      <c r="T10" s="3">
        <f>IF(laptimes!T10&lt;&gt;"",SUM(laptimes!T$2:'laptimes'!T10),"")</f>
        <v>8.105127314814815E-3</v>
      </c>
      <c r="U10" s="3">
        <f>IF(laptimes!U10&lt;&gt;"",SUM(laptimes!U$2:'laptimes'!U10),"")</f>
        <v>7.923784722222221E-3</v>
      </c>
    </row>
    <row r="11" spans="1:21" x14ac:dyDescent="0.25">
      <c r="A11">
        <v>10</v>
      </c>
      <c r="B11" s="3">
        <f>IF(laptimes!B11&lt;&gt;"",SUM(laptimes!B$2:'laptimes'!B11),"")</f>
        <v>9.1632060185185202E-3</v>
      </c>
      <c r="C11" s="3">
        <f>IF(laptimes!C11&lt;&gt;"",SUM(laptimes!C$2:'laptimes'!C11),"")</f>
        <v>8.8024421296296288E-3</v>
      </c>
      <c r="D11" s="3">
        <f>IF(laptimes!D11&lt;&gt;"",SUM(laptimes!D$2:'laptimes'!D11),"")</f>
        <v>8.5846064814814813E-3</v>
      </c>
      <c r="E11" s="3">
        <f>IF(laptimes!E11&lt;&gt;"",SUM(laptimes!E$2:'laptimes'!E11),"")</f>
        <v>8.745416666666667E-3</v>
      </c>
      <c r="F11" s="3">
        <f>IF(laptimes!F11&lt;&gt;"",SUM(laptimes!F$2:'laptimes'!F11),"")</f>
        <v>8.776030092592594E-3</v>
      </c>
      <c r="G11" s="3">
        <f>IF(laptimes!G11&lt;&gt;"",SUM(laptimes!G$2:'laptimes'!G11),"")</f>
        <v>8.7257060185185181E-3</v>
      </c>
      <c r="H11" s="3">
        <f>IF(laptimes!H11&lt;&gt;"",SUM(laptimes!H$2:'laptimes'!H11),"")</f>
        <v>8.8629976851851838E-3</v>
      </c>
      <c r="I11" s="3">
        <f>IF(laptimes!I11&lt;&gt;"",SUM(laptimes!I$2:'laptimes'!I11),"")</f>
        <v>8.7072569444444445E-3</v>
      </c>
      <c r="J11" s="3">
        <f>IF(laptimes!J11&lt;&gt;"",SUM(laptimes!J$2:'laptimes'!J11),"")</f>
        <v>8.8296180555555558E-3</v>
      </c>
      <c r="K11" s="3">
        <f>IF(laptimes!K11&lt;&gt;"",SUM(laptimes!K$2:'laptimes'!K11),"")</f>
        <v>8.9740972222222219E-3</v>
      </c>
      <c r="L11" s="3">
        <f>IF(laptimes!L11&lt;&gt;"",SUM(laptimes!L$2:'laptimes'!L11),"")</f>
        <v>8.6631365740740748E-3</v>
      </c>
      <c r="M11" s="3">
        <f>IF(laptimes!M11&lt;&gt;"",SUM(laptimes!M$2:'laptimes'!M11),"")</f>
        <v>8.8812384259259261E-3</v>
      </c>
      <c r="N11" s="3">
        <f>IF(laptimes!N11&lt;&gt;"",SUM(laptimes!N$2:'laptimes'!N11),"")</f>
        <v>8.8711921296296299E-3</v>
      </c>
      <c r="O11" s="3">
        <f>IF(laptimes!O11&lt;&gt;"",SUM(laptimes!O$2:'laptimes'!O11),"")</f>
        <v>8.5304745370370378E-3</v>
      </c>
      <c r="P11" s="3">
        <f>IF(laptimes!P11&lt;&gt;"",SUM(laptimes!P$2:'laptimes'!P11),"")</f>
        <v>8.5582175925925912E-3</v>
      </c>
      <c r="Q11" s="3">
        <f>IF(laptimes!Q11&lt;&gt;"",SUM(laptimes!Q$2:'laptimes'!Q11),"")</f>
        <v>8.8482175925925916E-3</v>
      </c>
      <c r="R11" s="3">
        <f>IF(laptimes!R11&lt;&gt;"",SUM(laptimes!R$2:'laptimes'!R11),"")</f>
        <v>9.0127777777777775E-3</v>
      </c>
      <c r="S11" s="3">
        <f>IF(laptimes!S11&lt;&gt;"",SUM(laptimes!S$2:'laptimes'!S11),"")</f>
        <v>8.6319907407407404E-3</v>
      </c>
      <c r="T11" s="3">
        <f>IF(laptimes!T11&lt;&gt;"",SUM(laptimes!T$2:'laptimes'!T11),"")</f>
        <v>8.9999537037037045E-3</v>
      </c>
      <c r="U11" s="3">
        <f>IF(laptimes!U11&lt;&gt;"",SUM(laptimes!U$2:'laptimes'!U11),"")</f>
        <v>8.7930902777777764E-3</v>
      </c>
    </row>
    <row r="12" spans="1:21" x14ac:dyDescent="0.25">
      <c r="A12">
        <v>11</v>
      </c>
      <c r="B12" s="3">
        <f>IF(laptimes!B12&lt;&gt;"",SUM(laptimes!B$2:'laptimes'!B12),"")</f>
        <v>1.0021805555555558E-2</v>
      </c>
      <c r="C12" s="3">
        <f>IF(laptimes!C12&lt;&gt;"",SUM(laptimes!C$2:'laptimes'!C12),"")</f>
        <v>9.6721874999999985E-3</v>
      </c>
      <c r="D12" s="3">
        <f>IF(laptimes!D12&lt;&gt;"",SUM(laptimes!D$2:'laptimes'!D12),"")</f>
        <v>9.4381365740740745E-3</v>
      </c>
      <c r="E12" s="3">
        <f>IF(laptimes!E12&lt;&gt;"",SUM(laptimes!E$2:'laptimes'!E12),"")</f>
        <v>9.6184027777777778E-3</v>
      </c>
      <c r="F12" s="3">
        <f>IF(laptimes!F12&lt;&gt;"",SUM(laptimes!F$2:'laptimes'!F12),"")</f>
        <v>9.6460879629629639E-3</v>
      </c>
      <c r="G12" s="3">
        <f>IF(laptimes!G12&lt;&gt;"",SUM(laptimes!G$2:'laptimes'!G12),"")</f>
        <v>9.5960648148148142E-3</v>
      </c>
      <c r="H12" s="3">
        <f>IF(laptimes!H12&lt;&gt;"",SUM(laptimes!H$2:'laptimes'!H12),"")</f>
        <v>9.7330208333333314E-3</v>
      </c>
      <c r="I12" s="3">
        <f>IF(laptimes!I12&lt;&gt;"",SUM(laptimes!I$2:'laptimes'!I12),"")</f>
        <v>9.5672800925925925E-3</v>
      </c>
      <c r="J12" s="3">
        <f>IF(laptimes!J12&lt;&gt;"",SUM(laptimes!J$2:'laptimes'!J12),"")</f>
        <v>9.6992592592592599E-3</v>
      </c>
      <c r="K12" s="3">
        <f>IF(laptimes!K12&lt;&gt;"",SUM(laptimes!K$2:'laptimes'!K12),"")</f>
        <v>9.850416666666667E-3</v>
      </c>
      <c r="L12" s="3">
        <f>IF(laptimes!L12&lt;&gt;"",SUM(laptimes!L$2:'laptimes'!L12),"")</f>
        <v>9.5257060185185184E-3</v>
      </c>
      <c r="M12" s="3">
        <f>IF(laptimes!M12&lt;&gt;"",SUM(laptimes!M$2:'laptimes'!M12),"")</f>
        <v>9.7530787037037048E-3</v>
      </c>
      <c r="N12" s="3">
        <f>IF(laptimes!N12&lt;&gt;"",SUM(laptimes!N$2:'laptimes'!N12),"")</f>
        <v>9.7433101851851847E-3</v>
      </c>
      <c r="O12" s="3">
        <f>IF(laptimes!O12&lt;&gt;"",SUM(laptimes!O$2:'laptimes'!O12),"")</f>
        <v>9.380983796296297E-3</v>
      </c>
      <c r="P12" s="3">
        <f>IF(laptimes!P12&lt;&gt;"",SUM(laptimes!P$2:'laptimes'!P12),"")</f>
        <v>9.4085416666666657E-3</v>
      </c>
      <c r="Q12" s="3">
        <f>IF(laptimes!Q12&lt;&gt;"",SUM(laptimes!Q$2:'laptimes'!Q12),"")</f>
        <v>9.7177546296296283E-3</v>
      </c>
      <c r="R12" s="3">
        <f>IF(laptimes!R12&lt;&gt;"",SUM(laptimes!R$2:'laptimes'!R12),"")</f>
        <v>9.8982175925925921E-3</v>
      </c>
      <c r="S12" s="3">
        <f>IF(laptimes!S12&lt;&gt;"",SUM(laptimes!S$2:'laptimes'!S12),"")</f>
        <v>9.4890277777777768E-3</v>
      </c>
      <c r="T12" s="3">
        <f>IF(laptimes!T12&lt;&gt;"",SUM(laptimes!T$2:'laptimes'!T12),"")</f>
        <v>9.8902199074074083E-3</v>
      </c>
      <c r="U12" s="3">
        <f>IF(laptimes!U12&lt;&gt;"",SUM(laptimes!U$2:'laptimes'!U12),"")</f>
        <v>9.6622222222222214E-3</v>
      </c>
    </row>
    <row r="13" spans="1:21" x14ac:dyDescent="0.25">
      <c r="A13">
        <v>12</v>
      </c>
      <c r="B13" s="3">
        <f>IF(laptimes!B13&lt;&gt;"",SUM(laptimes!B$2:'laptimes'!B13),"")</f>
        <v>1.0880034722222225E-2</v>
      </c>
      <c r="C13" s="3">
        <f>IF(laptimes!C13&lt;&gt;"",SUM(laptimes!C$2:'laptimes'!C13),"")</f>
        <v>1.0547881944444443E-2</v>
      </c>
      <c r="D13" s="3">
        <f>IF(laptimes!D13&lt;&gt;"",SUM(laptimes!D$2:'laptimes'!D13),"")</f>
        <v>1.029150462962963E-2</v>
      </c>
      <c r="E13" s="3">
        <f>IF(laptimes!E13&lt;&gt;"",SUM(laptimes!E$2:'laptimes'!E13),"")</f>
        <v>1.0486435185185185E-2</v>
      </c>
      <c r="F13" s="3">
        <f>IF(laptimes!F13&lt;&gt;"",SUM(laptimes!F$2:'laptimes'!F13),"")</f>
        <v>1.0517002314814816E-2</v>
      </c>
      <c r="G13" s="3">
        <f>IF(laptimes!G13&lt;&gt;"",SUM(laptimes!G$2:'laptimes'!G13),"")</f>
        <v>1.046207175925926E-2</v>
      </c>
      <c r="H13" s="3">
        <f>IF(laptimes!H13&lt;&gt;"",SUM(laptimes!H$2:'laptimes'!H13),"")</f>
        <v>1.0603206018518517E-2</v>
      </c>
      <c r="I13" s="3">
        <f>IF(laptimes!I13&lt;&gt;"",SUM(laptimes!I$2:'laptimes'!I13),"")</f>
        <v>1.0421342592592593E-2</v>
      </c>
      <c r="J13" s="3">
        <f>IF(laptimes!J13&lt;&gt;"",SUM(laptimes!J$2:'laptimes'!J13),"")</f>
        <v>1.0569918981481482E-2</v>
      </c>
      <c r="K13" s="3">
        <f>IF(laptimes!K13&lt;&gt;"",SUM(laptimes!K$2:'laptimes'!K13),"")</f>
        <v>1.072099537037037E-2</v>
      </c>
      <c r="L13" s="3">
        <f>IF(laptimes!L13&lt;&gt;"",SUM(laptimes!L$2:'laptimes'!L13),"")</f>
        <v>1.0385740740740741E-2</v>
      </c>
      <c r="M13" s="3">
        <f>IF(laptimes!M13&lt;&gt;"",SUM(laptimes!M$2:'laptimes'!M13),"")</f>
        <v>1.0625023148148149E-2</v>
      </c>
      <c r="N13" s="3">
        <f>IF(laptimes!N13&lt;&gt;"",SUM(laptimes!N$2:'laptimes'!N13),"")</f>
        <v>1.0616643518518518E-2</v>
      </c>
      <c r="O13" s="3">
        <f>IF(laptimes!O13&lt;&gt;"",SUM(laptimes!O$2:'laptimes'!O13),"")</f>
        <v>1.0232962962962965E-2</v>
      </c>
      <c r="P13" s="3">
        <f>IF(laptimes!P13&lt;&gt;"",SUM(laptimes!P$2:'laptimes'!P13),"")</f>
        <v>1.0260324074074073E-2</v>
      </c>
      <c r="Q13" s="3">
        <f>IF(laptimes!Q13&lt;&gt;"",SUM(laptimes!Q$2:'laptimes'!Q13),"")</f>
        <v>1.058653935185185E-2</v>
      </c>
      <c r="R13" s="3">
        <f>IF(laptimes!R13&lt;&gt;"",SUM(laptimes!R$2:'laptimes'!R13),"")</f>
        <v>1.0788472222222222E-2</v>
      </c>
      <c r="S13" s="3">
        <f>IF(laptimes!S13&lt;&gt;"",SUM(laptimes!S$2:'laptimes'!S13),"")</f>
        <v>1.0346874999999998E-2</v>
      </c>
      <c r="T13" s="3">
        <f>IF(laptimes!T13&lt;&gt;"",SUM(laptimes!T$2:'laptimes'!T13),"")</f>
        <v>1.0777060185185186E-2</v>
      </c>
      <c r="U13" s="3">
        <f>IF(laptimes!U13&lt;&gt;"",SUM(laptimes!U$2:'laptimes'!U13),"")</f>
        <v>1.0530231481481481E-2</v>
      </c>
    </row>
    <row r="14" spans="1:21" x14ac:dyDescent="0.25">
      <c r="A14">
        <v>13</v>
      </c>
      <c r="B14" s="3">
        <f>IF(laptimes!B14&lt;&gt;"",SUM(laptimes!B$2:'laptimes'!B14),"")</f>
        <v>1.1740787037037039E-2</v>
      </c>
      <c r="C14" s="3">
        <f>IF(laptimes!C14&lt;&gt;"",SUM(laptimes!C$2:'laptimes'!C14),"")</f>
        <v>1.1419675925925925E-2</v>
      </c>
      <c r="D14" s="3">
        <f>IF(laptimes!D14&lt;&gt;"",SUM(laptimes!D$2:'laptimes'!D14),"")</f>
        <v>1.114638888888889E-2</v>
      </c>
      <c r="E14" s="3">
        <f>IF(laptimes!E14&lt;&gt;"",SUM(laptimes!E$2:'laptimes'!E14),"")</f>
        <v>1.1354108796296296E-2</v>
      </c>
      <c r="F14" s="3">
        <f>IF(laptimes!F14&lt;&gt;"",SUM(laptimes!F$2:'laptimes'!F14),"")</f>
        <v>1.1387881944444445E-2</v>
      </c>
      <c r="G14" s="3">
        <f>IF(laptimes!G14&lt;&gt;"",SUM(laptimes!G$2:'laptimes'!G14),"")</f>
        <v>1.1330717592592594E-2</v>
      </c>
      <c r="H14" s="3">
        <f>IF(laptimes!H14&lt;&gt;"",SUM(laptimes!H$2:'laptimes'!H14),"")</f>
        <v>1.1475277777777777E-2</v>
      </c>
      <c r="I14" s="3">
        <f>IF(laptimes!I14&lt;&gt;"",SUM(laptimes!I$2:'laptimes'!I14),"")</f>
        <v>1.1278622685185185E-2</v>
      </c>
      <c r="J14" s="3">
        <f>IF(laptimes!J14&lt;&gt;"",SUM(laptimes!J$2:'laptimes'!J14),"")</f>
        <v>1.1443275462962964E-2</v>
      </c>
      <c r="K14" s="3">
        <f>IF(laptimes!K14&lt;&gt;"",SUM(laptimes!K$2:'laptimes'!K14),"")</f>
        <v>1.1595798611111111E-2</v>
      </c>
      <c r="L14" s="3">
        <f>IF(laptimes!L14&lt;&gt;"",SUM(laptimes!L$2:'laptimes'!L14),"")</f>
        <v>1.1244849537037038E-2</v>
      </c>
      <c r="M14" s="3">
        <f>IF(laptimes!M14&lt;&gt;"",SUM(laptimes!M$2:'laptimes'!M14),"")</f>
        <v>1.1499780092592593E-2</v>
      </c>
      <c r="N14" s="3">
        <f>IF(laptimes!N14&lt;&gt;"",SUM(laptimes!N$2:'laptimes'!N14),"")</f>
        <v>1.14878125E-2</v>
      </c>
      <c r="O14" s="3">
        <f>IF(laptimes!O14&lt;&gt;"",SUM(laptimes!O$2:'laptimes'!O14),"")</f>
        <v>1.1085555555555557E-2</v>
      </c>
      <c r="P14" s="3">
        <f>IF(laptimes!P14&lt;&gt;"",SUM(laptimes!P$2:'laptimes'!P14),"")</f>
        <v>1.1110902777777777E-2</v>
      </c>
      <c r="Q14" s="3">
        <f>IF(laptimes!Q14&lt;&gt;"",SUM(laptimes!Q$2:'laptimes'!Q14),"")</f>
        <v>1.1455011574074072E-2</v>
      </c>
      <c r="R14" s="3">
        <f>IF(laptimes!R14&lt;&gt;"",SUM(laptimes!R$2:'laptimes'!R14),"")</f>
        <v>1.1671886574074074E-2</v>
      </c>
      <c r="S14" s="3">
        <f>IF(laptimes!S14&lt;&gt;"",SUM(laptimes!S$2:'laptimes'!S14),"")</f>
        <v>1.120497685185185E-2</v>
      </c>
      <c r="T14" s="3">
        <f>IF(laptimes!T14&lt;&gt;"",SUM(laptimes!T$2:'laptimes'!T14),"")</f>
        <v>1.16653125E-2</v>
      </c>
      <c r="U14" s="3">
        <f>IF(laptimes!U14&lt;&gt;"",SUM(laptimes!U$2:'laptimes'!U14),"")</f>
        <v>1.1401412037037036E-2</v>
      </c>
    </row>
    <row r="15" spans="1:21" x14ac:dyDescent="0.25">
      <c r="A15">
        <v>14</v>
      </c>
      <c r="B15" s="3">
        <f>IF(laptimes!B15&lt;&gt;"",SUM(laptimes!B$2:'laptimes'!B15),"")</f>
        <v>1.260101851851852E-2</v>
      </c>
      <c r="C15" s="3">
        <f>IF(laptimes!C15&lt;&gt;"",SUM(laptimes!C$2:'laptimes'!C15),"")</f>
        <v>1.2291319444444443E-2</v>
      </c>
      <c r="D15" s="3">
        <f>IF(laptimes!D15&lt;&gt;"",SUM(laptimes!D$2:'laptimes'!D15),"")</f>
        <v>1.2001863425925926E-2</v>
      </c>
      <c r="E15" s="3">
        <f>IF(laptimes!E15&lt;&gt;"",SUM(laptimes!E$2:'laptimes'!E15),"")</f>
        <v>1.2224224537037037E-2</v>
      </c>
      <c r="F15" s="3">
        <f>IF(laptimes!F15&lt;&gt;"",SUM(laptimes!F$2:'laptimes'!F15),"")</f>
        <v>1.2257916666666667E-2</v>
      </c>
      <c r="G15" s="3">
        <f>IF(laptimes!G15&lt;&gt;"",SUM(laptimes!G$2:'laptimes'!G15),"")</f>
        <v>1.2197488425925928E-2</v>
      </c>
      <c r="H15" s="3">
        <f>IF(laptimes!H15&lt;&gt;"",SUM(laptimes!H$2:'laptimes'!H15),"")</f>
        <v>1.2345300925925924E-2</v>
      </c>
      <c r="I15" s="3">
        <f>IF(laptimes!I15&lt;&gt;"",SUM(laptimes!I$2:'laptimes'!I15),"")</f>
        <v>1.2137106481481481E-2</v>
      </c>
      <c r="J15" s="3">
        <f>IF(laptimes!J15&lt;&gt;"",SUM(laptimes!J$2:'laptimes'!J15),"")</f>
        <v>1.2312453703703704E-2</v>
      </c>
      <c r="K15" s="3">
        <f>IF(laptimes!K15&lt;&gt;"",SUM(laptimes!K$2:'laptimes'!K15),"")</f>
        <v>1.2467685185185184E-2</v>
      </c>
      <c r="L15" s="3">
        <f>IF(laptimes!L15&lt;&gt;"",SUM(laptimes!L$2:'laptimes'!L15),"")</f>
        <v>1.2105173611111112E-2</v>
      </c>
      <c r="M15" s="3">
        <f>IF(laptimes!M15&lt;&gt;"",SUM(laptimes!M$2:'laptimes'!M15),"")</f>
        <v>1.2370752314814815E-2</v>
      </c>
      <c r="N15" s="3">
        <f>IF(laptimes!N15&lt;&gt;"",SUM(laptimes!N$2:'laptimes'!N15),"")</f>
        <v>1.2357708333333333E-2</v>
      </c>
      <c r="O15" s="3">
        <f>IF(laptimes!O15&lt;&gt;"",SUM(laptimes!O$2:'laptimes'!O15),"")</f>
        <v>1.1937939814814816E-2</v>
      </c>
      <c r="P15" s="3">
        <f>IF(laptimes!P15&lt;&gt;"",SUM(laptimes!P$2:'laptimes'!P15),"")</f>
        <v>1.1961354166666665E-2</v>
      </c>
      <c r="Q15" s="3">
        <f>IF(laptimes!Q15&lt;&gt;"",SUM(laptimes!Q$2:'laptimes'!Q15),"")</f>
        <v>1.2324224537037035E-2</v>
      </c>
      <c r="R15" s="3">
        <f>IF(laptimes!R15&lt;&gt;"",SUM(laptimes!R$2:'laptimes'!R15),"")</f>
        <v>1.2563356481481481E-2</v>
      </c>
      <c r="S15" s="3">
        <f>IF(laptimes!S15&lt;&gt;"",SUM(laptimes!S$2:'laptimes'!S15),"")</f>
        <v>1.2060775462962961E-2</v>
      </c>
      <c r="T15" s="3">
        <f>IF(laptimes!T15&lt;&gt;"",SUM(laptimes!T$2:'laptimes'!T15),"")</f>
        <v>1.2555219907407407E-2</v>
      </c>
      <c r="U15" s="3">
        <f>IF(laptimes!U15&lt;&gt;"",SUM(laptimes!U$2:'laptimes'!U15),"")</f>
        <v>1.2270717592592592E-2</v>
      </c>
    </row>
    <row r="16" spans="1:21" x14ac:dyDescent="0.25">
      <c r="A16">
        <v>15</v>
      </c>
      <c r="B16" s="3">
        <f>IF(laptimes!B16&lt;&gt;"",SUM(laptimes!B$2:'laptimes'!B16),"")</f>
        <v>1.3463472222222224E-2</v>
      </c>
      <c r="C16" s="3">
        <f>IF(laptimes!C16&lt;&gt;"",SUM(laptimes!C$2:'laptimes'!C16),"")</f>
        <v>1.3160648148148147E-2</v>
      </c>
      <c r="D16" s="3">
        <f>IF(laptimes!D16&lt;&gt;"",SUM(laptimes!D$2:'laptimes'!D16),"")</f>
        <v>1.2859016203703704E-2</v>
      </c>
      <c r="E16" s="3">
        <f>IF(laptimes!E16&lt;&gt;"",SUM(laptimes!E$2:'laptimes'!E16),"")</f>
        <v>1.3092789351851852E-2</v>
      </c>
      <c r="F16" s="3">
        <f>IF(laptimes!F16&lt;&gt;"",SUM(laptimes!F$2:'laptimes'!F16),"")</f>
        <v>1.3128981481481481E-2</v>
      </c>
      <c r="G16" s="3">
        <f>IF(laptimes!G16&lt;&gt;"",SUM(laptimes!G$2:'laptimes'!G16),"")</f>
        <v>1.3060428240740742E-2</v>
      </c>
      <c r="H16" s="3">
        <f>IF(laptimes!H16&lt;&gt;"",SUM(laptimes!H$2:'laptimes'!H16),"")</f>
        <v>1.3214479166666664E-2</v>
      </c>
      <c r="I16" s="3">
        <f>IF(laptimes!I16&lt;&gt;"",SUM(laptimes!I$2:'laptimes'!I16),"")</f>
        <v>1.2993356481481481E-2</v>
      </c>
      <c r="J16" s="3">
        <f>IF(laptimes!J16&lt;&gt;"",SUM(laptimes!J$2:'laptimes'!J16),"")</f>
        <v>1.3180497685185186E-2</v>
      </c>
      <c r="K16" s="3">
        <f>IF(laptimes!K16&lt;&gt;"",SUM(laptimes!K$2:'laptimes'!K16),"")</f>
        <v>1.3340115740740739E-2</v>
      </c>
      <c r="L16" s="3">
        <f>IF(laptimes!L16&lt;&gt;"",SUM(laptimes!L$2:'laptimes'!L16),"")</f>
        <v>1.2962256944444445E-2</v>
      </c>
      <c r="M16" s="3">
        <f>IF(laptimes!M16&lt;&gt;"",SUM(laptimes!M$2:'laptimes'!M16),"")</f>
        <v>1.3244756944444444E-2</v>
      </c>
      <c r="N16" s="3">
        <f>IF(laptimes!N16&lt;&gt;"",SUM(laptimes!N$2:'laptimes'!N16),"")</f>
        <v>1.3229560185185184E-2</v>
      </c>
      <c r="O16" s="3">
        <f>IF(laptimes!O16&lt;&gt;"",SUM(laptimes!O$2:'laptimes'!O16),"")</f>
        <v>1.2789282407407409E-2</v>
      </c>
      <c r="P16" s="3">
        <f>IF(laptimes!P16&lt;&gt;"",SUM(laptimes!P$2:'laptimes'!P16),"")</f>
        <v>1.2813877314814813E-2</v>
      </c>
      <c r="Q16" s="3">
        <f>IF(laptimes!Q16&lt;&gt;"",SUM(laptimes!Q$2:'laptimes'!Q16),"")</f>
        <v>1.3193171296296293E-2</v>
      </c>
      <c r="R16" s="3">
        <f>IF(laptimes!R16&lt;&gt;"",SUM(laptimes!R$2:'laptimes'!R16),"")</f>
        <v>1.3449004629629628E-2</v>
      </c>
      <c r="S16" s="3">
        <f>IF(laptimes!S16&lt;&gt;"",SUM(laptimes!S$2:'laptimes'!S16),"")</f>
        <v>1.2918055555555554E-2</v>
      </c>
      <c r="T16" s="3">
        <f>IF(laptimes!T16&lt;&gt;"",SUM(laptimes!T$2:'laptimes'!T16),"")</f>
        <v>1.3443749999999999E-2</v>
      </c>
      <c r="U16" s="3">
        <f>IF(laptimes!U16&lt;&gt;"",SUM(laptimes!U$2:'laptimes'!U16),"")</f>
        <v>1.313949074074074E-2</v>
      </c>
    </row>
    <row r="17" spans="1:21" x14ac:dyDescent="0.25">
      <c r="A17">
        <v>16</v>
      </c>
      <c r="B17" s="3">
        <f>IF(laptimes!B17&lt;&gt;"",SUM(laptimes!B$2:'laptimes'!B17),"")</f>
        <v>1.4335983796296298E-2</v>
      </c>
      <c r="C17" s="3">
        <f>IF(laptimes!C17&lt;&gt;"",SUM(laptimes!C$2:'laptimes'!C17),"")</f>
        <v>1.4029872685185183E-2</v>
      </c>
      <c r="D17" s="3">
        <f>IF(laptimes!D17&lt;&gt;"",SUM(laptimes!D$2:'laptimes'!D17),"")</f>
        <v>1.3714490740740741E-2</v>
      </c>
      <c r="E17" s="3">
        <f>IF(laptimes!E17&lt;&gt;"",SUM(laptimes!E$2:'laptimes'!E17),"")</f>
        <v>1.3961527777777778E-2</v>
      </c>
      <c r="F17" s="3">
        <f>IF(laptimes!F17&lt;&gt;"",SUM(laptimes!F$2:'laptimes'!F17),"")</f>
        <v>1.3999641203703703E-2</v>
      </c>
      <c r="G17" s="3">
        <f>IF(laptimes!G17&lt;&gt;"",SUM(laptimes!G$2:'laptimes'!G17),"")</f>
        <v>1.3927418981481483E-2</v>
      </c>
      <c r="H17" s="3">
        <f>IF(laptimes!H17&lt;&gt;"",SUM(laptimes!H$2:'laptimes'!H17),"")</f>
        <v>1.408290509259259E-2</v>
      </c>
      <c r="I17" s="3">
        <f>IF(laptimes!I17&lt;&gt;"",SUM(laptimes!I$2:'laptimes'!I17),"")</f>
        <v>1.3849733796296296E-2</v>
      </c>
      <c r="J17" s="3">
        <f>IF(laptimes!J17&lt;&gt;"",SUM(laptimes!J$2:'laptimes'!J17),"")</f>
        <v>1.4051006944444444E-2</v>
      </c>
      <c r="K17" s="3">
        <f>IF(laptimes!K17&lt;&gt;"",SUM(laptimes!K$2:'laptimes'!K17),"")</f>
        <v>1.4212071759259258E-2</v>
      </c>
      <c r="L17" s="3">
        <f>IF(laptimes!L17&lt;&gt;"",SUM(laptimes!L$2:'laptimes'!L17),"")</f>
        <v>1.3821620370370371E-2</v>
      </c>
      <c r="M17" s="3">
        <f>IF(laptimes!M17&lt;&gt;"",SUM(laptimes!M$2:'laptimes'!M17),"")</f>
        <v>1.4117303240740741E-2</v>
      </c>
      <c r="N17" s="3">
        <f>IF(laptimes!N17&lt;&gt;"",SUM(laptimes!N$2:'laptimes'!N17),"")</f>
        <v>1.4099780092592593E-2</v>
      </c>
      <c r="O17" s="3">
        <f>IF(laptimes!O17&lt;&gt;"",SUM(laptimes!O$2:'laptimes'!O17),"")</f>
        <v>1.363990740740741E-2</v>
      </c>
      <c r="P17" s="3">
        <f>IF(laptimes!P17&lt;&gt;"",SUM(laptimes!P$2:'laptimes'!P17),"")</f>
        <v>1.366710648148148E-2</v>
      </c>
      <c r="Q17" s="3">
        <f>IF(laptimes!Q17&lt;&gt;"",SUM(laptimes!Q$2:'laptimes'!Q17),"")</f>
        <v>1.4064421296296294E-2</v>
      </c>
      <c r="R17" s="3">
        <f>IF(laptimes!R17&lt;&gt;"",SUM(laptimes!R$2:'laptimes'!R17),"")</f>
        <v>1.4351064814814813E-2</v>
      </c>
      <c r="S17" s="3">
        <f>IF(laptimes!S17&lt;&gt;"",SUM(laptimes!S$2:'laptimes'!S17),"")</f>
        <v>1.377466435185185E-2</v>
      </c>
      <c r="T17" s="3">
        <f>IF(laptimes!T17&lt;&gt;"",SUM(laptimes!T$2:'laptimes'!T17),"")</f>
        <v>1.4332546296296295E-2</v>
      </c>
      <c r="U17" s="3">
        <f>IF(laptimes!U17&lt;&gt;"",SUM(laptimes!U$2:'laptimes'!U17),"")</f>
        <v>1.4010983796296296E-2</v>
      </c>
    </row>
    <row r="18" spans="1:21" x14ac:dyDescent="0.25">
      <c r="A18">
        <v>17</v>
      </c>
      <c r="B18" s="3">
        <f>IF(laptimes!B18&lt;&gt;"",SUM(laptimes!B$2:'laptimes'!B18),"")</f>
        <v>1.5200266203703705E-2</v>
      </c>
      <c r="C18" s="3">
        <f>IF(laptimes!C18&lt;&gt;"",SUM(laptimes!C$2:'laptimes'!C18),"")</f>
        <v>1.489741898148148E-2</v>
      </c>
      <c r="D18" s="3">
        <f>IF(laptimes!D18&lt;&gt;"",SUM(laptimes!D$2:'laptimes'!D18),"")</f>
        <v>1.4571539351851851E-2</v>
      </c>
      <c r="E18" s="3">
        <f>IF(laptimes!E18&lt;&gt;"",SUM(laptimes!E$2:'laptimes'!E18),"")</f>
        <v>1.483162037037037E-2</v>
      </c>
      <c r="F18" s="3">
        <f>IF(laptimes!F18&lt;&gt;"",SUM(laptimes!F$2:'laptimes'!F18),"")</f>
        <v>1.4869270833333333E-2</v>
      </c>
      <c r="G18" s="3">
        <f>IF(laptimes!G18&lt;&gt;"",SUM(laptimes!G$2:'laptimes'!G18),"")</f>
        <v>1.4793495370370372E-2</v>
      </c>
      <c r="H18" s="3">
        <f>IF(laptimes!H18&lt;&gt;"",SUM(laptimes!H$2:'laptimes'!H18),"")</f>
        <v>1.4996249999999997E-2</v>
      </c>
      <c r="I18" s="3">
        <f>IF(laptimes!I18&lt;&gt;"",SUM(laptimes!I$2:'laptimes'!I18),"")</f>
        <v>1.4706400462962963E-2</v>
      </c>
      <c r="J18" s="3">
        <f>IF(laptimes!J18&lt;&gt;"",SUM(laptimes!J$2:'laptimes'!J18),"")</f>
        <v>1.4922847222222223E-2</v>
      </c>
      <c r="K18" s="3">
        <f>IF(laptimes!K18&lt;&gt;"",SUM(laptimes!K$2:'laptimes'!K18),"")</f>
        <v>1.5086064814814813E-2</v>
      </c>
      <c r="L18" s="3">
        <f>IF(laptimes!L18&lt;&gt;"",SUM(laptimes!L$2:'laptimes'!L18),"")</f>
        <v>1.4681226851851853E-2</v>
      </c>
      <c r="M18" s="3">
        <f>IF(laptimes!M18&lt;&gt;"",SUM(laptimes!M$2:'laptimes'!M18),"")</f>
        <v>1.4990798611111111E-2</v>
      </c>
      <c r="N18" s="3">
        <f>IF(laptimes!N18&lt;&gt;"",SUM(laptimes!N$2:'laptimes'!N18),"")</f>
        <v>1.4970868055555555E-2</v>
      </c>
      <c r="O18" s="3">
        <f>IF(laptimes!O18&lt;&gt;"",SUM(laptimes!O$2:'laptimes'!O18),"")</f>
        <v>1.4492789351851854E-2</v>
      </c>
      <c r="P18" s="3">
        <f>IF(laptimes!P18&lt;&gt;"",SUM(laptimes!P$2:'laptimes'!P18),"")</f>
        <v>1.4521388888888888E-2</v>
      </c>
      <c r="Q18" s="3">
        <f>IF(laptimes!Q18&lt;&gt;"",SUM(laptimes!Q$2:'laptimes'!Q18),"")</f>
        <v>1.4935810185185182E-2</v>
      </c>
      <c r="R18" s="3">
        <f>IF(laptimes!R18&lt;&gt;"",SUM(laptimes!R$2:'laptimes'!R18),"")</f>
        <v>1.5243946759259257E-2</v>
      </c>
      <c r="S18" s="3">
        <f>IF(laptimes!S18&lt;&gt;"",SUM(laptimes!S$2:'laptimes'!S18),"")</f>
        <v>1.4633703703703703E-2</v>
      </c>
      <c r="T18" s="3">
        <f>IF(laptimes!T18&lt;&gt;"",SUM(laptimes!T$2:'laptimes'!T18),"")</f>
        <v>1.523048611111111E-2</v>
      </c>
      <c r="U18" s="3">
        <f>IF(laptimes!U18&lt;&gt;"",SUM(laptimes!U$2:'laptimes'!U18),"")</f>
        <v>1.4881215277777778E-2</v>
      </c>
    </row>
    <row r="19" spans="1:21" x14ac:dyDescent="0.25">
      <c r="A19">
        <v>18</v>
      </c>
      <c r="B19" s="3">
        <f>IF(laptimes!B19&lt;&gt;"",SUM(laptimes!B$2:'laptimes'!B19),"")</f>
        <v>1.6070370370370374E-2</v>
      </c>
      <c r="C19" s="3">
        <f>IF(laptimes!C19&lt;&gt;"",SUM(laptimes!C$2:'laptimes'!C19),"")</f>
        <v>1.577077546296296E-2</v>
      </c>
      <c r="D19" s="3">
        <f>IF(laptimes!D19&lt;&gt;"",SUM(laptimes!D$2:'laptimes'!D19),"")</f>
        <v>1.5429513888888888E-2</v>
      </c>
      <c r="E19" s="3">
        <f>IF(laptimes!E19&lt;&gt;"",SUM(laptimes!E$2:'laptimes'!E19),"")</f>
        <v>1.5702303240740741E-2</v>
      </c>
      <c r="F19" s="3">
        <f>IF(laptimes!F19&lt;&gt;"",SUM(laptimes!F$2:'laptimes'!F19),"")</f>
        <v>1.5741874999999999E-2</v>
      </c>
      <c r="G19" s="3">
        <f>IF(laptimes!G19&lt;&gt;"",SUM(laptimes!G$2:'laptimes'!G19),"")</f>
        <v>1.5662418981481484E-2</v>
      </c>
      <c r="H19" s="3">
        <f>IF(laptimes!H19&lt;&gt;"",SUM(laptimes!H$2:'laptimes'!H19),"")</f>
        <v>1.6052268518518514E-2</v>
      </c>
      <c r="I19" s="3">
        <f>IF(laptimes!I19&lt;&gt;"",SUM(laptimes!I$2:'laptimes'!I19),"")</f>
        <v>1.5566157407407407E-2</v>
      </c>
      <c r="J19" s="3">
        <f>IF(laptimes!J19&lt;&gt;"",SUM(laptimes!J$2:'laptimes'!J19),"")</f>
        <v>1.5797453703703706E-2</v>
      </c>
      <c r="K19" s="3">
        <f>IF(laptimes!K19&lt;&gt;"",SUM(laptimes!K$2:'laptimes'!K19),"")</f>
        <v>1.5960243055555552E-2</v>
      </c>
      <c r="L19" s="3">
        <f>IF(laptimes!L19&lt;&gt;"",SUM(laptimes!L$2:'laptimes'!L19),"")</f>
        <v>1.5544259259259261E-2</v>
      </c>
      <c r="M19" s="3">
        <f>IF(laptimes!M19&lt;&gt;"",SUM(laptimes!M$2:'laptimes'!M19),"")</f>
        <v>1.5864768518518518E-2</v>
      </c>
      <c r="N19" s="3">
        <f>IF(laptimes!N19&lt;&gt;"",SUM(laptimes!N$2:'laptimes'!N19),"")</f>
        <v>1.5840208333333335E-2</v>
      </c>
      <c r="O19" s="3">
        <f>IF(laptimes!O19&lt;&gt;"",SUM(laptimes!O$2:'laptimes'!O19),"")</f>
        <v>1.5348125000000002E-2</v>
      </c>
      <c r="P19" s="3">
        <f>IF(laptimes!P19&lt;&gt;"",SUM(laptimes!P$2:'laptimes'!P19),"")</f>
        <v>1.5374444444444442E-2</v>
      </c>
      <c r="Q19" s="3">
        <f>IF(laptimes!Q19&lt;&gt;"",SUM(laptimes!Q$2:'laptimes'!Q19),"")</f>
        <v>1.5808761574074071E-2</v>
      </c>
      <c r="R19" s="3">
        <f>IF(laptimes!R19&lt;&gt;"",SUM(laptimes!R$2:'laptimes'!R19),"")</f>
        <v>1.6136874999999998E-2</v>
      </c>
      <c r="S19" s="3">
        <f>IF(laptimes!S19&lt;&gt;"",SUM(laptimes!S$2:'laptimes'!S19),"")</f>
        <v>1.5495868055555554E-2</v>
      </c>
      <c r="T19" s="3">
        <f>IF(laptimes!T19&lt;&gt;"",SUM(laptimes!T$2:'laptimes'!T19),"")</f>
        <v>1.6122627314814814E-2</v>
      </c>
      <c r="U19" s="3">
        <f>IF(laptimes!U19&lt;&gt;"",SUM(laptimes!U$2:'laptimes'!U19),"")</f>
        <v>1.5753726851851852E-2</v>
      </c>
    </row>
    <row r="20" spans="1:21" x14ac:dyDescent="0.25">
      <c r="A20">
        <v>19</v>
      </c>
      <c r="B20" s="3">
        <f>IF(laptimes!B20&lt;&gt;"",SUM(laptimes!B$2:'laptimes'!B20),"")</f>
        <v>1.6938240740740743E-2</v>
      </c>
      <c r="C20" s="3">
        <f>IF(laptimes!C20&lt;&gt;"",SUM(laptimes!C$2:'laptimes'!C20),"")</f>
        <v>1.664020833333333E-2</v>
      </c>
      <c r="D20" s="3">
        <f>IF(laptimes!D20&lt;&gt;"",SUM(laptimes!D$2:'laptimes'!D20),"")</f>
        <v>1.6286956018518518E-2</v>
      </c>
      <c r="E20" s="3">
        <f>IF(laptimes!E20&lt;&gt;"",SUM(laptimes!E$2:'laptimes'!E20),"")</f>
        <v>1.6570729166666666E-2</v>
      </c>
      <c r="F20" s="3">
        <f>IF(laptimes!F20&lt;&gt;"",SUM(laptimes!F$2:'laptimes'!F20),"")</f>
        <v>1.6613715277777778E-2</v>
      </c>
      <c r="G20" s="3">
        <f>IF(laptimes!G20&lt;&gt;"",SUM(laptimes!G$2:'laptimes'!G20),"")</f>
        <v>1.6529317129629632E-2</v>
      </c>
      <c r="H20" s="3">
        <f>IF(laptimes!H20&lt;&gt;"",SUM(laptimes!H$2:'laptimes'!H20),"")</f>
        <v>1.6908854166666664E-2</v>
      </c>
      <c r="I20" s="3">
        <f>IF(laptimes!I20&lt;&gt;"",SUM(laptimes!I$2:'laptimes'!I20),"")</f>
        <v>1.6425196759259259E-2</v>
      </c>
      <c r="J20" s="3">
        <f>IF(laptimes!J20&lt;&gt;"",SUM(laptimes!J$2:'laptimes'!J20),"")</f>
        <v>1.6670740740740743E-2</v>
      </c>
      <c r="K20" s="3">
        <f>IF(laptimes!K20&lt;&gt;"",SUM(laptimes!K$2:'laptimes'!K20),"")</f>
        <v>1.6832997685185182E-2</v>
      </c>
      <c r="L20" s="3">
        <f>IF(laptimes!L20&lt;&gt;"",SUM(laptimes!L$2:'laptimes'!L20),"")</f>
        <v>1.6406180555555559E-2</v>
      </c>
      <c r="M20" s="3">
        <f>IF(laptimes!M20&lt;&gt;"",SUM(laptimes!M$2:'laptimes'!M20),"")</f>
        <v>1.6735196759259257E-2</v>
      </c>
      <c r="N20" s="3">
        <f>IF(laptimes!N20&lt;&gt;"",SUM(laptimes!N$2:'laptimes'!N20),"")</f>
        <v>1.6714479166666667E-2</v>
      </c>
      <c r="O20" s="3">
        <f>IF(laptimes!O20&lt;&gt;"",SUM(laptimes!O$2:'laptimes'!O20),"")</f>
        <v>1.6204236111111114E-2</v>
      </c>
      <c r="P20" s="3">
        <f>IF(laptimes!P20&lt;&gt;"",SUM(laptimes!P$2:'laptimes'!P20),"")</f>
        <v>1.6227858796296294E-2</v>
      </c>
      <c r="Q20" s="3">
        <f>IF(laptimes!Q20&lt;&gt;"",SUM(laptimes!Q$2:'laptimes'!Q20),"")</f>
        <v>1.6676041666666662E-2</v>
      </c>
      <c r="R20" s="3">
        <f>IF(laptimes!R20&lt;&gt;"",SUM(laptimes!R$2:'laptimes'!R20),"")</f>
        <v>1.7022685185185182E-2</v>
      </c>
      <c r="S20" s="3">
        <f>IF(laptimes!S20&lt;&gt;"",SUM(laptimes!S$2:'laptimes'!S20),"")</f>
        <v>1.6356342592592592E-2</v>
      </c>
      <c r="T20" s="3">
        <f>IF(laptimes!T20&lt;&gt;"",SUM(laptimes!T$2:'laptimes'!T20),"")</f>
        <v>1.7013761574074072E-2</v>
      </c>
      <c r="U20" s="3">
        <f>IF(laptimes!U20&lt;&gt;"",SUM(laptimes!U$2:'laptimes'!U20),"")</f>
        <v>1.6627719907407409E-2</v>
      </c>
    </row>
    <row r="21" spans="1:21" x14ac:dyDescent="0.25">
      <c r="A21">
        <v>20</v>
      </c>
      <c r="B21" s="3">
        <f>IF(laptimes!B21&lt;&gt;"",SUM(laptimes!B$2:'laptimes'!B21),"")</f>
        <v>1.7797754629629632E-2</v>
      </c>
      <c r="C21" s="3">
        <f>IF(laptimes!C21&lt;&gt;"",SUM(laptimes!C$2:'laptimes'!C21),"")</f>
        <v>1.751458333333333E-2</v>
      </c>
      <c r="D21" s="3">
        <f>IF(laptimes!D21&lt;&gt;"",SUM(laptimes!D$2:'laptimes'!D21),"")</f>
        <v>1.7146273148148147E-2</v>
      </c>
      <c r="E21" s="3">
        <f>IF(laptimes!E21&lt;&gt;"",SUM(laptimes!E$2:'laptimes'!E21),"")</f>
        <v>1.7441388888888888E-2</v>
      </c>
      <c r="F21" s="3">
        <f>IF(laptimes!F21&lt;&gt;"",SUM(laptimes!F$2:'laptimes'!F21),"")</f>
        <v>1.7485833333333332E-2</v>
      </c>
      <c r="G21" s="3">
        <f>IF(laptimes!G21&lt;&gt;"",SUM(laptimes!G$2:'laptimes'!G21),"")</f>
        <v>1.7397557870370374E-2</v>
      </c>
      <c r="H21" s="3">
        <f>IF(laptimes!H21&lt;&gt;"",SUM(laptimes!H$2:'laptimes'!H21),"")</f>
        <v>1.7759421296296294E-2</v>
      </c>
      <c r="I21" s="3">
        <f>IF(laptimes!I21&lt;&gt;"",SUM(laptimes!I$2:'laptimes'!I21),"")</f>
        <v>1.7284849537037038E-2</v>
      </c>
      <c r="J21" s="3">
        <f>IF(laptimes!J21&lt;&gt;"",SUM(laptimes!J$2:'laptimes'!J21),"")</f>
        <v>1.7543946759259261E-2</v>
      </c>
      <c r="K21" s="3">
        <f>IF(laptimes!K21&lt;&gt;"",SUM(laptimes!K$2:'laptimes'!K21),"")</f>
        <v>1.7704884259259257E-2</v>
      </c>
      <c r="L21" s="3">
        <f>IF(laptimes!L21&lt;&gt;"",SUM(laptimes!L$2:'laptimes'!L21),"")</f>
        <v>1.726729166666667E-2</v>
      </c>
      <c r="M21" s="3">
        <f>IF(laptimes!M21&lt;&gt;"",SUM(laptimes!M$2:'laptimes'!M21),"")</f>
        <v>1.7609374999999997E-2</v>
      </c>
      <c r="N21" s="3">
        <f>IF(laptimes!N21&lt;&gt;"",SUM(laptimes!N$2:'laptimes'!N21),"")</f>
        <v>1.7583726851851854E-2</v>
      </c>
      <c r="O21" s="3">
        <f>IF(laptimes!O21&lt;&gt;"",SUM(laptimes!O$2:'laptimes'!O21),"")</f>
        <v>1.7060891203703705E-2</v>
      </c>
      <c r="P21" s="3">
        <f>IF(laptimes!P21&lt;&gt;"",SUM(laptimes!P$2:'laptimes'!P21),"")</f>
        <v>1.7125613425925924E-2</v>
      </c>
      <c r="Q21" s="3">
        <f>IF(laptimes!Q21&lt;&gt;"",SUM(laptimes!Q$2:'laptimes'!Q21),"")</f>
        <v>1.7546770833333329E-2</v>
      </c>
      <c r="R21" s="3">
        <f>IF(laptimes!R21&lt;&gt;"",SUM(laptimes!R$2:'laptimes'!R21),"")</f>
        <v>1.7923159722222221E-2</v>
      </c>
      <c r="S21" s="3">
        <f>IF(laptimes!S21&lt;&gt;"",SUM(laptimes!S$2:'laptimes'!S21),"")</f>
        <v>1.7217430555555555E-2</v>
      </c>
      <c r="T21" s="3">
        <f>IF(laptimes!T21&lt;&gt;"",SUM(laptimes!T$2:'laptimes'!T21),"")</f>
        <v>1.7949363425925922E-2</v>
      </c>
      <c r="U21" s="3">
        <f>IF(laptimes!U21&lt;&gt;"",SUM(laptimes!U$2:'laptimes'!U21),"")</f>
        <v>1.7545844907407408E-2</v>
      </c>
    </row>
    <row r="22" spans="1:21" x14ac:dyDescent="0.25">
      <c r="A22">
        <v>21</v>
      </c>
      <c r="B22" s="3">
        <f>IF(laptimes!B22&lt;&gt;"",SUM(laptimes!B$2:'laptimes'!B22),"")</f>
        <v>1.8657025462962964E-2</v>
      </c>
      <c r="C22" s="3">
        <f>IF(laptimes!C22&lt;&gt;"",SUM(laptimes!C$2:'laptimes'!C22),"")</f>
        <v>1.8379930555555552E-2</v>
      </c>
      <c r="D22" s="3">
        <f>IF(laptimes!D22&lt;&gt;"",SUM(laptimes!D$2:'laptimes'!D22),"")</f>
        <v>1.8002326388888889E-2</v>
      </c>
      <c r="E22" s="3">
        <f>IF(laptimes!E22&lt;&gt;"",SUM(laptimes!E$2:'laptimes'!E22),"")</f>
        <v>1.8359490740740739E-2</v>
      </c>
      <c r="F22" s="3">
        <f>IF(laptimes!F22&lt;&gt;"",SUM(laptimes!F$2:'laptimes'!F22),"")</f>
        <v>1.8356041666666666E-2</v>
      </c>
      <c r="G22" s="3">
        <f>IF(laptimes!G22&lt;&gt;"",SUM(laptimes!G$2:'laptimes'!G22),"")</f>
        <v>1.8265694444444449E-2</v>
      </c>
      <c r="H22" s="3">
        <f>IF(laptimes!H22&lt;&gt;"",SUM(laptimes!H$2:'laptimes'!H22),"")</f>
        <v>1.862032407407407E-2</v>
      </c>
      <c r="I22" s="3">
        <f>IF(laptimes!I22&lt;&gt;"",SUM(laptimes!I$2:'laptimes'!I22),"")</f>
        <v>1.814502314814815E-2</v>
      </c>
      <c r="J22" s="3">
        <f>IF(laptimes!J22&lt;&gt;"",SUM(laptimes!J$2:'laptimes'!J22),"")</f>
        <v>1.8434675925925927E-2</v>
      </c>
      <c r="K22" s="3">
        <f>IF(laptimes!K22&lt;&gt;"",SUM(laptimes!K$2:'laptimes'!K22),"")</f>
        <v>1.8576840277777777E-2</v>
      </c>
      <c r="L22" s="3">
        <f>IF(laptimes!L22&lt;&gt;"",SUM(laptimes!L$2:'laptimes'!L22),"")</f>
        <v>1.8124953703703709E-2</v>
      </c>
      <c r="M22" s="3">
        <f>IF(laptimes!M22&lt;&gt;"",SUM(laptimes!M$2:'laptimes'!M22),"")</f>
        <v>1.8481840277777776E-2</v>
      </c>
      <c r="N22" s="3">
        <f>IF(laptimes!N22&lt;&gt;"",SUM(laptimes!N$2:'laptimes'!N22),"")</f>
        <v>1.8456435185185187E-2</v>
      </c>
      <c r="O22" s="3">
        <f>IF(laptimes!O22&lt;&gt;"",SUM(laptimes!O$2:'laptimes'!O22),"")</f>
        <v>1.7965300925925926E-2</v>
      </c>
      <c r="P22" s="3">
        <f>IF(laptimes!P22&lt;&gt;"",SUM(laptimes!P$2:'laptimes'!P22),"")</f>
        <v>1.8152893518518516E-2</v>
      </c>
      <c r="Q22" s="3">
        <f>IF(laptimes!Q22&lt;&gt;"",SUM(laptimes!Q$2:'laptimes'!Q22),"")</f>
        <v>1.8416840277777773E-2</v>
      </c>
      <c r="R22" s="3">
        <f>IF(laptimes!R22&lt;&gt;"",SUM(laptimes!R$2:'laptimes'!R22),"")</f>
        <v>1.8804537037037036E-2</v>
      </c>
      <c r="S22" s="3">
        <f>IF(laptimes!S22&lt;&gt;"",SUM(laptimes!S$2:'laptimes'!S22),"")</f>
        <v>1.8073958333333334E-2</v>
      </c>
      <c r="T22" s="3">
        <f>IF(laptimes!T22&lt;&gt;"",SUM(laptimes!T$2:'laptimes'!T22),"")</f>
        <v>1.9042175925925921E-2</v>
      </c>
      <c r="U22" s="3">
        <f>IF(laptimes!U22&lt;&gt;"",SUM(laptimes!U$2:'laptimes'!U22),"")</f>
        <v>1.8602384259259259E-2</v>
      </c>
    </row>
    <row r="23" spans="1:21" x14ac:dyDescent="0.25">
      <c r="A23">
        <v>22</v>
      </c>
      <c r="B23" s="3">
        <f>IF(laptimes!B23&lt;&gt;"",SUM(laptimes!B$2:'laptimes'!B23),"")</f>
        <v>1.9516354166666666E-2</v>
      </c>
      <c r="C23" s="3">
        <f>IF(laptimes!C23&lt;&gt;"",SUM(laptimes!C$2:'laptimes'!C23),"")</f>
        <v>1.9249479166666663E-2</v>
      </c>
      <c r="D23" s="3">
        <f>IF(laptimes!D23&lt;&gt;"",SUM(laptimes!D$2:'laptimes'!D23),"")</f>
        <v>1.8861400462962963E-2</v>
      </c>
      <c r="E23" s="3">
        <f>IF(laptimes!E23&lt;&gt;"",SUM(laptimes!E$2:'laptimes'!E23),"")</f>
        <v>1.9424317129629626E-2</v>
      </c>
      <c r="F23" s="3">
        <f>IF(laptimes!F23&lt;&gt;"",SUM(laptimes!F$2:'laptimes'!F23),"")</f>
        <v>1.922667824074074E-2</v>
      </c>
      <c r="G23" s="3">
        <f>IF(laptimes!G23&lt;&gt;"",SUM(laptimes!G$2:'laptimes'!G23),"")</f>
        <v>1.9179560185185188E-2</v>
      </c>
      <c r="H23" s="3">
        <f>IF(laptimes!H23&lt;&gt;"",SUM(laptimes!H$2:'laptimes'!H23),"")</f>
        <v>1.9481574074074071E-2</v>
      </c>
      <c r="I23" s="3">
        <f>IF(laptimes!I23&lt;&gt;"",SUM(laptimes!I$2:'laptimes'!I23),"")</f>
        <v>1.9013425925925927E-2</v>
      </c>
      <c r="J23" s="3">
        <f>IF(laptimes!J23&lt;&gt;"",SUM(laptimes!J$2:'laptimes'!J23),"")</f>
        <v>1.9309560185185187E-2</v>
      </c>
      <c r="K23" s="3">
        <f>IF(laptimes!K23&lt;&gt;"",SUM(laptimes!K$2:'laptimes'!K23),"")</f>
        <v>1.945153935185185E-2</v>
      </c>
      <c r="L23" s="3">
        <f>IF(laptimes!L23&lt;&gt;"",SUM(laptimes!L$2:'laptimes'!L23),"")</f>
        <v>1.8987789351851858E-2</v>
      </c>
      <c r="M23" s="3">
        <f>IF(laptimes!M23&lt;&gt;"",SUM(laptimes!M$2:'laptimes'!M23),"")</f>
        <v>1.9357685185185183E-2</v>
      </c>
      <c r="N23" s="3">
        <f>IF(laptimes!N23&lt;&gt;"",SUM(laptimes!N$2:'laptimes'!N23),"")</f>
        <v>1.9327627314814817E-2</v>
      </c>
      <c r="O23" s="3">
        <f>IF(laptimes!O23&lt;&gt;"",SUM(laptimes!O$2:'laptimes'!O23),"")</f>
        <v>1.9008449074074073E-2</v>
      </c>
      <c r="P23" s="3">
        <f>IF(laptimes!P23&lt;&gt;"",SUM(laptimes!P$2:'laptimes'!P23),"")</f>
        <v>1.9005706018518517E-2</v>
      </c>
      <c r="Q23" s="3">
        <f>IF(laptimes!Q23&lt;&gt;"",SUM(laptimes!Q$2:'laptimes'!Q23),"")</f>
        <v>1.928418981481481E-2</v>
      </c>
      <c r="R23" s="3">
        <f>IF(laptimes!R23&lt;&gt;"",SUM(laptimes!R$2:'laptimes'!R23),"")</f>
        <v>1.9690474537037036E-2</v>
      </c>
      <c r="S23" s="3">
        <f>IF(laptimes!S23&lt;&gt;"",SUM(laptimes!S$2:'laptimes'!S23),"")</f>
        <v>1.8932280092592593E-2</v>
      </c>
      <c r="T23" s="3">
        <f>IF(laptimes!T23&lt;&gt;"",SUM(laptimes!T$2:'laptimes'!T23),"")</f>
        <v>1.9913541666666663E-2</v>
      </c>
      <c r="U23" s="3">
        <f>IF(laptimes!U23&lt;&gt;"",SUM(laptimes!U$2:'laptimes'!U23),"")</f>
        <v>1.9451053240740743E-2</v>
      </c>
    </row>
    <row r="24" spans="1:21" x14ac:dyDescent="0.25">
      <c r="A24">
        <v>23</v>
      </c>
      <c r="B24" s="3">
        <f>IF(laptimes!B24&lt;&gt;"",SUM(laptimes!B$2:'laptimes'!B24),"")</f>
        <v>2.0375347222222222E-2</v>
      </c>
      <c r="C24" s="3">
        <f>IF(laptimes!C24&lt;&gt;"",SUM(laptimes!C$2:'laptimes'!C24),"")</f>
        <v>2.0120613425925922E-2</v>
      </c>
      <c r="D24" s="3">
        <f>IF(laptimes!D24&lt;&gt;"",SUM(laptimes!D$2:'laptimes'!D24),"")</f>
        <v>1.9724293981481483E-2</v>
      </c>
      <c r="E24" s="3">
        <f>IF(laptimes!E24&lt;&gt;"",SUM(laptimes!E$2:'laptimes'!E24),"")</f>
        <v>2.0281388888888887E-2</v>
      </c>
      <c r="F24" s="3">
        <f>IF(laptimes!F24&lt;&gt;"",SUM(laptimes!F$2:'laptimes'!F24),"")</f>
        <v>2.010616898148148E-2</v>
      </c>
      <c r="G24" s="3">
        <f>IF(laptimes!G24&lt;&gt;"",SUM(laptimes!G$2:'laptimes'!G24),"")</f>
        <v>2.0238668981481484E-2</v>
      </c>
      <c r="H24" s="3">
        <f>IF(laptimes!H24&lt;&gt;"",SUM(laptimes!H$2:'laptimes'!H24),"")</f>
        <v>2.0342881944444443E-2</v>
      </c>
      <c r="I24" s="3">
        <f>IF(laptimes!I24&lt;&gt;"",SUM(laptimes!I$2:'laptimes'!I24),"")</f>
        <v>1.9885925925925925E-2</v>
      </c>
      <c r="J24" s="3">
        <f>IF(laptimes!J24&lt;&gt;"",SUM(laptimes!J$2:'laptimes'!J24),"")</f>
        <v>2.0185543981481483E-2</v>
      </c>
      <c r="K24" s="3">
        <f>IF(laptimes!K24&lt;&gt;"",SUM(laptimes!K$2:'laptimes'!K24),"")</f>
        <v>2.0333055555555552E-2</v>
      </c>
      <c r="L24" s="3">
        <f>IF(laptimes!L24&lt;&gt;"",SUM(laptimes!L$2:'laptimes'!L24),"")</f>
        <v>1.9859942129629635E-2</v>
      </c>
      <c r="M24" s="3">
        <f>IF(laptimes!M24&lt;&gt;"",SUM(laptimes!M$2:'laptimes'!M24),"")</f>
        <v>2.0278171296296294E-2</v>
      </c>
      <c r="N24" s="3">
        <f>IF(laptimes!N24&lt;&gt;"",SUM(laptimes!N$2:'laptimes'!N24),"")</f>
        <v>2.0204108796296298E-2</v>
      </c>
      <c r="O24" s="3">
        <f>IF(laptimes!O24&lt;&gt;"",SUM(laptimes!O$2:'laptimes'!O24),"")</f>
        <v>1.9846967592592593E-2</v>
      </c>
      <c r="P24" s="3">
        <f>IF(laptimes!P24&lt;&gt;"",SUM(laptimes!P$2:'laptimes'!P24),"")</f>
        <v>1.9862638888888888E-2</v>
      </c>
      <c r="Q24" s="3">
        <f>IF(laptimes!Q24&lt;&gt;"",SUM(laptimes!Q$2:'laptimes'!Q24),"")</f>
        <v>2.0153356481481477E-2</v>
      </c>
      <c r="R24" s="3">
        <f>IF(laptimes!R24&lt;&gt;"",SUM(laptimes!R$2:'laptimes'!R24),"")</f>
        <v>2.0610555555555556E-2</v>
      </c>
      <c r="S24" s="3">
        <f>IF(laptimes!S24&lt;&gt;"",SUM(laptimes!S$2:'laptimes'!S24),"")</f>
        <v>1.9792199074074073E-2</v>
      </c>
      <c r="T24" s="3">
        <f>IF(laptimes!T24&lt;&gt;"",SUM(laptimes!T$2:'laptimes'!T24),"")</f>
        <v>2.0784907407407405E-2</v>
      </c>
      <c r="U24" s="3">
        <f>IF(laptimes!U24&lt;&gt;"",SUM(laptimes!U$2:'laptimes'!U24),"")</f>
        <v>2.0311631944444446E-2</v>
      </c>
    </row>
    <row r="25" spans="1:21" x14ac:dyDescent="0.25">
      <c r="A25">
        <v>24</v>
      </c>
      <c r="B25" s="3">
        <f>IF(laptimes!B25&lt;&gt;"",SUM(laptimes!B$2:'laptimes'!B25),"")</f>
        <v>2.1234270833333332E-2</v>
      </c>
      <c r="C25" s="3">
        <f>IF(laptimes!C25&lt;&gt;"",SUM(laptimes!C$2:'laptimes'!C25),"")</f>
        <v>2.0991805555555552E-2</v>
      </c>
      <c r="D25" s="3">
        <f>IF(laptimes!D25&lt;&gt;"",SUM(laptimes!D$2:'laptimes'!D25),"")</f>
        <v>2.0588784722222225E-2</v>
      </c>
      <c r="E25" s="3">
        <f>IF(laptimes!E25&lt;&gt;"",SUM(laptimes!E$2:'laptimes'!E25),"")</f>
        <v>2.1134768518518518E-2</v>
      </c>
      <c r="F25" s="3">
        <f>IF(laptimes!F25&lt;&gt;"",SUM(laptimes!F$2:'laptimes'!F25),"")</f>
        <v>2.0979143518518518E-2</v>
      </c>
      <c r="G25" s="3">
        <f>IF(laptimes!G25&lt;&gt;"",SUM(laptimes!G$2:'laptimes'!G25),"")</f>
        <v>2.1090520833333334E-2</v>
      </c>
      <c r="H25" s="3">
        <f>IF(laptimes!H25&lt;&gt;"",SUM(laptimes!H$2:'laptimes'!H25),"")</f>
        <v>2.1207245370370369E-2</v>
      </c>
      <c r="I25" s="3">
        <f>IF(laptimes!I25&lt;&gt;"",SUM(laptimes!I$2:'laptimes'!I25),"")</f>
        <v>2.0755451388888888E-2</v>
      </c>
      <c r="J25" s="3">
        <f>IF(laptimes!J25&lt;&gt;"",SUM(laptimes!J$2:'laptimes'!J25),"")</f>
        <v>2.1059733796296297E-2</v>
      </c>
      <c r="K25" s="3">
        <f>IF(laptimes!K25&lt;&gt;"",SUM(laptimes!K$2:'laptimes'!K25),"")</f>
        <v>2.1207037037037035E-2</v>
      </c>
      <c r="L25" s="3">
        <f>IF(laptimes!L25&lt;&gt;"",SUM(laptimes!L$2:'laptimes'!L25),"")</f>
        <v>2.0786006944444449E-2</v>
      </c>
      <c r="M25" s="3">
        <f>IF(laptimes!M25&lt;&gt;"",SUM(laptimes!M$2:'laptimes'!M25),"")</f>
        <v>2.1323506944444442E-2</v>
      </c>
      <c r="N25" s="3">
        <f>IF(laptimes!N25&lt;&gt;"",SUM(laptimes!N$2:'laptimes'!N25),"")</f>
        <v>2.1078090277777781E-2</v>
      </c>
      <c r="O25" s="3">
        <f>IF(laptimes!O25&lt;&gt;"",SUM(laptimes!O$2:'laptimes'!O25),"")</f>
        <v>2.0688020833333334E-2</v>
      </c>
      <c r="P25" s="3">
        <f>IF(laptimes!P25&lt;&gt;"",SUM(laptimes!P$2:'laptimes'!P25),"")</f>
        <v>2.0709444444444444E-2</v>
      </c>
      <c r="Q25" s="3">
        <f>IF(laptimes!Q25&lt;&gt;"",SUM(laptimes!Q$2:'laptimes'!Q25),"")</f>
        <v>2.1023726851851849E-2</v>
      </c>
      <c r="R25" s="3">
        <f>IF(laptimes!R25&lt;&gt;"",SUM(laptimes!R$2:'laptimes'!R25),"")</f>
        <v>2.1662662037037036E-2</v>
      </c>
      <c r="S25" s="3">
        <f>IF(laptimes!S25&lt;&gt;"",SUM(laptimes!S$2:'laptimes'!S25),"")</f>
        <v>2.0652314814814814E-2</v>
      </c>
      <c r="T25" s="3">
        <f>IF(laptimes!T25&lt;&gt;"",SUM(laptimes!T$2:'laptimes'!T25),"")</f>
        <v>2.1657731481481479E-2</v>
      </c>
      <c r="U25" s="3">
        <f>IF(laptimes!U25&lt;&gt;"",SUM(laptimes!U$2:'laptimes'!U25),"")</f>
        <v>2.1168402777777779E-2</v>
      </c>
    </row>
    <row r="26" spans="1:21" x14ac:dyDescent="0.25">
      <c r="A26">
        <v>25</v>
      </c>
      <c r="B26" s="3">
        <f>IF(laptimes!B26&lt;&gt;"",SUM(laptimes!B$2:'laptimes'!B26),"")</f>
        <v>2.2091400462962964E-2</v>
      </c>
      <c r="C26" s="3">
        <f>IF(laptimes!C26&lt;&gt;"",SUM(laptimes!C$2:'laptimes'!C26),"")</f>
        <v>2.1871111111111109E-2</v>
      </c>
      <c r="D26" s="3">
        <f>IF(laptimes!D26&lt;&gt;"",SUM(laptimes!D$2:'laptimes'!D26),"")</f>
        <v>2.1498402777777779E-2</v>
      </c>
      <c r="E26" s="3">
        <f>IF(laptimes!E26&lt;&gt;"",SUM(laptimes!E$2:'laptimes'!E26),"")</f>
        <v>2.1986296296296295E-2</v>
      </c>
      <c r="F26" s="3">
        <f>IF(laptimes!F26&lt;&gt;"",SUM(laptimes!F$2:'laptimes'!F26),"")</f>
        <v>2.1854027777777778E-2</v>
      </c>
      <c r="G26" s="3">
        <f>IF(laptimes!G26&lt;&gt;"",SUM(laptimes!G$2:'laptimes'!G26),"")</f>
        <v>2.1951354166666669E-2</v>
      </c>
      <c r="H26" s="3">
        <f>IF(laptimes!H26&lt;&gt;"",SUM(laptimes!H$2:'laptimes'!H26),"")</f>
        <v>2.2065995370370368E-2</v>
      </c>
      <c r="I26" s="3">
        <f>IF(laptimes!I26&lt;&gt;"",SUM(laptimes!I$2:'laptimes'!I26),"")</f>
        <v>2.1622060185185185E-2</v>
      </c>
      <c r="J26" s="3">
        <f>IF(laptimes!J26&lt;&gt;"",SUM(laptimes!J$2:'laptimes'!J26),"")</f>
        <v>2.1929849537037038E-2</v>
      </c>
      <c r="K26" s="3">
        <f>IF(laptimes!K26&lt;&gt;"",SUM(laptimes!K$2:'laptimes'!K26),"")</f>
        <v>2.2087175925925923E-2</v>
      </c>
      <c r="L26" s="3">
        <f>IF(laptimes!L26&lt;&gt;"",SUM(laptimes!L$2:'laptimes'!L26),"")</f>
        <v>2.1852673611111116E-2</v>
      </c>
      <c r="M26" s="3">
        <f>IF(laptimes!M26&lt;&gt;"",SUM(laptimes!M$2:'laptimes'!M26),"")</f>
        <v>2.2167847222222221E-2</v>
      </c>
      <c r="N26" s="3">
        <f>IF(laptimes!N26&lt;&gt;"",SUM(laptimes!N$2:'laptimes'!N26),"")</f>
        <v>2.1953148148148152E-2</v>
      </c>
      <c r="O26" s="3">
        <f>IF(laptimes!O26&lt;&gt;"",SUM(laptimes!O$2:'laptimes'!O26),"")</f>
        <v>2.1528726851851854E-2</v>
      </c>
      <c r="P26" s="3">
        <f>IF(laptimes!P26&lt;&gt;"",SUM(laptimes!P$2:'laptimes'!P26),"")</f>
        <v>2.1556122685185183E-2</v>
      </c>
      <c r="Q26" s="3">
        <f>IF(laptimes!Q26&lt;&gt;"",SUM(laptimes!Q$2:'laptimes'!Q26),"")</f>
        <v>2.1892696759259256E-2</v>
      </c>
      <c r="R26" s="3">
        <f>IF(laptimes!R26&lt;&gt;"",SUM(laptimes!R$2:'laptimes'!R26),"")</f>
        <v>2.2537638888888888E-2</v>
      </c>
      <c r="S26" s="3">
        <f>IF(laptimes!S26&lt;&gt;"",SUM(laptimes!S$2:'laptimes'!S26),"")</f>
        <v>2.1516099537037037E-2</v>
      </c>
      <c r="T26" s="3">
        <f>IF(laptimes!T26&lt;&gt;"",SUM(laptimes!T$2:'laptimes'!T26),"")</f>
        <v>2.2537256944444441E-2</v>
      </c>
      <c r="U26" s="3">
        <f>IF(laptimes!U26&lt;&gt;"",SUM(laptimes!U$2:'laptimes'!U26),"")</f>
        <v>2.2024432870370373E-2</v>
      </c>
    </row>
    <row r="27" spans="1:21" x14ac:dyDescent="0.25">
      <c r="A27">
        <v>26</v>
      </c>
      <c r="B27" s="3">
        <f>IF(laptimes!B27&lt;&gt;"",SUM(laptimes!B$2:'laptimes'!B27),"")</f>
        <v>2.2957037037037036E-2</v>
      </c>
      <c r="C27" s="3">
        <f>IF(laptimes!C27&lt;&gt;"",SUM(laptimes!C$2:'laptimes'!C27),"")</f>
        <v>2.2745069444444443E-2</v>
      </c>
      <c r="D27" s="3">
        <f>IF(laptimes!D27&lt;&gt;"",SUM(laptimes!D$2:'laptimes'!D27),"")</f>
        <v>2.2544097222222222E-2</v>
      </c>
      <c r="E27" s="3">
        <f>IF(laptimes!E27&lt;&gt;"",SUM(laptimes!E$2:'laptimes'!E27),"")</f>
        <v>2.2840613425925926E-2</v>
      </c>
      <c r="F27" s="3">
        <f>IF(laptimes!F27&lt;&gt;"",SUM(laptimes!F$2:'laptimes'!F27),"")</f>
        <v>2.2781134259259258E-2</v>
      </c>
      <c r="G27" s="3">
        <f>IF(laptimes!G27&lt;&gt;"",SUM(laptimes!G$2:'laptimes'!G27),"")</f>
        <v>2.2804155092592596E-2</v>
      </c>
      <c r="H27" s="3">
        <f>IF(laptimes!H27&lt;&gt;"",SUM(laptimes!H$2:'laptimes'!H27),"")</f>
        <v>2.2927175925925924E-2</v>
      </c>
      <c r="I27" s="3">
        <f>IF(laptimes!I27&lt;&gt;"",SUM(laptimes!I$2:'laptimes'!I27),"")</f>
        <v>2.248701388888889E-2</v>
      </c>
      <c r="J27" s="3">
        <f>IF(laptimes!J27&lt;&gt;"",SUM(laptimes!J$2:'laptimes'!J27),"")</f>
        <v>2.2801516203703704E-2</v>
      </c>
      <c r="K27" s="3">
        <f>IF(laptimes!K27&lt;&gt;"",SUM(laptimes!K$2:'laptimes'!K27),"")</f>
        <v>2.2977523148148146E-2</v>
      </c>
      <c r="L27" s="3">
        <f>IF(laptimes!L27&lt;&gt;"",SUM(laptimes!L$2:'laptimes'!L27),"")</f>
        <v>2.2693738425925931E-2</v>
      </c>
      <c r="M27" s="3">
        <f>IF(laptimes!M27&lt;&gt;"",SUM(laptimes!M$2:'laptimes'!M27),"")</f>
        <v>2.3018715277777775E-2</v>
      </c>
      <c r="N27" s="3">
        <f>IF(laptimes!N27&lt;&gt;"",SUM(laptimes!N$2:'laptimes'!N27),"")</f>
        <v>2.2834212962962966E-2</v>
      </c>
      <c r="O27" s="3">
        <f>IF(laptimes!O27&lt;&gt;"",SUM(laptimes!O$2:'laptimes'!O27),"")</f>
        <v>2.2378958333333338E-2</v>
      </c>
      <c r="P27" s="3">
        <f>IF(laptimes!P27&lt;&gt;"",SUM(laptimes!P$2:'laptimes'!P27),"")</f>
        <v>2.2402372685185183E-2</v>
      </c>
      <c r="Q27" s="3">
        <f>IF(laptimes!Q27&lt;&gt;"",SUM(laptimes!Q$2:'laptimes'!Q27),"")</f>
        <v>2.2764212962962958E-2</v>
      </c>
      <c r="R27" s="3">
        <f>IF(laptimes!R27&lt;&gt;"",SUM(laptimes!R$2:'laptimes'!R27),"")</f>
        <v>2.3411898148148147E-2</v>
      </c>
      <c r="S27" s="3">
        <f>IF(laptimes!S27&lt;&gt;"",SUM(laptimes!S$2:'laptimes'!S27),"")</f>
        <v>2.2420312500000001E-2</v>
      </c>
      <c r="T27" s="3">
        <f>IF(laptimes!T27&lt;&gt;"",SUM(laptimes!T$2:'laptimes'!T27),"")</f>
        <v>2.3430902777777776E-2</v>
      </c>
      <c r="U27" s="3">
        <f>IF(laptimes!U27&lt;&gt;"",SUM(laptimes!U$2:'laptimes'!U27),"")</f>
        <v>2.2879884259259263E-2</v>
      </c>
    </row>
    <row r="28" spans="1:21" x14ac:dyDescent="0.25">
      <c r="A28">
        <v>27</v>
      </c>
      <c r="B28" s="3">
        <f>IF(laptimes!B28&lt;&gt;"",SUM(laptimes!B$2:'laptimes'!B28),"")</f>
        <v>2.3817546296296295E-2</v>
      </c>
      <c r="C28" s="3">
        <f>IF(laptimes!C28&lt;&gt;"",SUM(laptimes!C$2:'laptimes'!C28),"")</f>
        <v>2.3657013888888887E-2</v>
      </c>
      <c r="D28" s="3">
        <f>IF(laptimes!D28&lt;&gt;"",SUM(laptimes!D$2:'laptimes'!D28),"")</f>
        <v>2.3391284722222221E-2</v>
      </c>
      <c r="E28" s="3">
        <f>IF(laptimes!E28&lt;&gt;"",SUM(laptimes!E$2:'laptimes'!E28),"")</f>
        <v>2.3710509259259258E-2</v>
      </c>
      <c r="F28" s="3">
        <f>IF(laptimes!F28&lt;&gt;"",SUM(laptimes!F$2:'laptimes'!F28),"")</f>
        <v>2.3855081018518517E-2</v>
      </c>
      <c r="G28" s="3">
        <f>IF(laptimes!G28&lt;&gt;"",SUM(laptimes!G$2:'laptimes'!G28),"")</f>
        <v>2.3665358796296301E-2</v>
      </c>
      <c r="H28" s="3">
        <f>IF(laptimes!H28&lt;&gt;"",SUM(laptimes!H$2:'laptimes'!H28),"")</f>
        <v>2.3790937499999998E-2</v>
      </c>
      <c r="I28" s="3">
        <f>IF(laptimes!I28&lt;&gt;"",SUM(laptimes!I$2:'laptimes'!I28),"")</f>
        <v>2.3356724537037039E-2</v>
      </c>
      <c r="J28" s="3">
        <f>IF(laptimes!J28&lt;&gt;"",SUM(laptimes!J$2:'laptimes'!J28),"")</f>
        <v>2.3684641203703703E-2</v>
      </c>
      <c r="K28" s="3">
        <f>IF(laptimes!K28&lt;&gt;"",SUM(laptimes!K$2:'laptimes'!K28),"")</f>
        <v>2.3901412037037034E-2</v>
      </c>
      <c r="L28" s="3">
        <f>IF(laptimes!L28&lt;&gt;"",SUM(laptimes!L$2:'laptimes'!L28),"")</f>
        <v>2.3536967592592599E-2</v>
      </c>
      <c r="M28" s="3">
        <f>IF(laptimes!M28&lt;&gt;"",SUM(laptimes!M$2:'laptimes'!M28),"")</f>
        <v>2.387253472222222E-2</v>
      </c>
      <c r="N28" s="3">
        <f>IF(laptimes!N28&lt;&gt;"",SUM(laptimes!N$2:'laptimes'!N28),"")</f>
        <v>2.3756030092592594E-2</v>
      </c>
      <c r="O28" s="3">
        <f>IF(laptimes!O28&lt;&gt;"",SUM(laptimes!O$2:'laptimes'!O28),"")</f>
        <v>2.3223020833333337E-2</v>
      </c>
      <c r="P28" s="3">
        <f>IF(laptimes!P28&lt;&gt;"",SUM(laptimes!P$2:'laptimes'!P28),"")</f>
        <v>2.3247592592592591E-2</v>
      </c>
      <c r="Q28" s="3">
        <f>IF(laptimes!Q28&lt;&gt;"",SUM(laptimes!Q$2:'laptimes'!Q28),"")</f>
        <v>2.3634780092592587E-2</v>
      </c>
      <c r="R28" s="3">
        <f>IF(laptimes!R28&lt;&gt;"",SUM(laptimes!R$2:'laptimes'!R28),"")</f>
        <v>2.4279444444444444E-2</v>
      </c>
      <c r="S28" s="3">
        <f>IF(laptimes!S28&lt;&gt;"",SUM(laptimes!S$2:'laptimes'!S28),"")</f>
        <v>2.3481539351851852E-2</v>
      </c>
      <c r="T28" s="3">
        <f>IF(laptimes!T28&lt;&gt;"",SUM(laptimes!T$2:'laptimes'!T28),"")</f>
        <v>2.4314282407407406E-2</v>
      </c>
      <c r="U28" s="3">
        <f>IF(laptimes!U28&lt;&gt;"",SUM(laptimes!U$2:'laptimes'!U28),"")</f>
        <v>2.3740138888888894E-2</v>
      </c>
    </row>
    <row r="29" spans="1:21" x14ac:dyDescent="0.25">
      <c r="A29">
        <v>28</v>
      </c>
      <c r="B29" s="3">
        <f>IF(laptimes!B29&lt;&gt;"",SUM(laptimes!B$2:'laptimes'!B29),"")</f>
        <v>2.4676666666666666E-2</v>
      </c>
      <c r="C29" s="3">
        <f>IF(laptimes!C29&lt;&gt;"",SUM(laptimes!C$2:'laptimes'!C29),"")</f>
        <v>2.4722152777777777E-2</v>
      </c>
      <c r="D29" s="3">
        <f>IF(laptimes!D29&lt;&gt;"",SUM(laptimes!D$2:'laptimes'!D29),"")</f>
        <v>2.4227615740740741E-2</v>
      </c>
      <c r="E29" s="3">
        <f>IF(laptimes!E29&lt;&gt;"",SUM(laptimes!E$2:'laptimes'!E29),"")</f>
        <v>2.4566620370370367E-2</v>
      </c>
      <c r="F29" s="3">
        <f>IF(laptimes!F29&lt;&gt;"",SUM(laptimes!F$2:'laptimes'!F29),"")</f>
        <v>2.4708796296296295E-2</v>
      </c>
      <c r="G29" s="3">
        <f>IF(laptimes!G29&lt;&gt;"",SUM(laptimes!G$2:'laptimes'!G29),"")</f>
        <v>2.4524247685185189E-2</v>
      </c>
      <c r="H29" s="3">
        <f>IF(laptimes!H29&lt;&gt;"",SUM(laptimes!H$2:'laptimes'!H29),"")</f>
        <v>2.4653923611111107E-2</v>
      </c>
      <c r="I29" s="3">
        <f>IF(laptimes!I29&lt;&gt;"",SUM(laptimes!I$2:'laptimes'!I29),"")</f>
        <v>2.4225000000000003E-2</v>
      </c>
      <c r="J29" s="3">
        <f>IF(laptimes!J29&lt;&gt;"",SUM(laptimes!J$2:'laptimes'!J29),"")</f>
        <v>2.4602233796296294E-2</v>
      </c>
      <c r="K29" s="3">
        <f>IF(laptimes!K29&lt;&gt;"",SUM(laptimes!K$2:'laptimes'!K29),"")</f>
        <v>2.4969236111111109E-2</v>
      </c>
      <c r="L29" s="3">
        <f>IF(laptimes!L29&lt;&gt;"",SUM(laptimes!L$2:'laptimes'!L29),"")</f>
        <v>2.4376145833333338E-2</v>
      </c>
      <c r="M29" s="3">
        <f>IF(laptimes!M29&lt;&gt;"",SUM(laptimes!M$2:'laptimes'!M29),"")</f>
        <v>2.4736469907407407E-2</v>
      </c>
      <c r="N29" s="3">
        <f>IF(laptimes!N29&lt;&gt;"",SUM(laptimes!N$2:'laptimes'!N29),"")</f>
        <v>2.4832881944444447E-2</v>
      </c>
      <c r="O29" s="3">
        <f>IF(laptimes!O29&lt;&gt;"",SUM(laptimes!O$2:'laptimes'!O29),"")</f>
        <v>2.4069166666666669E-2</v>
      </c>
      <c r="P29" s="3">
        <f>IF(laptimes!P29&lt;&gt;"",SUM(laptimes!P$2:'laptimes'!P29),"")</f>
        <v>2.4092997685185184E-2</v>
      </c>
      <c r="Q29" s="3">
        <f>IF(laptimes!Q29&lt;&gt;"",SUM(laptimes!Q$2:'laptimes'!Q29),"")</f>
        <v>2.4504351851851847E-2</v>
      </c>
      <c r="R29" s="3">
        <f>IF(laptimes!R29&lt;&gt;"",SUM(laptimes!R$2:'laptimes'!R29),"")</f>
        <v>2.5147974537037036E-2</v>
      </c>
      <c r="S29" s="3">
        <f>IF(laptimes!S29&lt;&gt;"",SUM(laptimes!S$2:'laptimes'!S29),"")</f>
        <v>2.4319386574074075E-2</v>
      </c>
      <c r="T29" s="3">
        <f>IF(laptimes!T29&lt;&gt;"",SUM(laptimes!T$2:'laptimes'!T29),"")</f>
        <v>2.5199513888888886E-2</v>
      </c>
      <c r="U29" s="3">
        <f>IF(laptimes!U29&lt;&gt;"",SUM(laptimes!U$2:'laptimes'!U29),"")</f>
        <v>2.460217592592593E-2</v>
      </c>
    </row>
    <row r="30" spans="1:21" x14ac:dyDescent="0.25">
      <c r="A30">
        <v>29</v>
      </c>
      <c r="B30" s="3">
        <f>IF(laptimes!B30&lt;&gt;"",SUM(laptimes!B$2:'laptimes'!B30),"")</f>
        <v>2.5533333333333331E-2</v>
      </c>
      <c r="C30" s="3">
        <f>IF(laptimes!C30&lt;&gt;"",SUM(laptimes!C$2:'laptimes'!C30),"")</f>
        <v>2.5570775462962964E-2</v>
      </c>
      <c r="D30" s="3">
        <f>IF(laptimes!D30&lt;&gt;"",SUM(laptimes!D$2:'laptimes'!D30),"")</f>
        <v>2.5065983796296296E-2</v>
      </c>
      <c r="E30" s="3">
        <f>IF(laptimes!E30&lt;&gt;"",SUM(laptimes!E$2:'laptimes'!E30),"")</f>
        <v>2.5421319444444441E-2</v>
      </c>
      <c r="F30" s="3">
        <f>IF(laptimes!F30&lt;&gt;"",SUM(laptimes!F$2:'laptimes'!F30),"")</f>
        <v>2.5560868055555554E-2</v>
      </c>
      <c r="G30" s="3">
        <f>IF(laptimes!G30&lt;&gt;"",SUM(laptimes!G$2:'laptimes'!G30),"")</f>
        <v>2.5380879629629632E-2</v>
      </c>
      <c r="H30" s="3">
        <f>IF(laptimes!H30&lt;&gt;"",SUM(laptimes!H$2:'laptimes'!H30),"")</f>
        <v>2.5510474537037035E-2</v>
      </c>
      <c r="I30" s="3">
        <f>IF(laptimes!I30&lt;&gt;"",SUM(laptimes!I$2:'laptimes'!I30),"")</f>
        <v>2.5142789351851855E-2</v>
      </c>
      <c r="J30" s="3">
        <f>IF(laptimes!J30&lt;&gt;"",SUM(laptimes!J$2:'laptimes'!J30),"")</f>
        <v>2.5662361111111108E-2</v>
      </c>
      <c r="K30" s="3">
        <f>IF(laptimes!K30&lt;&gt;"",SUM(laptimes!K$2:'laptimes'!K30),"")</f>
        <v>2.5823657407407406E-2</v>
      </c>
      <c r="L30" s="3">
        <f>IF(laptimes!L30&lt;&gt;"",SUM(laptimes!L$2:'laptimes'!L30),"")</f>
        <v>2.5216215277777784E-2</v>
      </c>
      <c r="M30" s="3">
        <f>IF(laptimes!M30&lt;&gt;"",SUM(laptimes!M$2:'laptimes'!M30),"")</f>
        <v>2.5593703703703702E-2</v>
      </c>
      <c r="N30" s="3">
        <f>IF(laptimes!N30&lt;&gt;"",SUM(laptimes!N$2:'laptimes'!N30),"")</f>
        <v>2.5690914351851855E-2</v>
      </c>
      <c r="O30" s="3">
        <f>IF(laptimes!O30&lt;&gt;"",SUM(laptimes!O$2:'laptimes'!O30),"")</f>
        <v>2.4916122685185189E-2</v>
      </c>
      <c r="P30" s="3">
        <f>IF(laptimes!P30&lt;&gt;"",SUM(laptimes!P$2:'laptimes'!P30),"")</f>
        <v>2.4939340277777777E-2</v>
      </c>
      <c r="Q30" s="3">
        <f>IF(laptimes!Q30&lt;&gt;"",SUM(laptimes!Q$2:'laptimes'!Q30),"")</f>
        <v>2.5418668981481478E-2</v>
      </c>
      <c r="R30" s="3">
        <f>IF(laptimes!R30&lt;&gt;"",SUM(laptimes!R$2:'laptimes'!R30),"")</f>
        <v>2.6029756944444444E-2</v>
      </c>
      <c r="S30" s="3">
        <f>IF(laptimes!S30&lt;&gt;"",SUM(laptimes!S$2:'laptimes'!S30),"")</f>
        <v>2.5158356481481483E-2</v>
      </c>
      <c r="T30" s="3">
        <f>IF(laptimes!T30&lt;&gt;"",SUM(laptimes!T$2:'laptimes'!T30),"")</f>
        <v>2.6089224537037034E-2</v>
      </c>
      <c r="U30" s="3">
        <f>IF(laptimes!U30&lt;&gt;"",SUM(laptimes!U$2:'laptimes'!U30),"")</f>
        <v>2.5456215277777781E-2</v>
      </c>
    </row>
    <row r="31" spans="1:21" x14ac:dyDescent="0.25">
      <c r="A31">
        <v>30</v>
      </c>
      <c r="B31" s="3">
        <f>IF(laptimes!B31&lt;&gt;"",SUM(laptimes!B$2:'laptimes'!B31),"")</f>
        <v>2.6388993055555553E-2</v>
      </c>
      <c r="C31" s="3">
        <f>IF(laptimes!C31&lt;&gt;"",SUM(laptimes!C$2:'laptimes'!C31),"")</f>
        <v>2.6422256944444444E-2</v>
      </c>
      <c r="D31" s="3">
        <f>IF(laptimes!D31&lt;&gt;"",SUM(laptimes!D$2:'laptimes'!D31),"")</f>
        <v>2.590579861111111E-2</v>
      </c>
      <c r="E31" s="3">
        <f>IF(laptimes!E31&lt;&gt;"",SUM(laptimes!E$2:'laptimes'!E31),"")</f>
        <v>2.6277638888888885E-2</v>
      </c>
      <c r="F31" s="3">
        <f>IF(laptimes!F31&lt;&gt;"",SUM(laptimes!F$2:'laptimes'!F31),"")</f>
        <v>2.6414664351851851E-2</v>
      </c>
      <c r="G31" s="3">
        <f>IF(laptimes!G31&lt;&gt;"",SUM(laptimes!G$2:'laptimes'!G31),"")</f>
        <v>2.6239108796296297E-2</v>
      </c>
      <c r="H31" s="3">
        <f>IF(laptimes!H31&lt;&gt;"",SUM(laptimes!H$2:'laptimes'!H31),"")</f>
        <v>2.6368090277777777E-2</v>
      </c>
      <c r="I31" s="3">
        <f>IF(laptimes!I31&lt;&gt;"",SUM(laptimes!I$2:'laptimes'!I31),"")</f>
        <v>2.6211458333333337E-2</v>
      </c>
      <c r="J31" s="3">
        <f>IF(laptimes!J31&lt;&gt;"",SUM(laptimes!J$2:'laptimes'!J31),"")</f>
        <v>2.6517384259259258E-2</v>
      </c>
      <c r="K31" s="3">
        <f>IF(laptimes!K31&lt;&gt;"",SUM(laptimes!K$2:'laptimes'!K31),"")</f>
        <v>2.667722222222222E-2</v>
      </c>
      <c r="L31" s="3">
        <f>IF(laptimes!L31&lt;&gt;"",SUM(laptimes!L$2:'laptimes'!L31),"")</f>
        <v>2.6059849537037043E-2</v>
      </c>
      <c r="M31" s="3">
        <f>IF(laptimes!M31&lt;&gt;"",SUM(laptimes!M$2:'laptimes'!M31),"")</f>
        <v>2.6449999999999998E-2</v>
      </c>
      <c r="N31" s="3">
        <f>IF(laptimes!N31&lt;&gt;"",SUM(laptimes!N$2:'laptimes'!N31),"")</f>
        <v>2.6551817129629632E-2</v>
      </c>
      <c r="O31" s="3">
        <f>IF(laptimes!O31&lt;&gt;"",SUM(laptimes!O$2:'laptimes'!O31),"")</f>
        <v>2.5758113425925929E-2</v>
      </c>
      <c r="P31" s="3">
        <f>IF(laptimes!P31&lt;&gt;"",SUM(laptimes!P$2:'laptimes'!P31),"")</f>
        <v>2.5785462962962961E-2</v>
      </c>
      <c r="Q31" s="3">
        <f>IF(laptimes!Q31&lt;&gt;"",SUM(laptimes!Q$2:'laptimes'!Q31),"")</f>
        <v>2.6477847222222219E-2</v>
      </c>
      <c r="R31" s="3">
        <f>IF(laptimes!R31&lt;&gt;"",SUM(laptimes!R$2:'laptimes'!R31),"")</f>
        <v>2.6898321759259259E-2</v>
      </c>
      <c r="S31" s="3">
        <f>IF(laptimes!S31&lt;&gt;"",SUM(laptimes!S$2:'laptimes'!S31),"")</f>
        <v>2.6000208333333334E-2</v>
      </c>
      <c r="T31" s="3">
        <f>IF(laptimes!T31&lt;&gt;"",SUM(laptimes!T$2:'laptimes'!T31),"")</f>
        <v>2.6966215277777775E-2</v>
      </c>
      <c r="U31" s="3">
        <f>IF(laptimes!U31&lt;&gt;"",SUM(laptimes!U$2:'laptimes'!U31),"")</f>
        <v>2.6311944444444447E-2</v>
      </c>
    </row>
    <row r="32" spans="1:21" x14ac:dyDescent="0.25">
      <c r="A32">
        <v>31</v>
      </c>
      <c r="B32" s="3">
        <f>IF(laptimes!B32&lt;&gt;"",SUM(laptimes!B$2:'laptimes'!B32),"")</f>
        <v>2.7243460648148147E-2</v>
      </c>
      <c r="C32" s="3">
        <f>IF(laptimes!C32&lt;&gt;"",SUM(laptimes!C$2:'laptimes'!C32),"")</f>
        <v>2.727755787037037E-2</v>
      </c>
      <c r="D32" s="3">
        <f>IF(laptimes!D32&lt;&gt;"",SUM(laptimes!D$2:'laptimes'!D32),"")</f>
        <v>2.6746435185185186E-2</v>
      </c>
      <c r="E32" s="3">
        <f>IF(laptimes!E32&lt;&gt;"",SUM(laptimes!E$2:'laptimes'!E32),"")</f>
        <v>2.7132442129629626E-2</v>
      </c>
      <c r="F32" s="3">
        <f>IF(laptimes!F32&lt;&gt;"",SUM(laptimes!F$2:'laptimes'!F32),"")</f>
        <v>2.7267326388888888E-2</v>
      </c>
      <c r="G32" s="3">
        <f>IF(laptimes!G32&lt;&gt;"",SUM(laptimes!G$2:'laptimes'!G32),"")</f>
        <v>2.7094456018518519E-2</v>
      </c>
      <c r="H32" s="3">
        <f>IF(laptimes!H32&lt;&gt;"",SUM(laptimes!H$2:'laptimes'!H32),"")</f>
        <v>2.7223854166666665E-2</v>
      </c>
      <c r="I32" s="3">
        <f>IF(laptimes!I32&lt;&gt;"",SUM(laptimes!I$2:'laptimes'!I32),"")</f>
        <v>2.7056030092592595E-2</v>
      </c>
      <c r="J32" s="3">
        <f>IF(laptimes!J32&lt;&gt;"",SUM(laptimes!J$2:'laptimes'!J32),"")</f>
        <v>2.7379039351851851E-2</v>
      </c>
      <c r="K32" s="3">
        <f>IF(laptimes!K32&lt;&gt;"",SUM(laptimes!K$2:'laptimes'!K32),"")</f>
        <v>2.7530810185185182E-2</v>
      </c>
      <c r="L32" s="3">
        <f>IF(laptimes!L32&lt;&gt;"",SUM(laptimes!L$2:'laptimes'!L32),"")</f>
        <v>2.6901018518518525E-2</v>
      </c>
      <c r="M32" s="3">
        <f>IF(laptimes!M32&lt;&gt;"",SUM(laptimes!M$2:'laptimes'!M32),"")</f>
        <v>2.7304525462962959E-2</v>
      </c>
      <c r="N32" s="3">
        <f>IF(laptimes!N32&lt;&gt;"",SUM(laptimes!N$2:'laptimes'!N32),"")</f>
        <v>2.740658564814815E-2</v>
      </c>
      <c r="O32" s="3">
        <f>IF(laptimes!O32&lt;&gt;"",SUM(laptimes!O$2:'laptimes'!O32),"")</f>
        <v>2.6598159722222226E-2</v>
      </c>
      <c r="P32" s="3">
        <f>IF(laptimes!P32&lt;&gt;"",SUM(laptimes!P$2:'laptimes'!P32),"")</f>
        <v>2.6627951388888887E-2</v>
      </c>
      <c r="Q32" s="3">
        <f>IF(laptimes!Q32&lt;&gt;"",SUM(laptimes!Q$2:'laptimes'!Q32),"")</f>
        <v>2.7328402777777774E-2</v>
      </c>
      <c r="R32" s="3">
        <f>IF(laptimes!R32&lt;&gt;"",SUM(laptimes!R$2:'laptimes'!R32),"")</f>
        <v>2.7769374999999999E-2</v>
      </c>
      <c r="S32" s="3">
        <f>IF(laptimes!S32&lt;&gt;"",SUM(laptimes!S$2:'laptimes'!S32),"")</f>
        <v>2.683935185185185E-2</v>
      </c>
      <c r="T32" s="3">
        <f>IF(laptimes!T32&lt;&gt;"",SUM(laptimes!T$2:'laptimes'!T32),"")</f>
        <v>2.7843854166666664E-2</v>
      </c>
      <c r="U32" s="3">
        <f>IF(laptimes!U32&lt;&gt;"",SUM(laptimes!U$2:'laptimes'!U32),"")</f>
        <v>2.7169652777777779E-2</v>
      </c>
    </row>
    <row r="33" spans="1:21" x14ac:dyDescent="0.25">
      <c r="A33">
        <v>32</v>
      </c>
      <c r="B33" s="3">
        <f>IF(laptimes!B33&lt;&gt;"",SUM(laptimes!B$2:'laptimes'!B33),"")</f>
        <v>2.8098136574074072E-2</v>
      </c>
      <c r="C33" s="3">
        <f>IF(laptimes!C33&lt;&gt;"",SUM(laptimes!C$2:'laptimes'!C33),"")</f>
        <v>2.8138101851851852E-2</v>
      </c>
      <c r="D33" s="3">
        <f>IF(laptimes!D33&lt;&gt;"",SUM(laptimes!D$2:'laptimes'!D33),"")</f>
        <v>2.7583784722222223E-2</v>
      </c>
      <c r="E33" s="3">
        <f>IF(laptimes!E33&lt;&gt;"",SUM(laptimes!E$2:'laptimes'!E33),"")</f>
        <v>2.798728009259259E-2</v>
      </c>
      <c r="F33" s="3">
        <f>IF(laptimes!F33&lt;&gt;"",SUM(laptimes!F$2:'laptimes'!F33),"")</f>
        <v>2.8122835648148149E-2</v>
      </c>
      <c r="G33" s="3">
        <f>IF(laptimes!G33&lt;&gt;"",SUM(laptimes!G$2:'laptimes'!G33),"")</f>
        <v>2.794636574074074E-2</v>
      </c>
      <c r="H33" s="3">
        <f>IF(laptimes!H33&lt;&gt;"",SUM(laptimes!H$2:'laptimes'!H33),"")</f>
        <v>2.8079513888888886E-2</v>
      </c>
      <c r="I33" s="3">
        <f>IF(laptimes!I33&lt;&gt;"",SUM(laptimes!I$2:'laptimes'!I33),"")</f>
        <v>2.7894317129629632E-2</v>
      </c>
      <c r="J33" s="3">
        <f>IF(laptimes!J33&lt;&gt;"",SUM(laptimes!J$2:'laptimes'!J33),"")</f>
        <v>2.8234803240740739E-2</v>
      </c>
      <c r="K33" s="3">
        <f>IF(laptimes!K33&lt;&gt;"",SUM(laptimes!K$2:'laptimes'!K33),"")</f>
        <v>2.8385451388888885E-2</v>
      </c>
      <c r="L33" s="3">
        <f>IF(laptimes!L33&lt;&gt;"",SUM(laptimes!L$2:'laptimes'!L33),"")</f>
        <v>2.774344907407408E-2</v>
      </c>
      <c r="M33" s="3">
        <f>IF(laptimes!M33&lt;&gt;"",SUM(laptimes!M$2:'laptimes'!M33),"")</f>
        <v>2.8159537037037032E-2</v>
      </c>
      <c r="N33" s="3">
        <f>IF(laptimes!N33&lt;&gt;"",SUM(laptimes!N$2:'laptimes'!N33),"")</f>
        <v>2.8260439814814818E-2</v>
      </c>
      <c r="O33" s="3">
        <f>IF(laptimes!O33&lt;&gt;"",SUM(laptimes!O$2:'laptimes'!O33),"")</f>
        <v>2.7438194444444449E-2</v>
      </c>
      <c r="P33" s="3">
        <f>IF(laptimes!P33&lt;&gt;"",SUM(laptimes!P$2:'laptimes'!P33),"")</f>
        <v>2.7473194444444442E-2</v>
      </c>
      <c r="Q33" s="3">
        <f>IF(laptimes!Q33&lt;&gt;"",SUM(laptimes!Q$2:'laptimes'!Q33),"")</f>
        <v>2.8183854166666664E-2</v>
      </c>
      <c r="R33" s="3">
        <f>IF(laptimes!R33&lt;&gt;"",SUM(laptimes!R$2:'laptimes'!R33),"")</f>
        <v>2.8633206018518518E-2</v>
      </c>
      <c r="S33" s="3">
        <f>IF(laptimes!S33&lt;&gt;"",SUM(laptimes!S$2:'laptimes'!S33),"")</f>
        <v>2.7679444444444444E-2</v>
      </c>
      <c r="T33" s="3">
        <f>IF(laptimes!T33&lt;&gt;"",SUM(laptimes!T$2:'laptimes'!T33),"")</f>
        <v>2.8725787037037036E-2</v>
      </c>
      <c r="U33" s="3">
        <f>IF(laptimes!U33&lt;&gt;"",SUM(laptimes!U$2:'laptimes'!U33),"")</f>
        <v>2.8025810185185185E-2</v>
      </c>
    </row>
    <row r="34" spans="1:21" x14ac:dyDescent="0.25">
      <c r="A34">
        <v>33</v>
      </c>
      <c r="B34" s="3">
        <f>IF(laptimes!B34&lt;&gt;"",SUM(laptimes!B$2:'laptimes'!B34),"")</f>
        <v>2.8954224537037034E-2</v>
      </c>
      <c r="C34" s="3">
        <f>IF(laptimes!C34&lt;&gt;"",SUM(laptimes!C$2:'laptimes'!C34),"")</f>
        <v>2.8998356481481483E-2</v>
      </c>
      <c r="D34" s="3">
        <f>IF(laptimes!D34&lt;&gt;"",SUM(laptimes!D$2:'laptimes'!D34),"")</f>
        <v>2.8423009259259259E-2</v>
      </c>
      <c r="E34" s="3">
        <f>IF(laptimes!E34&lt;&gt;"",SUM(laptimes!E$2:'laptimes'!E34),"")</f>
        <v>2.8841365740740737E-2</v>
      </c>
      <c r="F34" s="3">
        <f>IF(laptimes!F34&lt;&gt;"",SUM(laptimes!F$2:'laptimes'!F34),"")</f>
        <v>2.8981064814814814E-2</v>
      </c>
      <c r="G34" s="3">
        <f>IF(laptimes!G34&lt;&gt;"",SUM(laptimes!G$2:'laptimes'!G34),"")</f>
        <v>2.8795729166666666E-2</v>
      </c>
      <c r="H34" s="3">
        <f>IF(laptimes!H34&lt;&gt;"",SUM(laptimes!H$2:'laptimes'!H34),"")</f>
        <v>2.8934398148148147E-2</v>
      </c>
      <c r="I34" s="3">
        <f>IF(laptimes!I34&lt;&gt;"",SUM(laptimes!I$2:'laptimes'!I34),"")</f>
        <v>2.8735937500000003E-2</v>
      </c>
      <c r="J34" s="3">
        <f>IF(laptimes!J34&lt;&gt;"",SUM(laptimes!J$2:'laptimes'!J34),"")</f>
        <v>2.909046296296296E-2</v>
      </c>
      <c r="K34" s="3">
        <f>IF(laptimes!K34&lt;&gt;"",SUM(laptimes!K$2:'laptimes'!K34),"")</f>
        <v>2.9238321759259257E-2</v>
      </c>
      <c r="L34" s="3">
        <f>IF(laptimes!L34&lt;&gt;"",SUM(laptimes!L$2:'laptimes'!L34),"")</f>
        <v>2.8584756944444449E-2</v>
      </c>
      <c r="M34" s="3">
        <f>IF(laptimes!M34&lt;&gt;"",SUM(laptimes!M$2:'laptimes'!M34),"")</f>
        <v>2.901344907407407E-2</v>
      </c>
      <c r="N34" s="3">
        <f>IF(laptimes!N34&lt;&gt;"",SUM(laptimes!N$2:'laptimes'!N34),"")</f>
        <v>2.9136608796296301E-2</v>
      </c>
      <c r="O34" s="3">
        <f>IF(laptimes!O34&lt;&gt;"",SUM(laptimes!O$2:'laptimes'!O34),"")</f>
        <v>2.8276979166666671E-2</v>
      </c>
      <c r="P34" s="3">
        <f>IF(laptimes!P34&lt;&gt;"",SUM(laptimes!P$2:'laptimes'!P34),"")</f>
        <v>2.831372685185185E-2</v>
      </c>
      <c r="Q34" s="3">
        <f>IF(laptimes!Q34&lt;&gt;"",SUM(laptimes!Q$2:'laptimes'!Q34),"")</f>
        <v>2.9040358796296295E-2</v>
      </c>
      <c r="R34" s="3">
        <f>IF(laptimes!R34&lt;&gt;"",SUM(laptimes!R$2:'laptimes'!R34),"")</f>
        <v>2.9501006944444443E-2</v>
      </c>
      <c r="S34" s="3">
        <f>IF(laptimes!S34&lt;&gt;"",SUM(laptimes!S$2:'laptimes'!S34),"")</f>
        <v>2.8521064814814815E-2</v>
      </c>
      <c r="T34" s="3">
        <f>IF(laptimes!T34&lt;&gt;"",SUM(laptimes!T$2:'laptimes'!T34),"")</f>
        <v>2.9617337962962963E-2</v>
      </c>
      <c r="U34" s="3">
        <f>IF(laptimes!U34&lt;&gt;"",SUM(laptimes!U$2:'laptimes'!U34),"")</f>
        <v>2.8884340277777778E-2</v>
      </c>
    </row>
    <row r="35" spans="1:21" x14ac:dyDescent="0.25">
      <c r="A35">
        <v>34</v>
      </c>
      <c r="B35" s="3">
        <f>IF(laptimes!B35&lt;&gt;"",SUM(laptimes!B$2:'laptimes'!B35),"")</f>
        <v>2.9811412037037032E-2</v>
      </c>
      <c r="C35" s="3">
        <f>IF(laptimes!C35&lt;&gt;"",SUM(laptimes!C$2:'laptimes'!C35),"")</f>
        <v>2.9855983796296299E-2</v>
      </c>
      <c r="D35" s="3">
        <f>IF(laptimes!D35&lt;&gt;"",SUM(laptimes!D$2:'laptimes'!D35),"")</f>
        <v>2.9264131944444445E-2</v>
      </c>
      <c r="E35" s="3">
        <f>IF(laptimes!E35&lt;&gt;"",SUM(laptimes!E$2:'laptimes'!E35),"")</f>
        <v>2.9695543981481477E-2</v>
      </c>
      <c r="F35" s="3">
        <f>IF(laptimes!F35&lt;&gt;"",SUM(laptimes!F$2:'laptimes'!F35),"")</f>
        <v>2.9837951388888888E-2</v>
      </c>
      <c r="G35" s="3">
        <f>IF(laptimes!G35&lt;&gt;"",SUM(laptimes!G$2:'laptimes'!G35),"")</f>
        <v>2.9647951388888889E-2</v>
      </c>
      <c r="H35" s="3">
        <f>IF(laptimes!H35&lt;&gt;"",SUM(laptimes!H$2:'laptimes'!H35),"")</f>
        <v>2.979255787037037E-2</v>
      </c>
      <c r="I35" s="3">
        <f>IF(laptimes!I35&lt;&gt;"",SUM(laptimes!I$2:'laptimes'!I35),"")</f>
        <v>2.9576921296296299E-2</v>
      </c>
      <c r="J35" s="3">
        <f>IF(laptimes!J35&lt;&gt;"",SUM(laptimes!J$2:'laptimes'!J35),"")</f>
        <v>2.9944699074074071E-2</v>
      </c>
      <c r="K35" s="3">
        <f>IF(laptimes!K35&lt;&gt;"",SUM(laptimes!K$2:'laptimes'!K35),"")</f>
        <v>3.0090821759259256E-2</v>
      </c>
      <c r="L35" s="3">
        <f>IF(laptimes!L35&lt;&gt;"",SUM(laptimes!L$2:'laptimes'!L35),"")</f>
        <v>2.9427766203703708E-2</v>
      </c>
      <c r="M35" s="3">
        <f>IF(laptimes!M35&lt;&gt;"",SUM(laptimes!M$2:'laptimes'!M35),"")</f>
        <v>2.9868611111111106E-2</v>
      </c>
      <c r="N35" s="3">
        <f>IF(laptimes!N35&lt;&gt;"",SUM(laptimes!N$2:'laptimes'!N35),"")</f>
        <v>3.0008773148148152E-2</v>
      </c>
      <c r="O35" s="3">
        <f>IF(laptimes!O35&lt;&gt;"",SUM(laptimes!O$2:'laptimes'!O35),"")</f>
        <v>2.9119421296296299E-2</v>
      </c>
      <c r="P35" s="3">
        <f>IF(laptimes!P35&lt;&gt;"",SUM(laptimes!P$2:'laptimes'!P35),"")</f>
        <v>2.9157766203703701E-2</v>
      </c>
      <c r="Q35" s="3">
        <f>IF(laptimes!Q35&lt;&gt;"",SUM(laptimes!Q$2:'laptimes'!Q35),"")</f>
        <v>2.9896122685185184E-2</v>
      </c>
      <c r="R35" s="3">
        <f>IF(laptimes!R35&lt;&gt;"",SUM(laptimes!R$2:'laptimes'!R35),"")</f>
        <v>3.0373715277777776E-2</v>
      </c>
      <c r="S35" s="3">
        <f>IF(laptimes!S35&lt;&gt;"",SUM(laptimes!S$2:'laptimes'!S35),"")</f>
        <v>2.9368043981481483E-2</v>
      </c>
      <c r="T35" s="3">
        <f>IF(laptimes!T35&lt;&gt;"",SUM(laptimes!T$2:'laptimes'!T35),"")</f>
        <v>3.0501238425925926E-2</v>
      </c>
      <c r="U35" s="3">
        <f>IF(laptimes!U35&lt;&gt;"",SUM(laptimes!U$2:'laptimes'!U35),"")</f>
        <v>2.9739398148148147E-2</v>
      </c>
    </row>
    <row r="36" spans="1:21" x14ac:dyDescent="0.25">
      <c r="A36">
        <v>35</v>
      </c>
      <c r="B36" s="3">
        <f>IF(laptimes!B36&lt;&gt;"",SUM(laptimes!B$2:'laptimes'!B36),"")</f>
        <v>3.0666469907407401E-2</v>
      </c>
      <c r="C36" s="3">
        <f>IF(laptimes!C36&lt;&gt;"",SUM(laptimes!C$2:'laptimes'!C36),"")</f>
        <v>3.070936342592593E-2</v>
      </c>
      <c r="D36" s="3">
        <f>IF(laptimes!D36&lt;&gt;"",SUM(laptimes!D$2:'laptimes'!D36),"")</f>
        <v>3.0108229166666667E-2</v>
      </c>
      <c r="E36" s="3">
        <f>IF(laptimes!E36&lt;&gt;"",SUM(laptimes!E$2:'laptimes'!E36),"")</f>
        <v>3.0548726851851848E-2</v>
      </c>
      <c r="F36" s="3">
        <f>IF(laptimes!F36&lt;&gt;"",SUM(laptimes!F$2:'laptimes'!F36),"")</f>
        <v>3.0695277777777776E-2</v>
      </c>
      <c r="G36" s="3">
        <f>IF(laptimes!G36&lt;&gt;"",SUM(laptimes!G$2:'laptimes'!G36),"")</f>
        <v>3.0504270833333333E-2</v>
      </c>
      <c r="H36" s="3">
        <f>IF(laptimes!H36&lt;&gt;"",SUM(laptimes!H$2:'laptimes'!H36),"")</f>
        <v>3.0649131944444446E-2</v>
      </c>
      <c r="I36" s="3">
        <f>IF(laptimes!I36&lt;&gt;"",SUM(laptimes!I$2:'laptimes'!I36),"")</f>
        <v>3.0417916666666669E-2</v>
      </c>
      <c r="J36" s="3">
        <f>IF(laptimes!J36&lt;&gt;"",SUM(laptimes!J$2:'laptimes'!J36),"")</f>
        <v>3.081478009259259E-2</v>
      </c>
      <c r="K36" s="3">
        <f>IF(laptimes!K36&lt;&gt;"",SUM(laptimes!K$2:'laptimes'!K36),"")</f>
        <v>3.0952141203703702E-2</v>
      </c>
      <c r="L36" s="3">
        <f>IF(laptimes!L36&lt;&gt;"",SUM(laptimes!L$2:'laptimes'!L36),"")</f>
        <v>3.0271886574074078E-2</v>
      </c>
      <c r="M36" s="3">
        <f>IF(laptimes!M36&lt;&gt;"",SUM(laptimes!M$2:'laptimes'!M36),"")</f>
        <v>3.0720624999999994E-2</v>
      </c>
      <c r="N36" s="3">
        <f>IF(laptimes!N36&lt;&gt;"",SUM(laptimes!N$2:'laptimes'!N36),"")</f>
        <v>3.0868113425925929E-2</v>
      </c>
      <c r="O36" s="3">
        <f>IF(laptimes!O36&lt;&gt;"",SUM(laptimes!O$2:'laptimes'!O36),"")</f>
        <v>2.9961400462962966E-2</v>
      </c>
      <c r="P36" s="3">
        <f>IF(laptimes!P36&lt;&gt;"",SUM(laptimes!P$2:'laptimes'!P36),"")</f>
        <v>3.0000578703703703E-2</v>
      </c>
      <c r="Q36" s="3">
        <f>IF(laptimes!Q36&lt;&gt;"",SUM(laptimes!Q$2:'laptimes'!Q36),"")</f>
        <v>3.0751238425925923E-2</v>
      </c>
      <c r="R36" s="3">
        <f>IF(laptimes!R36&lt;&gt;"",SUM(laptimes!R$2:'laptimes'!R36),"")</f>
        <v>3.123966435185185E-2</v>
      </c>
      <c r="S36" s="3">
        <f>IF(laptimes!S36&lt;&gt;"",SUM(laptimes!S$2:'laptimes'!S36),"")</f>
        <v>3.0212719907407409E-2</v>
      </c>
      <c r="T36" s="3">
        <f>IF(laptimes!T36&lt;&gt;"",SUM(laptimes!T$2:'laptimes'!T36),"")</f>
        <v>3.1388831018518519E-2</v>
      </c>
      <c r="U36" s="3">
        <f>IF(laptimes!U36&lt;&gt;"",SUM(laptimes!U$2:'laptimes'!U36),"")</f>
        <v>3.0599305555555553E-2</v>
      </c>
    </row>
    <row r="37" spans="1:21" x14ac:dyDescent="0.25">
      <c r="A37">
        <v>36</v>
      </c>
      <c r="B37" s="3">
        <f>IF(laptimes!B37&lt;&gt;"",SUM(laptimes!B$2:'laptimes'!B37),"")</f>
        <v>3.1522812499999997E-2</v>
      </c>
      <c r="C37" s="3">
        <f>IF(laptimes!C37&lt;&gt;"",SUM(laptimes!C$2:'laptimes'!C37),"")</f>
        <v>3.1565833333333335E-2</v>
      </c>
      <c r="D37" s="3">
        <f>IF(laptimes!D37&lt;&gt;"",SUM(laptimes!D$2:'laptimes'!D37),"")</f>
        <v>3.0952407407407408E-2</v>
      </c>
      <c r="E37" s="3">
        <f>IF(laptimes!E37&lt;&gt;"",SUM(laptimes!E$2:'laptimes'!E37),"")</f>
        <v>3.1403240740740739E-2</v>
      </c>
      <c r="F37" s="3">
        <f>IF(laptimes!F37&lt;&gt;"",SUM(laptimes!F$2:'laptimes'!F37),"")</f>
        <v>3.155002314814815E-2</v>
      </c>
      <c r="G37" s="3">
        <f>IF(laptimes!G37&lt;&gt;"",SUM(laptimes!G$2:'laptimes'!G37),"")</f>
        <v>3.1357418981481484E-2</v>
      </c>
      <c r="H37" s="3">
        <f>IF(laptimes!H37&lt;&gt;"",SUM(laptimes!H$2:'laptimes'!H37),"")</f>
        <v>3.1505405092592594E-2</v>
      </c>
      <c r="I37" s="3">
        <f>IF(laptimes!I37&lt;&gt;"",SUM(laptimes!I$2:'laptimes'!I37),"")</f>
        <v>3.1260682870370371E-2</v>
      </c>
      <c r="J37" s="3">
        <f>IF(laptimes!J37&lt;&gt;"",SUM(laptimes!J$2:'laptimes'!J37),"")</f>
        <v>3.1671203703703701E-2</v>
      </c>
      <c r="K37" s="3">
        <f>IF(laptimes!K37&lt;&gt;"",SUM(laptimes!K$2:'laptimes'!K37),"")</f>
        <v>3.1808020833333332E-2</v>
      </c>
      <c r="L37" s="3">
        <f>IF(laptimes!L37&lt;&gt;"",SUM(laptimes!L$2:'laptimes'!L37),"")</f>
        <v>3.1112835648148152E-2</v>
      </c>
      <c r="M37" s="3">
        <f>IF(laptimes!M37&lt;&gt;"",SUM(laptimes!M$2:'laptimes'!M37),"")</f>
        <v>3.1573194444444438E-2</v>
      </c>
      <c r="N37" s="3">
        <f>IF(laptimes!N37&lt;&gt;"",SUM(laptimes!N$2:'laptimes'!N37),"")</f>
        <v>3.1723414351851852E-2</v>
      </c>
      <c r="O37" s="3">
        <f>IF(laptimes!O37&lt;&gt;"",SUM(laptimes!O$2:'laptimes'!O37),"")</f>
        <v>3.0804872685185187E-2</v>
      </c>
      <c r="P37" s="3">
        <f>IF(laptimes!P37&lt;&gt;"",SUM(laptimes!P$2:'laptimes'!P37),"")</f>
        <v>3.0840752314814812E-2</v>
      </c>
      <c r="Q37" s="3">
        <f>IF(laptimes!Q37&lt;&gt;"",SUM(laptimes!Q$2:'laptimes'!Q37),"")</f>
        <v>3.1605451388888886E-2</v>
      </c>
      <c r="R37" s="3">
        <f>IF(laptimes!R37&lt;&gt;"",SUM(laptimes!R$2:'laptimes'!R37),"")</f>
        <v>3.2125879629629629E-2</v>
      </c>
      <c r="S37" s="3">
        <f>IF(laptimes!S37&lt;&gt;"",SUM(laptimes!S$2:'laptimes'!S37),"")</f>
        <v>3.1054456018518521E-2</v>
      </c>
      <c r="T37" s="3">
        <f>IF(laptimes!T37&lt;&gt;"",SUM(laptimes!T$2:'laptimes'!T37),"")</f>
        <v>3.2329780092592596E-2</v>
      </c>
      <c r="U37" s="3">
        <f>IF(laptimes!U37&lt;&gt;"",SUM(laptimes!U$2:'laptimes'!U37),"")</f>
        <v>3.1452939814814812E-2</v>
      </c>
    </row>
    <row r="38" spans="1:21" x14ac:dyDescent="0.25">
      <c r="A38">
        <v>37</v>
      </c>
      <c r="B38" s="3">
        <f>IF(laptimes!B38&lt;&gt;"",SUM(laptimes!B$2:'laptimes'!B38),"")</f>
        <v>3.2382800925925923E-2</v>
      </c>
      <c r="C38" s="3">
        <f>IF(laptimes!C38&lt;&gt;"",SUM(laptimes!C$2:'laptimes'!C38),"")</f>
        <v>3.242609953703704E-2</v>
      </c>
      <c r="D38" s="3">
        <f>IF(laptimes!D38&lt;&gt;"",SUM(laptimes!D$2:'laptimes'!D38),"")</f>
        <v>3.1792187499999999E-2</v>
      </c>
      <c r="E38" s="3">
        <f>IF(laptimes!E38&lt;&gt;"",SUM(laptimes!E$2:'laptimes'!E38),"")</f>
        <v>3.226280092592592E-2</v>
      </c>
      <c r="F38" s="3">
        <f>IF(laptimes!F38&lt;&gt;"",SUM(laptimes!F$2:'laptimes'!F38),"")</f>
        <v>3.2409525462962968E-2</v>
      </c>
      <c r="G38" s="3">
        <f>IF(laptimes!G38&lt;&gt;"",SUM(laptimes!G$2:'laptimes'!G38),"")</f>
        <v>3.2212129629629632E-2</v>
      </c>
      <c r="H38" s="3">
        <f>IF(laptimes!H38&lt;&gt;"",SUM(laptimes!H$2:'laptimes'!H38),"")</f>
        <v>3.2364907407407412E-2</v>
      </c>
      <c r="I38" s="3">
        <f>IF(laptimes!I38&lt;&gt;"",SUM(laptimes!I$2:'laptimes'!I38),"")</f>
        <v>3.2102199074074078E-2</v>
      </c>
      <c r="J38" s="3">
        <f>IF(laptimes!J38&lt;&gt;"",SUM(laptimes!J$2:'laptimes'!J38),"")</f>
        <v>3.2539201388888883E-2</v>
      </c>
      <c r="K38" s="3">
        <f>IF(laptimes!K38&lt;&gt;"",SUM(laptimes!K$2:'laptimes'!K38),"")</f>
        <v>3.2661793981481481E-2</v>
      </c>
      <c r="L38" s="3">
        <f>IF(laptimes!L38&lt;&gt;"",SUM(laptimes!L$2:'laptimes'!L38),"")</f>
        <v>3.1952199074074081E-2</v>
      </c>
      <c r="M38" s="3">
        <f>IF(laptimes!M38&lt;&gt;"",SUM(laptimes!M$2:'laptimes'!M38),"")</f>
        <v>3.2432361111111106E-2</v>
      </c>
      <c r="N38" s="3">
        <f>IF(laptimes!N38&lt;&gt;"",SUM(laptimes!N$2:'laptimes'!N38),"")</f>
        <v>3.2581296296296296E-2</v>
      </c>
      <c r="O38" s="3">
        <f>IF(laptimes!O38&lt;&gt;"",SUM(laptimes!O$2:'laptimes'!O38),"")</f>
        <v>3.1644131944444445E-2</v>
      </c>
      <c r="P38" s="3">
        <f>IF(laptimes!P38&lt;&gt;"",SUM(laptimes!P$2:'laptimes'!P38),"")</f>
        <v>3.1679351851851847E-2</v>
      </c>
      <c r="Q38" s="3">
        <f>IF(laptimes!Q38&lt;&gt;"",SUM(laptimes!Q$2:'laptimes'!Q38),"")</f>
        <v>3.2462037037037032E-2</v>
      </c>
      <c r="R38" s="3">
        <f>IF(laptimes!R38&lt;&gt;"",SUM(laptimes!R$2:'laptimes'!R38),"")</f>
        <v>3.2991944444444442E-2</v>
      </c>
      <c r="S38" s="3">
        <f>IF(laptimes!S38&lt;&gt;"",SUM(laptimes!S$2:'laptimes'!S38),"")</f>
        <v>3.1896215277777779E-2</v>
      </c>
      <c r="T38" s="3">
        <f>IF(laptimes!T38&lt;&gt;"",SUM(laptimes!T$2:'laptimes'!T38),"")</f>
        <v>3.3504363425925929E-2</v>
      </c>
      <c r="U38" s="3">
        <f>IF(laptimes!U38&lt;&gt;"",SUM(laptimes!U$2:'laptimes'!U38),"")</f>
        <v>3.2311655092592588E-2</v>
      </c>
    </row>
    <row r="39" spans="1:21" x14ac:dyDescent="0.25">
      <c r="A39">
        <v>38</v>
      </c>
      <c r="B39" s="3">
        <f>IF(laptimes!B39&lt;&gt;"",SUM(laptimes!B$2:'laptimes'!B39),"")</f>
        <v>3.3238599537037034E-2</v>
      </c>
      <c r="C39" s="3">
        <f>IF(laptimes!C39&lt;&gt;"",SUM(laptimes!C$2:'laptimes'!C39),"")</f>
        <v>3.3282303240740746E-2</v>
      </c>
      <c r="D39" s="3">
        <f>IF(laptimes!D39&lt;&gt;"",SUM(laptimes!D$2:'laptimes'!D39),"")</f>
        <v>3.2631238425925926E-2</v>
      </c>
      <c r="E39" s="3">
        <f>IF(laptimes!E39&lt;&gt;"",SUM(laptimes!E$2:'laptimes'!E39),"")</f>
        <v>3.311920138888888E-2</v>
      </c>
      <c r="F39" s="3">
        <f>IF(laptimes!F39&lt;&gt;"",SUM(laptimes!F$2:'laptimes'!F39),"")</f>
        <v>3.3266493055555561E-2</v>
      </c>
      <c r="G39" s="3">
        <f>IF(laptimes!G39&lt;&gt;"",SUM(laptimes!G$2:'laptimes'!G39),"")</f>
        <v>3.3063900462962967E-2</v>
      </c>
      <c r="H39" s="3">
        <f>IF(laptimes!H39&lt;&gt;"",SUM(laptimes!H$2:'laptimes'!H39),"")</f>
        <v>3.3222048611111117E-2</v>
      </c>
      <c r="I39" s="3">
        <f>IF(laptimes!I39&lt;&gt;"",SUM(laptimes!I$2:'laptimes'!I39),"")</f>
        <v>3.2943379629629635E-2</v>
      </c>
      <c r="J39" s="3">
        <f>IF(laptimes!J39&lt;&gt;"",SUM(laptimes!J$2:'laptimes'!J39),"")</f>
        <v>3.3392615740740733E-2</v>
      </c>
      <c r="K39" s="3">
        <f>IF(laptimes!K39&lt;&gt;"",SUM(laptimes!K$2:'laptimes'!K39),"")</f>
        <v>3.3516736111111112E-2</v>
      </c>
      <c r="L39" s="3">
        <f>IF(laptimes!L39&lt;&gt;"",SUM(laptimes!L$2:'laptimes'!L39),"")</f>
        <v>3.2793460648148157E-2</v>
      </c>
      <c r="M39" s="3">
        <f>IF(laptimes!M39&lt;&gt;"",SUM(laptimes!M$2:'laptimes'!M39),"")</f>
        <v>3.3290300925925921E-2</v>
      </c>
      <c r="N39" s="3">
        <f>IF(laptimes!N39&lt;&gt;"",SUM(laptimes!N$2:'laptimes'!N39),"")</f>
        <v>3.3439004629629628E-2</v>
      </c>
      <c r="O39" s="3">
        <f>IF(laptimes!O39&lt;&gt;"",SUM(laptimes!O$2:'laptimes'!O39),"")</f>
        <v>3.2484074074074075E-2</v>
      </c>
      <c r="P39" s="3">
        <f>IF(laptimes!P39&lt;&gt;"",SUM(laptimes!P$2:'laptimes'!P39),"")</f>
        <v>3.2519756944444443E-2</v>
      </c>
      <c r="Q39" s="3">
        <f>IF(laptimes!Q39&lt;&gt;"",SUM(laptimes!Q$2:'laptimes'!Q39),"")</f>
        <v>3.3320219907407404E-2</v>
      </c>
      <c r="R39" s="3">
        <f>IF(laptimes!R39&lt;&gt;"",SUM(laptimes!R$2:'laptimes'!R39),"")</f>
        <v>3.3861863425925925E-2</v>
      </c>
      <c r="S39" s="3">
        <f>IF(laptimes!S39&lt;&gt;"",SUM(laptimes!S$2:'laptimes'!S39),"")</f>
        <v>3.2743831018518521E-2</v>
      </c>
      <c r="T39" s="3">
        <f>IF(laptimes!T39&lt;&gt;"",SUM(laptimes!T$2:'laptimes'!T39),"")</f>
        <v>3.4393333333333338E-2</v>
      </c>
      <c r="U39" s="3">
        <f>IF(laptimes!U39&lt;&gt;"",SUM(laptimes!U$2:'laptimes'!U39),"")</f>
        <v>3.3170775462962959E-2</v>
      </c>
    </row>
    <row r="40" spans="1:21" x14ac:dyDescent="0.25">
      <c r="A40">
        <v>39</v>
      </c>
      <c r="B40" s="3">
        <f>IF(laptimes!B40&lt;&gt;"",SUM(laptimes!B$2:'laptimes'!B40),"")</f>
        <v>3.409679398148148E-2</v>
      </c>
      <c r="C40" s="3">
        <f>IF(laptimes!C40&lt;&gt;"",SUM(laptimes!C$2:'laptimes'!C40),"")</f>
        <v>3.4141481481481488E-2</v>
      </c>
      <c r="D40" s="3">
        <f>IF(laptimes!D40&lt;&gt;"",SUM(laptimes!D$2:'laptimes'!D40),"")</f>
        <v>3.347459490740741E-2</v>
      </c>
      <c r="E40" s="3">
        <f>IF(laptimes!E40&lt;&gt;"",SUM(laptimes!E$2:'laptimes'!E40),"")</f>
        <v>3.3974259259259253E-2</v>
      </c>
      <c r="F40" s="3">
        <f>IF(laptimes!F40&lt;&gt;"",SUM(laptimes!F$2:'laptimes'!F40),"")</f>
        <v>3.412609953703704E-2</v>
      </c>
      <c r="G40" s="3">
        <f>IF(laptimes!G40&lt;&gt;"",SUM(laptimes!G$2:'laptimes'!G40),"")</f>
        <v>3.3915358796296299E-2</v>
      </c>
      <c r="H40" s="3">
        <f>IF(laptimes!H40&lt;&gt;"",SUM(laptimes!H$2:'laptimes'!H40),"")</f>
        <v>3.408042824074075E-2</v>
      </c>
      <c r="I40" s="3">
        <f>IF(laptimes!I40&lt;&gt;"",SUM(laptimes!I$2:'laptimes'!I40),"")</f>
        <v>3.378543981481482E-2</v>
      </c>
      <c r="J40" s="3">
        <f>IF(laptimes!J40&lt;&gt;"",SUM(laptimes!J$2:'laptimes'!J40),"")</f>
        <v>3.4247141203703695E-2</v>
      </c>
      <c r="K40" s="3">
        <f>IF(laptimes!K40&lt;&gt;"",SUM(laptimes!K$2:'laptimes'!K40),"")</f>
        <v>3.437291666666667E-2</v>
      </c>
      <c r="L40" s="3">
        <f>IF(laptimes!L40&lt;&gt;"",SUM(laptimes!L$2:'laptimes'!L40),"")</f>
        <v>3.3637743055555565E-2</v>
      </c>
      <c r="M40" s="3">
        <f>IF(laptimes!M40&lt;&gt;"",SUM(laptimes!M$2:'laptimes'!M40),"")</f>
        <v>3.414910879629629E-2</v>
      </c>
      <c r="N40" s="3">
        <f>IF(laptimes!N40&lt;&gt;"",SUM(laptimes!N$2:'laptimes'!N40),"")</f>
        <v>3.429890046296296E-2</v>
      </c>
      <c r="O40" s="3">
        <f>IF(laptimes!O40&lt;&gt;"",SUM(laptimes!O$2:'laptimes'!O40),"")</f>
        <v>3.3324988425925926E-2</v>
      </c>
      <c r="P40" s="3">
        <f>IF(laptimes!P40&lt;&gt;"",SUM(laptimes!P$2:'laptimes'!P40),"")</f>
        <v>3.3358483796296294E-2</v>
      </c>
      <c r="Q40" s="3">
        <f>IF(laptimes!Q40&lt;&gt;"",SUM(laptimes!Q$2:'laptimes'!Q40),"")</f>
        <v>3.4188923611111109E-2</v>
      </c>
      <c r="R40" s="3">
        <f>IF(laptimes!R40&lt;&gt;"",SUM(laptimes!R$2:'laptimes'!R40),"")</f>
        <v>3.4729965277777775E-2</v>
      </c>
      <c r="S40" s="3">
        <f>IF(laptimes!S40&lt;&gt;"",SUM(laptimes!S$2:'laptimes'!S40),"")</f>
        <v>3.3592314814814818E-2</v>
      </c>
      <c r="T40" s="3">
        <f>IF(laptimes!T40&lt;&gt;"",SUM(laptimes!T$2:'laptimes'!T40),"")</f>
        <v>3.5267488425925933E-2</v>
      </c>
      <c r="U40" s="3">
        <f>IF(laptimes!U40&lt;&gt;"",SUM(laptimes!U$2:'laptimes'!U40),"")</f>
        <v>3.4026261574074068E-2</v>
      </c>
    </row>
    <row r="41" spans="1:21" x14ac:dyDescent="0.25">
      <c r="A41">
        <v>40</v>
      </c>
      <c r="B41" s="3">
        <f>IF(laptimes!B41&lt;&gt;"",SUM(laptimes!B$2:'laptimes'!B41),"")</f>
        <v>3.4995358796296297E-2</v>
      </c>
      <c r="C41" s="3">
        <f>IF(laptimes!C41&lt;&gt;"",SUM(laptimes!C$2:'laptimes'!C41),"")</f>
        <v>3.4996944444444449E-2</v>
      </c>
      <c r="D41" s="3">
        <f>IF(laptimes!D41&lt;&gt;"",SUM(laptimes!D$2:'laptimes'!D41),"")</f>
        <v>3.4323715277777778E-2</v>
      </c>
      <c r="E41" s="3">
        <f>IF(laptimes!E41&lt;&gt;"",SUM(laptimes!E$2:'laptimes'!E41),"")</f>
        <v>3.4832696759259256E-2</v>
      </c>
      <c r="F41" s="3">
        <f>IF(laptimes!F41&lt;&gt;"",SUM(laptimes!F$2:'laptimes'!F41),"")</f>
        <v>3.4983495370370377E-2</v>
      </c>
      <c r="G41" s="3">
        <f>IF(laptimes!G41&lt;&gt;"",SUM(laptimes!G$2:'laptimes'!G41),"")</f>
        <v>3.4769675925925926E-2</v>
      </c>
      <c r="H41" s="3">
        <f>IF(laptimes!H41&lt;&gt;"",SUM(laptimes!H$2:'laptimes'!H41),"")</f>
        <v>3.4937650462962974E-2</v>
      </c>
      <c r="I41" s="3">
        <f>IF(laptimes!I41&lt;&gt;"",SUM(laptimes!I$2:'laptimes'!I41),"")</f>
        <v>3.4630856481481488E-2</v>
      </c>
      <c r="J41" s="3">
        <f>IF(laptimes!J41&lt;&gt;"",SUM(laptimes!J$2:'laptimes'!J41),"")</f>
        <v>3.50973611111111E-2</v>
      </c>
      <c r="K41" s="3">
        <f>IF(laptimes!K41&lt;&gt;"",SUM(laptimes!K$2:'laptimes'!K41),"")</f>
        <v>3.5229710648148151E-2</v>
      </c>
      <c r="L41" s="3">
        <f>IF(laptimes!L41&lt;&gt;"",SUM(laptimes!L$2:'laptimes'!L41),"")</f>
        <v>3.4483518518518524E-2</v>
      </c>
      <c r="M41" s="3">
        <f>IF(laptimes!M41&lt;&gt;"",SUM(laptimes!M$2:'laptimes'!M41),"")</f>
        <v>3.502385416666666E-2</v>
      </c>
      <c r="N41" s="3">
        <f>IF(laptimes!N41&lt;&gt;"",SUM(laptimes!N$2:'laptimes'!N41),"")</f>
        <v>3.5159664351851846E-2</v>
      </c>
      <c r="O41" s="3">
        <f>IF(laptimes!O41&lt;&gt;"",SUM(laptimes!O$2:'laptimes'!O41),"")</f>
        <v>3.4169652777777781E-2</v>
      </c>
      <c r="P41" s="3">
        <f>IF(laptimes!P41&lt;&gt;"",SUM(laptimes!P$2:'laptimes'!P41),"")</f>
        <v>3.420804398148148E-2</v>
      </c>
      <c r="Q41" s="3">
        <f>IF(laptimes!Q41&lt;&gt;"",SUM(laptimes!Q$2:'laptimes'!Q41),"")</f>
        <v>3.5042766203703703E-2</v>
      </c>
      <c r="R41" s="3">
        <f>IF(laptimes!R41&lt;&gt;"",SUM(laptimes!R$2:'laptimes'!R41),"")</f>
        <v>3.5598541666666664E-2</v>
      </c>
      <c r="S41" s="3">
        <f>IF(laptimes!S41&lt;&gt;"",SUM(laptimes!S$2:'laptimes'!S41),"")</f>
        <v>3.4437905092592598E-2</v>
      </c>
      <c r="T41" s="3">
        <f>IF(laptimes!T41&lt;&gt;"",SUM(laptimes!T$2:'laptimes'!T41),"")</f>
        <v>3.6151458333333338E-2</v>
      </c>
      <c r="U41" s="3">
        <f>IF(laptimes!U41&lt;&gt;"",SUM(laptimes!U$2:'laptimes'!U41),"")</f>
        <v>3.4883182870370365E-2</v>
      </c>
    </row>
    <row r="42" spans="1:21" x14ac:dyDescent="0.25">
      <c r="A42">
        <v>41</v>
      </c>
      <c r="B42" s="3">
        <f>IF(laptimes!B42&lt;&gt;"",SUM(laptimes!B$2:'laptimes'!B42),"")</f>
        <v>3.6126689814814816E-2</v>
      </c>
      <c r="C42" s="3">
        <f>IF(laptimes!C42&lt;&gt;"",SUM(laptimes!C$2:'laptimes'!C42),"")</f>
        <v>3.5873796296296299E-2</v>
      </c>
      <c r="D42" s="3">
        <f>IF(laptimes!D42&lt;&gt;"",SUM(laptimes!D$2:'laptimes'!D42),"")</f>
        <v>3.5165254629629626E-2</v>
      </c>
      <c r="E42" s="3">
        <f>IF(laptimes!E42&lt;&gt;"",SUM(laptimes!E$2:'laptimes'!E42),"")</f>
        <v>3.5684803240740741E-2</v>
      </c>
      <c r="F42" s="3">
        <f>IF(laptimes!F42&lt;&gt;"",SUM(laptimes!F$2:'laptimes'!F42),"")</f>
        <v>3.5839293981481488E-2</v>
      </c>
      <c r="G42" s="3">
        <f>IF(laptimes!G42&lt;&gt;"",SUM(laptimes!G$2:'laptimes'!G42),"")</f>
        <v>3.5622569444444446E-2</v>
      </c>
      <c r="H42" s="3">
        <f>IF(laptimes!H42&lt;&gt;"",SUM(laptimes!H$2:'laptimes'!H42),"")</f>
        <v>3.5794097222222231E-2</v>
      </c>
      <c r="I42" s="3">
        <f>IF(laptimes!I42&lt;&gt;"",SUM(laptimes!I$2:'laptimes'!I42),"")</f>
        <v>3.5473252314814824E-2</v>
      </c>
      <c r="J42" s="3">
        <f>IF(laptimes!J42&lt;&gt;"",SUM(laptimes!J$2:'laptimes'!J42),"")</f>
        <v>3.5953449074074065E-2</v>
      </c>
      <c r="K42" s="3">
        <f>IF(laptimes!K42&lt;&gt;"",SUM(laptimes!K$2:'laptimes'!K42),"")</f>
        <v>3.6082152777777779E-2</v>
      </c>
      <c r="L42" s="3">
        <f>IF(laptimes!L42&lt;&gt;"",SUM(laptimes!L$2:'laptimes'!L42),"")</f>
        <v>3.5327326388888892E-2</v>
      </c>
      <c r="M42" s="3">
        <f>IF(laptimes!M42&lt;&gt;"",SUM(laptimes!M$2:'laptimes'!M42),"")</f>
        <v>3.5879965277777773E-2</v>
      </c>
      <c r="N42" s="3">
        <f>IF(laptimes!N42&lt;&gt;"",SUM(laptimes!N$2:'laptimes'!N42),"")</f>
        <v>3.6030462962962959E-2</v>
      </c>
      <c r="O42" s="3">
        <f>IF(laptimes!O42&lt;&gt;"",SUM(laptimes!O$2:'laptimes'!O42),"")</f>
        <v>3.5015393518518526E-2</v>
      </c>
      <c r="P42" s="3">
        <f>IF(laptimes!P42&lt;&gt;"",SUM(laptimes!P$2:'laptimes'!P42),"")</f>
        <v>3.5050613425925928E-2</v>
      </c>
      <c r="Q42" s="3">
        <f>IF(laptimes!Q42&lt;&gt;"",SUM(laptimes!Q$2:'laptimes'!Q42),"")</f>
        <v>3.5915162037037034E-2</v>
      </c>
      <c r="R42" s="3">
        <f>IF(laptimes!R42&lt;&gt;"",SUM(laptimes!R$2:'laptimes'!R42),"")</f>
        <v>3.6463831018518515E-2</v>
      </c>
      <c r="S42" s="3">
        <f>IF(laptimes!S42&lt;&gt;"",SUM(laptimes!S$2:'laptimes'!S42),"")</f>
        <v>3.532516203703704E-2</v>
      </c>
      <c r="T42" s="3">
        <f>IF(laptimes!T42&lt;&gt;"",SUM(laptimes!T$2:'laptimes'!T42),"")</f>
        <v>3.7041736111111112E-2</v>
      </c>
      <c r="U42" s="3">
        <f>IF(laptimes!U42&lt;&gt;"",SUM(laptimes!U$2:'laptimes'!U42),"")</f>
        <v>3.5740196759259255E-2</v>
      </c>
    </row>
    <row r="43" spans="1:21" x14ac:dyDescent="0.25">
      <c r="A43">
        <v>42</v>
      </c>
      <c r="B43" s="3">
        <f>IF(laptimes!B43&lt;&gt;"",SUM(laptimes!B$2:'laptimes'!B43),"")</f>
        <v>3.696943287037037E-2</v>
      </c>
      <c r="C43" s="3">
        <f>IF(laptimes!C43&lt;&gt;"",SUM(laptimes!C$2:'laptimes'!C43),"")</f>
        <v>3.6747986111111117E-2</v>
      </c>
      <c r="D43" s="3">
        <f>IF(laptimes!D43&lt;&gt;"",SUM(laptimes!D$2:'laptimes'!D43),"")</f>
        <v>3.6003472222222221E-2</v>
      </c>
      <c r="E43" s="3">
        <f>IF(laptimes!E43&lt;&gt;"",SUM(laptimes!E$2:'laptimes'!E43),"")</f>
        <v>3.6538564814814815E-2</v>
      </c>
      <c r="F43" s="3">
        <f>IF(laptimes!F43&lt;&gt;"",SUM(laptimes!F$2:'laptimes'!F43),"")</f>
        <v>3.6714155092592599E-2</v>
      </c>
      <c r="G43" s="3">
        <f>IF(laptimes!G43&lt;&gt;"",SUM(laptimes!G$2:'laptimes'!G43),"")</f>
        <v>3.6478912037037042E-2</v>
      </c>
      <c r="H43" s="3">
        <f>IF(laptimes!H43&lt;&gt;"",SUM(laptimes!H$2:'laptimes'!H43),"")</f>
        <v>3.6653136574074083E-2</v>
      </c>
      <c r="I43" s="3">
        <f>IF(laptimes!I43&lt;&gt;"",SUM(laptimes!I$2:'laptimes'!I43),"")</f>
        <v>3.631390046296297E-2</v>
      </c>
      <c r="J43" s="3">
        <f>IF(laptimes!J43&lt;&gt;"",SUM(laptimes!J$2:'laptimes'!J43),"")</f>
        <v>3.6806296296296288E-2</v>
      </c>
      <c r="K43" s="3">
        <f>IF(laptimes!K43&lt;&gt;"",SUM(laptimes!K$2:'laptimes'!K43),"")</f>
        <v>3.6934270833333331E-2</v>
      </c>
      <c r="L43" s="3">
        <f>IF(laptimes!L43&lt;&gt;"",SUM(laptimes!L$2:'laptimes'!L43),"")</f>
        <v>3.616983796296297E-2</v>
      </c>
      <c r="M43" s="3">
        <f>IF(laptimes!M43&lt;&gt;"",SUM(laptimes!M$2:'laptimes'!M43),"")</f>
        <v>3.6754363425925918E-2</v>
      </c>
      <c r="N43" s="3">
        <f>IF(laptimes!N43&lt;&gt;"",SUM(laptimes!N$2:'laptimes'!N43),"")</f>
        <v>3.6890381944444439E-2</v>
      </c>
      <c r="O43" s="3">
        <f>IF(laptimes!O43&lt;&gt;"",SUM(laptimes!O$2:'laptimes'!O43),"")</f>
        <v>3.585681712962964E-2</v>
      </c>
      <c r="P43" s="3">
        <f>IF(laptimes!P43&lt;&gt;"",SUM(laptimes!P$2:'laptimes'!P43),"")</f>
        <v>3.5891712962962966E-2</v>
      </c>
      <c r="Q43" s="3">
        <f>IF(laptimes!Q43&lt;&gt;"",SUM(laptimes!Q$2:'laptimes'!Q43),"")</f>
        <v>3.6768576388888884E-2</v>
      </c>
      <c r="R43" s="3">
        <f>IF(laptimes!R43&lt;&gt;"",SUM(laptimes!R$2:'laptimes'!R43),"")</f>
        <v>3.7355613425925922E-2</v>
      </c>
      <c r="S43" s="3">
        <f>IF(laptimes!S43&lt;&gt;"",SUM(laptimes!S$2:'laptimes'!S43),"")</f>
        <v>3.6372094907407414E-2</v>
      </c>
      <c r="T43" s="3">
        <f>IF(laptimes!T43&lt;&gt;"",SUM(laptimes!T$2:'laptimes'!T43),"")</f>
        <v>3.7917314814814813E-2</v>
      </c>
      <c r="U43" s="3">
        <f>IF(laptimes!U43&lt;&gt;"",SUM(laptimes!U$2:'laptimes'!U43),"")</f>
        <v>3.6596412037037035E-2</v>
      </c>
    </row>
    <row r="44" spans="1:21" x14ac:dyDescent="0.25">
      <c r="A44">
        <v>43</v>
      </c>
      <c r="B44" s="3">
        <f>IF(laptimes!B44&lt;&gt;"",SUM(laptimes!B$2:'laptimes'!B44),"")</f>
        <v>3.782603009259259E-2</v>
      </c>
      <c r="C44" s="3">
        <f>IF(laptimes!C44&lt;&gt;"",SUM(laptimes!C$2:'laptimes'!C44),"")</f>
        <v>3.7604918981481487E-2</v>
      </c>
      <c r="D44" s="3">
        <f>IF(laptimes!D44&lt;&gt;"",SUM(laptimes!D$2:'laptimes'!D44),"")</f>
        <v>3.6841759259259262E-2</v>
      </c>
      <c r="E44" s="3">
        <f>IF(laptimes!E44&lt;&gt;"",SUM(laptimes!E$2:'laptimes'!E44),"")</f>
        <v>3.739664351851852E-2</v>
      </c>
      <c r="F44" s="3">
        <f>IF(laptimes!F44&lt;&gt;"",SUM(laptimes!F$2:'laptimes'!F44),"")</f>
        <v>3.7573078703703709E-2</v>
      </c>
      <c r="G44" s="3">
        <f>IF(laptimes!G44&lt;&gt;"",SUM(laptimes!G$2:'laptimes'!G44),"")</f>
        <v>3.7336701388888893E-2</v>
      </c>
      <c r="H44" s="3">
        <f>IF(laptimes!H44&lt;&gt;"",SUM(laptimes!H$2:'laptimes'!H44),"")</f>
        <v>3.7512118055555564E-2</v>
      </c>
      <c r="I44" s="3">
        <f>IF(laptimes!I44&lt;&gt;"",SUM(laptimes!I$2:'laptimes'!I44),"")</f>
        <v>3.7160138888888895E-2</v>
      </c>
      <c r="J44" s="3">
        <f>IF(laptimes!J44&lt;&gt;"",SUM(laptimes!J$2:'laptimes'!J44),"")</f>
        <v>3.7660173611111104E-2</v>
      </c>
      <c r="K44" s="3">
        <f>IF(laptimes!K44&lt;&gt;"",SUM(laptimes!K$2:'laptimes'!K44),"")</f>
        <v>3.778643518518518E-2</v>
      </c>
      <c r="L44" s="3">
        <f>IF(laptimes!L44&lt;&gt;"",SUM(laptimes!L$2:'laptimes'!L44),"")</f>
        <v>3.7017083333333339E-2</v>
      </c>
      <c r="M44" s="3">
        <f>IF(laptimes!M44&lt;&gt;"",SUM(laptimes!M$2:'laptimes'!M44),"")</f>
        <v>3.7612939814814804E-2</v>
      </c>
      <c r="N44" s="3">
        <f>IF(laptimes!N44&lt;&gt;"",SUM(laptimes!N$2:'laptimes'!N44),"")</f>
        <v>3.7746076388888883E-2</v>
      </c>
      <c r="O44" s="3">
        <f>IF(laptimes!O44&lt;&gt;"",SUM(laptimes!O$2:'laptimes'!O44),"")</f>
        <v>3.6700081018518529E-2</v>
      </c>
      <c r="P44" s="3">
        <f>IF(laptimes!P44&lt;&gt;"",SUM(laptimes!P$2:'laptimes'!P44),"")</f>
        <v>3.6772476851851851E-2</v>
      </c>
      <c r="Q44" s="3">
        <f>IF(laptimes!Q44&lt;&gt;"",SUM(laptimes!Q$2:'laptimes'!Q44),"")</f>
        <v>3.7622685185185183E-2</v>
      </c>
      <c r="R44" s="3">
        <f>IF(laptimes!R44&lt;&gt;"",SUM(laptimes!R$2:'laptimes'!R44),"")</f>
        <v>3.8225763888888882E-2</v>
      </c>
      <c r="S44" s="3">
        <f>IF(laptimes!S44&lt;&gt;"",SUM(laptimes!S$2:'laptimes'!S44),"")</f>
        <v>3.7190358796296299E-2</v>
      </c>
      <c r="T44" s="3">
        <f>IF(laptimes!T44&lt;&gt;"",SUM(laptimes!T$2:'laptimes'!T44),"")</f>
        <v>3.8794004629629626E-2</v>
      </c>
      <c r="U44" s="3">
        <f>IF(laptimes!U44&lt;&gt;"",SUM(laptimes!U$2:'laptimes'!U44),"")</f>
        <v>3.7461886574074073E-2</v>
      </c>
    </row>
    <row r="45" spans="1:21" x14ac:dyDescent="0.25">
      <c r="A45">
        <v>44</v>
      </c>
      <c r="B45" s="3">
        <f>IF(laptimes!B45&lt;&gt;"",SUM(laptimes!B$2:'laptimes'!B45),"")</f>
        <v>3.8667847222222218E-2</v>
      </c>
      <c r="C45" s="3">
        <f>IF(laptimes!C45&lt;&gt;"",SUM(laptimes!C$2:'laptimes'!C45),"")</f>
        <v>3.8460983796296304E-2</v>
      </c>
      <c r="D45" s="3">
        <f>IF(laptimes!D45&lt;&gt;"",SUM(laptimes!D$2:'laptimes'!D45),"")</f>
        <v>3.7683506944444445E-2</v>
      </c>
      <c r="E45" s="3">
        <f>IF(laptimes!E45&lt;&gt;"",SUM(laptimes!E$2:'laptimes'!E45),"")</f>
        <v>3.8256423611111111E-2</v>
      </c>
      <c r="F45" s="3">
        <f>IF(laptimes!F45&lt;&gt;"",SUM(laptimes!F$2:'laptimes'!F45),"")</f>
        <v>3.8431087962962969E-2</v>
      </c>
      <c r="G45" s="3">
        <f>IF(laptimes!G45&lt;&gt;"",SUM(laptimes!G$2:'laptimes'!G45),"")</f>
        <v>3.8190393518518523E-2</v>
      </c>
      <c r="H45" s="3">
        <f>IF(laptimes!H45&lt;&gt;"",SUM(laptimes!H$2:'laptimes'!H45),"")</f>
        <v>3.8369942129629638E-2</v>
      </c>
      <c r="I45" s="3">
        <f>IF(laptimes!I45&lt;&gt;"",SUM(laptimes!I$2:'laptimes'!I45),"")</f>
        <v>3.8006689814814823E-2</v>
      </c>
      <c r="J45" s="3">
        <f>IF(laptimes!J45&lt;&gt;"",SUM(laptimes!J$2:'laptimes'!J45),"")</f>
        <v>3.8516076388888883E-2</v>
      </c>
      <c r="K45" s="3">
        <f>IF(laptimes!K45&lt;&gt;"",SUM(laptimes!K$2:'laptimes'!K45),"")</f>
        <v>3.8654432870370362E-2</v>
      </c>
      <c r="L45" s="3">
        <f>IF(laptimes!L45&lt;&gt;"",SUM(laptimes!L$2:'laptimes'!L45),"")</f>
        <v>3.7862835648148158E-2</v>
      </c>
      <c r="M45" s="3">
        <f>IF(laptimes!M45&lt;&gt;"",SUM(laptimes!M$2:'laptimes'!M45),"")</f>
        <v>3.8468553240740729E-2</v>
      </c>
      <c r="N45" s="3">
        <f>IF(laptimes!N45&lt;&gt;"",SUM(laptimes!N$2:'laptimes'!N45),"")</f>
        <v>3.8648969907407404E-2</v>
      </c>
      <c r="O45" s="3">
        <f>IF(laptimes!O45&lt;&gt;"",SUM(laptimes!O$2:'laptimes'!O45),"")</f>
        <v>3.7581111111111121E-2</v>
      </c>
      <c r="P45" s="3">
        <f>IF(laptimes!P45&lt;&gt;"",SUM(laptimes!P$2:'laptimes'!P45),"")</f>
        <v>3.7802349537037039E-2</v>
      </c>
      <c r="Q45" s="3">
        <f>IF(laptimes!Q45&lt;&gt;"",SUM(laptimes!Q$2:'laptimes'!Q45),"")</f>
        <v>3.847900462962963E-2</v>
      </c>
      <c r="R45" s="3">
        <f>IF(laptimes!R45&lt;&gt;"",SUM(laptimes!R$2:'laptimes'!R45),"")</f>
        <v>3.9094745370370367E-2</v>
      </c>
      <c r="S45" s="3">
        <f>IF(laptimes!S45&lt;&gt;"",SUM(laptimes!S$2:'laptimes'!S45),"")</f>
        <v>3.8024710648148149E-2</v>
      </c>
      <c r="T45" s="3">
        <f>IF(laptimes!T45&lt;&gt;"",SUM(laptimes!T$2:'laptimes'!T45),"")</f>
        <v>3.9680219907407402E-2</v>
      </c>
      <c r="U45" s="3">
        <f>IF(laptimes!U45&lt;&gt;"",SUM(laptimes!U$2:'laptimes'!U45),"")</f>
        <v>3.8317418981481478E-2</v>
      </c>
    </row>
    <row r="46" spans="1:21" x14ac:dyDescent="0.25">
      <c r="A46">
        <v>45</v>
      </c>
      <c r="B46" s="3">
        <f>IF(laptimes!B46&lt;&gt;"",SUM(laptimes!B$2:'laptimes'!B46),"")</f>
        <v>3.9511932870370366E-2</v>
      </c>
      <c r="C46" s="3">
        <f>IF(laptimes!C46&lt;&gt;"",SUM(laptimes!C$2:'laptimes'!C46),"")</f>
        <v>3.9316863425925934E-2</v>
      </c>
      <c r="D46" s="3">
        <f>IF(laptimes!D46&lt;&gt;"",SUM(laptimes!D$2:'laptimes'!D46),"")</f>
        <v>3.8528391203703702E-2</v>
      </c>
      <c r="E46" s="3">
        <f>IF(laptimes!E46&lt;&gt;"",SUM(laptimes!E$2:'laptimes'!E46),"")</f>
        <v>3.911371527777778E-2</v>
      </c>
      <c r="F46" s="3">
        <f>IF(laptimes!F46&lt;&gt;"",SUM(laptimes!F$2:'laptimes'!F46),"")</f>
        <v>3.9288495370370373E-2</v>
      </c>
      <c r="G46" s="3">
        <f>IF(laptimes!G46&lt;&gt;"",SUM(laptimes!G$2:'laptimes'!G46),"")</f>
        <v>3.9050717592592599E-2</v>
      </c>
      <c r="H46" s="3">
        <f>IF(laptimes!H46&lt;&gt;"",SUM(laptimes!H$2:'laptimes'!H46),"")</f>
        <v>3.9268321759259268E-2</v>
      </c>
      <c r="I46" s="3">
        <f>IF(laptimes!I46&lt;&gt;"",SUM(laptimes!I$2:'laptimes'!I46),"")</f>
        <v>3.8853541666666672E-2</v>
      </c>
      <c r="J46" s="3">
        <f>IF(laptimes!J46&lt;&gt;"",SUM(laptimes!J$2:'laptimes'!J46),"")</f>
        <v>3.9389074074074069E-2</v>
      </c>
      <c r="K46" s="3">
        <f>IF(laptimes!K46&lt;&gt;"",SUM(laptimes!K$2:'laptimes'!K46),"")</f>
        <v>3.950900462962962E-2</v>
      </c>
      <c r="L46" s="3">
        <f>IF(laptimes!L46&lt;&gt;"",SUM(laptimes!L$2:'laptimes'!L46),"")</f>
        <v>3.8712650462962975E-2</v>
      </c>
      <c r="M46" s="3">
        <f>IF(laptimes!M46&lt;&gt;"",SUM(laptimes!M$2:'laptimes'!M46),"")</f>
        <v>3.9324398148148136E-2</v>
      </c>
      <c r="N46" s="3">
        <f>IF(laptimes!N46&lt;&gt;"",SUM(laptimes!N$2:'laptimes'!N46),"")</f>
        <v>3.9733819444444443E-2</v>
      </c>
      <c r="O46" s="3">
        <f>IF(laptimes!O46&lt;&gt;"",SUM(laptimes!O$2:'laptimes'!O46),"")</f>
        <v>3.8607349537037046E-2</v>
      </c>
      <c r="P46" s="3">
        <f>IF(laptimes!P46&lt;&gt;"",SUM(laptimes!P$2:'laptimes'!P46),"")</f>
        <v>3.8625891203703702E-2</v>
      </c>
      <c r="Q46" s="3">
        <f>IF(laptimes!Q46&lt;&gt;"",SUM(laptimes!Q$2:'laptimes'!Q46),"")</f>
        <v>3.9335335648148152E-2</v>
      </c>
      <c r="R46" s="3">
        <f>IF(laptimes!R46&lt;&gt;"",SUM(laptimes!R$2:'laptimes'!R46),"")</f>
        <v>3.9965509259259256E-2</v>
      </c>
      <c r="S46" s="3">
        <f>IF(laptimes!S46&lt;&gt;"",SUM(laptimes!S$2:'laptimes'!S46),"")</f>
        <v>3.8858182870370371E-2</v>
      </c>
      <c r="T46" s="3">
        <f>IF(laptimes!T46&lt;&gt;"",SUM(laptimes!T$2:'laptimes'!T46),"")</f>
        <v>4.0564386574074067E-2</v>
      </c>
      <c r="U46" s="3">
        <f>IF(laptimes!U46&lt;&gt;"",SUM(laptimes!U$2:'laptimes'!U46),"")</f>
        <v>3.9175011574074069E-2</v>
      </c>
    </row>
    <row r="47" spans="1:21" x14ac:dyDescent="0.25">
      <c r="A47">
        <v>46</v>
      </c>
      <c r="B47" s="3">
        <f>IF(laptimes!B47&lt;&gt;"",SUM(laptimes!B$2:'laptimes'!B47),"")</f>
        <v>4.0354606481481474E-2</v>
      </c>
      <c r="C47" s="3">
        <f>IF(laptimes!C47&lt;&gt;"",SUM(laptimes!C$2:'laptimes'!C47),"")</f>
        <v>4.0174953703703713E-2</v>
      </c>
      <c r="D47" s="3">
        <f>IF(laptimes!D47&lt;&gt;"",SUM(laptimes!D$2:'laptimes'!D47),"")</f>
        <v>3.9369837962962964E-2</v>
      </c>
      <c r="E47" s="3">
        <f>IF(laptimes!E47&lt;&gt;"",SUM(laptimes!E$2:'laptimes'!E47),"")</f>
        <v>3.9971122685185184E-2</v>
      </c>
      <c r="F47" s="3">
        <f>IF(laptimes!F47&lt;&gt;"",SUM(laptimes!F$2:'laptimes'!F47),"")</f>
        <v>4.014726851851852E-2</v>
      </c>
      <c r="G47" s="3">
        <f>IF(laptimes!G47&lt;&gt;"",SUM(laptimes!G$2:'laptimes'!G47),"")</f>
        <v>3.9912083333333341E-2</v>
      </c>
      <c r="H47" s="3">
        <f>IF(laptimes!H47&lt;&gt;"",SUM(laptimes!H$2:'laptimes'!H47),"")</f>
        <v>4.0318252314814826E-2</v>
      </c>
      <c r="I47" s="3">
        <f>IF(laptimes!I47&lt;&gt;"",SUM(laptimes!I$2:'laptimes'!I47),"")</f>
        <v>3.9712870370370378E-2</v>
      </c>
      <c r="J47" s="3">
        <f>IF(laptimes!J47&lt;&gt;"",SUM(laptimes!J$2:'laptimes'!J47),"")</f>
        <v>4.0246840277777772E-2</v>
      </c>
      <c r="K47" s="3">
        <f>IF(laptimes!K47&lt;&gt;"",SUM(laptimes!K$2:'laptimes'!K47),"")</f>
        <v>4.0371041666666656E-2</v>
      </c>
      <c r="L47" s="3">
        <f>IF(laptimes!L47&lt;&gt;"",SUM(laptimes!L$2:'laptimes'!L47),"")</f>
        <v>3.9560601851851861E-2</v>
      </c>
      <c r="M47" s="3">
        <f>IF(laptimes!M47&lt;&gt;"",SUM(laptimes!M$2:'laptimes'!M47),"")</f>
        <v>4.0228078703703693E-2</v>
      </c>
      <c r="N47" s="3">
        <f>IF(laptimes!N47&lt;&gt;"",SUM(laptimes!N$2:'laptimes'!N47),"")</f>
        <v>4.0592835648148147E-2</v>
      </c>
      <c r="O47" s="3">
        <f>IF(laptimes!O47&lt;&gt;"",SUM(laptimes!O$2:'laptimes'!O47),"")</f>
        <v>3.9432233796296304E-2</v>
      </c>
      <c r="P47" s="3">
        <f>IF(laptimes!P47&lt;&gt;"",SUM(laptimes!P$2:'laptimes'!P47),"")</f>
        <v>3.9448599537037034E-2</v>
      </c>
      <c r="Q47" s="3">
        <f>IF(laptimes!Q47&lt;&gt;"",SUM(laptimes!Q$2:'laptimes'!Q47),"")</f>
        <v>4.0193680555555562E-2</v>
      </c>
      <c r="R47" s="3">
        <f>IF(laptimes!R47&lt;&gt;"",SUM(laptimes!R$2:'laptimes'!R47),"")</f>
        <v>4.0847974537037035E-2</v>
      </c>
      <c r="S47" s="3">
        <f>IF(laptimes!S47&lt;&gt;"",SUM(laptimes!S$2:'laptimes'!S47),"")</f>
        <v>3.9716967592592592E-2</v>
      </c>
      <c r="T47" s="3">
        <f>IF(laptimes!T47&lt;&gt;"",SUM(laptimes!T$2:'laptimes'!T47),"")</f>
        <v>4.1471030092592585E-2</v>
      </c>
      <c r="U47" s="3">
        <f>IF(laptimes!U47&lt;&gt;"",SUM(laptimes!U$2:'laptimes'!U47),"")</f>
        <v>4.0079201388888881E-2</v>
      </c>
    </row>
    <row r="48" spans="1:21" x14ac:dyDescent="0.25">
      <c r="A48">
        <v>47</v>
      </c>
      <c r="B48" s="3">
        <f>IF(laptimes!B48&lt;&gt;"",SUM(laptimes!B$2:'laptimes'!B48),"")</f>
        <v>4.1201574074074064E-2</v>
      </c>
      <c r="C48" s="3">
        <f>IF(laptimes!C48&lt;&gt;"",SUM(laptimes!C$2:'laptimes'!C48),"")</f>
        <v>4.1033969907407417E-2</v>
      </c>
      <c r="D48" s="3">
        <f>IF(laptimes!D48&lt;&gt;"",SUM(laptimes!D$2:'laptimes'!D48),"")</f>
        <v>4.0214756944444444E-2</v>
      </c>
      <c r="E48" s="3">
        <f>IF(laptimes!E48&lt;&gt;"",SUM(laptimes!E$2:'laptimes'!E48),"")</f>
        <v>4.0877129629629631E-2</v>
      </c>
      <c r="F48" s="3">
        <f>IF(laptimes!F48&lt;&gt;"",SUM(laptimes!F$2:'laptimes'!F48),"")</f>
        <v>4.1005324074074076E-2</v>
      </c>
      <c r="G48" s="3">
        <f>IF(laptimes!G48&lt;&gt;"",SUM(laptimes!G$2:'laptimes'!G48),"")</f>
        <v>4.0816064814814826E-2</v>
      </c>
      <c r="H48" s="3">
        <f>IF(laptimes!H48&lt;&gt;"",SUM(laptimes!H$2:'laptimes'!H48),"")</f>
        <v>4.1165381944444454E-2</v>
      </c>
      <c r="I48" s="3">
        <f>IF(laptimes!I48&lt;&gt;"",SUM(laptimes!I$2:'laptimes'!I48),"")</f>
        <v>4.0565891203703713E-2</v>
      </c>
      <c r="J48" s="3">
        <f>IF(laptimes!J48&lt;&gt;"",SUM(laptimes!J$2:'laptimes'!J48),"")</f>
        <v>4.1119849537037033E-2</v>
      </c>
      <c r="K48" s="3">
        <f>IF(laptimes!K48&lt;&gt;"",SUM(laptimes!K$2:'laptimes'!K48),"")</f>
        <v>4.1231412037037028E-2</v>
      </c>
      <c r="L48" s="3">
        <f>IF(laptimes!L48&lt;&gt;"",SUM(laptimes!L$2:'laptimes'!L48),"")</f>
        <v>4.0411284722222232E-2</v>
      </c>
      <c r="M48" s="3">
        <f>IF(laptimes!M48&lt;&gt;"",SUM(laptimes!M$2:'laptimes'!M48),"")</f>
        <v>4.1269502314814806E-2</v>
      </c>
      <c r="N48" s="3">
        <f>IF(laptimes!N48&lt;&gt;"",SUM(laptimes!N$2:'laptimes'!N48),"")</f>
        <v>4.144918981481481E-2</v>
      </c>
      <c r="O48" s="3">
        <f>IF(laptimes!O48&lt;&gt;"",SUM(laptimes!O$2:'laptimes'!O48),"")</f>
        <v>4.0253553240740751E-2</v>
      </c>
      <c r="P48" s="3">
        <f>IF(laptimes!P48&lt;&gt;"",SUM(laptimes!P$2:'laptimes'!P48),"")</f>
        <v>4.0274490740740736E-2</v>
      </c>
      <c r="Q48" s="3">
        <f>IF(laptimes!Q48&lt;&gt;"",SUM(laptimes!Q$2:'laptimes'!Q48),"")</f>
        <v>4.1047233796296302E-2</v>
      </c>
      <c r="R48" s="3">
        <f>IF(laptimes!R48&lt;&gt;"",SUM(laptimes!R$2:'laptimes'!R48),"")</f>
        <v>4.1717638888888887E-2</v>
      </c>
      <c r="S48" s="3">
        <f>IF(laptimes!S48&lt;&gt;"",SUM(laptimes!S$2:'laptimes'!S48),"")</f>
        <v>4.0568819444444446E-2</v>
      </c>
      <c r="T48" s="3">
        <f>IF(laptimes!T48&lt;&gt;"",SUM(laptimes!T$2:'laptimes'!T48),"")</f>
        <v>4.2356967592592588E-2</v>
      </c>
      <c r="U48" s="3">
        <f>IF(laptimes!U48&lt;&gt;"",SUM(laptimes!U$2:'laptimes'!U48),"")</f>
        <v>4.114399305555555E-2</v>
      </c>
    </row>
    <row r="49" spans="1:21" x14ac:dyDescent="0.25">
      <c r="A49">
        <v>48</v>
      </c>
      <c r="B49" s="3">
        <f>IF(laptimes!B49&lt;&gt;"",SUM(laptimes!B$2:'laptimes'!B49),"")</f>
        <v>4.2047789351851841E-2</v>
      </c>
      <c r="C49" s="3">
        <f>IF(laptimes!C49&lt;&gt;"",SUM(laptimes!C$2:'laptimes'!C49),"")</f>
        <v>4.1897500000000011E-2</v>
      </c>
      <c r="D49" s="3">
        <f>IF(laptimes!D49&lt;&gt;"",SUM(laptimes!D$2:'laptimes'!D49),"")</f>
        <v>4.1061655092592589E-2</v>
      </c>
      <c r="E49" s="3">
        <f>IF(laptimes!E49&lt;&gt;"",SUM(laptimes!E$2:'laptimes'!E49),"")</f>
        <v>4.1949016203703705E-2</v>
      </c>
      <c r="F49" s="3">
        <f>IF(laptimes!F49&lt;&gt;"",SUM(laptimes!F$2:'laptimes'!F49),"")</f>
        <v>4.18634837962963E-2</v>
      </c>
      <c r="G49" s="3">
        <f>IF(laptimes!G49&lt;&gt;"",SUM(laptimes!G$2:'laptimes'!G49),"")</f>
        <v>4.1875879629629638E-2</v>
      </c>
      <c r="H49" s="3">
        <f>IF(laptimes!H49&lt;&gt;"",SUM(laptimes!H$2:'laptimes'!H49),"")</f>
        <v>4.2010949074074086E-2</v>
      </c>
      <c r="I49" s="3">
        <f>IF(laptimes!I49&lt;&gt;"",SUM(laptimes!I$2:'laptimes'!I49),"")</f>
        <v>4.1414548611111122E-2</v>
      </c>
      <c r="J49" s="3">
        <f>IF(laptimes!J49&lt;&gt;"",SUM(laptimes!J$2:'laptimes'!J49),"")</f>
        <v>4.1976365740740734E-2</v>
      </c>
      <c r="K49" s="3">
        <f>IF(laptimes!K49&lt;&gt;"",SUM(laptimes!K$2:'laptimes'!K49),"")</f>
        <v>4.2086828703703692E-2</v>
      </c>
      <c r="L49" s="3">
        <f>IF(laptimes!L49&lt;&gt;"",SUM(laptimes!L$2:'laptimes'!L49),"")</f>
        <v>4.1263877314814824E-2</v>
      </c>
      <c r="M49" s="3">
        <f>IF(laptimes!M49&lt;&gt;"",SUM(laptimes!M$2:'laptimes'!M49),"")</f>
        <v>4.2124722222222216E-2</v>
      </c>
      <c r="N49" s="3">
        <f>IF(laptimes!N49&lt;&gt;"",SUM(laptimes!N$2:'laptimes'!N49),"")</f>
        <v>4.2296724537037034E-2</v>
      </c>
      <c r="O49" s="3">
        <f>IF(laptimes!O49&lt;&gt;"",SUM(laptimes!O$2:'laptimes'!O49),"")</f>
        <v>4.1084710648148157E-2</v>
      </c>
      <c r="P49" s="3">
        <f>IF(laptimes!P49&lt;&gt;"",SUM(laptimes!P$2:'laptimes'!P49),"")</f>
        <v>4.11071412037037E-2</v>
      </c>
      <c r="Q49" s="3">
        <f>IF(laptimes!Q49&lt;&gt;"",SUM(laptimes!Q$2:'laptimes'!Q49),"")</f>
        <v>4.1931608796296302E-2</v>
      </c>
      <c r="R49" s="3">
        <f>IF(laptimes!R49&lt;&gt;"",SUM(laptimes!R$2:'laptimes'!R49),"")</f>
        <v>4.2586481481481482E-2</v>
      </c>
      <c r="S49" s="3">
        <f>IF(laptimes!S49&lt;&gt;"",SUM(laptimes!S$2:'laptimes'!S49),"")</f>
        <v>4.1418321759259261E-2</v>
      </c>
      <c r="T49" s="3">
        <f>IF(laptimes!T49&lt;&gt;"",SUM(laptimes!T$2:'laptimes'!T49),"")</f>
        <v>4.3238888888888882E-2</v>
      </c>
      <c r="U49" s="3">
        <f>IF(laptimes!U49&lt;&gt;"",SUM(laptimes!U$2:'laptimes'!U49),"")</f>
        <v>4.1990613425925923E-2</v>
      </c>
    </row>
    <row r="50" spans="1:21" x14ac:dyDescent="0.25">
      <c r="A50">
        <v>49</v>
      </c>
      <c r="B50" s="3">
        <f>IF(laptimes!B50&lt;&gt;"",SUM(laptimes!B$2:'laptimes'!B50),"")</f>
        <v>4.2894444444444436E-2</v>
      </c>
      <c r="C50" s="3">
        <f>IF(laptimes!C50&lt;&gt;"",SUM(laptimes!C$2:'laptimes'!C50),"")</f>
        <v>4.2785162037037049E-2</v>
      </c>
      <c r="D50" s="3">
        <f>IF(laptimes!D50&lt;&gt;"",SUM(laptimes!D$2:'laptimes'!D50),"")</f>
        <v>4.1958310185185178E-2</v>
      </c>
      <c r="E50" s="3">
        <f>IF(laptimes!E50&lt;&gt;"",SUM(laptimes!E$2:'laptimes'!E50),"")</f>
        <v>4.279666666666667E-2</v>
      </c>
      <c r="F50" s="3">
        <f>IF(laptimes!F50&lt;&gt;"",SUM(laptimes!F$2:'laptimes'!F50),"")</f>
        <v>4.2719814814814822E-2</v>
      </c>
      <c r="G50" s="3">
        <f>IF(laptimes!G50&lt;&gt;"",SUM(laptimes!G$2:'laptimes'!G50),"")</f>
        <v>4.2719953703703711E-2</v>
      </c>
      <c r="H50" s="3">
        <f>IF(laptimes!H50&lt;&gt;"",SUM(laptimes!H$2:'laptimes'!H50),"")</f>
        <v>4.2856701388888904E-2</v>
      </c>
      <c r="I50" s="3">
        <f>IF(laptimes!I50&lt;&gt;"",SUM(laptimes!I$2:'laptimes'!I50),"")</f>
        <v>4.2272627314814827E-2</v>
      </c>
      <c r="J50" s="3">
        <f>IF(laptimes!J50&lt;&gt;"",SUM(laptimes!J$2:'laptimes'!J50),"")</f>
        <v>4.2831076388888882E-2</v>
      </c>
      <c r="K50" s="3">
        <f>IF(laptimes!K50&lt;&gt;"",SUM(laptimes!K$2:'laptimes'!K50),"")</f>
        <v>4.2942569444444433E-2</v>
      </c>
      <c r="L50" s="3">
        <f>IF(laptimes!L50&lt;&gt;"",SUM(laptimes!L$2:'laptimes'!L50),"")</f>
        <v>4.2120671296296305E-2</v>
      </c>
      <c r="M50" s="3">
        <f>IF(laptimes!M50&lt;&gt;"",SUM(laptimes!M$2:'laptimes'!M50),"")</f>
        <v>4.2962511574074068E-2</v>
      </c>
      <c r="N50" s="3">
        <f>IF(laptimes!N50&lt;&gt;"",SUM(laptimes!N$2:'laptimes'!N50),"")</f>
        <v>4.3149953703703697E-2</v>
      </c>
      <c r="O50" s="3">
        <f>IF(laptimes!O50&lt;&gt;"",SUM(laptimes!O$2:'laptimes'!O50),"")</f>
        <v>4.1916585648148159E-2</v>
      </c>
      <c r="P50" s="3">
        <f>IF(laptimes!P50&lt;&gt;"",SUM(laptimes!P$2:'laptimes'!P50),"")</f>
        <v>4.1935439814814811E-2</v>
      </c>
      <c r="Q50" s="3">
        <f>IF(laptimes!Q50&lt;&gt;"",SUM(laptimes!Q$2:'laptimes'!Q50),"")</f>
        <v>4.2790891203703711E-2</v>
      </c>
      <c r="R50" s="3">
        <f>IF(laptimes!R50&lt;&gt;"",SUM(laptimes!R$2:'laptimes'!R50),"")</f>
        <v>4.345740740740741E-2</v>
      </c>
      <c r="S50" s="3">
        <f>IF(laptimes!S50&lt;&gt;"",SUM(laptimes!S$2:'laptimes'!S50),"")</f>
        <v>4.2276863425925924E-2</v>
      </c>
      <c r="T50" s="3">
        <f>IF(laptimes!T50&lt;&gt;"",SUM(laptimes!T$2:'laptimes'!T50),"")</f>
        <v>4.412494212962962E-2</v>
      </c>
      <c r="U50" s="3">
        <f>IF(laptimes!U50&lt;&gt;"",SUM(laptimes!U$2:'laptimes'!U50),"")</f>
        <v>4.2835752314814811E-2</v>
      </c>
    </row>
    <row r="51" spans="1:21" x14ac:dyDescent="0.25">
      <c r="A51">
        <v>50</v>
      </c>
      <c r="B51" s="3">
        <f>IF(laptimes!B51&lt;&gt;"",SUM(laptimes!B$2:'laptimes'!B51),"")</f>
        <v>4.3739606481481473E-2</v>
      </c>
      <c r="C51" s="3">
        <f>IF(laptimes!C51&lt;&gt;"",SUM(laptimes!C$2:'laptimes'!C51),"")</f>
        <v>4.3645578703703718E-2</v>
      </c>
      <c r="D51" s="3">
        <f>IF(laptimes!D51&lt;&gt;"",SUM(laptimes!D$2:'laptimes'!D51),"")</f>
        <v>4.2998437499999993E-2</v>
      </c>
      <c r="E51" s="3">
        <f>IF(laptimes!E51&lt;&gt;"",SUM(laptimes!E$2:'laptimes'!E51),"")</f>
        <v>4.3653333333333336E-2</v>
      </c>
      <c r="F51" s="3">
        <f>IF(laptimes!F51&lt;&gt;"",SUM(laptimes!F$2:'laptimes'!F51),"")</f>
        <v>4.3613240740740744E-2</v>
      </c>
      <c r="G51" s="3">
        <f>IF(laptimes!G51&lt;&gt;"",SUM(laptimes!G$2:'laptimes'!G51),"")</f>
        <v>4.3576226851851863E-2</v>
      </c>
      <c r="H51" s="3">
        <f>IF(laptimes!H51&lt;&gt;"",SUM(laptimes!H$2:'laptimes'!H51),"")</f>
        <v>4.3704537037037056E-2</v>
      </c>
      <c r="I51" s="3">
        <f>IF(laptimes!I51&lt;&gt;"",SUM(laptimes!I$2:'laptimes'!I51),"")</f>
        <v>4.3127152777777789E-2</v>
      </c>
      <c r="J51" s="3">
        <f>IF(laptimes!J51&lt;&gt;"",SUM(laptimes!J$2:'laptimes'!J51),"")</f>
        <v>4.3685324074074064E-2</v>
      </c>
      <c r="K51" s="3">
        <f>IF(laptimes!K51&lt;&gt;"",SUM(laptimes!K$2:'laptimes'!K51),"")</f>
        <v>4.3801550925925914E-2</v>
      </c>
      <c r="L51" s="3">
        <f>IF(laptimes!L51&lt;&gt;"",SUM(laptimes!L$2:'laptimes'!L51),"")</f>
        <v>4.3030439814814823E-2</v>
      </c>
      <c r="M51" s="3">
        <f>IF(laptimes!M51&lt;&gt;"",SUM(laptimes!M$2:'laptimes'!M51),"")</f>
        <v>4.3805231481481473E-2</v>
      </c>
      <c r="N51" s="3">
        <f>IF(laptimes!N51&lt;&gt;"",SUM(laptimes!N$2:'laptimes'!N51),"")</f>
        <v>4.4005092592592589E-2</v>
      </c>
      <c r="O51" s="3">
        <f>IF(laptimes!O51&lt;&gt;"",SUM(laptimes!O$2:'laptimes'!O51),"")</f>
        <v>4.2748726851851861E-2</v>
      </c>
      <c r="P51" s="3">
        <f>IF(laptimes!P51&lt;&gt;"",SUM(laptimes!P$2:'laptimes'!P51),"")</f>
        <v>4.2766990740740737E-2</v>
      </c>
      <c r="Q51" s="3">
        <f>IF(laptimes!Q51&lt;&gt;"",SUM(laptimes!Q$2:'laptimes'!Q51),"")</f>
        <v>4.3648923611111119E-2</v>
      </c>
      <c r="R51" s="3">
        <f>IF(laptimes!R51&lt;&gt;"",SUM(laptimes!R$2:'laptimes'!R51),"")</f>
        <v>4.4328935185185186E-2</v>
      </c>
      <c r="S51" s="3">
        <f>IF(laptimes!S51&lt;&gt;"",SUM(laptimes!S$2:'laptimes'!S51),"")</f>
        <v>4.3134374999999996E-2</v>
      </c>
      <c r="T51" s="3">
        <f>IF(laptimes!T51&lt;&gt;"",SUM(laptimes!T$2:'laptimes'!T51),"")</f>
        <v>4.5010416666666657E-2</v>
      </c>
      <c r="U51" s="3">
        <f>IF(laptimes!U51&lt;&gt;"",SUM(laptimes!U$2:'laptimes'!U51),"")</f>
        <v>4.3688715277777776E-2</v>
      </c>
    </row>
    <row r="52" spans="1:21" x14ac:dyDescent="0.25">
      <c r="A52">
        <v>51</v>
      </c>
      <c r="B52" s="3">
        <f>IF(laptimes!B52&lt;&gt;"",SUM(laptimes!B$2:'laptimes'!B52),"")</f>
        <v>4.4582858796296289E-2</v>
      </c>
      <c r="C52" s="3">
        <f>IF(laptimes!C52&lt;&gt;"",SUM(laptimes!C$2:'laptimes'!C52),"")</f>
        <v>4.451908564814816E-2</v>
      </c>
      <c r="D52" s="3">
        <f>IF(laptimes!D52&lt;&gt;"",SUM(laptimes!D$2:'laptimes'!D52),"")</f>
        <v>4.3824641203703697E-2</v>
      </c>
      <c r="E52" s="3">
        <f>IF(laptimes!E52&lt;&gt;"",SUM(laptimes!E$2:'laptimes'!E52),"")</f>
        <v>4.451984953703704E-2</v>
      </c>
      <c r="F52" s="3">
        <f>IF(laptimes!F52&lt;&gt;"",SUM(laptimes!F$2:'laptimes'!F52),"")</f>
        <v>4.4472824074074074E-2</v>
      </c>
      <c r="G52" s="3">
        <f>IF(laptimes!G52&lt;&gt;"",SUM(laptimes!G$2:'laptimes'!G52),"")</f>
        <v>4.4450243055555567E-2</v>
      </c>
      <c r="H52" s="3">
        <f>IF(laptimes!H52&lt;&gt;"",SUM(laptimes!H$2:'laptimes'!H52),"")</f>
        <v>4.4556631944444466E-2</v>
      </c>
      <c r="I52" s="3">
        <f>IF(laptimes!I52&lt;&gt;"",SUM(laptimes!I$2:'laptimes'!I52),"")</f>
        <v>4.3978900462962975E-2</v>
      </c>
      <c r="J52" s="3">
        <f>IF(laptimes!J52&lt;&gt;"",SUM(laptimes!J$2:'laptimes'!J52),"")</f>
        <v>4.4544421296296287E-2</v>
      </c>
      <c r="K52" s="3">
        <f>IF(laptimes!K52&lt;&gt;"",SUM(laptimes!K$2:'laptimes'!K52),"")</f>
        <v>4.4680995370370361E-2</v>
      </c>
      <c r="L52" s="3">
        <f>IF(laptimes!L52&lt;&gt;"",SUM(laptimes!L$2:'laptimes'!L52),"")</f>
        <v>4.4073553240740748E-2</v>
      </c>
      <c r="M52" s="3">
        <f>IF(laptimes!M52&lt;&gt;"",SUM(laptimes!M$2:'laptimes'!M52),"")</f>
        <v>4.4643993055555546E-2</v>
      </c>
      <c r="N52" s="3">
        <f>IF(laptimes!N52&lt;&gt;"",SUM(laptimes!N$2:'laptimes'!N52),"")</f>
        <v>4.4854201388888883E-2</v>
      </c>
      <c r="O52" s="3">
        <f>IF(laptimes!O52&lt;&gt;"",SUM(laptimes!O$2:'laptimes'!O52),"")</f>
        <v>4.3582592592592603E-2</v>
      </c>
      <c r="P52" s="3">
        <f>IF(laptimes!P52&lt;&gt;"",SUM(laptimes!P$2:'laptimes'!P52),"")</f>
        <v>4.3597175925925921E-2</v>
      </c>
      <c r="Q52" s="3">
        <f>IF(laptimes!Q52&lt;&gt;"",SUM(laptimes!Q$2:'laptimes'!Q52),"")</f>
        <v>4.4497326388888897E-2</v>
      </c>
      <c r="R52" s="3">
        <f>IF(laptimes!R52&lt;&gt;"",SUM(laptimes!R$2:'laptimes'!R52),"")</f>
        <v>4.5210057870370371E-2</v>
      </c>
      <c r="S52" s="3">
        <f>IF(laptimes!S52&lt;&gt;"",SUM(laptimes!S$2:'laptimes'!S52),"")</f>
        <v>4.3983553240740735E-2</v>
      </c>
      <c r="T52" s="3">
        <f>IF(laptimes!T52&lt;&gt;"",SUM(laptimes!T$2:'laptimes'!T52),"")</f>
        <v>4.6005821759259248E-2</v>
      </c>
      <c r="U52" s="3">
        <f>IF(laptimes!U52&lt;&gt;"",SUM(laptimes!U$2:'laptimes'!U52),"")</f>
        <v>4.4549803240740739E-2</v>
      </c>
    </row>
    <row r="53" spans="1:21" x14ac:dyDescent="0.25">
      <c r="A53">
        <v>52</v>
      </c>
      <c r="B53" s="3">
        <f>IF(laptimes!B53&lt;&gt;"",SUM(laptimes!B$2:'laptimes'!B53),"")</f>
        <v>4.5437395833333324E-2</v>
      </c>
      <c r="C53" s="3">
        <f>IF(laptimes!C53&lt;&gt;"",SUM(laptimes!C$2:'laptimes'!C53),"")</f>
        <v>4.5393402777777793E-2</v>
      </c>
      <c r="D53" s="3">
        <f>IF(laptimes!D53&lt;&gt;"",SUM(laptimes!D$2:'laptimes'!D53),"")</f>
        <v>4.4657627314814811E-2</v>
      </c>
      <c r="E53" s="3">
        <f>IF(laptimes!E53&lt;&gt;"",SUM(laptimes!E$2:'laptimes'!E53),"")</f>
        <v>4.537359953703704E-2</v>
      </c>
      <c r="F53" s="3">
        <f>IF(laptimes!F53&lt;&gt;"",SUM(laptimes!F$2:'laptimes'!F53),"")</f>
        <v>4.5342696759259261E-2</v>
      </c>
      <c r="G53" s="3">
        <f>IF(laptimes!G53&lt;&gt;"",SUM(laptimes!G$2:'laptimes'!G53),"")</f>
        <v>4.5308634259259274E-2</v>
      </c>
      <c r="H53" s="3">
        <f>IF(laptimes!H53&lt;&gt;"",SUM(laptimes!H$2:'laptimes'!H53),"")</f>
        <v>4.5420347222222247E-2</v>
      </c>
      <c r="I53" s="3">
        <f>IF(laptimes!I53&lt;&gt;"",SUM(laptimes!I$2:'laptimes'!I53),"")</f>
        <v>4.4830023148148157E-2</v>
      </c>
      <c r="J53" s="3">
        <f>IF(laptimes!J53&lt;&gt;"",SUM(laptimes!J$2:'laptimes'!J53),"")</f>
        <v>4.5405891203703697E-2</v>
      </c>
      <c r="K53" s="3">
        <f>IF(laptimes!K53&lt;&gt;"",SUM(laptimes!K$2:'laptimes'!K53),"")</f>
        <v>4.5539675925925914E-2</v>
      </c>
      <c r="L53" s="3">
        <f>IF(laptimes!L53&lt;&gt;"",SUM(laptimes!L$2:'laptimes'!L53),"")</f>
        <v>4.489631944444445E-2</v>
      </c>
      <c r="M53" s="3">
        <f>IF(laptimes!M53&lt;&gt;"",SUM(laptimes!M$2:'laptimes'!M53),"")</f>
        <v>4.5484178240740733E-2</v>
      </c>
      <c r="N53" s="3">
        <f>IF(laptimes!N53&lt;&gt;"",SUM(laptimes!N$2:'laptimes'!N53),"")</f>
        <v>4.5732453703703699E-2</v>
      </c>
      <c r="O53" s="3">
        <f>IF(laptimes!O53&lt;&gt;"",SUM(laptimes!O$2:'laptimes'!O53),"")</f>
        <v>4.4409398148148156E-2</v>
      </c>
      <c r="P53" s="3">
        <f>IF(laptimes!P53&lt;&gt;"",SUM(laptimes!P$2:'laptimes'!P53),"")</f>
        <v>4.4423981481481474E-2</v>
      </c>
      <c r="Q53" s="3">
        <f>IF(laptimes!Q53&lt;&gt;"",SUM(laptimes!Q$2:'laptimes'!Q53),"")</f>
        <v>4.5352800925925932E-2</v>
      </c>
      <c r="R53" s="3">
        <f>IF(laptimes!R53&lt;&gt;"",SUM(laptimes!R$2:'laptimes'!R53),"")</f>
        <v>4.6223807870370372E-2</v>
      </c>
      <c r="S53" s="3" t="str">
        <f>IF(laptimes!S53&lt;&gt;"",SUM(laptimes!S$2:'laptimes'!S53),"")</f>
        <v/>
      </c>
      <c r="T53" s="3">
        <f>IF(laptimes!T53&lt;&gt;"",SUM(laptimes!T$2:'laptimes'!T53),"")</f>
        <v>4.7169884259259248E-2</v>
      </c>
      <c r="U53" s="3">
        <f>IF(laptimes!U53&lt;&gt;"",SUM(laptimes!U$2:'laptimes'!U53),"")</f>
        <v>4.5411643518518514E-2</v>
      </c>
    </row>
    <row r="54" spans="1:21" x14ac:dyDescent="0.25">
      <c r="A54">
        <v>53</v>
      </c>
      <c r="B54" s="3">
        <f>IF(laptimes!B54&lt;&gt;"",SUM(laptimes!B$2:'laptimes'!B54),"")</f>
        <v>4.6538333333333327E-2</v>
      </c>
      <c r="C54" s="3">
        <f>IF(laptimes!C54&lt;&gt;"",SUM(laptimes!C$2:'laptimes'!C54),"")</f>
        <v>4.6508796296296312E-2</v>
      </c>
      <c r="D54" s="3">
        <f>IF(laptimes!D54&lt;&gt;"",SUM(laptimes!D$2:'laptimes'!D54),"")</f>
        <v>4.5494722222222221E-2</v>
      </c>
      <c r="E54" s="3">
        <f>IF(laptimes!E54&lt;&gt;"",SUM(laptimes!E$2:'laptimes'!E54),"")</f>
        <v>4.6446423611111114E-2</v>
      </c>
      <c r="F54" s="3">
        <f>IF(laptimes!F54&lt;&gt;"",SUM(laptimes!F$2:'laptimes'!F54),"")</f>
        <v>4.6403460648148147E-2</v>
      </c>
      <c r="G54" s="3">
        <f>IF(laptimes!G54&lt;&gt;"",SUM(laptimes!G$2:'laptimes'!G54),"")</f>
        <v>4.6351655092592606E-2</v>
      </c>
      <c r="H54" s="3">
        <f>IF(laptimes!H54&lt;&gt;"",SUM(laptimes!H$2:'laptimes'!H54),"")</f>
        <v>4.6522650462962986E-2</v>
      </c>
      <c r="I54" s="3">
        <f>IF(laptimes!I54&lt;&gt;"",SUM(laptimes!I$2:'laptimes'!I54),"")</f>
        <v>4.5701284722222228E-2</v>
      </c>
      <c r="J54" s="3">
        <f>IF(laptimes!J54&lt;&gt;"",SUM(laptimes!J$2:'laptimes'!J54),"")</f>
        <v>4.6528113425925915E-2</v>
      </c>
      <c r="K54" s="3">
        <f>IF(laptimes!K54&lt;&gt;"",SUM(laptimes!K$2:'laptimes'!K54),"")</f>
        <v>4.6723078703703694E-2</v>
      </c>
      <c r="L54" s="3">
        <f>IF(laptimes!L54&lt;&gt;"",SUM(laptimes!L$2:'laptimes'!L54),"")</f>
        <v>4.5794965277777787E-2</v>
      </c>
      <c r="M54" s="3">
        <f>IF(laptimes!M54&lt;&gt;"",SUM(laptimes!M$2:'laptimes'!M54),"")</f>
        <v>4.6590763888888879E-2</v>
      </c>
      <c r="N54" s="3">
        <f>IF(laptimes!N54&lt;&gt;"",SUM(laptimes!N$2:'laptimes'!N54),"")</f>
        <v>4.6922384259259257E-2</v>
      </c>
      <c r="O54" s="3">
        <f>IF(laptimes!O54&lt;&gt;"",SUM(laptimes!O$2:'laptimes'!O54),"")</f>
        <v>4.5246481481481492E-2</v>
      </c>
      <c r="P54" s="3">
        <f>IF(laptimes!P54&lt;&gt;"",SUM(laptimes!P$2:'laptimes'!P54),"")</f>
        <v>4.5261087962962958E-2</v>
      </c>
      <c r="Q54" s="3">
        <f>IF(laptimes!Q54&lt;&gt;"",SUM(laptimes!Q$2:'laptimes'!Q54),"")</f>
        <v>4.6418425925925932E-2</v>
      </c>
      <c r="R54" s="3">
        <f>IF(laptimes!R54&lt;&gt;"",SUM(laptimes!R$2:'laptimes'!R54),"")</f>
        <v>4.738831018518519E-2</v>
      </c>
      <c r="S54" s="3" t="str">
        <f>IF(laptimes!S54&lt;&gt;"",SUM(laptimes!S$2:'laptimes'!S54),"")</f>
        <v/>
      </c>
      <c r="T54" s="3">
        <f>IF(laptimes!T54&lt;&gt;"",SUM(laptimes!T$2:'laptimes'!T54),"")</f>
        <v>4.8143923611111097E-2</v>
      </c>
      <c r="U54" s="3">
        <f>IF(laptimes!U54&lt;&gt;"",SUM(laptimes!U$2:'laptimes'!U54),"")</f>
        <v>4.6499594907407404E-2</v>
      </c>
    </row>
    <row r="55" spans="1:21" x14ac:dyDescent="0.25">
      <c r="A55">
        <v>54</v>
      </c>
      <c r="B55" s="3">
        <f>IF(laptimes!B55&lt;&gt;"",SUM(laptimes!B$2:'laptimes'!B55),"")</f>
        <v>4.769645833333333E-2</v>
      </c>
      <c r="C55" s="3">
        <f>IF(laptimes!C55&lt;&gt;"",SUM(laptimes!C$2:'laptimes'!C55),"")</f>
        <v>4.7815763888888904E-2</v>
      </c>
      <c r="D55" s="3">
        <f>IF(laptimes!D55&lt;&gt;"",SUM(laptimes!D$2:'laptimes'!D55),"")</f>
        <v>4.6607013888888889E-2</v>
      </c>
      <c r="E55" s="3">
        <f>IF(laptimes!E55&lt;&gt;"",SUM(laptimes!E$2:'laptimes'!E55),"")</f>
        <v>4.7620532407407407E-2</v>
      </c>
      <c r="F55" s="3">
        <f>IF(laptimes!F55&lt;&gt;"",SUM(laptimes!F$2:'laptimes'!F55),"")</f>
        <v>4.7571504629629627E-2</v>
      </c>
      <c r="G55" s="3">
        <f>IF(laptimes!G55&lt;&gt;"",SUM(laptimes!G$2:'laptimes'!G55),"")</f>
        <v>4.7543738425925942E-2</v>
      </c>
      <c r="H55" s="3">
        <f>IF(laptimes!H55&lt;&gt;"",SUM(laptimes!H$2:'laptimes'!H55),"")</f>
        <v>4.7675231481481506E-2</v>
      </c>
      <c r="I55" s="3">
        <f>IF(laptimes!I55&lt;&gt;"",SUM(laptimes!I$2:'laptimes'!I55),"")</f>
        <v>4.6901388888888895E-2</v>
      </c>
      <c r="J55" s="3">
        <f>IF(laptimes!J55&lt;&gt;"",SUM(laptimes!J$2:'laptimes'!J55),"")</f>
        <v>4.7833854166666655E-2</v>
      </c>
      <c r="K55" s="3">
        <f>IF(laptimes!K55&lt;&gt;"",SUM(laptimes!K$2:'laptimes'!K55),"")</f>
        <v>4.8014814814814802E-2</v>
      </c>
      <c r="L55" s="3">
        <f>IF(laptimes!L55&lt;&gt;"",SUM(laptimes!L$2:'laptimes'!L55),"")</f>
        <v>4.6928252314814824E-2</v>
      </c>
      <c r="M55" s="3">
        <f>IF(laptimes!M55&lt;&gt;"",SUM(laptimes!M$2:'laptimes'!M55),"")</f>
        <v>4.7752951388888881E-2</v>
      </c>
      <c r="N55" s="3">
        <f>IF(laptimes!N55&lt;&gt;"",SUM(laptimes!N$2:'laptimes'!N55),"")</f>
        <v>4.8091620370370368E-2</v>
      </c>
      <c r="O55" s="3">
        <f>IF(laptimes!O55&lt;&gt;"",SUM(laptimes!O$2:'laptimes'!O55),"")</f>
        <v>4.6281238425925936E-2</v>
      </c>
      <c r="P55" s="3">
        <f>IF(laptimes!P55&lt;&gt;"",SUM(laptimes!P$2:'laptimes'!P55),"")</f>
        <v>4.6262407407407405E-2</v>
      </c>
      <c r="Q55" s="3">
        <f>IF(laptimes!Q55&lt;&gt;"",SUM(laptimes!Q$2:'laptimes'!Q55),"")</f>
        <v>4.7595104166666673E-2</v>
      </c>
      <c r="R55" s="3">
        <f>IF(laptimes!R55&lt;&gt;"",SUM(laptimes!R$2:'laptimes'!R55),"")</f>
        <v>4.8311250000000007E-2</v>
      </c>
      <c r="S55" s="3" t="str">
        <f>IF(laptimes!S55&lt;&gt;"",SUM(laptimes!S$2:'laptimes'!S55),"")</f>
        <v/>
      </c>
      <c r="T55" s="3">
        <f>IF(laptimes!T55&lt;&gt;"",SUM(laptimes!T$2:'laptimes'!T55),"")</f>
        <v>4.9275393518518507E-2</v>
      </c>
      <c r="U55" s="3">
        <f>IF(laptimes!U55&lt;&gt;"",SUM(laptimes!U$2:'laptimes'!U55),"")</f>
        <v>4.7670324074074073E-2</v>
      </c>
    </row>
    <row r="56" spans="1:21" x14ac:dyDescent="0.25">
      <c r="A56">
        <v>55</v>
      </c>
      <c r="B56" s="3">
        <f>IF(laptimes!B56&lt;&gt;"",SUM(laptimes!B$2:'laptimes'!B56),"")</f>
        <v>4.8993206018518518E-2</v>
      </c>
      <c r="C56" s="3">
        <f>IF(laptimes!C56&lt;&gt;"",SUM(laptimes!C$2:'laptimes'!C56),"")</f>
        <v>4.9028680555555572E-2</v>
      </c>
      <c r="D56" s="3">
        <f>IF(laptimes!D56&lt;&gt;"",SUM(laptimes!D$2:'laptimes'!D56),"")</f>
        <v>4.7778449074074074E-2</v>
      </c>
      <c r="E56" s="3">
        <f>IF(laptimes!E56&lt;&gt;"",SUM(laptimes!E$2:'laptimes'!E56),"")</f>
        <v>4.8946319444444442E-2</v>
      </c>
      <c r="F56" s="3">
        <f>IF(laptimes!F56&lt;&gt;"",SUM(laptimes!F$2:'laptimes'!F56),"")</f>
        <v>4.8912604166666665E-2</v>
      </c>
      <c r="G56" s="3">
        <f>IF(laptimes!G56&lt;&gt;"",SUM(laptimes!G$2:'laptimes'!G56),"")</f>
        <v>4.8896666666666685E-2</v>
      </c>
      <c r="H56" s="3">
        <f>IF(laptimes!H56&lt;&gt;"",SUM(laptimes!H$2:'laptimes'!H56),"")</f>
        <v>4.8975127314814841E-2</v>
      </c>
      <c r="I56" s="3">
        <f>IF(laptimes!I56&lt;&gt;"",SUM(laptimes!I$2:'laptimes'!I56),"")</f>
        <v>4.8079826388888892E-2</v>
      </c>
      <c r="J56" s="3">
        <f>IF(laptimes!J56&lt;&gt;"",SUM(laptimes!J$2:'laptimes'!J56),"")</f>
        <v>4.9038784722222208E-2</v>
      </c>
      <c r="K56" s="3">
        <f>IF(laptimes!K56&lt;&gt;"",SUM(laptimes!K$2:'laptimes'!K56),"")</f>
        <v>4.904440972222221E-2</v>
      </c>
      <c r="L56" s="3">
        <f>IF(laptimes!L56&lt;&gt;"",SUM(laptimes!L$2:'laptimes'!L56),"")</f>
        <v>4.8029849537037046E-2</v>
      </c>
      <c r="M56" s="3">
        <f>IF(laptimes!M56&lt;&gt;"",SUM(laptimes!M$2:'laptimes'!M56),"")</f>
        <v>4.9011574074074069E-2</v>
      </c>
      <c r="N56" s="3">
        <f>IF(laptimes!N56&lt;&gt;"",SUM(laptimes!N$2:'laptimes'!N56),"")</f>
        <v>4.9071666666666666E-2</v>
      </c>
      <c r="O56" s="3">
        <f>IF(laptimes!O56&lt;&gt;"",SUM(laptimes!O$2:'laptimes'!O56),"")</f>
        <v>4.7580636574074082E-2</v>
      </c>
      <c r="P56" s="3">
        <f>IF(laptimes!P56&lt;&gt;"",SUM(laptimes!P$2:'laptimes'!P56),"")</f>
        <v>4.7529201388888886E-2</v>
      </c>
      <c r="Q56" s="3">
        <f>IF(laptimes!Q56&lt;&gt;"",SUM(laptimes!Q$2:'laptimes'!Q56),"")</f>
        <v>4.8930462962962967E-2</v>
      </c>
      <c r="R56" s="3">
        <f>IF(laptimes!R56&lt;&gt;"",SUM(laptimes!R$2:'laptimes'!R56),"")</f>
        <v>4.9370949074074084E-2</v>
      </c>
      <c r="S56" s="3" t="str">
        <f>IF(laptimes!S56&lt;&gt;"",SUM(laptimes!S$2:'laptimes'!S56),"")</f>
        <v/>
      </c>
      <c r="T56" s="3">
        <f>IF(laptimes!T56&lt;&gt;"",SUM(laptimes!T$2:'laptimes'!T56),"")</f>
        <v>5.019770833333332E-2</v>
      </c>
      <c r="U56" s="3">
        <f>IF(laptimes!U56&lt;&gt;"",SUM(laptimes!U$2:'laptimes'!U56),"")</f>
        <v>4.8960243055555554E-2</v>
      </c>
    </row>
    <row r="57" spans="1:21" x14ac:dyDescent="0.25">
      <c r="A57">
        <v>56</v>
      </c>
      <c r="B57" s="3">
        <f>IF(laptimes!B57&lt;&gt;"",SUM(laptimes!B$2:'laptimes'!B57),"")</f>
        <v>5.000645833333333E-2</v>
      </c>
      <c r="C57" s="3">
        <f>IF(laptimes!C57&lt;&gt;"",SUM(laptimes!C$2:'laptimes'!C57),"")</f>
        <v>5.0025219907407423E-2</v>
      </c>
      <c r="D57" s="3">
        <f>IF(laptimes!D57&lt;&gt;"",SUM(laptimes!D$2:'laptimes'!D57),"")</f>
        <v>4.903681712962963E-2</v>
      </c>
      <c r="E57" s="3">
        <f>IF(laptimes!E57&lt;&gt;"",SUM(laptimes!E$2:'laptimes'!E57),"")</f>
        <v>4.995325231481481E-2</v>
      </c>
      <c r="F57" s="3">
        <f>IF(laptimes!F57&lt;&gt;"",SUM(laptimes!F$2:'laptimes'!F57),"")</f>
        <v>4.9941990740740738E-2</v>
      </c>
      <c r="G57" s="3">
        <f>IF(laptimes!G57&lt;&gt;"",SUM(laptimes!G$2:'laptimes'!G57),"")</f>
        <v>4.991725694444446E-2</v>
      </c>
      <c r="H57" s="3">
        <f>IF(laptimes!H57&lt;&gt;"",SUM(laptimes!H$2:'laptimes'!H57),"")</f>
        <v>4.9987789351851879E-2</v>
      </c>
      <c r="I57" s="3">
        <f>IF(laptimes!I57&lt;&gt;"",SUM(laptimes!I$2:'laptimes'!I57),"")</f>
        <v>4.9070497685185191E-2</v>
      </c>
      <c r="J57" s="3">
        <f>IF(laptimes!J57&lt;&gt;"",SUM(laptimes!J$2:'laptimes'!J57),"")</f>
        <v>5.0028587962962945E-2</v>
      </c>
      <c r="K57" s="3">
        <f>IF(laptimes!K57&lt;&gt;"",SUM(laptimes!K$2:'laptimes'!K57),"")</f>
        <v>5.0035590277777764E-2</v>
      </c>
      <c r="L57" s="3">
        <f>IF(laptimes!L57&lt;&gt;"",SUM(laptimes!L$2:'laptimes'!L57),"")</f>
        <v>4.9063530092592601E-2</v>
      </c>
      <c r="M57" s="3">
        <f>IF(laptimes!M57&lt;&gt;"",SUM(laptimes!M$2:'laptimes'!M57),"")</f>
        <v>5.0017314814814806E-2</v>
      </c>
      <c r="N57" s="3">
        <f>IF(laptimes!N57&lt;&gt;"",SUM(laptimes!N$2:'laptimes'!N57),"")</f>
        <v>5.0059513888888886E-2</v>
      </c>
      <c r="O57" s="3">
        <f>IF(laptimes!O57&lt;&gt;"",SUM(laptimes!O$2:'laptimes'!O57),"")</f>
        <v>4.8924814814814824E-2</v>
      </c>
      <c r="P57" s="3">
        <f>IF(laptimes!P57&lt;&gt;"",SUM(laptimes!P$2:'laptimes'!P57),"")</f>
        <v>4.8886874999999996E-2</v>
      </c>
      <c r="Q57" s="3">
        <f>IF(laptimes!Q57&lt;&gt;"",SUM(laptimes!Q$2:'laptimes'!Q57),"")</f>
        <v>4.9946354166666672E-2</v>
      </c>
      <c r="R57" s="3">
        <f>IF(laptimes!R57&lt;&gt;"",SUM(laptimes!R$2:'laptimes'!R57),"")</f>
        <v>5.0255891203703711E-2</v>
      </c>
      <c r="S57" s="3" t="str">
        <f>IF(laptimes!S57&lt;&gt;"",SUM(laptimes!S$2:'laptimes'!S57),"")</f>
        <v/>
      </c>
      <c r="T57" s="3">
        <f>IF(laptimes!T57&lt;&gt;"",SUM(laptimes!T$2:'laptimes'!T57),"")</f>
        <v>5.1080300925925914E-2</v>
      </c>
      <c r="U57" s="3">
        <f>IF(laptimes!U57&lt;&gt;"",SUM(laptimes!U$2:'laptimes'!U57),"")</f>
        <v>4.9984050925925921E-2</v>
      </c>
    </row>
    <row r="58" spans="1:21" x14ac:dyDescent="0.25">
      <c r="A58">
        <v>57</v>
      </c>
      <c r="B58" s="3">
        <f>IF(laptimes!B58&lt;&gt;"",SUM(laptimes!B$2:'laptimes'!B58),"")</f>
        <v>5.0931493055555555E-2</v>
      </c>
      <c r="C58" s="3">
        <f>IF(laptimes!C58&lt;&gt;"",SUM(laptimes!C$2:'laptimes'!C58),"")</f>
        <v>5.0945162037037049E-2</v>
      </c>
      <c r="D58" s="3">
        <f>IF(laptimes!D58&lt;&gt;"",SUM(laptimes!D$2:'laptimes'!D58),"")</f>
        <v>5.0326527777777776E-2</v>
      </c>
      <c r="E58" s="3">
        <f>IF(laptimes!E58&lt;&gt;"",SUM(laptimes!E$2:'laptimes'!E58),"")</f>
        <v>5.08780787037037E-2</v>
      </c>
      <c r="F58" s="3">
        <f>IF(laptimes!F58&lt;&gt;"",SUM(laptimes!F$2:'laptimes'!F58),"")</f>
        <v>5.0846886574074074E-2</v>
      </c>
      <c r="G58" s="3">
        <f>IF(laptimes!G58&lt;&gt;"",SUM(laptimes!G$2:'laptimes'!G58),"")</f>
        <v>5.082381944444446E-2</v>
      </c>
      <c r="H58" s="3">
        <f>IF(laptimes!H58&lt;&gt;"",SUM(laptimes!H$2:'laptimes'!H58),"")</f>
        <v>5.090927083333336E-2</v>
      </c>
      <c r="I58" s="3">
        <f>IF(laptimes!I58&lt;&gt;"",SUM(laptimes!I$2:'laptimes'!I58),"")</f>
        <v>5.0345682870370376E-2</v>
      </c>
      <c r="J58" s="3">
        <f>IF(laptimes!J58&lt;&gt;"",SUM(laptimes!J$2:'laptimes'!J58),"")</f>
        <v>5.0949618055555534E-2</v>
      </c>
      <c r="K58" s="3">
        <f>IF(laptimes!K58&lt;&gt;"",SUM(laptimes!K$2:'laptimes'!K58),"")</f>
        <v>5.0964166666666651E-2</v>
      </c>
      <c r="L58" s="3">
        <f>IF(laptimes!L58&lt;&gt;"",SUM(laptimes!L$2:'laptimes'!L58),"")</f>
        <v>5.0333946759259271E-2</v>
      </c>
      <c r="M58" s="3">
        <f>IF(laptimes!M58&lt;&gt;"",SUM(laptimes!M$2:'laptimes'!M58),"")</f>
        <v>5.0937210648148143E-2</v>
      </c>
      <c r="N58" s="3">
        <f>IF(laptimes!N58&lt;&gt;"",SUM(laptimes!N$2:'laptimes'!N58),"")</f>
        <v>5.1002754629629624E-2</v>
      </c>
      <c r="O58" s="3">
        <f>IF(laptimes!O58&lt;&gt;"",SUM(laptimes!O$2:'laptimes'!O58),"")</f>
        <v>5.0294594907407418E-2</v>
      </c>
      <c r="P58" s="3">
        <f>IF(laptimes!P58&lt;&gt;"",SUM(laptimes!P$2:'laptimes'!P58),"")</f>
        <v>5.0282499999999994E-2</v>
      </c>
      <c r="Q58" s="3">
        <f>IF(laptimes!Q58&lt;&gt;"",SUM(laptimes!Q$2:'laptimes'!Q58),"")</f>
        <v>5.0849502314814818E-2</v>
      </c>
      <c r="R58" s="3">
        <f>IF(laptimes!R58&lt;&gt;"",SUM(laptimes!R$2:'laptimes'!R58),"")</f>
        <v>5.1109502314814821E-2</v>
      </c>
      <c r="S58" s="3" t="str">
        <f>IF(laptimes!S58&lt;&gt;"",SUM(laptimes!S$2:'laptimes'!S58),"")</f>
        <v/>
      </c>
      <c r="T58" s="3">
        <f>IF(laptimes!T58&lt;&gt;"",SUM(laptimes!T$2:'laptimes'!T58),"")</f>
        <v>5.1971458333333324E-2</v>
      </c>
      <c r="U58" s="3">
        <f>IF(laptimes!U58&lt;&gt;"",SUM(laptimes!U$2:'laptimes'!U58),"")</f>
        <v>5.0901562499999997E-2</v>
      </c>
    </row>
    <row r="59" spans="1:21" x14ac:dyDescent="0.25">
      <c r="A59">
        <v>58</v>
      </c>
      <c r="B59" s="3">
        <f>IF(laptimes!B59&lt;&gt;"",SUM(laptimes!B$2:'laptimes'!B59),"")</f>
        <v>5.1848576388888887E-2</v>
      </c>
      <c r="C59" s="3">
        <f>IF(laptimes!C59&lt;&gt;"",SUM(laptimes!C$2:'laptimes'!C59),"")</f>
        <v>5.1870138888888903E-2</v>
      </c>
      <c r="D59" s="3">
        <f>IF(laptimes!D59&lt;&gt;"",SUM(laptimes!D$2:'laptimes'!D59),"")</f>
        <v>5.157534722222222E-2</v>
      </c>
      <c r="E59" s="3">
        <f>IF(laptimes!E59&lt;&gt;"",SUM(laptimes!E$2:'laptimes'!E59),"")</f>
        <v>5.1786770833333329E-2</v>
      </c>
      <c r="F59" s="3">
        <f>IF(laptimes!F59&lt;&gt;"",SUM(laptimes!F$2:'laptimes'!F59),"")</f>
        <v>5.1757245370370374E-2</v>
      </c>
      <c r="G59" s="3">
        <f>IF(laptimes!G59&lt;&gt;"",SUM(laptimes!G$2:'laptimes'!G59),"")</f>
        <v>5.1731712962962979E-2</v>
      </c>
      <c r="H59" s="3">
        <f>IF(laptimes!H59&lt;&gt;"",SUM(laptimes!H$2:'laptimes'!H59),"")</f>
        <v>5.1834004629629657E-2</v>
      </c>
      <c r="I59" s="3">
        <f>IF(laptimes!I59&lt;&gt;"",SUM(laptimes!I$2:'laptimes'!I59),"")</f>
        <v>5.1610763888888897E-2</v>
      </c>
      <c r="J59" s="3">
        <f>IF(laptimes!J59&lt;&gt;"",SUM(laptimes!J$2:'laptimes'!J59),"")</f>
        <v>5.1873726851851834E-2</v>
      </c>
      <c r="K59" s="3">
        <f>IF(laptimes!K59&lt;&gt;"",SUM(laptimes!K$2:'laptimes'!K59),"")</f>
        <v>5.1900046296296277E-2</v>
      </c>
      <c r="L59" s="3">
        <f>IF(laptimes!L59&lt;&gt;"",SUM(laptimes!L$2:'laptimes'!L59),"")</f>
        <v>5.1589143518518531E-2</v>
      </c>
      <c r="M59" s="3">
        <f>IF(laptimes!M59&lt;&gt;"",SUM(laptimes!M$2:'laptimes'!M59),"")</f>
        <v>5.186446759259259E-2</v>
      </c>
      <c r="N59" s="3">
        <f>IF(laptimes!N59&lt;&gt;"",SUM(laptimes!N$2:'laptimes'!N59),"")</f>
        <v>5.1906990740740733E-2</v>
      </c>
      <c r="O59" s="3">
        <f>IF(laptimes!O59&lt;&gt;"",SUM(laptimes!O$2:'laptimes'!O59),"")</f>
        <v>5.1544131944444453E-2</v>
      </c>
      <c r="P59" s="3">
        <f>IF(laptimes!P59&lt;&gt;"",SUM(laptimes!P$2:'laptimes'!P59),"")</f>
        <v>5.153243055555555E-2</v>
      </c>
      <c r="Q59" s="3">
        <f>IF(laptimes!Q59&lt;&gt;"",SUM(laptimes!Q$2:'laptimes'!Q59),"")</f>
        <v>5.1767986111111115E-2</v>
      </c>
      <c r="R59" s="3">
        <f>IF(laptimes!R59&lt;&gt;"",SUM(laptimes!R$2:'laptimes'!R59),"")</f>
        <v>5.1979861111111116E-2</v>
      </c>
      <c r="S59" s="3" t="str">
        <f>IF(laptimes!S59&lt;&gt;"",SUM(laptimes!S$2:'laptimes'!S59),"")</f>
        <v/>
      </c>
      <c r="T59" s="3">
        <f>IF(laptimes!T59&lt;&gt;"",SUM(laptimes!T$2:'laptimes'!T59),"")</f>
        <v>5.2977546296296286E-2</v>
      </c>
      <c r="U59" s="3">
        <f>IF(laptimes!U59&lt;&gt;"",SUM(laptimes!U$2:'laptimes'!U59),"")</f>
        <v>5.1816585648148145E-2</v>
      </c>
    </row>
    <row r="60" spans="1:21" x14ac:dyDescent="0.25">
      <c r="A60">
        <v>59</v>
      </c>
      <c r="B60" s="3">
        <f>IF(laptimes!B60&lt;&gt;"",SUM(laptimes!B$2:'laptimes'!B60),"")</f>
        <v>5.2941990740740741E-2</v>
      </c>
      <c r="C60" s="3">
        <f>IF(laptimes!C60&lt;&gt;"",SUM(laptimes!C$2:'laptimes'!C60),"")</f>
        <v>5.2957500000000012E-2</v>
      </c>
      <c r="D60" s="3">
        <f>IF(laptimes!D60&lt;&gt;"",SUM(laptimes!D$2:'laptimes'!D60),"")</f>
        <v>5.2920474537037035E-2</v>
      </c>
      <c r="E60" s="3">
        <f>IF(laptimes!E60&lt;&gt;"",SUM(laptimes!E$2:'laptimes'!E60),"")</f>
        <v>5.2933009259259256E-2</v>
      </c>
      <c r="F60" s="3">
        <f>IF(laptimes!F60&lt;&gt;"",SUM(laptimes!F$2:'laptimes'!F60),"")</f>
        <v>5.2929976851851857E-2</v>
      </c>
      <c r="G60" s="3">
        <f>IF(laptimes!G60&lt;&gt;"",SUM(laptimes!G$2:'laptimes'!G60),"")</f>
        <v>5.2925439814814831E-2</v>
      </c>
      <c r="H60" s="3">
        <f>IF(laptimes!H60&lt;&gt;"",SUM(laptimes!H$2:'laptimes'!H60),"")</f>
        <v>5.293898148148151E-2</v>
      </c>
      <c r="I60" s="3">
        <f>IF(laptimes!I60&lt;&gt;"",SUM(laptimes!I$2:'laptimes'!I60),"")</f>
        <v>5.29229050925926E-2</v>
      </c>
      <c r="J60" s="3">
        <f>IF(laptimes!J60&lt;&gt;"",SUM(laptimes!J$2:'laptimes'!J60),"")</f>
        <v>5.2961400462962945E-2</v>
      </c>
      <c r="K60" s="3">
        <f>IF(laptimes!K60&lt;&gt;"",SUM(laptimes!K$2:'laptimes'!K60),"")</f>
        <v>5.2971805555555536E-2</v>
      </c>
      <c r="L60" s="3">
        <f>IF(laptimes!L60&lt;&gt;"",SUM(laptimes!L$2:'laptimes'!L60),"")</f>
        <v>5.2921562500000012E-2</v>
      </c>
      <c r="M60" s="3">
        <f>IF(laptimes!M60&lt;&gt;"",SUM(laptimes!M$2:'laptimes'!M60),"")</f>
        <v>5.2944282407407409E-2</v>
      </c>
      <c r="N60" s="3">
        <f>IF(laptimes!N60&lt;&gt;"",SUM(laptimes!N$2:'laptimes'!N60),"")</f>
        <v>5.2971689814814808E-2</v>
      </c>
      <c r="O60" s="3">
        <f>IF(laptimes!O60&lt;&gt;"",SUM(laptimes!O$2:'laptimes'!O60),"")</f>
        <v>5.2917858796296305E-2</v>
      </c>
      <c r="P60" s="3">
        <f>IF(laptimes!P60&lt;&gt;"",SUM(laptimes!P$2:'laptimes'!P60),"")</f>
        <v>5.2916516203703697E-2</v>
      </c>
      <c r="Q60" s="3">
        <f>IF(laptimes!Q60&lt;&gt;"",SUM(laptimes!Q$2:'laptimes'!Q60),"")</f>
        <v>5.2931099537037042E-2</v>
      </c>
      <c r="R60" s="3">
        <f>IF(laptimes!R60&lt;&gt;"",SUM(laptimes!R$2:'laptimes'!R60),"")</f>
        <v>5.2978796296296302E-2</v>
      </c>
      <c r="S60" s="3" t="str">
        <f>IF(laptimes!S60&lt;&gt;"",SUM(laptimes!S$2:'laptimes'!S60),"")</f>
        <v/>
      </c>
      <c r="T60" s="3">
        <f>IF(laptimes!T60&lt;&gt;"",SUM(laptimes!T$2:'laptimes'!T60),"")</f>
        <v>5.3881192129629621E-2</v>
      </c>
      <c r="U60" s="3">
        <f>IF(laptimes!U60&lt;&gt;"",SUM(laptimes!U$2:'laptimes'!U60),"")</f>
        <v>5.293515046296296E-2</v>
      </c>
    </row>
    <row r="61" spans="1:21" x14ac:dyDescent="0.25">
      <c r="A61">
        <v>60</v>
      </c>
      <c r="B61" s="3">
        <f>IF(laptimes!B61&lt;&gt;"",SUM(laptimes!B$2:'laptimes'!B61),"")</f>
        <v>5.3824571759259261E-2</v>
      </c>
      <c r="C61" s="3">
        <f>IF(laptimes!C61&lt;&gt;"",SUM(laptimes!C$2:'laptimes'!C61),"")</f>
        <v>5.3843483796296311E-2</v>
      </c>
      <c r="D61" s="3">
        <f>IF(laptimes!D61&lt;&gt;"",SUM(laptimes!D$2:'laptimes'!D61),"")</f>
        <v>5.3776747685185186E-2</v>
      </c>
      <c r="E61" s="3">
        <f>IF(laptimes!E61&lt;&gt;"",SUM(laptimes!E$2:'laptimes'!E61),"")</f>
        <v>5.3815810185185185E-2</v>
      </c>
      <c r="F61" s="3">
        <f>IF(laptimes!F61&lt;&gt;"",SUM(laptimes!F$2:'laptimes'!F61),"")</f>
        <v>5.3834594907407413E-2</v>
      </c>
      <c r="G61" s="3">
        <f>IF(laptimes!G61&lt;&gt;"",SUM(laptimes!G$2:'laptimes'!G61),"")</f>
        <v>5.3796643518518532E-2</v>
      </c>
      <c r="H61" s="3">
        <f>IF(laptimes!H61&lt;&gt;"",SUM(laptimes!H$2:'laptimes'!H61),"")</f>
        <v>5.3838136574074102E-2</v>
      </c>
      <c r="I61" s="3">
        <f>IF(laptimes!I61&lt;&gt;"",SUM(laptimes!I$2:'laptimes'!I61),"")</f>
        <v>5.3784189814814823E-2</v>
      </c>
      <c r="J61" s="3">
        <f>IF(laptimes!J61&lt;&gt;"",SUM(laptimes!J$2:'laptimes'!J61),"")</f>
        <v>5.3847812499999981E-2</v>
      </c>
      <c r="K61" s="3">
        <f>IF(laptimes!K61&lt;&gt;"",SUM(laptimes!K$2:'laptimes'!K61),"")</f>
        <v>5.3851064814814796E-2</v>
      </c>
      <c r="L61" s="3">
        <f>IF(laptimes!L61&lt;&gt;"",SUM(laptimes!L$2:'laptimes'!L61),"")</f>
        <v>5.3771608796296305E-2</v>
      </c>
      <c r="M61" s="3">
        <f>IF(laptimes!M61&lt;&gt;"",SUM(laptimes!M$2:'laptimes'!M61),"")</f>
        <v>5.384271990740741E-2</v>
      </c>
      <c r="N61" s="3">
        <f>IF(laptimes!N61&lt;&gt;"",SUM(laptimes!N$2:'laptimes'!N61),"")</f>
        <v>5.3848472222222214E-2</v>
      </c>
      <c r="O61" s="3">
        <f>IF(laptimes!O61&lt;&gt;"",SUM(laptimes!O$2:'laptimes'!O61),"")</f>
        <v>5.3745381944444455E-2</v>
      </c>
      <c r="P61" s="3">
        <f>IF(laptimes!P61&lt;&gt;"",SUM(laptimes!P$2:'laptimes'!P61),"")</f>
        <v>5.3764374999999996E-2</v>
      </c>
      <c r="Q61" s="3">
        <f>IF(laptimes!Q61&lt;&gt;"",SUM(laptimes!Q$2:'laptimes'!Q61),"")</f>
        <v>5.3814062500000003E-2</v>
      </c>
      <c r="R61" s="3">
        <f>IF(laptimes!R61&lt;&gt;"",SUM(laptimes!R$2:'laptimes'!R61),"")</f>
        <v>5.3855543981481485E-2</v>
      </c>
      <c r="S61" s="3" t="str">
        <f>IF(laptimes!S61&lt;&gt;"",SUM(laptimes!S$2:'laptimes'!S61),"")</f>
        <v/>
      </c>
      <c r="T61" s="3">
        <f>IF(laptimes!T61&lt;&gt;"",SUM(laptimes!T$2:'laptimes'!T61),"")</f>
        <v>5.4765810185185178E-2</v>
      </c>
      <c r="U61" s="3">
        <f>IF(laptimes!U61&lt;&gt;"",SUM(laptimes!U$2:'laptimes'!U61),"")</f>
        <v>5.3818912037037037E-2</v>
      </c>
    </row>
    <row r="62" spans="1:21" x14ac:dyDescent="0.25">
      <c r="A62">
        <v>61</v>
      </c>
      <c r="B62" s="3">
        <f>IF(laptimes!B62&lt;&gt;"",SUM(laptimes!B$2:'laptimes'!B62),"")</f>
        <v>5.4687002314814818E-2</v>
      </c>
      <c r="C62" s="3">
        <f>IF(laptimes!C62&lt;&gt;"",SUM(laptimes!C$2:'laptimes'!C62),"")</f>
        <v>5.4711192129629646E-2</v>
      </c>
      <c r="D62" s="3">
        <f>IF(laptimes!D62&lt;&gt;"",SUM(laptimes!D$2:'laptimes'!D62),"")</f>
        <v>5.4609965277777776E-2</v>
      </c>
      <c r="E62" s="3">
        <f>IF(laptimes!E62&lt;&gt;"",SUM(laptimes!E$2:'laptimes'!E62),"")</f>
        <v>5.4675127314814817E-2</v>
      </c>
      <c r="F62" s="3">
        <f>IF(laptimes!F62&lt;&gt;"",SUM(laptimes!F$2:'laptimes'!F62),"")</f>
        <v>5.4706504629629636E-2</v>
      </c>
      <c r="G62" s="3">
        <f>IF(laptimes!G62&lt;&gt;"",SUM(laptimes!G$2:'laptimes'!G62),"")</f>
        <v>5.4641504629629641E-2</v>
      </c>
      <c r="H62" s="3">
        <f>IF(laptimes!H62&lt;&gt;"",SUM(laptimes!H$2:'laptimes'!H62),"")</f>
        <v>5.471033564814818E-2</v>
      </c>
      <c r="I62" s="3">
        <f>IF(laptimes!I62&lt;&gt;"",SUM(laptimes!I$2:'laptimes'!I62),"")</f>
        <v>5.4619826388888897E-2</v>
      </c>
      <c r="J62" s="3">
        <f>IF(laptimes!J62&lt;&gt;"",SUM(laptimes!J$2:'laptimes'!J62),"")</f>
        <v>5.4721967592592576E-2</v>
      </c>
      <c r="K62" s="3">
        <f>IF(laptimes!K62&lt;&gt;"",SUM(laptimes!K$2:'laptimes'!K62),"")</f>
        <v>5.4729837962962942E-2</v>
      </c>
      <c r="L62" s="3">
        <f>IF(laptimes!L62&lt;&gt;"",SUM(laptimes!L$2:'laptimes'!L62),"")</f>
        <v>5.4603194444444454E-2</v>
      </c>
      <c r="M62" s="3">
        <f>IF(laptimes!M62&lt;&gt;"",SUM(laptimes!M$2:'laptimes'!M62),"")</f>
        <v>5.4727604166666673E-2</v>
      </c>
      <c r="N62" s="3">
        <f>IF(laptimes!N62&lt;&gt;"",SUM(laptimes!N$2:'laptimes'!N62),"")</f>
        <v>5.4721446759259253E-2</v>
      </c>
      <c r="O62" s="3">
        <f>IF(laptimes!O62&lt;&gt;"",SUM(laptimes!O$2:'laptimes'!O62),"")</f>
        <v>5.4565543981481494E-2</v>
      </c>
      <c r="P62" s="3">
        <f>IF(laptimes!P62&lt;&gt;"",SUM(laptimes!P$2:'laptimes'!P62),"")</f>
        <v>5.4592222222222216E-2</v>
      </c>
      <c r="Q62" s="3">
        <f>IF(laptimes!Q62&lt;&gt;"",SUM(laptimes!Q$2:'laptimes'!Q62),"")</f>
        <v>5.4670081018518522E-2</v>
      </c>
      <c r="R62" s="3">
        <f>IF(laptimes!R62&lt;&gt;"",SUM(laptimes!R$2:'laptimes'!R62),"")</f>
        <v>5.4742615740740741E-2</v>
      </c>
      <c r="S62" s="3" t="str">
        <f>IF(laptimes!S62&lt;&gt;"",SUM(laptimes!S$2:'laptimes'!S62),"")</f>
        <v/>
      </c>
      <c r="T62" s="3">
        <f>IF(laptimes!T62&lt;&gt;"",SUM(laptimes!T$2:'laptimes'!T62),"")</f>
        <v>5.5634733796296292E-2</v>
      </c>
      <c r="U62" s="3">
        <f>IF(laptimes!U62&lt;&gt;"",SUM(laptimes!U$2:'laptimes'!U62),"")</f>
        <v>5.4680231481481482E-2</v>
      </c>
    </row>
    <row r="63" spans="1:21" x14ac:dyDescent="0.25">
      <c r="A63">
        <v>62</v>
      </c>
      <c r="B63" s="3">
        <f>IF(laptimes!B63&lt;&gt;"",SUM(laptimes!B$2:'laptimes'!B63),"")</f>
        <v>5.5539432870370373E-2</v>
      </c>
      <c r="C63" s="3">
        <f>IF(laptimes!C63&lt;&gt;"",SUM(laptimes!C$2:'laptimes'!C63),"")</f>
        <v>5.5565706018518533E-2</v>
      </c>
      <c r="D63" s="3">
        <f>IF(laptimes!D63&lt;&gt;"",SUM(laptimes!D$2:'laptimes'!D63),"")</f>
        <v>5.5439050925925923E-2</v>
      </c>
      <c r="E63" s="3">
        <f>IF(laptimes!E63&lt;&gt;"",SUM(laptimes!E$2:'laptimes'!E63),"")</f>
        <v>5.5526724537037039E-2</v>
      </c>
      <c r="F63" s="3">
        <f>IF(laptimes!F63&lt;&gt;"",SUM(laptimes!F$2:'laptimes'!F63),"")</f>
        <v>5.5566574074074081E-2</v>
      </c>
      <c r="G63" s="3">
        <f>IF(laptimes!G63&lt;&gt;"",SUM(laptimes!G$2:'laptimes'!G63),"")</f>
        <v>5.5480289351851862E-2</v>
      </c>
      <c r="H63" s="3">
        <f>IF(laptimes!H63&lt;&gt;"",SUM(laptimes!H$2:'laptimes'!H63),"")</f>
        <v>5.5573402777777808E-2</v>
      </c>
      <c r="I63" s="3">
        <f>IF(laptimes!I63&lt;&gt;"",SUM(laptimes!I$2:'laptimes'!I63),"")</f>
        <v>5.5448564814814826E-2</v>
      </c>
      <c r="J63" s="3">
        <f>IF(laptimes!J63&lt;&gt;"",SUM(laptimes!J$2:'laptimes'!J63),"")</f>
        <v>5.5585138888888871E-2</v>
      </c>
      <c r="K63" s="3">
        <f>IF(laptimes!K63&lt;&gt;"",SUM(laptimes!K$2:'laptimes'!K63),"")</f>
        <v>5.5593657407407383E-2</v>
      </c>
      <c r="L63" s="3">
        <f>IF(laptimes!L63&lt;&gt;"",SUM(laptimes!L$2:'laptimes'!L63),"")</f>
        <v>5.5430555555555566E-2</v>
      </c>
      <c r="M63" s="3">
        <f>IF(laptimes!M63&lt;&gt;"",SUM(laptimes!M$2:'laptimes'!M63),"")</f>
        <v>5.5597442129629637E-2</v>
      </c>
      <c r="N63" s="3">
        <f>IF(laptimes!N63&lt;&gt;"",SUM(laptimes!N$2:'laptimes'!N63),"")</f>
        <v>5.5580462962962957E-2</v>
      </c>
      <c r="O63" s="3">
        <f>IF(laptimes!O63&lt;&gt;"",SUM(laptimes!O$2:'laptimes'!O63),"")</f>
        <v>5.5390625000000013E-2</v>
      </c>
      <c r="P63" s="3">
        <f>IF(laptimes!P63&lt;&gt;"",SUM(laptimes!P$2:'laptimes'!P63),"")</f>
        <v>5.5422442129629622E-2</v>
      </c>
      <c r="Q63" s="3">
        <f>IF(laptimes!Q63&lt;&gt;"",SUM(laptimes!Q$2:'laptimes'!Q63),"")</f>
        <v>5.5522384259259261E-2</v>
      </c>
      <c r="R63" s="3">
        <f>IF(laptimes!R63&lt;&gt;"",SUM(laptimes!R$2:'laptimes'!R63),"")</f>
        <v>5.5607997685185186E-2</v>
      </c>
      <c r="S63" s="3" t="str">
        <f>IF(laptimes!S63&lt;&gt;"",SUM(laptimes!S$2:'laptimes'!S63),"")</f>
        <v/>
      </c>
      <c r="T63" s="3">
        <f>IF(laptimes!T63&lt;&gt;"",SUM(laptimes!T$2:'laptimes'!T63),"")</f>
        <v>5.6498958333333328E-2</v>
      </c>
      <c r="U63" s="3">
        <f>IF(laptimes!U63&lt;&gt;"",SUM(laptimes!U$2:'laptimes'!U63),"")</f>
        <v>5.5533900462962964E-2</v>
      </c>
    </row>
    <row r="64" spans="1:21" x14ac:dyDescent="0.25">
      <c r="A64">
        <v>63</v>
      </c>
      <c r="B64" s="3">
        <f>IF(laptimes!B64&lt;&gt;"",SUM(laptimes!B$2:'laptimes'!B64),"")</f>
        <v>5.6387754629629631E-2</v>
      </c>
      <c r="C64" s="3">
        <f>IF(laptimes!C64&lt;&gt;"",SUM(laptimes!C$2:'laptimes'!C64),"")</f>
        <v>5.6402835648148165E-2</v>
      </c>
      <c r="D64" s="3">
        <f>IF(laptimes!D64&lt;&gt;"",SUM(laptimes!D$2:'laptimes'!D64),"")</f>
        <v>5.6265659722222222E-2</v>
      </c>
      <c r="E64" s="3">
        <f>IF(laptimes!E64&lt;&gt;"",SUM(laptimes!E$2:'laptimes'!E64),"")</f>
        <v>5.6376296296296299E-2</v>
      </c>
      <c r="F64" s="3">
        <f>IF(laptimes!F64&lt;&gt;"",SUM(laptimes!F$2:'laptimes'!F64),"")</f>
        <v>5.6438263888888895E-2</v>
      </c>
      <c r="G64" s="3">
        <f>IF(laptimes!G64&lt;&gt;"",SUM(laptimes!G$2:'laptimes'!G64),"")</f>
        <v>5.6321979166666675E-2</v>
      </c>
      <c r="H64" s="3">
        <f>IF(laptimes!H64&lt;&gt;"",SUM(laptimes!H$2:'laptimes'!H64),"")</f>
        <v>5.6424027777777809E-2</v>
      </c>
      <c r="I64" s="3">
        <f>IF(laptimes!I64&lt;&gt;"",SUM(laptimes!I$2:'laptimes'!I64),"")</f>
        <v>5.6275219907407421E-2</v>
      </c>
      <c r="J64" s="3">
        <f>IF(laptimes!J64&lt;&gt;"",SUM(laptimes!J$2:'laptimes'!J64),"")</f>
        <v>5.6443622685185164E-2</v>
      </c>
      <c r="K64" s="3">
        <f>IF(laptimes!K64&lt;&gt;"",SUM(laptimes!K$2:'laptimes'!K64),"")</f>
        <v>5.645024305555553E-2</v>
      </c>
      <c r="L64" s="3">
        <f>IF(laptimes!L64&lt;&gt;"",SUM(laptimes!L$2:'laptimes'!L64),"")</f>
        <v>5.6263194444444456E-2</v>
      </c>
      <c r="M64" s="3">
        <f>IF(laptimes!M64&lt;&gt;"",SUM(laptimes!M$2:'laptimes'!M64),"")</f>
        <v>5.6455312500000007E-2</v>
      </c>
      <c r="N64" s="3">
        <f>IF(laptimes!N64&lt;&gt;"",SUM(laptimes!N$2:'laptimes'!N64),"")</f>
        <v>5.6438344907407401E-2</v>
      </c>
      <c r="O64" s="3">
        <f>IF(laptimes!O64&lt;&gt;"",SUM(laptimes!O$2:'laptimes'!O64),"")</f>
        <v>5.6214189814814824E-2</v>
      </c>
      <c r="P64" s="3">
        <f>IF(laptimes!P64&lt;&gt;"",SUM(laptimes!P$2:'laptimes'!P64),"")</f>
        <v>5.625197916666666E-2</v>
      </c>
      <c r="Q64" s="3">
        <f>IF(laptimes!Q64&lt;&gt;"",SUM(laptimes!Q$2:'laptimes'!Q64),"")</f>
        <v>5.6369120370370375E-2</v>
      </c>
      <c r="R64" s="3">
        <f>IF(laptimes!R64&lt;&gt;"",SUM(laptimes!R$2:'laptimes'!R64),"")</f>
        <v>5.6465914351851852E-2</v>
      </c>
      <c r="S64" s="3" t="str">
        <f>IF(laptimes!S64&lt;&gt;"",SUM(laptimes!S$2:'laptimes'!S64),"")</f>
        <v/>
      </c>
      <c r="T64" s="3">
        <f>IF(laptimes!T64&lt;&gt;"",SUM(laptimes!T$2:'laptimes'!T64),"")</f>
        <v>5.736184027777777E-2</v>
      </c>
      <c r="U64" s="3">
        <f>IF(laptimes!U64&lt;&gt;"",SUM(laptimes!U$2:'laptimes'!U64),"")</f>
        <v>5.6381030092592592E-2</v>
      </c>
    </row>
    <row r="65" spans="1:21" x14ac:dyDescent="0.25">
      <c r="A65">
        <v>64</v>
      </c>
      <c r="B65" s="3">
        <f>IF(laptimes!B65&lt;&gt;"",SUM(laptimes!B$2:'laptimes'!B65),"")</f>
        <v>5.7237060185185186E-2</v>
      </c>
      <c r="C65" s="3">
        <f>IF(laptimes!C65&lt;&gt;"",SUM(laptimes!C$2:'laptimes'!C65),"")</f>
        <v>5.7243275462962984E-2</v>
      </c>
      <c r="D65" s="3">
        <f>IF(laptimes!D65&lt;&gt;"",SUM(laptimes!D$2:'laptimes'!D65),"")</f>
        <v>5.7100219907407407E-2</v>
      </c>
      <c r="E65" s="3">
        <f>IF(laptimes!E65&lt;&gt;"",SUM(laptimes!E$2:'laptimes'!E65),"")</f>
        <v>5.722506944444445E-2</v>
      </c>
      <c r="F65" s="3">
        <f>IF(laptimes!F65&lt;&gt;"",SUM(laptimes!F$2:'laptimes'!F65),"")</f>
        <v>5.7315567129629638E-2</v>
      </c>
      <c r="G65" s="3">
        <f>IF(laptimes!G65&lt;&gt;"",SUM(laptimes!G$2:'laptimes'!G65),"")</f>
        <v>5.7162407407407419E-2</v>
      </c>
      <c r="H65" s="3">
        <f>IF(laptimes!H65&lt;&gt;"",SUM(laptimes!H$2:'laptimes'!H65),"")</f>
        <v>5.7267083333333364E-2</v>
      </c>
      <c r="I65" s="3">
        <f>IF(laptimes!I65&lt;&gt;"",SUM(laptimes!I$2:'laptimes'!I65),"")</f>
        <v>5.7107638888888902E-2</v>
      </c>
      <c r="J65" s="3">
        <f>IF(laptimes!J65&lt;&gt;"",SUM(laptimes!J$2:'laptimes'!J65),"")</f>
        <v>5.7310277777777759E-2</v>
      </c>
      <c r="K65" s="3">
        <f>IF(laptimes!K65&lt;&gt;"",SUM(laptimes!K$2:'laptimes'!K65),"")</f>
        <v>5.7314120370370342E-2</v>
      </c>
      <c r="L65" s="3">
        <f>IF(laptimes!L65&lt;&gt;"",SUM(laptimes!L$2:'laptimes'!L65),"")</f>
        <v>5.7092418981481492E-2</v>
      </c>
      <c r="M65" s="3">
        <f>IF(laptimes!M65&lt;&gt;"",SUM(laptimes!M$2:'laptimes'!M65),"")</f>
        <v>5.7315810185185195E-2</v>
      </c>
      <c r="N65" s="3">
        <f>IF(laptimes!N65&lt;&gt;"",SUM(laptimes!N$2:'laptimes'!N65),"")</f>
        <v>5.7282488425925919E-2</v>
      </c>
      <c r="O65" s="3">
        <f>IF(laptimes!O65&lt;&gt;"",SUM(laptimes!O$2:'laptimes'!O65),"")</f>
        <v>5.7036678240740747E-2</v>
      </c>
      <c r="P65" s="3">
        <f>IF(laptimes!P65&lt;&gt;"",SUM(laptimes!P$2:'laptimes'!P65),"")</f>
        <v>5.7078518518518515E-2</v>
      </c>
      <c r="Q65" s="3">
        <f>IF(laptimes!Q65&lt;&gt;"",SUM(laptimes!Q$2:'laptimes'!Q65),"")</f>
        <v>5.721796296296297E-2</v>
      </c>
      <c r="R65" s="3">
        <f>IF(laptimes!R65&lt;&gt;"",SUM(laptimes!R$2:'laptimes'!R65),"")</f>
        <v>5.7325775462962962E-2</v>
      </c>
      <c r="S65" s="3" t="str">
        <f>IF(laptimes!S65&lt;&gt;"",SUM(laptimes!S$2:'laptimes'!S65),"")</f>
        <v/>
      </c>
      <c r="T65" s="3">
        <f>IF(laptimes!T65&lt;&gt;"",SUM(laptimes!T$2:'laptimes'!T65),"")</f>
        <v>5.8229942129629619E-2</v>
      </c>
      <c r="U65" s="3">
        <f>IF(laptimes!U65&lt;&gt;"",SUM(laptimes!U$2:'laptimes'!U65),"")</f>
        <v>5.7230752314814816E-2</v>
      </c>
    </row>
    <row r="66" spans="1:21" x14ac:dyDescent="0.25">
      <c r="A66">
        <v>65</v>
      </c>
      <c r="B66" s="3">
        <f>IF(laptimes!B66&lt;&gt;"",SUM(laptimes!B$2:'laptimes'!B66),"")</f>
        <v>5.8085347222222222E-2</v>
      </c>
      <c r="C66" s="3">
        <f>IF(laptimes!C66&lt;&gt;"",SUM(laptimes!C$2:'laptimes'!C66),"")</f>
        <v>5.8090509259259279E-2</v>
      </c>
      <c r="D66" s="3">
        <f>IF(laptimes!D66&lt;&gt;"",SUM(laptimes!D$2:'laptimes'!D66),"")</f>
        <v>5.7932256944444441E-2</v>
      </c>
      <c r="E66" s="3">
        <f>IF(laptimes!E66&lt;&gt;"",SUM(laptimes!E$2:'laptimes'!E66),"")</f>
        <v>5.8071539351851859E-2</v>
      </c>
      <c r="F66" s="3">
        <f>IF(laptimes!F66&lt;&gt;"",SUM(laptimes!F$2:'laptimes'!F66),"")</f>
        <v>5.8240324074074083E-2</v>
      </c>
      <c r="G66" s="3">
        <f>IF(laptimes!G66&lt;&gt;"",SUM(laptimes!G$2:'laptimes'!G66),"")</f>
        <v>5.8000659722222236E-2</v>
      </c>
      <c r="H66" s="3">
        <f>IF(laptimes!H66&lt;&gt;"",SUM(laptimes!H$2:'laptimes'!H66),"")</f>
        <v>5.8111759259259294E-2</v>
      </c>
      <c r="I66" s="3">
        <f>IF(laptimes!I66&lt;&gt;"",SUM(laptimes!I$2:'laptimes'!I66),"")</f>
        <v>5.7937511574074084E-2</v>
      </c>
      <c r="J66" s="3">
        <f>IF(laptimes!J66&lt;&gt;"",SUM(laptimes!J$2:'laptimes'!J66),"")</f>
        <v>5.8150590277777761E-2</v>
      </c>
      <c r="K66" s="3">
        <f>IF(laptimes!K66&lt;&gt;"",SUM(laptimes!K$2:'laptimes'!K66),"")</f>
        <v>5.8162060185185153E-2</v>
      </c>
      <c r="L66" s="3">
        <f>IF(laptimes!L66&lt;&gt;"",SUM(laptimes!L$2:'laptimes'!L66),"")</f>
        <v>5.7920497685185195E-2</v>
      </c>
      <c r="M66" s="3">
        <f>IF(laptimes!M66&lt;&gt;"",SUM(laptimes!M$2:'laptimes'!M66),"")</f>
        <v>5.8169166666666675E-2</v>
      </c>
      <c r="N66" s="3">
        <f>IF(laptimes!N66&lt;&gt;"",SUM(laptimes!N$2:'laptimes'!N66),"")</f>
        <v>5.8127743055555549E-2</v>
      </c>
      <c r="O66" s="3">
        <f>IF(laptimes!O66&lt;&gt;"",SUM(laptimes!O$2:'laptimes'!O66),"")</f>
        <v>5.7861747685185191E-2</v>
      </c>
      <c r="P66" s="3">
        <f>IF(laptimes!P66&lt;&gt;"",SUM(laptimes!P$2:'laptimes'!P66),"")</f>
        <v>5.7905439814814809E-2</v>
      </c>
      <c r="Q66" s="3">
        <f>IF(laptimes!Q66&lt;&gt;"",SUM(laptimes!Q$2:'laptimes'!Q66),"")</f>
        <v>5.8064791666666671E-2</v>
      </c>
      <c r="R66" s="3">
        <f>IF(laptimes!R66&lt;&gt;"",SUM(laptimes!R$2:'laptimes'!R66),"")</f>
        <v>5.819528935185185E-2</v>
      </c>
      <c r="S66" s="3" t="str">
        <f>IF(laptimes!S66&lt;&gt;"",SUM(laptimes!S$2:'laptimes'!S66),"")</f>
        <v/>
      </c>
      <c r="T66" s="3">
        <f>IF(laptimes!T66&lt;&gt;"",SUM(laptimes!T$2:'laptimes'!T66),"")</f>
        <v>5.928233796296295E-2</v>
      </c>
      <c r="U66" s="3">
        <f>IF(laptimes!U66&lt;&gt;"",SUM(laptimes!U$2:'laptimes'!U66),"")</f>
        <v>5.8076527777777776E-2</v>
      </c>
    </row>
    <row r="67" spans="1:21" x14ac:dyDescent="0.25">
      <c r="A67">
        <v>66</v>
      </c>
      <c r="B67" s="3">
        <f>IF(laptimes!B67&lt;&gt;"",SUM(laptimes!B$2:'laptimes'!B67),"")</f>
        <v>5.9099618055555553E-2</v>
      </c>
      <c r="C67" s="3">
        <f>IF(laptimes!C67&lt;&gt;"",SUM(laptimes!C$2:'laptimes'!C67),"")</f>
        <v>5.9114571759259278E-2</v>
      </c>
      <c r="D67" s="3" t="str">
        <f>IF(laptimes!D67&lt;&gt;"",SUM(laptimes!D$2:'laptimes'!D67),"")</f>
        <v/>
      </c>
      <c r="E67" s="3">
        <f>IF(laptimes!E67&lt;&gt;"",SUM(laptimes!E$2:'laptimes'!E67),"")</f>
        <v>5.9073090277777782E-2</v>
      </c>
      <c r="F67" s="3">
        <f>IF(laptimes!F67&lt;&gt;"",SUM(laptimes!F$2:'laptimes'!F67),"")</f>
        <v>5.9563495370370381E-2</v>
      </c>
      <c r="G67" s="3">
        <f>IF(laptimes!G67&lt;&gt;"",SUM(laptimes!G$2:'laptimes'!G67),"")</f>
        <v>5.8973796296296309E-2</v>
      </c>
      <c r="H67" s="3">
        <f>IF(laptimes!H67&lt;&gt;"",SUM(laptimes!H$2:'laptimes'!H67),"")</f>
        <v>5.913777777777781E-2</v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>
        <f>IF(laptimes!K67&lt;&gt;"",SUM(laptimes!K$2:'laptimes'!K67),"")</f>
        <v>5.9191446759259227E-2</v>
      </c>
      <c r="L67" s="3">
        <f>IF(laptimes!L67&lt;&gt;"",SUM(laptimes!L$2:'laptimes'!L67),"")</f>
        <v>5.8884039351851859E-2</v>
      </c>
      <c r="M67" s="3">
        <f>IF(laptimes!M67&lt;&gt;"",SUM(laptimes!M$2:'laptimes'!M67),"")</f>
        <v>5.9202812500000007E-2</v>
      </c>
      <c r="N67" s="3">
        <f>IF(laptimes!N67&lt;&gt;"",SUM(laptimes!N$2:'laptimes'!N67),"")</f>
        <v>5.9142511574074068E-2</v>
      </c>
      <c r="O67" s="3">
        <f>IF(laptimes!O67&lt;&gt;"",SUM(laptimes!O$2:'laptimes'!O67),"")</f>
        <v>5.8854976851851856E-2</v>
      </c>
      <c r="P67" s="3">
        <f>IF(laptimes!P67&lt;&gt;"",SUM(laptimes!P$2:'laptimes'!P67),"")</f>
        <v>5.8901759259259251E-2</v>
      </c>
      <c r="Q67" s="3">
        <f>IF(laptimes!Q67&lt;&gt;"",SUM(laptimes!Q$2:'laptimes'!Q67),"")</f>
        <v>5.9060729166666673E-2</v>
      </c>
      <c r="R67" s="3">
        <f>IF(laptimes!R67&lt;&gt;"",SUM(laptimes!R$2:'laptimes'!R67),"")</f>
        <v>5.9261388888888884E-2</v>
      </c>
      <c r="S67" s="3" t="str">
        <f>IF(laptimes!S67&lt;&gt;"",SUM(laptimes!S$2:'laptimes'!S67),"")</f>
        <v/>
      </c>
      <c r="T67" s="3">
        <f>IF(laptimes!T67&lt;&gt;"",SUM(laptimes!T$2:'laptimes'!T67),"")</f>
        <v>6.0480821759259243E-2</v>
      </c>
      <c r="U67" s="3">
        <f>IF(laptimes!U67&lt;&gt;"",SUM(laptimes!U$2:'laptimes'!U67),"")</f>
        <v>5.9086504629629624E-2</v>
      </c>
    </row>
    <row r="68" spans="1:21" x14ac:dyDescent="0.25">
      <c r="A68">
        <v>67</v>
      </c>
      <c r="B68" s="3">
        <f>IF(laptimes!B68&lt;&gt;"",SUM(laptimes!B$2:'laptimes'!B68),"")</f>
        <v>6.0256030092592588E-2</v>
      </c>
      <c r="C68" s="3">
        <f>IF(laptimes!C68&lt;&gt;"",SUM(laptimes!C$2:'laptimes'!C68),"")</f>
        <v>6.0277233796296313E-2</v>
      </c>
      <c r="D68" s="3" t="str">
        <f>IF(laptimes!D68&lt;&gt;"",SUM(laptimes!D$2:'laptimes'!D68),"")</f>
        <v/>
      </c>
      <c r="E68" s="3">
        <f>IF(laptimes!E68&lt;&gt;"",SUM(laptimes!E$2:'laptimes'!E68),"")</f>
        <v>6.0228194444444445E-2</v>
      </c>
      <c r="F68" s="3">
        <f>IF(laptimes!F68&lt;&gt;"",SUM(laptimes!F$2:'laptimes'!F68),"")</f>
        <v>6.0714780092592603E-2</v>
      </c>
      <c r="G68" s="3">
        <f>IF(laptimes!G68&lt;&gt;"",SUM(laptimes!G$2:'laptimes'!G68),"")</f>
        <v>6.0175578703703714E-2</v>
      </c>
      <c r="H68" s="3">
        <f>IF(laptimes!H68&lt;&gt;"",SUM(laptimes!H$2:'laptimes'!H68),"")</f>
        <v>6.0289027777777809E-2</v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>
        <f>IF(laptimes!K68&lt;&gt;"",SUM(laptimes!K$2:'laptimes'!K68),"")</f>
        <v>6.0355243055555521E-2</v>
      </c>
      <c r="L68" s="3">
        <f>IF(laptimes!L68&lt;&gt;"",SUM(laptimes!L$2:'laptimes'!L68),"")</f>
        <v>6.0165752314814823E-2</v>
      </c>
      <c r="M68" s="3">
        <f>IF(laptimes!M68&lt;&gt;"",SUM(laptimes!M$2:'laptimes'!M68),"")</f>
        <v>6.0373506944444454E-2</v>
      </c>
      <c r="N68" s="3">
        <f>IF(laptimes!N68&lt;&gt;"",SUM(laptimes!N$2:'laptimes'!N68),"")</f>
        <v>6.0297210648148143E-2</v>
      </c>
      <c r="O68" s="3">
        <f>IF(laptimes!O68&lt;&gt;"",SUM(laptimes!O$2:'laptimes'!O68),"")</f>
        <v>6.0153877314814821E-2</v>
      </c>
      <c r="P68" s="3">
        <f>IF(laptimes!P68&lt;&gt;"",SUM(laptimes!P$2:'laptimes'!P68),"")</f>
        <v>6.0193229166666661E-2</v>
      </c>
      <c r="Q68" s="3">
        <f>IF(laptimes!Q68&lt;&gt;"",SUM(laptimes!Q$2:'laptimes'!Q68),"")</f>
        <v>6.0219664351851859E-2</v>
      </c>
      <c r="R68" s="3">
        <f>IF(laptimes!R68&lt;&gt;"",SUM(laptimes!R$2:'laptimes'!R68),"")</f>
        <v>6.0539490740740734E-2</v>
      </c>
      <c r="S68" s="3" t="str">
        <f>IF(laptimes!S68&lt;&gt;"",SUM(laptimes!S$2:'laptimes'!S68),"")</f>
        <v/>
      </c>
      <c r="T68" s="3">
        <f>IF(laptimes!T68&lt;&gt;"",SUM(laptimes!T$2:'laptimes'!T68),"")</f>
        <v>6.1698807870370354E-2</v>
      </c>
      <c r="U68" s="3">
        <f>IF(laptimes!U68&lt;&gt;"",SUM(laptimes!U$2:'laptimes'!U68),"")</f>
        <v>6.0242361111111108E-2</v>
      </c>
    </row>
    <row r="69" spans="1:21" x14ac:dyDescent="0.25">
      <c r="A69">
        <v>68</v>
      </c>
      <c r="B69" s="3">
        <f>IF(laptimes!B69&lt;&gt;"",SUM(laptimes!B$2:'laptimes'!B69),"")</f>
        <v>6.1589317129629624E-2</v>
      </c>
      <c r="C69" s="3">
        <f>IF(laptimes!C69&lt;&gt;"",SUM(laptimes!C$2:'laptimes'!C69),"")</f>
        <v>6.1603078703703719E-2</v>
      </c>
      <c r="D69" s="3" t="str">
        <f>IF(laptimes!D69&lt;&gt;"",SUM(laptimes!D$2:'laptimes'!D69),"")</f>
        <v/>
      </c>
      <c r="E69" s="3">
        <f>IF(laptimes!E69&lt;&gt;"",SUM(laptimes!E$2:'laptimes'!E69),"")</f>
        <v>6.1561365740740739E-2</v>
      </c>
      <c r="F69" s="3">
        <f>IF(laptimes!F69&lt;&gt;"",SUM(laptimes!F$2:'laptimes'!F69),"")</f>
        <v>6.1725162037037047E-2</v>
      </c>
      <c r="G69" s="3">
        <f>IF(laptimes!G69&lt;&gt;"",SUM(laptimes!G$2:'laptimes'!G69),"")</f>
        <v>6.1519085648148161E-2</v>
      </c>
      <c r="H69" s="3">
        <f>IF(laptimes!H69&lt;&gt;"",SUM(laptimes!H$2:'laptimes'!H69),"")</f>
        <v>6.1619467592592625E-2</v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>
        <f>IF(laptimes!K69&lt;&gt;"",SUM(laptimes!K$2:'laptimes'!K69),"")</f>
        <v>6.1643182870370336E-2</v>
      </c>
      <c r="L69" s="3">
        <f>IF(laptimes!L69&lt;&gt;"",SUM(laptimes!L$2:'laptimes'!L69),"")</f>
        <v>6.150693287037038E-2</v>
      </c>
      <c r="M69" s="3">
        <f>IF(laptimes!M69&lt;&gt;"",SUM(laptimes!M$2:'laptimes'!M69),"")</f>
        <v>6.1654155092592602E-2</v>
      </c>
      <c r="N69" s="3">
        <f>IF(laptimes!N69&lt;&gt;"",SUM(laptimes!N$2:'laptimes'!N69),"")</f>
        <v>6.163003472222222E-2</v>
      </c>
      <c r="O69" s="3">
        <f>IF(laptimes!O69&lt;&gt;"",SUM(laptimes!O$2:'laptimes'!O69),"")</f>
        <v>6.1494166666666676E-2</v>
      </c>
      <c r="P69" s="3">
        <f>IF(laptimes!P69&lt;&gt;"",SUM(laptimes!P$2:'laptimes'!P69),"")</f>
        <v>6.1531759259259251E-2</v>
      </c>
      <c r="Q69" s="3">
        <f>IF(laptimes!Q69&lt;&gt;"",SUM(laptimes!Q$2:'laptimes'!Q69),"")</f>
        <v>6.1543819444444453E-2</v>
      </c>
      <c r="R69" s="3">
        <f>IF(laptimes!R69&lt;&gt;"",SUM(laptimes!R$2:'laptimes'!R69),"")</f>
        <v>6.1683634259259254E-2</v>
      </c>
      <c r="S69" s="3" t="str">
        <f>IF(laptimes!S69&lt;&gt;"",SUM(laptimes!S$2:'laptimes'!S69),"")</f>
        <v/>
      </c>
      <c r="T69" s="3">
        <f>IF(laptimes!T69&lt;&gt;"",SUM(laptimes!T$2:'laptimes'!T69),"")</f>
        <v>6.3160960648148134E-2</v>
      </c>
      <c r="U69" s="3">
        <f>IF(laptimes!U69&lt;&gt;"",SUM(laptimes!U$2:'laptimes'!U69),"")</f>
        <v>6.1571909722222221E-2</v>
      </c>
    </row>
    <row r="70" spans="1:21" x14ac:dyDescent="0.25">
      <c r="A70">
        <v>69</v>
      </c>
      <c r="B70" s="3">
        <f>IF(laptimes!B70&lt;&gt;"",SUM(laptimes!B$2:'laptimes'!B70),"")</f>
        <v>6.3143414351851848E-2</v>
      </c>
      <c r="C70" s="3">
        <f>IF(laptimes!C70&lt;&gt;"",SUM(laptimes!C$2:'laptimes'!C70),"")</f>
        <v>6.3148182870370384E-2</v>
      </c>
      <c r="D70" s="3" t="str">
        <f>IF(laptimes!D70&lt;&gt;"",SUM(laptimes!D$2:'laptimes'!D70),"")</f>
        <v/>
      </c>
      <c r="E70" s="3">
        <f>IF(laptimes!E70&lt;&gt;"",SUM(laptimes!E$2:'laptimes'!E70),"")</f>
        <v>6.3128726851851849E-2</v>
      </c>
      <c r="F70" s="3">
        <f>IF(laptimes!F70&lt;&gt;"",SUM(laptimes!F$2:'laptimes'!F70),"")</f>
        <v>6.3164861111111123E-2</v>
      </c>
      <c r="G70" s="3">
        <f>IF(laptimes!G70&lt;&gt;"",SUM(laptimes!G$2:'laptimes'!G70),"")</f>
        <v>6.3113969907407419E-2</v>
      </c>
      <c r="H70" s="3">
        <f>IF(laptimes!H70&lt;&gt;"",SUM(laptimes!H$2:'laptimes'!H70),"")</f>
        <v>6.3149537037037073E-2</v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>
        <f>IF(laptimes!K70&lt;&gt;"",SUM(laptimes!K$2:'laptimes'!K70),"")</f>
        <v>6.3154618055555528E-2</v>
      </c>
      <c r="L70" s="3">
        <f>IF(laptimes!L70&lt;&gt;"",SUM(laptimes!L$2:'laptimes'!L70),"")</f>
        <v>6.3111458333333342E-2</v>
      </c>
      <c r="M70" s="3">
        <f>IF(laptimes!M70&lt;&gt;"",SUM(laptimes!M$2:'laptimes'!M70),"")</f>
        <v>6.3157361111111116E-2</v>
      </c>
      <c r="N70" s="3">
        <f>IF(laptimes!N70&lt;&gt;"",SUM(laptimes!N$2:'laptimes'!N70),"")</f>
        <v>6.3152175925925924E-2</v>
      </c>
      <c r="O70" s="3">
        <f>IF(laptimes!O70&lt;&gt;"",SUM(laptimes!O$2:'laptimes'!O70),"")</f>
        <v>6.3104618055555561E-2</v>
      </c>
      <c r="P70" s="3">
        <f>IF(laptimes!P70&lt;&gt;"",SUM(laptimes!P$2:'laptimes'!P70),"")</f>
        <v>6.3114629629629618E-2</v>
      </c>
      <c r="Q70" s="3">
        <f>IF(laptimes!Q70&lt;&gt;"",SUM(laptimes!Q$2:'laptimes'!Q70),"")</f>
        <v>6.3125289351851854E-2</v>
      </c>
      <c r="R70" s="3">
        <f>IF(laptimes!R70&lt;&gt;"",SUM(laptimes!R$2:'laptimes'!R70),"")</f>
        <v>6.315909722222221E-2</v>
      </c>
      <c r="S70" s="3" t="str">
        <f>IF(laptimes!S70&lt;&gt;"",SUM(laptimes!S$2:'laptimes'!S70),"")</f>
        <v/>
      </c>
      <c r="T70" s="3">
        <f>IF(laptimes!T70&lt;&gt;"",SUM(laptimes!T$2:'laptimes'!T70),"")</f>
        <v>6.4082222222222207E-2</v>
      </c>
      <c r="U70" s="3">
        <f>IF(laptimes!U70&lt;&gt;"",SUM(laptimes!U$2:'laptimes'!U70),"")</f>
        <v>6.3133796296296299E-2</v>
      </c>
    </row>
    <row r="71" spans="1:21" x14ac:dyDescent="0.25">
      <c r="A71">
        <v>70</v>
      </c>
      <c r="B71" s="3">
        <f>IF(laptimes!B71&lt;&gt;"",SUM(laptimes!B$2:'laptimes'!B71),"")</f>
        <v>6.4019652777777769E-2</v>
      </c>
      <c r="C71" s="3">
        <f>IF(laptimes!C71&lt;&gt;"",SUM(laptimes!C$2:'laptimes'!C71),"")</f>
        <v>6.4021608796296314E-2</v>
      </c>
      <c r="D71" s="3" t="str">
        <f>IF(laptimes!D71&lt;&gt;"",SUM(laptimes!D$2:'laptimes'!D71),"")</f>
        <v/>
      </c>
      <c r="E71" s="3">
        <f>IF(laptimes!E71&lt;&gt;"",SUM(laptimes!E$2:'laptimes'!E71),"")</f>
        <v>6.4009548611111106E-2</v>
      </c>
      <c r="F71" s="3">
        <f>IF(laptimes!F71&lt;&gt;"",SUM(laptimes!F$2:'laptimes'!F71),"")</f>
        <v>6.4055787037037043E-2</v>
      </c>
      <c r="G71" s="3">
        <f>IF(laptimes!G71&lt;&gt;"",SUM(laptimes!G$2:'laptimes'!G71),"")</f>
        <v>6.3984918981481495E-2</v>
      </c>
      <c r="H71" s="3">
        <f>IF(laptimes!H71&lt;&gt;"",SUM(laptimes!H$2:'laptimes'!H71),"")</f>
        <v>6.4029733796296326E-2</v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>
        <f>IF(laptimes!K71&lt;&gt;"",SUM(laptimes!K$2:'laptimes'!K71),"")</f>
        <v>6.403570601851849E-2</v>
      </c>
      <c r="L71" s="3">
        <f>IF(laptimes!L71&lt;&gt;"",SUM(laptimes!L$2:'laptimes'!L71),"")</f>
        <v>6.4085902777777787E-2</v>
      </c>
      <c r="M71" s="3">
        <f>IF(laptimes!M71&lt;&gt;"",SUM(laptimes!M$2:'laptimes'!M71),"")</f>
        <v>6.4036226851851855E-2</v>
      </c>
      <c r="N71" s="3">
        <f>IF(laptimes!N71&lt;&gt;"",SUM(laptimes!N$2:'laptimes'!N71),"")</f>
        <v>6.4044293981481482E-2</v>
      </c>
      <c r="O71" s="3">
        <f>IF(laptimes!O71&lt;&gt;"",SUM(laptimes!O$2:'laptimes'!O71),"")</f>
        <v>6.3932488425925929E-2</v>
      </c>
      <c r="P71" s="3">
        <f>IF(laptimes!P71&lt;&gt;"",SUM(laptimes!P$2:'laptimes'!P71),"")</f>
        <v>6.3989814814814805E-2</v>
      </c>
      <c r="Q71" s="3">
        <f>IF(laptimes!Q71&lt;&gt;"",SUM(laptimes!Q$2:'laptimes'!Q71),"")</f>
        <v>6.4006111111111111E-2</v>
      </c>
      <c r="R71" s="3">
        <f>IF(laptimes!R71&lt;&gt;"",SUM(laptimes!R$2:'laptimes'!R71),"")</f>
        <v>6.4050428240740725E-2</v>
      </c>
      <c r="S71" s="3" t="str">
        <f>IF(laptimes!S71&lt;&gt;"",SUM(laptimes!S$2:'laptimes'!S71),"")</f>
        <v/>
      </c>
      <c r="T71" s="3">
        <f>IF(laptimes!T71&lt;&gt;"",SUM(laptimes!T$2:'laptimes'!T71),"")</f>
        <v>6.4961458333333319E-2</v>
      </c>
      <c r="U71" s="3">
        <f>IF(laptimes!U71&lt;&gt;"",SUM(laptimes!U$2:'laptimes'!U71),"")</f>
        <v>6.4013425925925932E-2</v>
      </c>
    </row>
    <row r="72" spans="1:21" x14ac:dyDescent="0.25">
      <c r="A72">
        <v>71</v>
      </c>
      <c r="B72" s="3">
        <f>IF(laptimes!B72&lt;&gt;"",SUM(laptimes!B$2:'laptimes'!B72),"")</f>
        <v>6.4875219907407397E-2</v>
      </c>
      <c r="C72" s="3">
        <f>IF(laptimes!C72&lt;&gt;"",SUM(laptimes!C$2:'laptimes'!C72),"")</f>
        <v>6.4882893518518531E-2</v>
      </c>
      <c r="D72" s="3" t="str">
        <f>IF(laptimes!D72&lt;&gt;"",SUM(laptimes!D$2:'laptimes'!D72),"")</f>
        <v/>
      </c>
      <c r="E72" s="3">
        <f>IF(laptimes!E72&lt;&gt;"",SUM(laptimes!E$2:'laptimes'!E72),"")</f>
        <v>6.4862615740740731E-2</v>
      </c>
      <c r="F72" s="3">
        <f>IF(laptimes!F72&lt;&gt;"",SUM(laptimes!F$2:'laptimes'!F72),"")</f>
        <v>6.4918113425925933E-2</v>
      </c>
      <c r="G72" s="3">
        <f>IF(laptimes!G72&lt;&gt;"",SUM(laptimes!G$2:'laptimes'!G72),"")</f>
        <v>6.4823553240740753E-2</v>
      </c>
      <c r="H72" s="3">
        <f>IF(laptimes!H72&lt;&gt;"",SUM(laptimes!H$2:'laptimes'!H72),"")</f>
        <v>6.4886655092592616E-2</v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>
        <f>IF(laptimes!K72&lt;&gt;"",SUM(laptimes!K$2:'laptimes'!K72),"")</f>
        <v>6.4900578703703679E-2</v>
      </c>
      <c r="L72" s="3">
        <f>IF(laptimes!L72&lt;&gt;"",SUM(laptimes!L$2:'laptimes'!L72),"")</f>
        <v>6.4925983796296299E-2</v>
      </c>
      <c r="M72" s="3">
        <f>IF(laptimes!M72&lt;&gt;"",SUM(laptimes!M$2:'laptimes'!M72),"")</f>
        <v>6.4891307870370368E-2</v>
      </c>
      <c r="N72" s="3">
        <f>IF(laptimes!N72&lt;&gt;"",SUM(laptimes!N$2:'laptimes'!N72),"")</f>
        <v>6.4904363425925926E-2</v>
      </c>
      <c r="O72" s="3">
        <f>IF(laptimes!O72&lt;&gt;"",SUM(laptimes!O$2:'laptimes'!O72),"")</f>
        <v>6.4753217592592602E-2</v>
      </c>
      <c r="P72" s="3">
        <f>IF(laptimes!P72&lt;&gt;"",SUM(laptimes!P$2:'laptimes'!P72),"")</f>
        <v>6.4824270833333322E-2</v>
      </c>
      <c r="Q72" s="3">
        <f>IF(laptimes!Q72&lt;&gt;"",SUM(laptimes!Q$2:'laptimes'!Q72),"")</f>
        <v>6.4856180555555559E-2</v>
      </c>
      <c r="R72" s="3">
        <f>IF(laptimes!R72&lt;&gt;"",SUM(laptimes!R$2:'laptimes'!R72),"")</f>
        <v>6.4910613425925912E-2</v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>
        <f>IF(laptimes!U72&lt;&gt;"",SUM(laptimes!U$2:'laptimes'!U72),"")</f>
        <v>6.4871284722222228E-2</v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C2F-BF58-4E52-B93E-710C19C3201D}">
  <dimension ref="A1:U75"/>
  <sheetViews>
    <sheetView workbookViewId="0">
      <selection activeCell="D74" sqref="D74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1.5532407407407357E-5</v>
      </c>
      <c r="D3" s="2">
        <f>IFERROR(HLOOKUP(lapchart!D3,totallaptimes!$1:$1048576,ROW()-1)-HLOOKUP(lapchart!C3,totallaptimes!$1:$1048576,ROW()-1),"")</f>
        <v>5.9143518518517835E-6</v>
      </c>
      <c r="E3" s="2">
        <f>IFERROR(HLOOKUP(lapchart!E3,totallaptimes!$1:$1048576,ROW()-1)-HLOOKUP(lapchart!D3,totallaptimes!$1:$1048576,ROW()-1),"")</f>
        <v>9.9305555555555605E-6</v>
      </c>
      <c r="F3" s="2">
        <f>IFERROR(HLOOKUP(lapchart!F3,totallaptimes!$1:$1048576,ROW()-1)-HLOOKUP(lapchart!E3,totallaptimes!$1:$1048576,ROW()-1),"")</f>
        <v>9.826388888888862E-6</v>
      </c>
      <c r="G3" s="2">
        <f>IFERROR(HLOOKUP(lapchart!G3,totallaptimes!$1:$1048576,ROW()-1)-HLOOKUP(lapchart!F3,totallaptimes!$1:$1048576,ROW()-1),"")</f>
        <v>9.3634259259260102E-6</v>
      </c>
      <c r="H3" s="2">
        <f>IFERROR(HLOOKUP(lapchart!H3,totallaptimes!$1:$1048576,ROW()-1)-HLOOKUP(lapchart!G3,totallaptimes!$1:$1048576,ROW()-1),"")</f>
        <v>9.4097222222222845E-6</v>
      </c>
      <c r="I3" s="2">
        <f>IFERROR(HLOOKUP(lapchart!I3,totallaptimes!$1:$1048576,ROW()-1)-HLOOKUP(lapchart!H3,totallaptimes!$1:$1048576,ROW()-1),"")</f>
        <v>2.256944444444485E-6</v>
      </c>
      <c r="J3" s="2">
        <f>IFERROR(HLOOKUP(lapchart!J3,totallaptimes!$1:$1048576,ROW()-1)-HLOOKUP(lapchart!I3,totallaptimes!$1:$1048576,ROW()-1),"")</f>
        <v>9.6527777777776977E-6</v>
      </c>
      <c r="K3" s="2">
        <f>IFERROR(HLOOKUP(lapchart!K3,totallaptimes!$1:$1048576,ROW()-1)-HLOOKUP(lapchart!J3,totallaptimes!$1:$1048576,ROW()-1),"")</f>
        <v>4.7569444444444916E-6</v>
      </c>
      <c r="L3" s="2">
        <f>IFERROR(HLOOKUP(lapchart!L3,totallaptimes!$1:$1048576,ROW()-1)-HLOOKUP(lapchart!K3,totallaptimes!$1:$1048576,ROW()-1),"")</f>
        <v>6.5624999999999495E-6</v>
      </c>
      <c r="M3" s="2">
        <f>IFERROR(HLOOKUP(lapchart!M3,totallaptimes!$1:$1048576,ROW()-1)-HLOOKUP(lapchart!L3,totallaptimes!$1:$1048576,ROW()-1),"")</f>
        <v>1.5624999999999363E-6</v>
      </c>
      <c r="N3" s="2">
        <f>IFERROR(HLOOKUP(lapchart!N3,totallaptimes!$1:$1048576,ROW()-1)-HLOOKUP(lapchart!M3,totallaptimes!$1:$1048576,ROW()-1),"")</f>
        <v>5.7870370370532651E-8</v>
      </c>
      <c r="O3" s="2">
        <f>IFERROR(HLOOKUP(lapchart!O3,totallaptimes!$1:$1048576,ROW()-1)-HLOOKUP(lapchart!N3,totallaptimes!$1:$1048576,ROW()-1),"")</f>
        <v>5.6018518518517963E-6</v>
      </c>
      <c r="P3" s="2">
        <f>IFERROR(HLOOKUP(lapchart!P3,totallaptimes!$1:$1048576,ROW()-1)-HLOOKUP(lapchart!O3,totallaptimes!$1:$1048576,ROW()-1),"")</f>
        <v>3.888888888888887E-6</v>
      </c>
      <c r="Q3" s="2">
        <f>IFERROR(HLOOKUP(lapchart!Q3,totallaptimes!$1:$1048576,ROW()-1)-HLOOKUP(lapchart!P3,totallaptimes!$1:$1048576,ROW()-1),"")</f>
        <v>6.7708333333333466E-6</v>
      </c>
      <c r="R3" s="2">
        <f>IFERROR(HLOOKUP(lapchart!R3,totallaptimes!$1:$1048576,ROW()-1)-HLOOKUP(lapchart!Q3,totallaptimes!$1:$1048576,ROW()-1),"")</f>
        <v>8.7615740740740102E-6</v>
      </c>
      <c r="S3" s="2">
        <f>IFERROR(HLOOKUP(lapchart!S3,totallaptimes!$1:$1048576,ROW()-1)-HLOOKUP(lapchart!R3,totallaptimes!$1:$1048576,ROW()-1),"")</f>
        <v>4.2824074074072731E-7</v>
      </c>
      <c r="T3" s="2">
        <f>IFERROR(HLOOKUP(lapchart!T3,totallaptimes!$1:$1048576,ROW()-1)-HLOOKUP(lapchart!S3,totallaptimes!$1:$1048576,ROW()-1),"")</f>
        <v>4.0972222222221757E-6</v>
      </c>
      <c r="U3" s="2">
        <f>IFERROR(HLOOKUP(lapchart!U3,totallaptimes!$1:$1048576,ROW()-1)-HLOOKUP(lapchart!T3,totallaptimes!$1:$1048576,ROW()-1),"")</f>
        <v>4.4097222222222714E-6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1.968749999999974E-5</v>
      </c>
      <c r="D4" s="2">
        <f>IFERROR(HLOOKUP(lapchart!D4,totallaptimes!$1:$1048576,ROW()-1)-HLOOKUP(lapchart!C4,totallaptimes!$1:$1048576,ROW()-1),"")</f>
        <v>1.3391203703703612E-5</v>
      </c>
      <c r="E4" s="2">
        <f>IFERROR(HLOOKUP(lapchart!E4,totallaptimes!$1:$1048576,ROW()-1)-HLOOKUP(lapchart!D4,totallaptimes!$1:$1048576,ROW()-1),"")</f>
        <v>9.9537037037038603E-6</v>
      </c>
      <c r="F4" s="2">
        <f>IFERROR(HLOOKUP(lapchart!F4,totallaptimes!$1:$1048576,ROW()-1)-HLOOKUP(lapchart!E4,totallaptimes!$1:$1048576,ROW()-1),"")</f>
        <v>7.33796296296268E-6</v>
      </c>
      <c r="G4" s="2">
        <f>IFERROR(HLOOKUP(lapchart!G4,totallaptimes!$1:$1048576,ROW()-1)-HLOOKUP(lapchart!F4,totallaptimes!$1:$1048576,ROW()-1),"")</f>
        <v>2.0729166666666726E-5</v>
      </c>
      <c r="H4" s="2">
        <f>IFERROR(HLOOKUP(lapchart!H4,totallaptimes!$1:$1048576,ROW()-1)-HLOOKUP(lapchart!G4,totallaptimes!$1:$1048576,ROW()-1),"")</f>
        <v>1.1354166666666891E-5</v>
      </c>
      <c r="I4" s="2">
        <f>IFERROR(HLOOKUP(lapchart!I4,totallaptimes!$1:$1048576,ROW()-1)-HLOOKUP(lapchart!H4,totallaptimes!$1:$1048576,ROW()-1),"")</f>
        <v>3.2291666666665712E-6</v>
      </c>
      <c r="J4" s="2">
        <f>IFERROR(HLOOKUP(lapchart!J4,totallaptimes!$1:$1048576,ROW()-1)-HLOOKUP(lapchart!I4,totallaptimes!$1:$1048576,ROW()-1),"")</f>
        <v>1.5925925925925743E-5</v>
      </c>
      <c r="K4" s="2">
        <f>IFERROR(HLOOKUP(lapchart!K4,totallaptimes!$1:$1048576,ROW()-1)-HLOOKUP(lapchart!J4,totallaptimes!$1:$1048576,ROW()-1),"")</f>
        <v>5.0694444444446957E-6</v>
      </c>
      <c r="L4" s="2">
        <f>IFERROR(HLOOKUP(lapchart!L4,totallaptimes!$1:$1048576,ROW()-1)-HLOOKUP(lapchart!K4,totallaptimes!$1:$1048576,ROW()-1),"")</f>
        <v>7.291666666666731E-7</v>
      </c>
      <c r="M4" s="2">
        <f>IFERROR(HLOOKUP(lapchart!M4,totallaptimes!$1:$1048576,ROW()-1)-HLOOKUP(lapchart!L4,totallaptimes!$1:$1048576,ROW()-1),"")</f>
        <v>1.1087962962962744E-5</v>
      </c>
      <c r="N4" s="2">
        <f>IFERROR(HLOOKUP(lapchart!N4,totallaptimes!$1:$1048576,ROW()-1)-HLOOKUP(lapchart!M4,totallaptimes!$1:$1048576,ROW()-1),"")</f>
        <v>1.1458333333333806E-5</v>
      </c>
      <c r="O4" s="2">
        <f>IFERROR(HLOOKUP(lapchart!O4,totallaptimes!$1:$1048576,ROW()-1)-HLOOKUP(lapchart!N4,totallaptimes!$1:$1048576,ROW()-1),"")</f>
        <v>3.0092592592572895E-7</v>
      </c>
      <c r="P4" s="2">
        <f>IFERROR(HLOOKUP(lapchart!P4,totallaptimes!$1:$1048576,ROW()-1)-HLOOKUP(lapchart!O4,totallaptimes!$1:$1048576,ROW()-1),"")</f>
        <v>8.9930555555554903E-6</v>
      </c>
      <c r="Q4" s="2">
        <f>IFERROR(HLOOKUP(lapchart!Q4,totallaptimes!$1:$1048576,ROW()-1)-HLOOKUP(lapchart!P4,totallaptimes!$1:$1048576,ROW()-1),"")</f>
        <v>5.6365740740741375E-6</v>
      </c>
      <c r="R4" s="2">
        <f>IFERROR(HLOOKUP(lapchart!R4,totallaptimes!$1:$1048576,ROW()-1)-HLOOKUP(lapchart!Q4,totallaptimes!$1:$1048576,ROW()-1),"")</f>
        <v>1.0879629629627179E-6</v>
      </c>
      <c r="S4" s="2">
        <f>IFERROR(HLOOKUP(lapchart!S4,totallaptimes!$1:$1048576,ROW()-1)-HLOOKUP(lapchart!R4,totallaptimes!$1:$1048576,ROW()-1),"")</f>
        <v>9.3402777777778188E-6</v>
      </c>
      <c r="T4" s="2">
        <f>IFERROR(HLOOKUP(lapchart!T4,totallaptimes!$1:$1048576,ROW()-1)-HLOOKUP(lapchart!S4,totallaptimes!$1:$1048576,ROW()-1),"")</f>
        <v>1.5381944444444601E-5</v>
      </c>
      <c r="U4" s="2">
        <f>IFERROR(HLOOKUP(lapchart!U4,totallaptimes!$1:$1048576,ROW()-1)-HLOOKUP(lapchart!T4,totallaptimes!$1:$1048576,ROW()-1),"")</f>
        <v>5.1967592592592603E-6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2.3807870370369782E-5</v>
      </c>
      <c r="D5" s="2">
        <f>IFERROR(HLOOKUP(lapchart!D5,totallaptimes!$1:$1048576,ROW()-1)-HLOOKUP(lapchart!C5,totallaptimes!$1:$1048576,ROW()-1),"")</f>
        <v>1.4444444444444531E-5</v>
      </c>
      <c r="E5" s="2">
        <f>IFERROR(HLOOKUP(lapchart!E5,totallaptimes!$1:$1048576,ROW()-1)-HLOOKUP(lapchart!D5,totallaptimes!$1:$1048576,ROW()-1),"")</f>
        <v>1.4212962962963267E-5</v>
      </c>
      <c r="F5" s="2">
        <f>IFERROR(HLOOKUP(lapchart!F5,totallaptimes!$1:$1048576,ROW()-1)-HLOOKUP(lapchart!E5,totallaptimes!$1:$1048576,ROW()-1),"")</f>
        <v>1.1296296296295708E-5</v>
      </c>
      <c r="G5" s="2">
        <f>IFERROR(HLOOKUP(lapchart!G5,totallaptimes!$1:$1048576,ROW()-1)-HLOOKUP(lapchart!F5,totallaptimes!$1:$1048576,ROW()-1),"")</f>
        <v>2.1284722222222451E-5</v>
      </c>
      <c r="H5" s="2">
        <f>IFERROR(HLOOKUP(lapchart!H5,totallaptimes!$1:$1048576,ROW()-1)-HLOOKUP(lapchart!G5,totallaptimes!$1:$1048576,ROW()-1),"")</f>
        <v>1.6805555555555931E-5</v>
      </c>
      <c r="I5" s="2">
        <f>IFERROR(HLOOKUP(lapchart!I5,totallaptimes!$1:$1048576,ROW()-1)-HLOOKUP(lapchart!H5,totallaptimes!$1:$1048576,ROW()-1),"")</f>
        <v>1.0995370370368678E-6</v>
      </c>
      <c r="J5" s="2">
        <f>IFERROR(HLOOKUP(lapchart!J5,totallaptimes!$1:$1048576,ROW()-1)-HLOOKUP(lapchart!I5,totallaptimes!$1:$1048576,ROW()-1),"")</f>
        <v>2.1643518518518496E-5</v>
      </c>
      <c r="K5" s="2">
        <f>IFERROR(HLOOKUP(lapchart!K5,totallaptimes!$1:$1048576,ROW()-1)-HLOOKUP(lapchart!J5,totallaptimes!$1:$1048576,ROW()-1),"")</f>
        <v>2.0601851851848041E-6</v>
      </c>
      <c r="L5" s="2">
        <f>IFERROR(HLOOKUP(lapchart!L5,totallaptimes!$1:$1048576,ROW()-1)-HLOOKUP(lapchart!K5,totallaptimes!$1:$1048576,ROW()-1),"")</f>
        <v>8.1250000000003195E-6</v>
      </c>
      <c r="M5" s="2">
        <f>IFERROR(HLOOKUP(lapchart!M5,totallaptimes!$1:$1048576,ROW()-1)-HLOOKUP(lapchart!L5,totallaptimes!$1:$1048576,ROW()-1),"")</f>
        <v>8.622685185184862E-6</v>
      </c>
      <c r="N5" s="2">
        <f>IFERROR(HLOOKUP(lapchart!N5,totallaptimes!$1:$1048576,ROW()-1)-HLOOKUP(lapchart!M5,totallaptimes!$1:$1048576,ROW()-1),"")</f>
        <v>1.5636574074074597E-5</v>
      </c>
      <c r="O5" s="2">
        <f>IFERROR(HLOOKUP(lapchart!O5,totallaptimes!$1:$1048576,ROW()-1)-HLOOKUP(lapchart!N5,totallaptimes!$1:$1048576,ROW()-1),"")</f>
        <v>7.4537037037035285E-6</v>
      </c>
      <c r="P5" s="2">
        <f>IFERROR(HLOOKUP(lapchart!P5,totallaptimes!$1:$1048576,ROW()-1)-HLOOKUP(lapchart!O5,totallaptimes!$1:$1048576,ROW()-1),"")</f>
        <v>7.2106481481481154E-6</v>
      </c>
      <c r="Q5" s="2">
        <f>IFERROR(HLOOKUP(lapchart!Q5,totallaptimes!$1:$1048576,ROW()-1)-HLOOKUP(lapchart!P5,totallaptimes!$1:$1048576,ROW()-1),"")</f>
        <v>3.0555555555551901E-6</v>
      </c>
      <c r="R5" s="2">
        <f>IFERROR(HLOOKUP(lapchart!R5,totallaptimes!$1:$1048576,ROW()-1)-HLOOKUP(lapchart!Q5,totallaptimes!$1:$1048576,ROW()-1),"")</f>
        <v>7.476851851852262E-6</v>
      </c>
      <c r="S5" s="2">
        <f>IFERROR(HLOOKUP(lapchart!S5,totallaptimes!$1:$1048576,ROW()-1)-HLOOKUP(lapchart!R5,totallaptimes!$1:$1048576,ROW()-1),"")</f>
        <v>5.3935185185182907E-6</v>
      </c>
      <c r="T5" s="2">
        <f>IFERROR(HLOOKUP(lapchart!T5,totallaptimes!$1:$1048576,ROW()-1)-HLOOKUP(lapchart!S5,totallaptimes!$1:$1048576,ROW()-1),"")</f>
        <v>2.2048611111111574E-5</v>
      </c>
      <c r="U5" s="2">
        <f>IFERROR(HLOOKUP(lapchart!U5,totallaptimes!$1:$1048576,ROW()-1)-HLOOKUP(lapchart!T5,totallaptimes!$1:$1048576,ROW()-1),"")</f>
        <v>5.7060185185181696E-6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2.7372685185184532E-5</v>
      </c>
      <c r="D6" s="2">
        <f>IFERROR(HLOOKUP(lapchart!D6,totallaptimes!$1:$1048576,ROW()-1)-HLOOKUP(lapchart!C6,totallaptimes!$1:$1048576,ROW()-1),"")</f>
        <v>1.6076388888889258E-5</v>
      </c>
      <c r="E6" s="2">
        <f>IFERROR(HLOOKUP(lapchart!E6,totallaptimes!$1:$1048576,ROW()-1)-HLOOKUP(lapchart!D6,totallaptimes!$1:$1048576,ROW()-1),"")</f>
        <v>1.9872685185185271E-5</v>
      </c>
      <c r="F6" s="2">
        <f>IFERROR(HLOOKUP(lapchart!F6,totallaptimes!$1:$1048576,ROW()-1)-HLOOKUP(lapchart!E6,totallaptimes!$1:$1048576,ROW()-1),"")</f>
        <v>8.4143518518514648E-6</v>
      </c>
      <c r="G6" s="2">
        <f>IFERROR(HLOOKUP(lapchart!G6,totallaptimes!$1:$1048576,ROW()-1)-HLOOKUP(lapchart!F6,totallaptimes!$1:$1048576,ROW()-1),"")</f>
        <v>2.8136574074074088E-5</v>
      </c>
      <c r="H6" s="2">
        <f>IFERROR(HLOOKUP(lapchart!H6,totallaptimes!$1:$1048576,ROW()-1)-HLOOKUP(lapchart!G6,totallaptimes!$1:$1048576,ROW()-1),"")</f>
        <v>1.6979166666666878E-5</v>
      </c>
      <c r="I6" s="2">
        <f>IFERROR(HLOOKUP(lapchart!I6,totallaptimes!$1:$1048576,ROW()-1)-HLOOKUP(lapchart!H6,totallaptimes!$1:$1048576,ROW()-1),"")</f>
        <v>1.2500000000000358E-5</v>
      </c>
      <c r="J6" s="2">
        <f>IFERROR(HLOOKUP(lapchart!J6,totallaptimes!$1:$1048576,ROW()-1)-HLOOKUP(lapchart!I6,totallaptimes!$1:$1048576,ROW()-1),"")</f>
        <v>3.7037037037032476E-6</v>
      </c>
      <c r="K6" s="2">
        <f>IFERROR(HLOOKUP(lapchart!K6,totallaptimes!$1:$1048576,ROW()-1)-HLOOKUP(lapchart!J6,totallaptimes!$1:$1048576,ROW()-1),"")</f>
        <v>1.8576388888888722E-5</v>
      </c>
      <c r="L6" s="2">
        <f>IFERROR(HLOOKUP(lapchart!L6,totallaptimes!$1:$1048576,ROW()-1)-HLOOKUP(lapchart!K6,totallaptimes!$1:$1048576,ROW()-1),"")</f>
        <v>5.0810185185188456E-6</v>
      </c>
      <c r="M6" s="2">
        <f>IFERROR(HLOOKUP(lapchart!M6,totallaptimes!$1:$1048576,ROW()-1)-HLOOKUP(lapchart!L6,totallaptimes!$1:$1048576,ROW()-1),"")</f>
        <v>5.7638888888884854E-6</v>
      </c>
      <c r="N6" s="2">
        <f>IFERROR(HLOOKUP(lapchart!N6,totallaptimes!$1:$1048576,ROW()-1)-HLOOKUP(lapchart!M6,totallaptimes!$1:$1048576,ROW()-1),"")</f>
        <v>1.6458333333334036E-5</v>
      </c>
      <c r="O6" s="2">
        <f>IFERROR(HLOOKUP(lapchart!O6,totallaptimes!$1:$1048576,ROW()-1)-HLOOKUP(lapchart!N6,totallaptimes!$1:$1048576,ROW()-1),"")</f>
        <v>7.141203703703216E-6</v>
      </c>
      <c r="P6" s="2">
        <f>IFERROR(HLOOKUP(lapchart!P6,totallaptimes!$1:$1048576,ROW()-1)-HLOOKUP(lapchart!O6,totallaptimes!$1:$1048576,ROW()-1),"")</f>
        <v>9.0393518518516562E-6</v>
      </c>
      <c r="Q6" s="2">
        <f>IFERROR(HLOOKUP(lapchart!Q6,totallaptimes!$1:$1048576,ROW()-1)-HLOOKUP(lapchart!P6,totallaptimes!$1:$1048576,ROW()-1),"")</f>
        <v>7.7083333333335252E-6</v>
      </c>
      <c r="R6" s="2">
        <f>IFERROR(HLOOKUP(lapchart!R6,totallaptimes!$1:$1048576,ROW()-1)-HLOOKUP(lapchart!Q6,totallaptimes!$1:$1048576,ROW()-1),"")</f>
        <v>6.2962962962963449E-6</v>
      </c>
      <c r="S6" s="2">
        <f>IFERROR(HLOOKUP(lapchart!S6,totallaptimes!$1:$1048576,ROW()-1)-HLOOKUP(lapchart!R6,totallaptimes!$1:$1048576,ROW()-1),"")</f>
        <v>8.5185185185183802E-6</v>
      </c>
      <c r="T6" s="2">
        <f>IFERROR(HLOOKUP(lapchart!T6,totallaptimes!$1:$1048576,ROW()-1)-HLOOKUP(lapchart!S6,totallaptimes!$1:$1048576,ROW()-1),"")</f>
        <v>2.5057870370370598E-5</v>
      </c>
      <c r="U6" s="2">
        <f>IFERROR(HLOOKUP(lapchart!U6,totallaptimes!$1:$1048576,ROW()-1)-HLOOKUP(lapchart!T6,totallaptimes!$1:$1048576,ROW()-1),"")</f>
        <v>6.9212962962961026E-6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2.8819444444443294E-5</v>
      </c>
      <c r="D7" s="2">
        <f>IFERROR(HLOOKUP(lapchart!D7,totallaptimes!$1:$1048576,ROW()-1)-HLOOKUP(lapchart!C7,totallaptimes!$1:$1048576,ROW()-1),"")</f>
        <v>1.710648148148166E-5</v>
      </c>
      <c r="E7" s="2">
        <f>IFERROR(HLOOKUP(lapchart!E7,totallaptimes!$1:$1048576,ROW()-1)-HLOOKUP(lapchart!D7,totallaptimes!$1:$1048576,ROW()-1),"")</f>
        <v>2.2939814814815045E-5</v>
      </c>
      <c r="F7" s="2">
        <f>IFERROR(HLOOKUP(lapchart!F7,totallaptimes!$1:$1048576,ROW()-1)-HLOOKUP(lapchart!E7,totallaptimes!$1:$1048576,ROW()-1),"")</f>
        <v>1.1087962962962744E-5</v>
      </c>
      <c r="G7" s="2">
        <f>IFERROR(HLOOKUP(lapchart!G7,totallaptimes!$1:$1048576,ROW()-1)-HLOOKUP(lapchart!F7,totallaptimes!$1:$1048576,ROW()-1),"")</f>
        <v>3.0451388888888889E-5</v>
      </c>
      <c r="H7" s="2">
        <f>IFERROR(HLOOKUP(lapchart!H7,totallaptimes!$1:$1048576,ROW()-1)-HLOOKUP(lapchart!G7,totallaptimes!$1:$1048576,ROW()-1),"")</f>
        <v>2.2418981481481769E-5</v>
      </c>
      <c r="I7" s="2">
        <f>IFERROR(HLOOKUP(lapchart!I7,totallaptimes!$1:$1048576,ROW()-1)-HLOOKUP(lapchart!H7,totallaptimes!$1:$1048576,ROW()-1),"")</f>
        <v>5.9722222222214488E-6</v>
      </c>
      <c r="J7" s="2">
        <f>IFERROR(HLOOKUP(lapchart!J7,totallaptimes!$1:$1048576,ROW()-1)-HLOOKUP(lapchart!I7,totallaptimes!$1:$1048576,ROW()-1),"")</f>
        <v>1.9155092592593181E-5</v>
      </c>
      <c r="K7" s="2">
        <f>IFERROR(HLOOKUP(lapchart!K7,totallaptimes!$1:$1048576,ROW()-1)-HLOOKUP(lapchart!J7,totallaptimes!$1:$1048576,ROW()-1),"")</f>
        <v>1.7708333333333118E-5</v>
      </c>
      <c r="L7" s="2">
        <f>IFERROR(HLOOKUP(lapchart!L7,totallaptimes!$1:$1048576,ROW()-1)-HLOOKUP(lapchart!K7,totallaptimes!$1:$1048576,ROW()-1),"")</f>
        <v>7.8935185185181889E-6</v>
      </c>
      <c r="M7" s="2">
        <f>IFERROR(HLOOKUP(lapchart!M7,totallaptimes!$1:$1048576,ROW()-1)-HLOOKUP(lapchart!L7,totallaptimes!$1:$1048576,ROW()-1),"")</f>
        <v>5.7870370370402546E-7</v>
      </c>
      <c r="N7" s="2">
        <f>IFERROR(HLOOKUP(lapchart!N7,totallaptimes!$1:$1048576,ROW()-1)-HLOOKUP(lapchart!M7,totallaptimes!$1:$1048576,ROW()-1),"")</f>
        <v>1.5219907407408237E-5</v>
      </c>
      <c r="O7" s="2">
        <f>IFERROR(HLOOKUP(lapchart!O7,totallaptimes!$1:$1048576,ROW()-1)-HLOOKUP(lapchart!N7,totallaptimes!$1:$1048576,ROW()-1),"")</f>
        <v>5.3356481481475412E-6</v>
      </c>
      <c r="P7" s="2">
        <f>IFERROR(HLOOKUP(lapchart!P7,totallaptimes!$1:$1048576,ROW()-1)-HLOOKUP(lapchart!O7,totallaptimes!$1:$1048576,ROW()-1),"")</f>
        <v>6.5972222222220739E-6</v>
      </c>
      <c r="Q7" s="2">
        <f>IFERROR(HLOOKUP(lapchart!Q7,totallaptimes!$1:$1048576,ROW()-1)-HLOOKUP(lapchart!P7,totallaptimes!$1:$1048576,ROW()-1),"")</f>
        <v>1.1215277777777526E-5</v>
      </c>
      <c r="R7" s="2">
        <f>IFERROR(HLOOKUP(lapchart!R7,totallaptimes!$1:$1048576,ROW()-1)-HLOOKUP(lapchart!Q7,totallaptimes!$1:$1048576,ROW()-1),"")</f>
        <v>7.7430555555559749E-6</v>
      </c>
      <c r="S7" s="2">
        <f>IFERROR(HLOOKUP(lapchart!S7,totallaptimes!$1:$1048576,ROW()-1)-HLOOKUP(lapchart!R7,totallaptimes!$1:$1048576,ROW()-1),"")</f>
        <v>1.0289351851851605E-5</v>
      </c>
      <c r="T7" s="2">
        <f>IFERROR(HLOOKUP(lapchart!T7,totallaptimes!$1:$1048576,ROW()-1)-HLOOKUP(lapchart!S7,totallaptimes!$1:$1048576,ROW()-1),"")</f>
        <v>3.6238425925925674E-5</v>
      </c>
      <c r="U7" s="2">
        <f>IFERROR(HLOOKUP(lapchart!U7,totallaptimes!$1:$1048576,ROW()-1)-HLOOKUP(lapchart!T7,totallaptimes!$1:$1048576,ROW()-1),"")</f>
        <v>8.2407407407409511E-6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2.8287037037035868E-5</v>
      </c>
      <c r="D8" s="2">
        <f>IFERROR(HLOOKUP(lapchart!D8,totallaptimes!$1:$1048576,ROW()-1)-HLOOKUP(lapchart!C8,totallaptimes!$1:$1048576,ROW()-1),"")</f>
        <v>1.8634259259259905E-5</v>
      </c>
      <c r="E8" s="2">
        <f>IFERROR(HLOOKUP(lapchart!E8,totallaptimes!$1:$1048576,ROW()-1)-HLOOKUP(lapchart!D8,totallaptimes!$1:$1048576,ROW()-1),"")</f>
        <v>2.6180555555555332E-5</v>
      </c>
      <c r="F8" s="2">
        <f>IFERROR(HLOOKUP(lapchart!F8,totallaptimes!$1:$1048576,ROW()-1)-HLOOKUP(lapchart!E8,totallaptimes!$1:$1048576,ROW()-1),"")</f>
        <v>1.7337962962962923E-5</v>
      </c>
      <c r="G8" s="2">
        <f>IFERROR(HLOOKUP(lapchart!G8,totallaptimes!$1:$1048576,ROW()-1)-HLOOKUP(lapchart!F8,totallaptimes!$1:$1048576,ROW()-1),"")</f>
        <v>3.4918981481481259E-5</v>
      </c>
      <c r="H8" s="2">
        <f>IFERROR(HLOOKUP(lapchart!H8,totallaptimes!$1:$1048576,ROW()-1)-HLOOKUP(lapchart!G8,totallaptimes!$1:$1048576,ROW()-1),"")</f>
        <v>2.2384259259259319E-5</v>
      </c>
      <c r="I8" s="2">
        <f>IFERROR(HLOOKUP(lapchart!I8,totallaptimes!$1:$1048576,ROW()-1)-HLOOKUP(lapchart!H8,totallaptimes!$1:$1048576,ROW()-1),"")</f>
        <v>1.5856481481481277E-6</v>
      </c>
      <c r="J8" s="2">
        <f>IFERROR(HLOOKUP(lapchart!J8,totallaptimes!$1:$1048576,ROW()-1)-HLOOKUP(lapchart!I8,totallaptimes!$1:$1048576,ROW()-1),"")</f>
        <v>2.7164351851852002E-5</v>
      </c>
      <c r="K8" s="2">
        <f>IFERROR(HLOOKUP(lapchart!K8,totallaptimes!$1:$1048576,ROW()-1)-HLOOKUP(lapchart!J8,totallaptimes!$1:$1048576,ROW()-1),"")</f>
        <v>1.5960648148147759E-5</v>
      </c>
      <c r="L8" s="2">
        <f>IFERROR(HLOOKUP(lapchart!L8,totallaptimes!$1:$1048576,ROW()-1)-HLOOKUP(lapchart!K8,totallaptimes!$1:$1048576,ROW()-1),"")</f>
        <v>1.2662037037037589E-5</v>
      </c>
      <c r="M8" s="2">
        <f>IFERROR(HLOOKUP(lapchart!M8,totallaptimes!$1:$1048576,ROW()-1)-HLOOKUP(lapchart!L8,totallaptimes!$1:$1048576,ROW()-1),"")</f>
        <v>1.4675925925925794E-5</v>
      </c>
      <c r="N8" s="2">
        <f>IFERROR(HLOOKUP(lapchart!N8,totallaptimes!$1:$1048576,ROW()-1)-HLOOKUP(lapchart!M8,totallaptimes!$1:$1048576,ROW()-1),"")</f>
        <v>8.9120370370433799E-7</v>
      </c>
      <c r="O8" s="2">
        <f>IFERROR(HLOOKUP(lapchart!O8,totallaptimes!$1:$1048576,ROW()-1)-HLOOKUP(lapchart!N8,totallaptimes!$1:$1048576,ROW()-1),"")</f>
        <v>6.840277777777487E-6</v>
      </c>
      <c r="P8" s="2">
        <f>IFERROR(HLOOKUP(lapchart!P8,totallaptimes!$1:$1048576,ROW()-1)-HLOOKUP(lapchart!O8,totallaptimes!$1:$1048576,ROW()-1),"")</f>
        <v>8.4027777777773149E-6</v>
      </c>
      <c r="Q8" s="2">
        <f>IFERROR(HLOOKUP(lapchart!Q8,totallaptimes!$1:$1048576,ROW()-1)-HLOOKUP(lapchart!P8,totallaptimes!$1:$1048576,ROW()-1),"")</f>
        <v>8.391203703703165E-6</v>
      </c>
      <c r="R8" s="2">
        <f>IFERROR(HLOOKUP(lapchart!R8,totallaptimes!$1:$1048576,ROW()-1)-HLOOKUP(lapchart!Q8,totallaptimes!$1:$1048576,ROW()-1),"")</f>
        <v>9.1898148148160386E-6</v>
      </c>
      <c r="S8" s="2">
        <f>IFERROR(HLOOKUP(lapchart!S8,totallaptimes!$1:$1048576,ROW()-1)-HLOOKUP(lapchart!R8,totallaptimes!$1:$1048576,ROW()-1),"")</f>
        <v>7.6620370370360583E-6</v>
      </c>
      <c r="T8" s="2">
        <f>IFERROR(HLOOKUP(lapchart!T8,totallaptimes!$1:$1048576,ROW()-1)-HLOOKUP(lapchart!S8,totallaptimes!$1:$1048576,ROW()-1),"")</f>
        <v>5.2743055555555876E-5</v>
      </c>
      <c r="U8" s="2">
        <f>IFERROR(HLOOKUP(lapchart!U8,totallaptimes!$1:$1048576,ROW()-1)-HLOOKUP(lapchart!T8,totallaptimes!$1:$1048576,ROW()-1),"")</f>
        <v>6.7939814814817548E-6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2.8726851851850962E-5</v>
      </c>
      <c r="D9" s="2">
        <f>IFERROR(HLOOKUP(lapchart!D9,totallaptimes!$1:$1048576,ROW()-1)-HLOOKUP(lapchart!C9,totallaptimes!$1:$1048576,ROW()-1),"")</f>
        <v>2.0567129629630795E-5</v>
      </c>
      <c r="E9" s="2">
        <f>IFERROR(HLOOKUP(lapchart!E9,totallaptimes!$1:$1048576,ROW()-1)-HLOOKUP(lapchart!D9,totallaptimes!$1:$1048576,ROW()-1),"")</f>
        <v>3.3217592592591633E-5</v>
      </c>
      <c r="F9" s="2">
        <f>IFERROR(HLOOKUP(lapchart!F9,totallaptimes!$1:$1048576,ROW()-1)-HLOOKUP(lapchart!E9,totallaptimes!$1:$1048576,ROW()-1),"")</f>
        <v>1.9363425925926145E-5</v>
      </c>
      <c r="G9" s="2">
        <f>IFERROR(HLOOKUP(lapchart!G9,totallaptimes!$1:$1048576,ROW()-1)-HLOOKUP(lapchart!F9,totallaptimes!$1:$1048576,ROW()-1),"")</f>
        <v>3.8923611111111103E-5</v>
      </c>
      <c r="H9" s="2">
        <f>IFERROR(HLOOKUP(lapchart!H9,totallaptimes!$1:$1048576,ROW()-1)-HLOOKUP(lapchart!G9,totallaptimes!$1:$1048576,ROW()-1),"")</f>
        <v>1.5000000000000256E-5</v>
      </c>
      <c r="I9" s="2">
        <f>IFERROR(HLOOKUP(lapchart!I9,totallaptimes!$1:$1048576,ROW()-1)-HLOOKUP(lapchart!H9,totallaptimes!$1:$1048576,ROW()-1),"")</f>
        <v>1.5925925925925309E-5</v>
      </c>
      <c r="J9" s="2">
        <f>IFERROR(HLOOKUP(lapchart!J9,totallaptimes!$1:$1048576,ROW()-1)-HLOOKUP(lapchart!I9,totallaptimes!$1:$1048576,ROW()-1),"")</f>
        <v>2.4236111111112027E-5</v>
      </c>
      <c r="K9" s="2">
        <f>IFERROR(HLOOKUP(lapchart!K9,totallaptimes!$1:$1048576,ROW()-1)-HLOOKUP(lapchart!J9,totallaptimes!$1:$1048576,ROW()-1),"")</f>
        <v>1.586805555555456E-5</v>
      </c>
      <c r="L9" s="2">
        <f>IFERROR(HLOOKUP(lapchart!L9,totallaptimes!$1:$1048576,ROW()-1)-HLOOKUP(lapchart!K9,totallaptimes!$1:$1048576,ROW()-1),"")</f>
        <v>1.3888888888889672E-5</v>
      </c>
      <c r="M9" s="2">
        <f>IFERROR(HLOOKUP(lapchart!M9,totallaptimes!$1:$1048576,ROW()-1)-HLOOKUP(lapchart!L9,totallaptimes!$1:$1048576,ROW()-1),"")</f>
        <v>1.89814814814818E-5</v>
      </c>
      <c r="N9" s="2">
        <f>IFERROR(HLOOKUP(lapchart!N9,totallaptimes!$1:$1048576,ROW()-1)-HLOOKUP(lapchart!M9,totallaptimes!$1:$1048576,ROW()-1),"")</f>
        <v>9.363425925925685E-6</v>
      </c>
      <c r="O9" s="2">
        <f>IFERROR(HLOOKUP(lapchart!O9,totallaptimes!$1:$1048576,ROW()-1)-HLOOKUP(lapchart!N9,totallaptimes!$1:$1048576,ROW()-1),"")</f>
        <v>3.0787037037039236E-6</v>
      </c>
      <c r="P9" s="2">
        <f>IFERROR(HLOOKUP(lapchart!P9,totallaptimes!$1:$1048576,ROW()-1)-HLOOKUP(lapchart!O9,totallaptimes!$1:$1048576,ROW()-1),"")</f>
        <v>5.3240740740733913E-6</v>
      </c>
      <c r="Q9" s="2">
        <f>IFERROR(HLOOKUP(lapchart!Q9,totallaptimes!$1:$1048576,ROW()-1)-HLOOKUP(lapchart!P9,totallaptimes!$1:$1048576,ROW()-1),"")</f>
        <v>7.0486111111104505E-6</v>
      </c>
      <c r="R9" s="2">
        <f>IFERROR(HLOOKUP(lapchart!R9,totallaptimes!$1:$1048576,ROW()-1)-HLOOKUP(lapchart!Q9,totallaptimes!$1:$1048576,ROW()-1),"")</f>
        <v>6.9560185185198534E-6</v>
      </c>
      <c r="S9" s="2">
        <f>IFERROR(HLOOKUP(lapchart!S9,totallaptimes!$1:$1048576,ROW()-1)-HLOOKUP(lapchart!R9,totallaptimes!$1:$1048576,ROW()-1),"")</f>
        <v>6.6666666666661059E-6</v>
      </c>
      <c r="T9" s="2">
        <f>IFERROR(HLOOKUP(lapchart!T9,totallaptimes!$1:$1048576,ROW()-1)-HLOOKUP(lapchart!S9,totallaptimes!$1:$1048576,ROW()-1),"")</f>
        <v>6.7928240740740796E-5</v>
      </c>
      <c r="U9" s="2">
        <f>IFERROR(HLOOKUP(lapchart!U9,totallaptimes!$1:$1048576,ROW()-1)-HLOOKUP(lapchart!T9,totallaptimes!$1:$1048576,ROW()-1),"")</f>
        <v>1.1481481481482106E-5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2.8807870370369144E-5</v>
      </c>
      <c r="D10" s="2">
        <f>IFERROR(HLOOKUP(lapchart!D10,totallaptimes!$1:$1048576,ROW()-1)-HLOOKUP(lapchart!C10,totallaptimes!$1:$1048576,ROW()-1),"")</f>
        <v>2.1006944444445889E-5</v>
      </c>
      <c r="E10" s="2">
        <f>IFERROR(HLOOKUP(lapchart!E10,totallaptimes!$1:$1048576,ROW()-1)-HLOOKUP(lapchart!D10,totallaptimes!$1:$1048576,ROW()-1),"")</f>
        <v>3.9212962962962249E-5</v>
      </c>
      <c r="F10" s="2">
        <f>IFERROR(HLOOKUP(lapchart!F10,totallaptimes!$1:$1048576,ROW()-1)-HLOOKUP(lapchart!E10,totallaptimes!$1:$1048576,ROW()-1),"")</f>
        <v>2.444444444444499E-5</v>
      </c>
      <c r="G10" s="2">
        <f>IFERROR(HLOOKUP(lapchart!G10,totallaptimes!$1:$1048576,ROW()-1)-HLOOKUP(lapchart!F10,totallaptimes!$1:$1048576,ROW()-1),"")</f>
        <v>4.2164351851851391E-5</v>
      </c>
      <c r="H10" s="2">
        <f>IFERROR(HLOOKUP(lapchart!H10,totallaptimes!$1:$1048576,ROW()-1)-HLOOKUP(lapchart!G10,totallaptimes!$1:$1048576,ROW()-1),"")</f>
        <v>1.0185185185185124E-5</v>
      </c>
      <c r="I10" s="2">
        <f>IFERROR(HLOOKUP(lapchart!I10,totallaptimes!$1:$1048576,ROW()-1)-HLOOKUP(lapchart!H10,totallaptimes!$1:$1048576,ROW()-1),"")</f>
        <v>2.4652777777777954E-5</v>
      </c>
      <c r="J10" s="2">
        <f>IFERROR(HLOOKUP(lapchart!J10,totallaptimes!$1:$1048576,ROW()-1)-HLOOKUP(lapchart!I10,totallaptimes!$1:$1048576,ROW()-1),"")</f>
        <v>2.356481481481567E-5</v>
      </c>
      <c r="K10" s="2">
        <f>IFERROR(HLOOKUP(lapchart!K10,totallaptimes!$1:$1048576,ROW()-1)-HLOOKUP(lapchart!J10,totallaptimes!$1:$1048576,ROW()-1),"")</f>
        <v>1.6817129629627912E-5</v>
      </c>
      <c r="L10" s="2">
        <f>IFERROR(HLOOKUP(lapchart!L10,totallaptimes!$1:$1048576,ROW()-1)-HLOOKUP(lapchart!K10,totallaptimes!$1:$1048576,ROW()-1),"")</f>
        <v>9.4097222222231519E-6</v>
      </c>
      <c r="M10" s="2">
        <f>IFERROR(HLOOKUP(lapchart!M10,totallaptimes!$1:$1048576,ROW()-1)-HLOOKUP(lapchart!L10,totallaptimes!$1:$1048576,ROW()-1),"")</f>
        <v>2.5138888888889648E-5</v>
      </c>
      <c r="N10" s="2">
        <f>IFERROR(HLOOKUP(lapchart!N10,totallaptimes!$1:$1048576,ROW()-1)-HLOOKUP(lapchart!M10,totallaptimes!$1:$1048576,ROW()-1),"")</f>
        <v>2.8553240740739581E-5</v>
      </c>
      <c r="O10" s="2">
        <f>IFERROR(HLOOKUP(lapchart!O10,totallaptimes!$1:$1048576,ROW()-1)-HLOOKUP(lapchart!N10,totallaptimes!$1:$1048576,ROW()-1),"")</f>
        <v>5.4282407407398731E-6</v>
      </c>
      <c r="P10" s="2">
        <f>IFERROR(HLOOKUP(lapchart!P10,totallaptimes!$1:$1048576,ROW()-1)-HLOOKUP(lapchart!O10,totallaptimes!$1:$1048576,ROW()-1),"")</f>
        <v>7.1527777777795343E-6</v>
      </c>
      <c r="Q10" s="2">
        <f>IFERROR(HLOOKUP(lapchart!Q10,totallaptimes!$1:$1048576,ROW()-1)-HLOOKUP(lapchart!P10,totallaptimes!$1:$1048576,ROW()-1),"")</f>
        <v>5.0462962962955285E-6</v>
      </c>
      <c r="R10" s="2">
        <f>IFERROR(HLOOKUP(lapchart!R10,totallaptimes!$1:$1048576,ROW()-1)-HLOOKUP(lapchart!Q10,totallaptimes!$1:$1048576,ROW()-1),"")</f>
        <v>2.3206018518519625E-5</v>
      </c>
      <c r="S10" s="2">
        <f>IFERROR(HLOOKUP(lapchart!S10,totallaptimes!$1:$1048576,ROW()-1)-HLOOKUP(lapchart!R10,totallaptimes!$1:$1048576,ROW()-1),"")</f>
        <v>5.6111111111110078E-5</v>
      </c>
      <c r="T10" s="2">
        <f>IFERROR(HLOOKUP(lapchart!T10,totallaptimes!$1:$1048576,ROW()-1)-HLOOKUP(lapchart!S10,totallaptimes!$1:$1048576,ROW()-1),"")</f>
        <v>1.3078703703704384E-5</v>
      </c>
      <c r="U10" s="2">
        <f>IFERROR(HLOOKUP(lapchart!U10,totallaptimes!$1:$1048576,ROW()-1)-HLOOKUP(lapchart!T10,totallaptimes!$1:$1048576,ROW()-1),"")</f>
        <v>4.8379629629634324E-6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2.8229166666665119E-5</v>
      </c>
      <c r="D11" s="2">
        <f>IFERROR(HLOOKUP(lapchart!D11,totallaptimes!$1:$1048576,ROW()-1)-HLOOKUP(lapchart!C11,totallaptimes!$1:$1048576,ROW()-1),"")</f>
        <v>2.1712962962964696E-5</v>
      </c>
      <c r="E11" s="2">
        <f>IFERROR(HLOOKUP(lapchart!E11,totallaptimes!$1:$1048576,ROW()-1)-HLOOKUP(lapchart!D11,totallaptimes!$1:$1048576,ROW()-1),"")</f>
        <v>4.6678240740739493E-5</v>
      </c>
      <c r="F11" s="2">
        <f>IFERROR(HLOOKUP(lapchart!F11,totallaptimes!$1:$1048576,ROW()-1)-HLOOKUP(lapchart!E11,totallaptimes!$1:$1048576,ROW()-1),"")</f>
        <v>2.8425925925926535E-5</v>
      </c>
      <c r="G11" s="2">
        <f>IFERROR(HLOOKUP(lapchart!G11,totallaptimes!$1:$1048576,ROW()-1)-HLOOKUP(lapchart!F11,totallaptimes!$1:$1048576,ROW()-1),"")</f>
        <v>4.5636574074073809E-5</v>
      </c>
      <c r="H11" s="2">
        <f>IFERROR(HLOOKUP(lapchart!H11,totallaptimes!$1:$1048576,ROW()-1)-HLOOKUP(lapchart!G11,totallaptimes!$1:$1048576,ROW()-1),"")</f>
        <v>2.9166666666666924E-6</v>
      </c>
      <c r="I11" s="2">
        <f>IFERROR(HLOOKUP(lapchart!I11,totallaptimes!$1:$1048576,ROW()-1)-HLOOKUP(lapchart!H11,totallaptimes!$1:$1048576,ROW()-1),"")</f>
        <v>2.9120370370370324E-5</v>
      </c>
      <c r="J11" s="2">
        <f>IFERROR(HLOOKUP(lapchart!J11,totallaptimes!$1:$1048576,ROW()-1)-HLOOKUP(lapchart!I11,totallaptimes!$1:$1048576,ROW()-1),"")</f>
        <v>2.8067129629631357E-5</v>
      </c>
      <c r="K11" s="2">
        <f>IFERROR(HLOOKUP(lapchart!K11,totallaptimes!$1:$1048576,ROW()-1)-HLOOKUP(lapchart!J11,totallaptimes!$1:$1048576,ROW()-1),"")</f>
        <v>1.5752314814812193E-5</v>
      </c>
      <c r="L11" s="2">
        <f>IFERROR(HLOOKUP(lapchart!L11,totallaptimes!$1:$1048576,ROW()-1)-HLOOKUP(lapchart!K11,totallaptimes!$1:$1048576,ROW()-1),"")</f>
        <v>9.918981481482278E-6</v>
      </c>
      <c r="M11" s="2">
        <f>IFERROR(HLOOKUP(lapchart!M11,totallaptimes!$1:$1048576,ROW()-1)-HLOOKUP(lapchart!L11,totallaptimes!$1:$1048576,ROW()-1),"")</f>
        <v>2.5821759259260155E-5</v>
      </c>
      <c r="N11" s="2">
        <f>IFERROR(HLOOKUP(lapchart!N11,totallaptimes!$1:$1048576,ROW()-1)-HLOOKUP(lapchart!M11,totallaptimes!$1:$1048576,ROW()-1),"")</f>
        <v>2.1064814814814037E-5</v>
      </c>
      <c r="O11" s="2">
        <f>IFERROR(HLOOKUP(lapchart!O11,totallaptimes!$1:$1048576,ROW()-1)-HLOOKUP(lapchart!N11,totallaptimes!$1:$1048576,ROW()-1),"")</f>
        <v>9.2592592592574685E-6</v>
      </c>
      <c r="P11" s="2">
        <f>IFERROR(HLOOKUP(lapchart!P11,totallaptimes!$1:$1048576,ROW()-1)-HLOOKUP(lapchart!O11,totallaptimes!$1:$1048576,ROW()-1),"")</f>
        <v>1.1400462962964791E-5</v>
      </c>
      <c r="Q11" s="2">
        <f>IFERROR(HLOOKUP(lapchart!Q11,totallaptimes!$1:$1048576,ROW()-1)-HLOOKUP(lapchart!P11,totallaptimes!$1:$1048576,ROW()-1),"")</f>
        <v>9.7569444444441794E-6</v>
      </c>
      <c r="R11" s="2">
        <f>IFERROR(HLOOKUP(lapchart!R11,totallaptimes!$1:$1048576,ROW()-1)-HLOOKUP(lapchart!Q11,totallaptimes!$1:$1048576,ROW()-1),"")</f>
        <v>9.3738425925925933E-5</v>
      </c>
      <c r="S11" s="2">
        <f>IFERROR(HLOOKUP(lapchart!S11,totallaptimes!$1:$1048576,ROW()-1)-HLOOKUP(lapchart!R11,totallaptimes!$1:$1048576,ROW()-1),"")</f>
        <v>3.8194444444521192E-7</v>
      </c>
      <c r="T11" s="2">
        <f>IFERROR(HLOOKUP(lapchart!T11,totallaptimes!$1:$1048576,ROW()-1)-HLOOKUP(lapchart!S11,totallaptimes!$1:$1048576,ROW()-1),"")</f>
        <v>1.8252314814814694E-5</v>
      </c>
      <c r="U11" s="2">
        <f>IFERROR(HLOOKUP(lapchart!U11,totallaptimes!$1:$1048576,ROW()-1)-HLOOKUP(lapchart!T11,totallaptimes!$1:$1048576,ROW()-1),"")</f>
        <v>1.8554398148148271E-4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2.7743055555553425E-5</v>
      </c>
      <c r="D12" s="2">
        <f>IFERROR(HLOOKUP(lapchart!D12,totallaptimes!$1:$1048576,ROW()-1)-HLOOKUP(lapchart!C12,totallaptimes!$1:$1048576,ROW()-1),"")</f>
        <v>2.638888888889003E-5</v>
      </c>
      <c r="E12" s="2">
        <f>IFERROR(HLOOKUP(lapchart!E12,totallaptimes!$1:$1048576,ROW()-1)-HLOOKUP(lapchart!D12,totallaptimes!$1:$1048576,ROW()-1),"")</f>
        <v>4.7384259259259168E-5</v>
      </c>
      <c r="F12" s="2">
        <f>IFERROR(HLOOKUP(lapchart!F12,totallaptimes!$1:$1048576,ROW()-1)-HLOOKUP(lapchart!E12,totallaptimes!$1:$1048576,ROW()-1),"")</f>
        <v>3.1145833333334413E-5</v>
      </c>
      <c r="G12" s="2">
        <f>IFERROR(HLOOKUP(lapchart!G12,totallaptimes!$1:$1048576,ROW()-1)-HLOOKUP(lapchart!F12,totallaptimes!$1:$1048576,ROW()-1),"")</f>
        <v>4.4120370370369713E-5</v>
      </c>
      <c r="H12" s="2">
        <f>IFERROR(HLOOKUP(lapchart!H12,totallaptimes!$1:$1048576,ROW()-1)-HLOOKUP(lapchart!G12,totallaptimes!$1:$1048576,ROW()-1),"")</f>
        <v>1.8449074074073507E-5</v>
      </c>
      <c r="I12" s="2">
        <f>IFERROR(HLOOKUP(lapchart!I12,totallaptimes!$1:$1048576,ROW()-1)-HLOOKUP(lapchart!H12,totallaptimes!$1:$1048576,ROW()-1),"")</f>
        <v>1.9710648148148907E-5</v>
      </c>
      <c r="J12" s="2">
        <f>IFERROR(HLOOKUP(lapchart!J12,totallaptimes!$1:$1048576,ROW()-1)-HLOOKUP(lapchart!I12,totallaptimes!$1:$1048576,ROW()-1),"")</f>
        <v>3.0613425925926988E-5</v>
      </c>
      <c r="K12" s="2">
        <f>IFERROR(HLOOKUP(lapchart!K12,totallaptimes!$1:$1048576,ROW()-1)-HLOOKUP(lapchart!J12,totallaptimes!$1:$1048576,ROW()-1),"")</f>
        <v>1.7060185185182458E-5</v>
      </c>
      <c r="L12" s="2">
        <f>IFERROR(HLOOKUP(lapchart!L12,totallaptimes!$1:$1048576,ROW()-1)-HLOOKUP(lapchart!K12,totallaptimes!$1:$1048576,ROW()-1),"")</f>
        <v>9.3518518518524024E-6</v>
      </c>
      <c r="M12" s="2">
        <f>IFERROR(HLOOKUP(lapchart!M12,totallaptimes!$1:$1048576,ROW()-1)-HLOOKUP(lapchart!L12,totallaptimes!$1:$1048576,ROW()-1),"")</f>
        <v>2.7175925925927019E-5</v>
      </c>
      <c r="N12" s="2">
        <f>IFERROR(HLOOKUP(lapchart!N12,totallaptimes!$1:$1048576,ROW()-1)-HLOOKUP(lapchart!M12,totallaptimes!$1:$1048576,ROW()-1),"")</f>
        <v>1.8599537037035721E-5</v>
      </c>
      <c r="O12" s="2">
        <f>IFERROR(HLOOKUP(lapchart!O12,totallaptimes!$1:$1048576,ROW()-1)-HLOOKUP(lapchart!N12,totallaptimes!$1:$1048576,ROW()-1),"")</f>
        <v>1.4780092592592275E-5</v>
      </c>
      <c r="P12" s="2">
        <f>IFERROR(HLOOKUP(lapchart!P12,totallaptimes!$1:$1048576,ROW()-1)-HLOOKUP(lapchart!O12,totallaptimes!$1:$1048576,ROW()-1),"")</f>
        <v>8.1944444444460862E-6</v>
      </c>
      <c r="Q12" s="2">
        <f>IFERROR(HLOOKUP(lapchart!Q12,totallaptimes!$1:$1048576,ROW()-1)-HLOOKUP(lapchart!P12,totallaptimes!$1:$1048576,ROW()-1),"")</f>
        <v>1.0046296296296192E-5</v>
      </c>
      <c r="R12" s="2">
        <f>IFERROR(HLOOKUP(lapchart!R12,totallaptimes!$1:$1048576,ROW()-1)-HLOOKUP(lapchart!Q12,totallaptimes!$1:$1048576,ROW()-1),"")</f>
        <v>9.2858796296295745E-5</v>
      </c>
      <c r="S12" s="2">
        <f>IFERROR(HLOOKUP(lapchart!S12,totallaptimes!$1:$1048576,ROW()-1)-HLOOKUP(lapchart!R12,totallaptimes!$1:$1048576,ROW()-1),"")</f>
        <v>2.5856481481482604E-5</v>
      </c>
      <c r="T12" s="2">
        <f>IFERROR(HLOOKUP(lapchart!T12,totallaptimes!$1:$1048576,ROW()-1)-HLOOKUP(lapchart!S12,totallaptimes!$1:$1048576,ROW()-1),"")</f>
        <v>1.2824074074073086E-5</v>
      </c>
      <c r="U12" s="2">
        <f>IFERROR(HLOOKUP(lapchart!U12,totallaptimes!$1:$1048576,ROW()-1)-HLOOKUP(lapchart!T12,totallaptimes!$1:$1048576,ROW()-1),"")</f>
        <v>1.5042824074074264E-4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2.7557870370368762E-5</v>
      </c>
      <c r="D13" s="2">
        <f>IFERROR(HLOOKUP(lapchart!D13,totallaptimes!$1:$1048576,ROW()-1)-HLOOKUP(lapchart!C13,totallaptimes!$1:$1048576,ROW()-1),"")</f>
        <v>2.9594907407408735E-5</v>
      </c>
      <c r="E13" s="2">
        <f>IFERROR(HLOOKUP(lapchart!E13,totallaptimes!$1:$1048576,ROW()-1)-HLOOKUP(lapchart!D13,totallaptimes!$1:$1048576,ROW()-1),"")</f>
        <v>5.0891203703702301E-5</v>
      </c>
      <c r="F13" s="2">
        <f>IFERROR(HLOOKUP(lapchart!F13,totallaptimes!$1:$1048576,ROW()-1)-HLOOKUP(lapchart!E13,totallaptimes!$1:$1048576,ROW()-1),"")</f>
        <v>3.6678240740741636E-5</v>
      </c>
      <c r="G13" s="2">
        <f>IFERROR(HLOOKUP(lapchart!G13,totallaptimes!$1:$1048576,ROW()-1)-HLOOKUP(lapchart!F13,totallaptimes!$1:$1048576,ROW()-1),"")</f>
        <v>4.1574074074074083E-5</v>
      </c>
      <c r="H13" s="2">
        <f>IFERROR(HLOOKUP(lapchart!H13,totallaptimes!$1:$1048576,ROW()-1)-HLOOKUP(lapchart!G13,totallaptimes!$1:$1048576,ROW()-1),"")</f>
        <v>2.8784722222221712E-5</v>
      </c>
      <c r="I13" s="2">
        <f>IFERROR(HLOOKUP(lapchart!I13,totallaptimes!$1:$1048576,ROW()-1)-HLOOKUP(lapchart!H13,totallaptimes!$1:$1048576,ROW()-1),"")</f>
        <v>2.2337962962963587E-5</v>
      </c>
      <c r="J13" s="2">
        <f>IFERROR(HLOOKUP(lapchart!J13,totallaptimes!$1:$1048576,ROW()-1)-HLOOKUP(lapchart!I13,totallaptimes!$1:$1048576,ROW()-1),"")</f>
        <v>2.7685185185186145E-5</v>
      </c>
      <c r="K13" s="2">
        <f>IFERROR(HLOOKUP(lapchart!K13,totallaptimes!$1:$1048576,ROW()-1)-HLOOKUP(lapchart!J13,totallaptimes!$1:$1048576,ROW()-1),"")</f>
        <v>1.6134259259257405E-5</v>
      </c>
      <c r="L13" s="2">
        <f>IFERROR(HLOOKUP(lapchart!L13,totallaptimes!$1:$1048576,ROW()-1)-HLOOKUP(lapchart!K13,totallaptimes!$1:$1048576,ROW()-1),"")</f>
        <v>9.9652777777771429E-6</v>
      </c>
      <c r="M13" s="2">
        <f>IFERROR(HLOOKUP(lapchart!M13,totallaptimes!$1:$1048576,ROW()-1)-HLOOKUP(lapchart!L13,totallaptimes!$1:$1048576,ROW()-1),"")</f>
        <v>2.7071759259261405E-5</v>
      </c>
      <c r="N13" s="2">
        <f>IFERROR(HLOOKUP(lapchart!N13,totallaptimes!$1:$1048576,ROW()-1)-HLOOKUP(lapchart!M13,totallaptimes!$1:$1048576,ROW()-1),"")</f>
        <v>1.8495370370368372E-5</v>
      </c>
      <c r="O13" s="2">
        <f>IFERROR(HLOOKUP(lapchart!O13,totallaptimes!$1:$1048576,ROW()-1)-HLOOKUP(lapchart!N13,totallaptimes!$1:$1048576,ROW()-1),"")</f>
        <v>1.5266203703703102E-5</v>
      </c>
      <c r="P13" s="2">
        <f>IFERROR(HLOOKUP(lapchart!P13,totallaptimes!$1:$1048576,ROW()-1)-HLOOKUP(lapchart!O13,totallaptimes!$1:$1048576,ROW()-1),"")</f>
        <v>1.028935185185334E-5</v>
      </c>
      <c r="Q13" s="2">
        <f>IFERROR(HLOOKUP(lapchart!Q13,totallaptimes!$1:$1048576,ROW()-1)-HLOOKUP(lapchart!P13,totallaptimes!$1:$1048576,ROW()-1),"")</f>
        <v>9.768518518520064E-6</v>
      </c>
      <c r="R13" s="2">
        <f>IFERROR(HLOOKUP(lapchart!R13,totallaptimes!$1:$1048576,ROW()-1)-HLOOKUP(lapchart!Q13,totallaptimes!$1:$1048576,ROW()-1),"")</f>
        <v>9.7337962962962266E-5</v>
      </c>
      <c r="S13" s="2">
        <f>IFERROR(HLOOKUP(lapchart!S13,totallaptimes!$1:$1048576,ROW()-1)-HLOOKUP(lapchart!R13,totallaptimes!$1:$1048576,ROW()-1),"")</f>
        <v>3.9803240740741291E-5</v>
      </c>
      <c r="T13" s="2">
        <f>IFERROR(HLOOKUP(lapchart!T13,totallaptimes!$1:$1048576,ROW()-1)-HLOOKUP(lapchart!S13,totallaptimes!$1:$1048576,ROW()-1),"")</f>
        <v>7.9976851851838032E-6</v>
      </c>
      <c r="U13" s="2">
        <f>IFERROR(HLOOKUP(lapchart!U13,totallaptimes!$1:$1048576,ROW()-1)-HLOOKUP(lapchart!T13,totallaptimes!$1:$1048576,ROW()-1),"")</f>
        <v>1.2358796296296597E-4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2.7361111111108213E-5</v>
      </c>
      <c r="D14" s="2">
        <f>IFERROR(HLOOKUP(lapchart!D14,totallaptimes!$1:$1048576,ROW()-1)-HLOOKUP(lapchart!C14,totallaptimes!$1:$1048576,ROW()-1),"")</f>
        <v>3.1180555555556863E-5</v>
      </c>
      <c r="E14" s="2">
        <f>IFERROR(HLOOKUP(lapchart!E14,totallaptimes!$1:$1048576,ROW()-1)-HLOOKUP(lapchart!D14,totallaptimes!$1:$1048576,ROW()-1),"")</f>
        <v>5.5370370370368821E-5</v>
      </c>
      <c r="F14" s="2">
        <f>IFERROR(HLOOKUP(lapchart!F14,totallaptimes!$1:$1048576,ROW()-1)-HLOOKUP(lapchart!E14,totallaptimes!$1:$1048576,ROW()-1),"")</f>
        <v>3.8865740740742089E-5</v>
      </c>
      <c r="G14" s="2">
        <f>IFERROR(HLOOKUP(lapchart!G14,totallaptimes!$1:$1048576,ROW()-1)-HLOOKUP(lapchart!F14,totallaptimes!$1:$1048576,ROW()-1),"")</f>
        <v>3.5601851851852634E-5</v>
      </c>
      <c r="H14" s="2">
        <f>IFERROR(HLOOKUP(lapchart!H14,totallaptimes!$1:$1048576,ROW()-1)-HLOOKUP(lapchart!G14,totallaptimes!$1:$1048576,ROW()-1),"")</f>
        <v>4.0729166666666344E-5</v>
      </c>
      <c r="I14" s="2">
        <f>IFERROR(HLOOKUP(lapchart!I14,totallaptimes!$1:$1048576,ROW()-1)-HLOOKUP(lapchart!H14,totallaptimes!$1:$1048576,ROW()-1),"")</f>
        <v>2.4363425925925941E-5</v>
      </c>
      <c r="J14" s="2">
        <f>IFERROR(HLOOKUP(lapchart!J14,totallaptimes!$1:$1048576,ROW()-1)-HLOOKUP(lapchart!I14,totallaptimes!$1:$1048576,ROW()-1),"")</f>
        <v>3.0567129629630388E-5</v>
      </c>
      <c r="K14" s="2">
        <f>IFERROR(HLOOKUP(lapchart!K14,totallaptimes!$1:$1048576,ROW()-1)-HLOOKUP(lapchart!J14,totallaptimes!$1:$1048576,ROW()-1),"")</f>
        <v>1.3229166666664863E-5</v>
      </c>
      <c r="L14" s="2">
        <f>IFERROR(HLOOKUP(lapchart!L14,totallaptimes!$1:$1048576,ROW()-1)-HLOOKUP(lapchart!K14,totallaptimes!$1:$1048576,ROW()-1),"")</f>
        <v>1.7650462962962368E-5</v>
      </c>
      <c r="M14" s="2">
        <f>IFERROR(HLOOKUP(lapchart!M14,totallaptimes!$1:$1048576,ROW()-1)-HLOOKUP(lapchart!L14,totallaptimes!$1:$1048576,ROW()-1),"")</f>
        <v>2.2037037037039159E-5</v>
      </c>
      <c r="N14" s="2">
        <f>IFERROR(HLOOKUP(lapchart!N14,totallaptimes!$1:$1048576,ROW()-1)-HLOOKUP(lapchart!M14,totallaptimes!$1:$1048576,ROW()-1),"")</f>
        <v>1.6620370370368232E-5</v>
      </c>
      <c r="O14" s="2">
        <f>IFERROR(HLOOKUP(lapchart!O14,totallaptimes!$1:$1048576,ROW()-1)-HLOOKUP(lapchart!N14,totallaptimes!$1:$1048576,ROW()-1),"")</f>
        <v>1.6666666666666566E-5</v>
      </c>
      <c r="P14" s="2">
        <f>IFERROR(HLOOKUP(lapchart!P14,totallaptimes!$1:$1048576,ROW()-1)-HLOOKUP(lapchart!O14,totallaptimes!$1:$1048576,ROW()-1),"")</f>
        <v>1.3437500000001296E-5</v>
      </c>
      <c r="Q14" s="2">
        <f>IFERROR(HLOOKUP(lapchart!Q14,totallaptimes!$1:$1048576,ROW()-1)-HLOOKUP(lapchart!P14,totallaptimes!$1:$1048576,ROW()-1),"")</f>
        <v>8.3796296296307499E-6</v>
      </c>
      <c r="R14" s="2">
        <f>IFERROR(HLOOKUP(lapchart!R14,totallaptimes!$1:$1048576,ROW()-1)-HLOOKUP(lapchart!Q14,totallaptimes!$1:$1048576,ROW()-1),"")</f>
        <v>9.5972222222221251E-5</v>
      </c>
      <c r="S14" s="2">
        <f>IFERROR(HLOOKUP(lapchart!S14,totallaptimes!$1:$1048576,ROW()-1)-HLOOKUP(lapchart!R14,totallaptimes!$1:$1048576,ROW()-1),"")</f>
        <v>5.606481481481608E-5</v>
      </c>
      <c r="T14" s="2">
        <f>IFERROR(HLOOKUP(lapchart!T14,totallaptimes!$1:$1048576,ROW()-1)-HLOOKUP(lapchart!S14,totallaptimes!$1:$1048576,ROW()-1),"")</f>
        <v>1.1412037037035472E-5</v>
      </c>
      <c r="U14" s="2">
        <f>IFERROR(HLOOKUP(lapchart!U14,totallaptimes!$1:$1048576,ROW()-1)-HLOOKUP(lapchart!T14,totallaptimes!$1:$1048576,ROW()-1),"")</f>
        <v>9.15625000000031E-5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2.5347222222220009E-5</v>
      </c>
      <c r="D15" s="2">
        <f>IFERROR(HLOOKUP(lapchart!D15,totallaptimes!$1:$1048576,ROW()-1)-HLOOKUP(lapchart!C15,totallaptimes!$1:$1048576,ROW()-1),"")</f>
        <v>3.548611111111287E-5</v>
      </c>
      <c r="E15" s="2">
        <f>IFERROR(HLOOKUP(lapchart!E15,totallaptimes!$1:$1048576,ROW()-1)-HLOOKUP(lapchart!D15,totallaptimes!$1:$1048576,ROW()-1),"")</f>
        <v>5.8587962962959941E-5</v>
      </c>
      <c r="F15" s="2">
        <f>IFERROR(HLOOKUP(lapchart!F15,totallaptimes!$1:$1048576,ROW()-1)-HLOOKUP(lapchart!E15,totallaptimes!$1:$1048576,ROW()-1),"")</f>
        <v>3.9872685185187925E-5</v>
      </c>
      <c r="G15" s="2">
        <f>IFERROR(HLOOKUP(lapchart!G15,totallaptimes!$1:$1048576,ROW()-1)-HLOOKUP(lapchart!F15,totallaptimes!$1:$1048576,ROW()-1),"")</f>
        <v>3.3773148148147358E-5</v>
      </c>
      <c r="H15" s="2">
        <f>IFERROR(HLOOKUP(lapchart!H15,totallaptimes!$1:$1048576,ROW()-1)-HLOOKUP(lapchart!G15,totallaptimes!$1:$1048576,ROW()-1),"")</f>
        <v>5.2094907407408686E-5</v>
      </c>
      <c r="I15" s="2">
        <f>IFERROR(HLOOKUP(lapchart!I15,totallaptimes!$1:$1048576,ROW()-1)-HLOOKUP(lapchart!H15,totallaptimes!$1:$1048576,ROW()-1),"")</f>
        <v>2.3391203703702554E-5</v>
      </c>
      <c r="J15" s="2">
        <f>IFERROR(HLOOKUP(lapchart!J15,totallaptimes!$1:$1048576,ROW()-1)-HLOOKUP(lapchart!I15,totallaptimes!$1:$1048576,ROW()-1),"")</f>
        <v>3.3773148148149093E-5</v>
      </c>
      <c r="K15" s="2">
        <f>IFERROR(HLOOKUP(lapchart!K15,totallaptimes!$1:$1048576,ROW()-1)-HLOOKUP(lapchart!J15,totallaptimes!$1:$1048576,ROW()-1),"")</f>
        <v>1.3530092592591025E-5</v>
      </c>
      <c r="L15" s="2">
        <f>IFERROR(HLOOKUP(lapchart!L15,totallaptimes!$1:$1048576,ROW()-1)-HLOOKUP(lapchart!K15,totallaptimes!$1:$1048576,ROW()-1),"")</f>
        <v>1.8263888888888843E-5</v>
      </c>
      <c r="M15" s="2">
        <f>IFERROR(HLOOKUP(lapchart!M15,totallaptimes!$1:$1048576,ROW()-1)-HLOOKUP(lapchart!L15,totallaptimes!$1:$1048576,ROW()-1),"")</f>
        <v>2.3599537037038987E-5</v>
      </c>
      <c r="N15" s="2">
        <f>IFERROR(HLOOKUP(lapchart!N15,totallaptimes!$1:$1048576,ROW()-1)-HLOOKUP(lapchart!M15,totallaptimes!$1:$1048576,ROW()-1),"")</f>
        <v>1.1736111111108199E-5</v>
      </c>
      <c r="O15" s="2">
        <f>IFERROR(HLOOKUP(lapchart!O15,totallaptimes!$1:$1048576,ROW()-1)-HLOOKUP(lapchart!N15,totallaptimes!$1:$1048576,ROW()-1),"")</f>
        <v>2.0266203703704633E-5</v>
      </c>
      <c r="P15" s="2">
        <f>IFERROR(HLOOKUP(lapchart!P15,totallaptimes!$1:$1048576,ROW()-1)-HLOOKUP(lapchart!O15,totallaptimes!$1:$1048576,ROW()-1),"")</f>
        <v>1.2534722222222808E-5</v>
      </c>
      <c r="Q15" s="2">
        <f>IFERROR(HLOOKUP(lapchart!Q15,totallaptimes!$1:$1048576,ROW()-1)-HLOOKUP(lapchart!P15,totallaptimes!$1:$1048576,ROW()-1),"")</f>
        <v>1.1967592592592932E-5</v>
      </c>
      <c r="R15" s="2">
        <f>IFERROR(HLOOKUP(lapchart!R15,totallaptimes!$1:$1048576,ROW()-1)-HLOOKUP(lapchart!Q15,totallaptimes!$1:$1048576,ROW()-1),"")</f>
        <v>9.6018518518517851E-5</v>
      </c>
      <c r="S15" s="2">
        <f>IFERROR(HLOOKUP(lapchart!S15,totallaptimes!$1:$1048576,ROW()-1)-HLOOKUP(lapchart!R15,totallaptimes!$1:$1048576,ROW()-1),"")</f>
        <v>6.9513888888889791E-5</v>
      </c>
      <c r="T15" s="2">
        <f>IFERROR(HLOOKUP(lapchart!T15,totallaptimes!$1:$1048576,ROW()-1)-HLOOKUP(lapchart!S15,totallaptimes!$1:$1048576,ROW()-1),"")</f>
        <v>6.5740740740737741E-6</v>
      </c>
      <c r="U15" s="2">
        <f>IFERROR(HLOOKUP(lapchart!U15,totallaptimes!$1:$1048576,ROW()-1)-HLOOKUP(lapchart!T15,totallaptimes!$1:$1048576,ROW()-1),"")</f>
        <v>6.8900462962965051E-5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2.3414351851849119E-5</v>
      </c>
      <c r="D16" s="2">
        <f>IFERROR(HLOOKUP(lapchart!D16,totallaptimes!$1:$1048576,ROW()-1)-HLOOKUP(lapchart!C16,totallaptimes!$1:$1048576,ROW()-1),"")</f>
        <v>4.0509259259260966E-5</v>
      </c>
      <c r="E16" s="2">
        <f>IFERROR(HLOOKUP(lapchart!E16,totallaptimes!$1:$1048576,ROW()-1)-HLOOKUP(lapchart!D16,totallaptimes!$1:$1048576,ROW()-1),"")</f>
        <v>5.8912037037034404E-5</v>
      </c>
      <c r="F16" s="2">
        <f>IFERROR(HLOOKUP(lapchart!F16,totallaptimes!$1:$1048576,ROW()-1)-HLOOKUP(lapchart!E16,totallaptimes!$1:$1048576,ROW()-1),"")</f>
        <v>4.4398148148151045E-5</v>
      </c>
      <c r="G16" s="2">
        <f>IFERROR(HLOOKUP(lapchart!G16,totallaptimes!$1:$1048576,ROW()-1)-HLOOKUP(lapchart!F16,totallaptimes!$1:$1048576,ROW()-1),"")</f>
        <v>3.1932870370369668E-5</v>
      </c>
      <c r="H16" s="2">
        <f>IFERROR(HLOOKUP(lapchart!H16,totallaptimes!$1:$1048576,ROW()-1)-HLOOKUP(lapchart!G16,totallaptimes!$1:$1048576,ROW()-1),"")</f>
        <v>6.0381944444446237E-5</v>
      </c>
      <c r="I16" s="2">
        <f>IFERROR(HLOOKUP(lapchart!I16,totallaptimes!$1:$1048576,ROW()-1)-HLOOKUP(lapchart!H16,totallaptimes!$1:$1048576,ROW()-1),"")</f>
        <v>2.6736111111109323E-5</v>
      </c>
      <c r="J16" s="2">
        <f>IFERROR(HLOOKUP(lapchart!J16,totallaptimes!$1:$1048576,ROW()-1)-HLOOKUP(lapchart!I16,totallaptimes!$1:$1048576,ROW()-1),"")</f>
        <v>3.3692129629630044E-5</v>
      </c>
      <c r="K16" s="2">
        <f>IFERROR(HLOOKUP(lapchart!K16,totallaptimes!$1:$1048576,ROW()-1)-HLOOKUP(lapchart!J16,totallaptimes!$1:$1048576,ROW()-1),"")</f>
        <v>1.2800925925924786E-5</v>
      </c>
      <c r="L16" s="2">
        <f>IFERROR(HLOOKUP(lapchart!L16,totallaptimes!$1:$1048576,ROW()-1)-HLOOKUP(lapchart!K16,totallaptimes!$1:$1048576,ROW()-1),"")</f>
        <v>2.060185185185151E-5</v>
      </c>
      <c r="M16" s="2">
        <f>IFERROR(HLOOKUP(lapchart!M16,totallaptimes!$1:$1048576,ROW()-1)-HLOOKUP(lapchart!L16,totallaptimes!$1:$1048576,ROW()-1),"")</f>
        <v>2.1134259259260671E-5</v>
      </c>
      <c r="N16" s="2">
        <f>IFERROR(HLOOKUP(lapchart!N16,totallaptimes!$1:$1048576,ROW()-1)-HLOOKUP(lapchart!M16,totallaptimes!$1:$1048576,ROW()-1),"")</f>
        <v>1.1770833333330649E-5</v>
      </c>
      <c r="O16" s="2">
        <f>IFERROR(HLOOKUP(lapchart!O16,totallaptimes!$1:$1048576,ROW()-1)-HLOOKUP(lapchart!N16,totallaptimes!$1:$1048576,ROW()-1),"")</f>
        <v>2.1076388888889921E-5</v>
      </c>
      <c r="P16" s="2">
        <f>IFERROR(HLOOKUP(lapchart!P16,totallaptimes!$1:$1048576,ROW()-1)-HLOOKUP(lapchart!O16,totallaptimes!$1:$1048576,ROW()-1),"")</f>
        <v>1.2407407407408894E-5</v>
      </c>
      <c r="Q16" s="2">
        <f>IFERROR(HLOOKUP(lapchart!Q16,totallaptimes!$1:$1048576,ROW()-1)-HLOOKUP(lapchart!P16,totallaptimes!$1:$1048576,ROW()-1),"")</f>
        <v>1.3043981481481934E-5</v>
      </c>
      <c r="R16" s="2">
        <f>IFERROR(HLOOKUP(lapchart!R16,totallaptimes!$1:$1048576,ROW()-1)-HLOOKUP(lapchart!Q16,totallaptimes!$1:$1048576,ROW()-1),"")</f>
        <v>9.6932870370368754E-5</v>
      </c>
      <c r="S16" s="2">
        <f>IFERROR(HLOOKUP(lapchart!S16,totallaptimes!$1:$1048576,ROW()-1)-HLOOKUP(lapchart!R16,totallaptimes!$1:$1048576,ROW()-1),"")</f>
        <v>8.7534722222223221E-5</v>
      </c>
      <c r="T16" s="2">
        <f>IFERROR(HLOOKUP(lapchart!T16,totallaptimes!$1:$1048576,ROW()-1)-HLOOKUP(lapchart!S16,totallaptimes!$1:$1048576,ROW()-1),"")</f>
        <v>8.136574074073602E-6</v>
      </c>
      <c r="U16" s="2">
        <f>IFERROR(HLOOKUP(lapchart!U16,totallaptimes!$1:$1048576,ROW()-1)-HLOOKUP(lapchart!T16,totallaptimes!$1:$1048576,ROW()-1),"")</f>
        <v>3.7662037037039173E-5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2.4594907407403735E-5</v>
      </c>
      <c r="D17" s="2">
        <f>IFERROR(HLOOKUP(lapchart!D17,totallaptimes!$1:$1048576,ROW()-1)-HLOOKUP(lapchart!C17,totallaptimes!$1:$1048576,ROW()-1),"")</f>
        <v>4.5138888888891435E-5</v>
      </c>
      <c r="E17" s="2">
        <f>IFERROR(HLOOKUP(lapchart!E17,totallaptimes!$1:$1048576,ROW()-1)-HLOOKUP(lapchart!D17,totallaptimes!$1:$1048576,ROW()-1),"")</f>
        <v>5.9039351851850053E-5</v>
      </c>
      <c r="F17" s="2">
        <f>IFERROR(HLOOKUP(lapchart!F17,totallaptimes!$1:$1048576,ROW()-1)-HLOOKUP(lapchart!E17,totallaptimes!$1:$1048576,ROW()-1),"")</f>
        <v>4.4201388888890497E-5</v>
      </c>
      <c r="G17" s="2">
        <f>IFERROR(HLOOKUP(lapchart!G17,totallaptimes!$1:$1048576,ROW()-1)-HLOOKUP(lapchart!F17,totallaptimes!$1:$1048576,ROW()-1),"")</f>
        <v>3.1099537037036079E-5</v>
      </c>
      <c r="H17" s="2">
        <f>IFERROR(HLOOKUP(lapchart!H17,totallaptimes!$1:$1048576,ROW()-1)-HLOOKUP(lapchart!G17,totallaptimes!$1:$1048576,ROW()-1),"")</f>
        <v>6.707175925926151E-5</v>
      </c>
      <c r="I17" s="2">
        <f>IFERROR(HLOOKUP(lapchart!I17,totallaptimes!$1:$1048576,ROW()-1)-HLOOKUP(lapchart!H17,totallaptimes!$1:$1048576,ROW()-1),"")</f>
        <v>3.2361111111109744E-5</v>
      </c>
      <c r="J17" s="2">
        <f>IFERROR(HLOOKUP(lapchart!J17,totallaptimes!$1:$1048576,ROW()-1)-HLOOKUP(lapchart!I17,totallaptimes!$1:$1048576,ROW()-1),"")</f>
        <v>3.6192129629629075E-5</v>
      </c>
      <c r="K17" s="2">
        <f>IFERROR(HLOOKUP(lapchart!K17,totallaptimes!$1:$1048576,ROW()-1)-HLOOKUP(lapchart!J17,totallaptimes!$1:$1048576,ROW()-1),"")</f>
        <v>1.0509259259258719E-5</v>
      </c>
      <c r="L17" s="2">
        <f>IFERROR(HLOOKUP(lapchart!L17,totallaptimes!$1:$1048576,ROW()-1)-HLOOKUP(lapchart!K17,totallaptimes!$1:$1048576,ROW()-1),"")</f>
        <v>2.1157407407407236E-5</v>
      </c>
      <c r="M17" s="2">
        <f>IFERROR(HLOOKUP(lapchart!M17,totallaptimes!$1:$1048576,ROW()-1)-HLOOKUP(lapchart!L17,totallaptimes!$1:$1048576,ROW()-1),"")</f>
        <v>1.9849537037038706E-5</v>
      </c>
      <c r="N17" s="2">
        <f>IFERROR(HLOOKUP(lapchart!N17,totallaptimes!$1:$1048576,ROW()-1)-HLOOKUP(lapchart!M17,totallaptimes!$1:$1048576,ROW()-1),"")</f>
        <v>1.2673611111107402E-5</v>
      </c>
      <c r="O17" s="2">
        <f>IFERROR(HLOOKUP(lapchart!O17,totallaptimes!$1:$1048576,ROW()-1)-HLOOKUP(lapchart!N17,totallaptimes!$1:$1048576,ROW()-1),"")</f>
        <v>2.1307870370371185E-5</v>
      </c>
      <c r="P17" s="2">
        <f>IFERROR(HLOOKUP(lapchart!P17,totallaptimes!$1:$1048576,ROW()-1)-HLOOKUP(lapchart!O17,totallaptimes!$1:$1048576,ROW()-1),"")</f>
        <v>1.5081018518520173E-5</v>
      </c>
      <c r="Q17" s="2">
        <f>IFERROR(HLOOKUP(lapchart!Q17,totallaptimes!$1:$1048576,ROW()-1)-HLOOKUP(lapchart!P17,totallaptimes!$1:$1048576,ROW()-1),"")</f>
        <v>1.5196759259259937E-5</v>
      </c>
      <c r="R17" s="2">
        <f>IFERROR(HLOOKUP(lapchart!R17,totallaptimes!$1:$1048576,ROW()-1)-HLOOKUP(lapchart!Q17,totallaptimes!$1:$1048576,ROW()-1),"")</f>
        <v>9.5358796296294776E-5</v>
      </c>
      <c r="S17" s="2">
        <f>IFERROR(HLOOKUP(lapchart!S17,totallaptimes!$1:$1048576,ROW()-1)-HLOOKUP(lapchart!R17,totallaptimes!$1:$1048576,ROW()-1),"")</f>
        <v>1.0363425925925991E-4</v>
      </c>
      <c r="T17" s="2">
        <f>IFERROR(HLOOKUP(lapchart!T17,totallaptimes!$1:$1048576,ROW()-1)-HLOOKUP(lapchart!S17,totallaptimes!$1:$1048576,ROW()-1),"")</f>
        <v>5.2546296296293593E-6</v>
      </c>
      <c r="U17" s="2">
        <f>IFERROR(HLOOKUP(lapchart!U17,totallaptimes!$1:$1048576,ROW()-1)-HLOOKUP(lapchart!T17,totallaptimes!$1:$1048576,ROW()-1),"")</f>
        <v>1.4467592592595432E-5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2.7199074074070115E-5</v>
      </c>
      <c r="D18" s="2">
        <f>IFERROR(HLOOKUP(lapchart!D18,totallaptimes!$1:$1048576,ROW()-1)-HLOOKUP(lapchart!C18,totallaptimes!$1:$1048576,ROW()-1),"")</f>
        <v>4.7384259259260902E-5</v>
      </c>
      <c r="E18" s="2">
        <f>IFERROR(HLOOKUP(lapchart!E18,totallaptimes!$1:$1048576,ROW()-1)-HLOOKUP(lapchart!D18,totallaptimes!$1:$1048576,ROW()-1),"")</f>
        <v>6.0173611111109804E-5</v>
      </c>
      <c r="F18" s="2">
        <f>IFERROR(HLOOKUP(lapchart!F18,totallaptimes!$1:$1048576,ROW()-1)-HLOOKUP(lapchart!E18,totallaptimes!$1:$1048576,ROW()-1),"")</f>
        <v>4.6956018518520826E-5</v>
      </c>
      <c r="G18" s="2">
        <f>IFERROR(HLOOKUP(lapchart!G18,totallaptimes!$1:$1048576,ROW()-1)-HLOOKUP(lapchart!F18,totallaptimes!$1:$1048576,ROW()-1),"")</f>
        <v>2.8113425925924487E-5</v>
      </c>
      <c r="H18" s="2">
        <f>IFERROR(HLOOKUP(lapchart!H18,totallaptimes!$1:$1048576,ROW()-1)-HLOOKUP(lapchart!G18,totallaptimes!$1:$1048576,ROW()-1),"")</f>
        <v>7.7685185185187577E-5</v>
      </c>
      <c r="I18" s="2">
        <f>IFERROR(HLOOKUP(lapchart!I18,totallaptimes!$1:$1048576,ROW()-1)-HLOOKUP(lapchart!H18,totallaptimes!$1:$1048576,ROW()-1),"")</f>
        <v>3.4108796296294236E-5</v>
      </c>
      <c r="J18" s="2">
        <f>IFERROR(HLOOKUP(lapchart!J18,totallaptimes!$1:$1048576,ROW()-1)-HLOOKUP(lapchart!I18,totallaptimes!$1:$1048576,ROW()-1),"")</f>
        <v>3.8113425925925815E-5</v>
      </c>
      <c r="K18" s="2">
        <f>IFERROR(HLOOKUP(lapchart!K18,totallaptimes!$1:$1048576,ROW()-1)-HLOOKUP(lapchart!J18,totallaptimes!$1:$1048576,ROW()-1),"")</f>
        <v>1.1342592592592307E-5</v>
      </c>
      <c r="L18" s="2">
        <f>IFERROR(HLOOKUP(lapchart!L18,totallaptimes!$1:$1048576,ROW()-1)-HLOOKUP(lapchart!K18,totallaptimes!$1:$1048576,ROW()-1),"")</f>
        <v>1.8888888888887734E-5</v>
      </c>
      <c r="M18" s="2">
        <f>IFERROR(HLOOKUP(lapchart!M18,totallaptimes!$1:$1048576,ROW()-1)-HLOOKUP(lapchart!L18,totallaptimes!$1:$1048576,ROW()-1),"")</f>
        <v>2.1134259259260671E-5</v>
      </c>
      <c r="N18" s="2">
        <f>IFERROR(HLOOKUP(lapchart!N18,totallaptimes!$1:$1048576,ROW()-1)-HLOOKUP(lapchart!M18,totallaptimes!$1:$1048576,ROW()-1),"")</f>
        <v>1.3414351851849526E-5</v>
      </c>
      <c r="O18" s="2">
        <f>IFERROR(HLOOKUP(lapchart!O18,totallaptimes!$1:$1048576,ROW()-1)-HLOOKUP(lapchart!N18,totallaptimes!$1:$1048576,ROW()-1),"")</f>
        <v>1.8483796296295957E-5</v>
      </c>
      <c r="P18" s="2">
        <f>IFERROR(HLOOKUP(lapchart!P18,totallaptimes!$1:$1048576,ROW()-1)-HLOOKUP(lapchart!O18,totallaptimes!$1:$1048576,ROW()-1),"")</f>
        <v>1.6875000000002999E-5</v>
      </c>
      <c r="Q18" s="2">
        <f>IFERROR(HLOOKUP(lapchart!Q18,totallaptimes!$1:$1048576,ROW()-1)-HLOOKUP(lapchart!P18,totallaptimes!$1:$1048576,ROW()-1),"")</f>
        <v>1.7523148148148454E-5</v>
      </c>
      <c r="R18" s="2">
        <f>IFERROR(HLOOKUP(lapchart!R18,totallaptimes!$1:$1048576,ROW()-1)-HLOOKUP(lapchart!Q18,totallaptimes!$1:$1048576,ROW()-1),"")</f>
        <v>9.4768518518516601E-5</v>
      </c>
      <c r="S18" s="2">
        <f>IFERROR(HLOOKUP(lapchart!S18,totallaptimes!$1:$1048576,ROW()-1)-HLOOKUP(lapchart!R18,totallaptimes!$1:$1048576,ROW()-1),"")</f>
        <v>1.2047453703703699E-4</v>
      </c>
      <c r="T18" s="2">
        <f>IFERROR(HLOOKUP(lapchart!T18,totallaptimes!$1:$1048576,ROW()-1)-HLOOKUP(lapchart!S18,totallaptimes!$1:$1048576,ROW()-1),"")</f>
        <v>3.4375000000034378E-6</v>
      </c>
      <c r="U18" s="2">
        <f>IFERROR(HLOOKUP(lapchart!U18,totallaptimes!$1:$1048576,ROW()-1)-HLOOKUP(lapchart!T18,totallaptimes!$1:$1048576,ROW()-1),"")</f>
        <v>1.5081018518514969E-5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2.8599537037033579E-5</v>
      </c>
      <c r="D19" s="2">
        <f>IFERROR(HLOOKUP(lapchart!D19,totallaptimes!$1:$1048576,ROW()-1)-HLOOKUP(lapchart!C19,totallaptimes!$1:$1048576,ROW()-1),"")</f>
        <v>5.0150462962963646E-5</v>
      </c>
      <c r="E19" s="2">
        <f>IFERROR(HLOOKUP(lapchart!E19,totallaptimes!$1:$1048576,ROW()-1)-HLOOKUP(lapchart!D19,totallaptimes!$1:$1048576,ROW()-1),"")</f>
        <v>6.2164351851851443E-5</v>
      </c>
      <c r="F19" s="2">
        <f>IFERROR(HLOOKUP(lapchart!F19,totallaptimes!$1:$1048576,ROW()-1)-HLOOKUP(lapchart!E19,totallaptimes!$1:$1048576,ROW()-1),"")</f>
        <v>4.7523148148150701E-5</v>
      </c>
      <c r="G19" s="2">
        <f>IFERROR(HLOOKUP(lapchart!G19,totallaptimes!$1:$1048576,ROW()-1)-HLOOKUP(lapchart!F19,totallaptimes!$1:$1048576,ROW()-1),"")</f>
        <v>2.5173611111109495E-5</v>
      </c>
      <c r="H19" s="2">
        <f>IFERROR(HLOOKUP(lapchart!H19,totallaptimes!$1:$1048576,ROW()-1)-HLOOKUP(lapchart!G19,totallaptimes!$1:$1048576,ROW()-1),"")</f>
        <v>8.7094907407408995E-5</v>
      </c>
      <c r="I19" s="2">
        <f>IFERROR(HLOOKUP(lapchart!I19,totallaptimes!$1:$1048576,ROW()-1)-HLOOKUP(lapchart!H19,totallaptimes!$1:$1048576,ROW()-1),"")</f>
        <v>3.812499999999823E-5</v>
      </c>
      <c r="J19" s="2">
        <f>IFERROR(HLOOKUP(lapchart!J19,totallaptimes!$1:$1048576,ROW()-1)-HLOOKUP(lapchart!I19,totallaptimes!$1:$1048576,ROW()-1),"")</f>
        <v>3.7650462962963288E-5</v>
      </c>
      <c r="K19" s="2">
        <f>IFERROR(HLOOKUP(lapchart!K19,totallaptimes!$1:$1048576,ROW()-1)-HLOOKUP(lapchart!J19,totallaptimes!$1:$1048576,ROW()-1),"")</f>
        <v>1.1944444444444632E-5</v>
      </c>
      <c r="L19" s="2">
        <f>IFERROR(HLOOKUP(lapchart!L19,totallaptimes!$1:$1048576,ROW()-1)-HLOOKUP(lapchart!K19,totallaptimes!$1:$1048576,ROW()-1),"")</f>
        <v>1.6203703703702305E-5</v>
      </c>
      <c r="M19" s="2">
        <f>IFERROR(HLOOKUP(lapchart!M19,totallaptimes!$1:$1048576,ROW()-1)-HLOOKUP(lapchart!L19,totallaptimes!$1:$1048576,ROW()-1),"")</f>
        <v>2.5428240740742528E-5</v>
      </c>
      <c r="N19" s="2">
        <f>IFERROR(HLOOKUP(lapchart!N19,totallaptimes!$1:$1048576,ROW()-1)-HLOOKUP(lapchart!M19,totallaptimes!$1:$1048576,ROW()-1),"")</f>
        <v>1.2962962962959415E-5</v>
      </c>
      <c r="O19" s="2">
        <f>IFERROR(HLOOKUP(lapchart!O19,totallaptimes!$1:$1048576,ROW()-1)-HLOOKUP(lapchart!N19,totallaptimes!$1:$1048576,ROW()-1),"")</f>
        <v>3.5057870370372793E-5</v>
      </c>
      <c r="P19" s="2">
        <f>IFERROR(HLOOKUP(lapchart!P19,totallaptimes!$1:$1048576,ROW()-1)-HLOOKUP(lapchart!O19,totallaptimes!$1:$1048576,ROW()-1),"")</f>
        <v>1.993055555555602E-5</v>
      </c>
      <c r="Q19" s="2">
        <f>IFERROR(HLOOKUP(lapchart!Q19,totallaptimes!$1:$1048576,ROW()-1)-HLOOKUP(lapchart!P19,totallaptimes!$1:$1048576,ROW()-1),"")</f>
        <v>5.4513888888864381E-6</v>
      </c>
      <c r="R19" s="2">
        <f>IFERROR(HLOOKUP(lapchart!R19,totallaptimes!$1:$1048576,ROW()-1)-HLOOKUP(lapchart!Q19,totallaptimes!$1:$1048576,ROW()-1),"")</f>
        <v>8.9814814814815139E-5</v>
      </c>
      <c r="S19" s="2">
        <f>IFERROR(HLOOKUP(lapchart!S19,totallaptimes!$1:$1048576,ROW()-1)-HLOOKUP(lapchart!R19,totallaptimes!$1:$1048576,ROW()-1),"")</f>
        <v>1.1420138888889285E-4</v>
      </c>
      <c r="T19" s="2">
        <f>IFERROR(HLOOKUP(lapchart!T19,totallaptimes!$1:$1048576,ROW()-1)-HLOOKUP(lapchart!S19,totallaptimes!$1:$1048576,ROW()-1),"")</f>
        <v>3.0219907407404156E-5</v>
      </c>
      <c r="U19" s="2">
        <f>IFERROR(HLOOKUP(lapchart!U19,totallaptimes!$1:$1048576,ROW()-1)-HLOOKUP(lapchart!T19,totallaptimes!$1:$1048576,ROW()-1),"")</f>
        <v>1.3460648148147861E-5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2.6319444444439927E-5</v>
      </c>
      <c r="D20" s="2">
        <f>IFERROR(HLOOKUP(lapchart!D20,totallaptimes!$1:$1048576,ROW()-1)-HLOOKUP(lapchart!C20,totallaptimes!$1:$1048576,ROW()-1),"")</f>
        <v>5.5069444444446128E-5</v>
      </c>
      <c r="E20" s="2">
        <f>IFERROR(HLOOKUP(lapchart!E20,totallaptimes!$1:$1048576,ROW()-1)-HLOOKUP(lapchart!D20,totallaptimes!$1:$1048576,ROW()-1),"")</f>
        <v>6.6354166666665951E-5</v>
      </c>
      <c r="F20" s="2">
        <f>IFERROR(HLOOKUP(lapchart!F20,totallaptimes!$1:$1048576,ROW()-1)-HLOOKUP(lapchart!E20,totallaptimes!$1:$1048576,ROW()-1),"")</f>
        <v>4.8391203703706739E-5</v>
      </c>
      <c r="G20" s="2">
        <f>IFERROR(HLOOKUP(lapchart!G20,totallaptimes!$1:$1048576,ROW()-1)-HLOOKUP(lapchart!F20,totallaptimes!$1:$1048576,ROW()-1),"")</f>
        <v>2.1898148148145891E-5</v>
      </c>
      <c r="H20" s="2">
        <f>IFERROR(HLOOKUP(lapchart!H20,totallaptimes!$1:$1048576,ROW()-1)-HLOOKUP(lapchart!G20,totallaptimes!$1:$1048576,ROW()-1),"")</f>
        <v>9.6261574074076733E-5</v>
      </c>
      <c r="I20" s="2">
        <f>IFERROR(HLOOKUP(lapchart!I20,totallaptimes!$1:$1048576,ROW()-1)-HLOOKUP(lapchart!H20,totallaptimes!$1:$1048576,ROW()-1),"")</f>
        <v>3.9884259259256871E-5</v>
      </c>
      <c r="J20" s="2">
        <f>IFERROR(HLOOKUP(lapchart!J20,totallaptimes!$1:$1048576,ROW()-1)-HLOOKUP(lapchart!I20,totallaptimes!$1:$1048576,ROW()-1),"")</f>
        <v>3.9571759259258293E-5</v>
      </c>
      <c r="K20" s="2">
        <f>IFERROR(HLOOKUP(lapchart!K20,totallaptimes!$1:$1048576,ROW()-1)-HLOOKUP(lapchart!J20,totallaptimes!$1:$1048576,ROW()-1),"")</f>
        <v>1.1851851851853168E-5</v>
      </c>
      <c r="L20" s="2">
        <f>IFERROR(HLOOKUP(lapchart!L20,totallaptimes!$1:$1048576,ROW()-1)-HLOOKUP(lapchart!K20,totallaptimes!$1:$1048576,ROW()-1),"")</f>
        <v>1.7048611111108308E-5</v>
      </c>
      <c r="M20" s="2">
        <f>IFERROR(HLOOKUP(lapchart!M20,totallaptimes!$1:$1048576,ROW()-1)-HLOOKUP(lapchart!L20,totallaptimes!$1:$1048576,ROW()-1),"")</f>
        <v>2.6678240740745512E-5</v>
      </c>
      <c r="N20" s="2">
        <f>IFERROR(HLOOKUP(lapchart!N20,totallaptimes!$1:$1048576,ROW()-1)-HLOOKUP(lapchart!M20,totallaptimes!$1:$1048576,ROW()-1),"")</f>
        <v>1.1307870370364653E-5</v>
      </c>
      <c r="O20" s="2">
        <f>IFERROR(HLOOKUP(lapchart!O20,totallaptimes!$1:$1048576,ROW()-1)-HLOOKUP(lapchart!N20,totallaptimes!$1:$1048576,ROW()-1),"")</f>
        <v>3.1446759259264045E-5</v>
      </c>
      <c r="P20" s="2">
        <f>IFERROR(HLOOKUP(lapchart!P20,totallaptimes!$1:$1048576,ROW()-1)-HLOOKUP(lapchart!O20,totallaptimes!$1:$1048576,ROW()-1),"")</f>
        <v>2.456018518518302E-5</v>
      </c>
      <c r="Q20" s="2">
        <f>IFERROR(HLOOKUP(lapchart!Q20,totallaptimes!$1:$1048576,ROW()-1)-HLOOKUP(lapchart!P20,totallaptimes!$1:$1048576,ROW()-1),"")</f>
        <v>9.547453703703454E-5</v>
      </c>
      <c r="R20" s="2">
        <f>IFERROR(HLOOKUP(lapchart!R20,totallaptimes!$1:$1048576,ROW()-1)-HLOOKUP(lapchart!Q20,totallaptimes!$1:$1048576,ROW()-1),"")</f>
        <v>9.2025462962962157E-5</v>
      </c>
      <c r="S20" s="2">
        <f>IFERROR(HLOOKUP(lapchart!S20,totallaptimes!$1:$1048576,ROW()-1)-HLOOKUP(lapchart!R20,totallaptimes!$1:$1048576,ROW()-1),"")</f>
        <v>1.8101851851859418E-5</v>
      </c>
      <c r="T20" s="2">
        <f>IFERROR(HLOOKUP(lapchart!T20,totallaptimes!$1:$1048576,ROW()-1)-HLOOKUP(lapchart!S20,totallaptimes!$1:$1048576,ROW()-1),"")</f>
        <v>5.2256944444439846E-5</v>
      </c>
      <c r="U20" s="2">
        <f>IFERROR(HLOOKUP(lapchart!U20,totallaptimes!$1:$1048576,ROW()-1)-HLOOKUP(lapchart!T20,totallaptimes!$1:$1048576,ROW()-1),"")</f>
        <v>1.424768518518485E-5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2.3622685185180348E-5</v>
      </c>
      <c r="D21" s="2">
        <f>IFERROR(HLOOKUP(lapchart!D21,totallaptimes!$1:$1048576,ROW()-1)-HLOOKUP(lapchart!C21,totallaptimes!$1:$1048576,ROW()-1),"")</f>
        <v>5.9097222222224272E-5</v>
      </c>
      <c r="E21" s="2">
        <f>IFERROR(HLOOKUP(lapchart!E21,totallaptimes!$1:$1048576,ROW()-1)-HLOOKUP(lapchart!D21,totallaptimes!$1:$1048576,ROW()-1),"")</f>
        <v>6.9386574074074142E-5</v>
      </c>
      <c r="F21" s="2">
        <f>IFERROR(HLOOKUP(lapchart!F21,totallaptimes!$1:$1048576,ROW()-1)-HLOOKUP(lapchart!E21,totallaptimes!$1:$1048576,ROW()-1),"")</f>
        <v>4.9837962962966803E-5</v>
      </c>
      <c r="G21" s="2">
        <f>IFERROR(HLOOKUP(lapchart!G21,totallaptimes!$1:$1048576,ROW()-1)-HLOOKUP(lapchart!F21,totallaptimes!$1:$1048576,ROW()-1),"")</f>
        <v>1.9016203703699913E-5</v>
      </c>
      <c r="H21" s="2">
        <f>IFERROR(HLOOKUP(lapchart!H21,totallaptimes!$1:$1048576,ROW()-1)-HLOOKUP(lapchart!G21,totallaptimes!$1:$1048576,ROW()-1),"")</f>
        <v>1.0412037037037247E-4</v>
      </c>
      <c r="I21" s="2">
        <f>IFERROR(HLOOKUP(lapchart!I21,totallaptimes!$1:$1048576,ROW()-1)-HLOOKUP(lapchart!H21,totallaptimes!$1:$1048576,ROW()-1),"")</f>
        <v>4.1412037037034249E-5</v>
      </c>
      <c r="J21" s="2">
        <f>IFERROR(HLOOKUP(lapchart!J21,totallaptimes!$1:$1048576,ROW()-1)-HLOOKUP(lapchart!I21,totallaptimes!$1:$1048576,ROW()-1),"")</f>
        <v>4.2986111111111697E-5</v>
      </c>
      <c r="K21" s="2">
        <f>IFERROR(HLOOKUP(lapchart!K21,totallaptimes!$1:$1048576,ROW()-1)-HLOOKUP(lapchart!J21,totallaptimes!$1:$1048576,ROW()-1),"")</f>
        <v>1.4004629629631171E-5</v>
      </c>
      <c r="L21" s="2">
        <f>IFERROR(HLOOKUP(lapchart!L21,totallaptimes!$1:$1048576,ROW()-1)-HLOOKUP(lapchart!K21,totallaptimes!$1:$1048576,ROW()-1),"")</f>
        <v>1.2488425925921004E-5</v>
      </c>
      <c r="M21" s="2">
        <f>IFERROR(HLOOKUP(lapchart!M21,totallaptimes!$1:$1048576,ROW()-1)-HLOOKUP(lapchart!L21,totallaptimes!$1:$1048576,ROW()-1),"")</f>
        <v>3.0532407407413142E-5</v>
      </c>
      <c r="N21" s="2">
        <f>IFERROR(HLOOKUP(lapchart!N21,totallaptimes!$1:$1048576,ROW()-1)-HLOOKUP(lapchart!M21,totallaptimes!$1:$1048576,ROW()-1),"")</f>
        <v>5.30092592591902E-6</v>
      </c>
      <c r="O21" s="2">
        <f>IFERROR(HLOOKUP(lapchart!O21,totallaptimes!$1:$1048576,ROW()-1)-HLOOKUP(lapchart!N21,totallaptimes!$1:$1048576,ROW()-1),"")</f>
        <v>3.8437500000005481E-5</v>
      </c>
      <c r="P21" s="2">
        <f>IFERROR(HLOOKUP(lapchart!P21,totallaptimes!$1:$1048576,ROW()-1)-HLOOKUP(lapchart!O21,totallaptimes!$1:$1048576,ROW()-1),"")</f>
        <v>2.071759259258954E-5</v>
      </c>
      <c r="Q21" s="2">
        <f>IFERROR(HLOOKUP(lapchart!Q21,totallaptimes!$1:$1048576,ROW()-1)-HLOOKUP(lapchart!P21,totallaptimes!$1:$1048576,ROW()-1),"")</f>
        <v>9.7800925925924792E-5</v>
      </c>
      <c r="R21" s="2">
        <f>IFERROR(HLOOKUP(lapchart!R21,totallaptimes!$1:$1048576,ROW()-1)-HLOOKUP(lapchart!Q21,totallaptimes!$1:$1048576,ROW()-1),"")</f>
        <v>7.5856481481482302E-5</v>
      </c>
      <c r="S21" s="2">
        <f>IFERROR(HLOOKUP(lapchart!S21,totallaptimes!$1:$1048576,ROW()-1)-HLOOKUP(lapchart!R21,totallaptimes!$1:$1048576,ROW()-1),"")</f>
        <v>2.9386574074079241E-5</v>
      </c>
      <c r="T21" s="2">
        <f>IFERROR(HLOOKUP(lapchart!T21,totallaptimes!$1:$1048576,ROW()-1)-HLOOKUP(lapchart!S21,totallaptimes!$1:$1048576,ROW()-1),"")</f>
        <v>7.5520833333328485E-5</v>
      </c>
      <c r="U21" s="2">
        <f>IFERROR(HLOOKUP(lapchart!U21,totallaptimes!$1:$1048576,ROW()-1)-HLOOKUP(lapchart!T21,totallaptimes!$1:$1048576,ROW()-1),"")</f>
        <v>8.9236111111105909E-6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6.4722222222219489E-5</v>
      </c>
      <c r="D22" s="2">
        <f>IFERROR(HLOOKUP(lapchart!D22,totallaptimes!$1:$1048576,ROW()-1)-HLOOKUP(lapchart!C22,totallaptimes!$1:$1048576,ROW()-1),"")</f>
        <v>2.065972222222226E-5</v>
      </c>
      <c r="E22" s="2">
        <f>IFERROR(HLOOKUP(lapchart!E22,totallaptimes!$1:$1048576,ROW()-1)-HLOOKUP(lapchart!D22,totallaptimes!$1:$1048576,ROW()-1),"")</f>
        <v>7.1157407407408668E-5</v>
      </c>
      <c r="F22" s="2">
        <f>IFERROR(HLOOKUP(lapchart!F22,totallaptimes!$1:$1048576,ROW()-1)-HLOOKUP(lapchart!E22,totallaptimes!$1:$1048576,ROW()-1),"")</f>
        <v>4.9861111111115103E-5</v>
      </c>
      <c r="G22" s="2">
        <f>IFERROR(HLOOKUP(lapchart!G22,totallaptimes!$1:$1048576,ROW()-1)-HLOOKUP(lapchart!F22,totallaptimes!$1:$1048576,ROW()-1),"")</f>
        <v>1.7557870370367434E-5</v>
      </c>
      <c r="H22" s="2">
        <f>IFERROR(HLOOKUP(lapchart!H22,totallaptimes!$1:$1048576,ROW()-1)-HLOOKUP(lapchart!G22,totallaptimes!$1:$1048576,ROW()-1),"")</f>
        <v>1.1270833333333619E-4</v>
      </c>
      <c r="I22" s="2">
        <f>IFERROR(HLOOKUP(lapchart!I22,totallaptimes!$1:$1048576,ROW()-1)-HLOOKUP(lapchart!H22,totallaptimes!$1:$1048576,ROW()-1),"")</f>
        <v>4.3831018518514231E-5</v>
      </c>
      <c r="J22" s="2">
        <f>IFERROR(HLOOKUP(lapchart!J22,totallaptimes!$1:$1048576,ROW()-1)-HLOOKUP(lapchart!I22,totallaptimes!$1:$1048576,ROW()-1),"")</f>
        <v>4.4444444444444176E-5</v>
      </c>
      <c r="K22" s="2">
        <f>IFERROR(HLOOKUP(lapchart!K22,totallaptimes!$1:$1048576,ROW()-1)-HLOOKUP(lapchart!J22,totallaptimes!$1:$1048576,ROW()-1),"")</f>
        <v>2.8749999999997528E-5</v>
      </c>
      <c r="L22" s="2">
        <f>IFERROR(HLOOKUP(lapchart!L22,totallaptimes!$1:$1048576,ROW()-1)-HLOOKUP(lapchart!K22,totallaptimes!$1:$1048576,ROW()-1),"")</f>
        <v>2.9363425925930942E-5</v>
      </c>
      <c r="M22" s="2">
        <f>IFERROR(HLOOKUP(lapchart!M22,totallaptimes!$1:$1048576,ROW()-1)-HLOOKUP(lapchart!L22,totallaptimes!$1:$1048576,ROW()-1),"")</f>
        <v>1.8981481481467055E-6</v>
      </c>
      <c r="N22" s="2">
        <f>IFERROR(HLOOKUP(lapchart!N22,totallaptimes!$1:$1048576,ROW()-1)-HLOOKUP(lapchart!M22,totallaptimes!$1:$1048576,ROW()-1),"")</f>
        <v>9.2592592592158351E-7</v>
      </c>
      <c r="O22" s="2">
        <f>IFERROR(HLOOKUP(lapchart!O22,totallaptimes!$1:$1048576,ROW()-1)-HLOOKUP(lapchart!N22,totallaptimes!$1:$1048576,ROW()-1),"")</f>
        <v>3.6956018518524703E-5</v>
      </c>
      <c r="P22" s="2">
        <f>IFERROR(HLOOKUP(lapchart!P22,totallaptimes!$1:$1048576,ROW()-1)-HLOOKUP(lapchart!O22,totallaptimes!$1:$1048576,ROW()-1),"")</f>
        <v>2.5648148148142702E-5</v>
      </c>
      <c r="Q22" s="2">
        <f>IFERROR(HLOOKUP(lapchart!Q22,totallaptimes!$1:$1048576,ROW()-1)-HLOOKUP(lapchart!P22,totallaptimes!$1:$1048576,ROW()-1),"")</f>
        <v>9.5509259259260459E-5</v>
      </c>
      <c r="R22" s="2">
        <f>IFERROR(HLOOKUP(lapchart!R22,totallaptimes!$1:$1048576,ROW()-1)-HLOOKUP(lapchart!Q22,totallaptimes!$1:$1048576,ROW()-1),"")</f>
        <v>5.4537037037036967E-5</v>
      </c>
      <c r="S22" s="2">
        <f>IFERROR(HLOOKUP(lapchart!S22,totallaptimes!$1:$1048576,ROW()-1)-HLOOKUP(lapchart!R22,totallaptimes!$1:$1048576,ROW()-1),"")</f>
        <v>3.8333333333338132E-5</v>
      </c>
      <c r="T22" s="2">
        <f>IFERROR(HLOOKUP(lapchart!T22,totallaptimes!$1:$1048576,ROW()-1)-HLOOKUP(lapchart!S22,totallaptimes!$1:$1048576,ROW()-1),"")</f>
        <v>1.2540509259258842E-4</v>
      </c>
      <c r="U22" s="2">
        <f>IFERROR(HLOOKUP(lapchart!U22,totallaptimes!$1:$1048576,ROW()-1)-HLOOKUP(lapchart!T22,totallaptimes!$1:$1048576,ROW()-1),"")</f>
        <v>2.6203703703701897E-5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3.7025462962962663E-5</v>
      </c>
      <c r="D23" s="2">
        <f>IFERROR(HLOOKUP(lapchart!D23,totallaptimes!$1:$1048576,ROW()-1)-HLOOKUP(lapchart!C23,totallaptimes!$1:$1048576,ROW()-1),"")</f>
        <v>7.1631944444445345E-5</v>
      </c>
      <c r="E23" s="2">
        <f>IFERROR(HLOOKUP(lapchart!E23,totallaptimes!$1:$1048576,ROW()-1)-HLOOKUP(lapchart!D23,totallaptimes!$1:$1048576,ROW()-1),"")</f>
        <v>5.0995370370374854E-5</v>
      </c>
      <c r="F23" s="2">
        <f>IFERROR(HLOOKUP(lapchart!F23,totallaptimes!$1:$1048576,ROW()-1)-HLOOKUP(lapchart!E23,totallaptimes!$1:$1048576,ROW()-1),"")</f>
        <v>2.0069444444440615E-5</v>
      </c>
      <c r="G23" s="2">
        <f>IFERROR(HLOOKUP(lapchart!G23,totallaptimes!$1:$1048576,ROW()-1)-HLOOKUP(lapchart!F23,totallaptimes!$1:$1048576,ROW()-1),"")</f>
        <v>7.8703703703664196E-6</v>
      </c>
      <c r="H23" s="2">
        <f>IFERROR(HLOOKUP(lapchart!H23,totallaptimes!$1:$1048576,ROW()-1)-HLOOKUP(lapchart!G23,totallaptimes!$1:$1048576,ROW()-1),"")</f>
        <v>1.1280092592593285E-4</v>
      </c>
      <c r="I23" s="2">
        <f>IFERROR(HLOOKUP(lapchart!I23,totallaptimes!$1:$1048576,ROW()-1)-HLOOKUP(lapchart!H23,totallaptimes!$1:$1048576,ROW()-1),"")</f>
        <v>9.034722222221736E-5</v>
      </c>
      <c r="J23" s="2">
        <f>IFERROR(HLOOKUP(lapchart!J23,totallaptimes!$1:$1048576,ROW()-1)-HLOOKUP(lapchart!I23,totallaptimes!$1:$1048576,ROW()-1),"")</f>
        <v>3.4490740740723835E-6</v>
      </c>
      <c r="K23" s="2">
        <f>IFERROR(HLOOKUP(lapchart!K23,totallaptimes!$1:$1048576,ROW()-1)-HLOOKUP(lapchart!J23,totallaptimes!$1:$1048576,ROW()-1),"")</f>
        <v>2.0439814814813412E-5</v>
      </c>
      <c r="L23" s="2">
        <f>IFERROR(HLOOKUP(lapchart!L23,totallaptimes!$1:$1048576,ROW()-1)-HLOOKUP(lapchart!K23,totallaptimes!$1:$1048576,ROW()-1),"")</f>
        <v>3.6909722222221164E-5</v>
      </c>
      <c r="M23" s="2">
        <f>IFERROR(HLOOKUP(lapchart!M23,totallaptimes!$1:$1048576,ROW()-1)-HLOOKUP(lapchart!L23,totallaptimes!$1:$1048576,ROW()-1),"")</f>
        <v>1.7835648148153971E-5</v>
      </c>
      <c r="N23" s="2">
        <f>IFERROR(HLOOKUP(lapchart!N23,totallaptimes!$1:$1048576,ROW()-1)-HLOOKUP(lapchart!M23,totallaptimes!$1:$1048576,ROW()-1),"")</f>
        <v>2.1759259259259561E-5</v>
      </c>
      <c r="O23" s="2">
        <f>IFERROR(HLOOKUP(lapchart!O23,totallaptimes!$1:$1048576,ROW()-1)-HLOOKUP(lapchart!N23,totallaptimes!$1:$1048576,ROW()-1),"")</f>
        <v>2.5405092592589024E-5</v>
      </c>
      <c r="P23" s="2">
        <f>IFERROR(HLOOKUP(lapchart!P23,totallaptimes!$1:$1048576,ROW()-1)-HLOOKUP(lapchart!O23,totallaptimes!$1:$1048576,ROW()-1),"")</f>
        <v>9.5000000000001333E-5</v>
      </c>
      <c r="Q23" s="2">
        <f>IFERROR(HLOOKUP(lapchart!Q23,totallaptimes!$1:$1048576,ROW()-1)-HLOOKUP(lapchart!P23,totallaptimes!$1:$1048576,ROW()-1),"")</f>
        <v>2.5543981481482292E-5</v>
      </c>
      <c r="R23" s="2">
        <f>IFERROR(HLOOKUP(lapchart!R23,totallaptimes!$1:$1048576,ROW()-1)-HLOOKUP(lapchart!Q23,totallaptimes!$1:$1048576,ROW()-1),"")</f>
        <v>1.7939814814810912E-5</v>
      </c>
      <c r="S23" s="2">
        <f>IFERROR(HLOOKUP(lapchart!S23,totallaptimes!$1:$1048576,ROW()-1)-HLOOKUP(lapchart!R23,totallaptimes!$1:$1048576,ROW()-1),"")</f>
        <v>3.6701388888893405E-5</v>
      </c>
      <c r="T23" s="2">
        <f>IFERROR(HLOOKUP(lapchart!T23,totallaptimes!$1:$1048576,ROW()-1)-HLOOKUP(lapchart!S23,totallaptimes!$1:$1048576,ROW()-1),"")</f>
        <v>1.4751157407407248E-4</v>
      </c>
      <c r="U23" s="2">
        <f>IFERROR(HLOOKUP(lapchart!U23,totallaptimes!$1:$1048576,ROW()-1)-HLOOKUP(lapchart!T23,totallaptimes!$1:$1048576,ROW()-1),"")</f>
        <v>2.3763888888888446E-4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7.0879629629629071E-5</v>
      </c>
      <c r="D24" s="2">
        <f>IFERROR(HLOOKUP(lapchart!D24,totallaptimes!$1:$1048576,ROW()-1)-HLOOKUP(lapchart!C24,totallaptimes!$1:$1048576,ROW()-1),"")</f>
        <v>5.5509259259265559E-5</v>
      </c>
      <c r="E24" s="2">
        <f>IFERROR(HLOOKUP(lapchart!E24,totallaptimes!$1:$1048576,ROW()-1)-HLOOKUP(lapchart!D24,totallaptimes!$1:$1048576,ROW()-1),"")</f>
        <v>1.7916666666659142E-5</v>
      </c>
      <c r="F24" s="2">
        <f>IFERROR(HLOOKUP(lapchart!F24,totallaptimes!$1:$1048576,ROW()-1)-HLOOKUP(lapchart!E24,totallaptimes!$1:$1048576,ROW()-1),"")</f>
        <v>2.7430555555561786E-6</v>
      </c>
      <c r="G24" s="2">
        <f>IFERROR(HLOOKUP(lapchart!G24,totallaptimes!$1:$1048576,ROW()-1)-HLOOKUP(lapchart!F24,totallaptimes!$1:$1048576,ROW()-1),"")</f>
        <v>4.9768518518532312E-6</v>
      </c>
      <c r="H24" s="2">
        <f>IFERROR(HLOOKUP(lapchart!H24,totallaptimes!$1:$1048576,ROW()-1)-HLOOKUP(lapchart!G24,totallaptimes!$1:$1048576,ROW()-1),"")</f>
        <v>1.661342592592617E-4</v>
      </c>
      <c r="I24" s="2">
        <f>IFERROR(HLOOKUP(lapchart!I24,totallaptimes!$1:$1048576,ROW()-1)-HLOOKUP(lapchart!H24,totallaptimes!$1:$1048576,ROW()-1),"")</f>
        <v>4.7118055555551985E-5</v>
      </c>
      <c r="J24" s="2">
        <f>IFERROR(HLOOKUP(lapchart!J24,totallaptimes!$1:$1048576,ROW()-1)-HLOOKUP(lapchart!I24,totallaptimes!$1:$1048576,ROW()-1),"")</f>
        <v>2.2800925925922644E-5</v>
      </c>
      <c r="K24" s="2">
        <f>IFERROR(HLOOKUP(lapchart!K24,totallaptimes!$1:$1048576,ROW()-1)-HLOOKUP(lapchart!J24,totallaptimes!$1:$1048576,ROW()-1),"")</f>
        <v>3.4710648148146561E-5</v>
      </c>
      <c r="L24" s="2">
        <f>IFERROR(HLOOKUP(lapchart!L24,totallaptimes!$1:$1048576,ROW()-1)-HLOOKUP(lapchart!K24,totallaptimes!$1:$1048576,ROW()-1),"")</f>
        <v>2.5370370370376982E-5</v>
      </c>
      <c r="M24" s="2">
        <f>IFERROR(HLOOKUP(lapchart!M24,totallaptimes!$1:$1048576,ROW()-1)-HLOOKUP(lapchart!L24,totallaptimes!$1:$1048576,ROW()-1),"")</f>
        <v>1.806712962963003E-5</v>
      </c>
      <c r="N24" s="2">
        <f>IFERROR(HLOOKUP(lapchart!N24,totallaptimes!$1:$1048576,ROW()-1)-HLOOKUP(lapchart!M24,totallaptimes!$1:$1048576,ROW()-1),"")</f>
        <v>3.0057870370366058E-5</v>
      </c>
      <c r="O24" s="2">
        <f>IFERROR(HLOOKUP(lapchart!O24,totallaptimes!$1:$1048576,ROW()-1)-HLOOKUP(lapchart!N24,totallaptimes!$1:$1048576,ROW()-1),"")</f>
        <v>6.6631944444443814E-5</v>
      </c>
      <c r="P24" s="2">
        <f>IFERROR(HLOOKUP(lapchart!P24,totallaptimes!$1:$1048576,ROW()-1)-HLOOKUP(lapchart!O24,totallaptimes!$1:$1048576,ROW()-1),"")</f>
        <v>2.6736111111116262E-5</v>
      </c>
      <c r="Q24" s="2">
        <f>IFERROR(HLOOKUP(lapchart!Q24,totallaptimes!$1:$1048576,ROW()-1)-HLOOKUP(lapchart!P24,totallaptimes!$1:$1048576,ROW()-1),"")</f>
        <v>4.8611111110735683E-7</v>
      </c>
      <c r="R24" s="2">
        <f>IFERROR(HLOOKUP(lapchart!R24,totallaptimes!$1:$1048576,ROW()-1)-HLOOKUP(lapchart!Q24,totallaptimes!$1:$1048576,ROW()-1),"")</f>
        <v>3.0034722222221227E-5</v>
      </c>
      <c r="S24" s="2">
        <f>IFERROR(HLOOKUP(lapchart!S24,totallaptimes!$1:$1048576,ROW()-1)-HLOOKUP(lapchart!R24,totallaptimes!$1:$1048576,ROW()-1),"")</f>
        <v>3.478009259259493E-5</v>
      </c>
      <c r="T24" s="2">
        <f>IFERROR(HLOOKUP(lapchart!T24,totallaptimes!$1:$1048576,ROW()-1)-HLOOKUP(lapchart!S24,totallaptimes!$1:$1048576,ROW()-1),"")</f>
        <v>1.7412037037036962E-4</v>
      </c>
      <c r="U24" s="2">
        <f>IFERROR(HLOOKUP(lapchart!U24,totallaptimes!$1:$1048576,ROW()-1)-HLOOKUP(lapchart!T24,totallaptimes!$1:$1048576,ROW()-1),"")</f>
        <v>2.2306712962962688E-4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6.7905092592589894E-5</v>
      </c>
      <c r="D25" s="2">
        <f>IFERROR(HLOOKUP(lapchart!D25,totallaptimes!$1:$1048576,ROW()-1)-HLOOKUP(lapchart!C25,totallaptimes!$1:$1048576,ROW()-1),"")</f>
        <v>5.4768518518519965E-5</v>
      </c>
      <c r="E25" s="2">
        <f>IFERROR(HLOOKUP(lapchart!E25,totallaptimes!$1:$1048576,ROW()-1)-HLOOKUP(lapchart!D25,totallaptimes!$1:$1048576,ROW()-1),"")</f>
        <v>1.2974537037042239E-5</v>
      </c>
      <c r="F25" s="2">
        <f>IFERROR(HLOOKUP(lapchart!F25,totallaptimes!$1:$1048576,ROW()-1)-HLOOKUP(lapchart!E25,totallaptimes!$1:$1048576,ROW()-1),"")</f>
        <v>2.6967592592526402E-6</v>
      </c>
      <c r="G25" s="2">
        <f>IFERROR(HLOOKUP(lapchart!G25,totallaptimes!$1:$1048576,ROW()-1)-HLOOKUP(lapchart!F25,totallaptimes!$1:$1048576,ROW()-1),"")</f>
        <v>2.328703703703694E-5</v>
      </c>
      <c r="H25" s="2">
        <f>IFERROR(HLOOKUP(lapchart!H25,totallaptimes!$1:$1048576,ROW()-1)-HLOOKUP(lapchart!G25,totallaptimes!$1:$1048576,ROW()-1),"")</f>
        <v>2.2024305555555512E-4</v>
      </c>
      <c r="I25" s="2">
        <f>IFERROR(HLOOKUP(lapchart!I25,totallaptimes!$1:$1048576,ROW()-1)-HLOOKUP(lapchart!H25,totallaptimes!$1:$1048576,ROW()-1),"")</f>
        <v>1.4444444444441928E-5</v>
      </c>
      <c r="J25" s="2">
        <f>IFERROR(HLOOKUP(lapchart!J25,totallaptimes!$1:$1048576,ROW()-1)-HLOOKUP(lapchart!I25,totallaptimes!$1:$1048576,ROW()-1),"")</f>
        <v>3.2743055555554956E-5</v>
      </c>
      <c r="K25" s="2">
        <f>IFERROR(HLOOKUP(lapchart!K25,totallaptimes!$1:$1048576,ROW()-1)-HLOOKUP(lapchart!J25,totallaptimes!$1:$1048576,ROW()-1),"")</f>
        <v>3.218750000000617E-5</v>
      </c>
      <c r="L25" s="2">
        <f>IFERROR(HLOOKUP(lapchart!L25,totallaptimes!$1:$1048576,ROW()-1)-HLOOKUP(lapchart!K25,totallaptimes!$1:$1048576,ROW()-1),"")</f>
        <v>1.8564814814815006E-5</v>
      </c>
      <c r="M25" s="2">
        <f>IFERROR(HLOOKUP(lapchart!M25,totallaptimes!$1:$1048576,ROW()-1)-HLOOKUP(lapchart!L25,totallaptimes!$1:$1048576,ROW()-1),"")</f>
        <v>3.4560185185186082E-5</v>
      </c>
      <c r="N25" s="2">
        <f>IFERROR(HLOOKUP(lapchart!N25,totallaptimes!$1:$1048576,ROW()-1)-HLOOKUP(lapchart!M25,totallaptimes!$1:$1048576,ROW()-1),"")</f>
        <v>3.9502314814809925E-5</v>
      </c>
      <c r="O25" s="2">
        <f>IFERROR(HLOOKUP(lapchart!O25,totallaptimes!$1:$1048576,ROW()-1)-HLOOKUP(lapchart!N25,totallaptimes!$1:$1048576,ROW()-1),"")</f>
        <v>3.217592592592855E-6</v>
      </c>
      <c r="P25" s="2">
        <f>IFERROR(HLOOKUP(lapchart!P25,totallaptimes!$1:$1048576,ROW()-1)-HLOOKUP(lapchart!O25,totallaptimes!$1:$1048576,ROW()-1),"")</f>
        <v>3.0243055555559395E-5</v>
      </c>
      <c r="Q25" s="2">
        <f>IFERROR(HLOOKUP(lapchart!Q25,totallaptimes!$1:$1048576,ROW()-1)-HLOOKUP(lapchart!P25,totallaptimes!$1:$1048576,ROW()-1),"")</f>
        <v>2.1423611111105745E-5</v>
      </c>
      <c r="R25" s="2">
        <f>IFERROR(HLOOKUP(lapchart!R25,totallaptimes!$1:$1048576,ROW()-1)-HLOOKUP(lapchart!Q25,totallaptimes!$1:$1048576,ROW()-1),"")</f>
        <v>9.8263888888908135E-6</v>
      </c>
      <c r="S25" s="2">
        <f>IFERROR(HLOOKUP(lapchart!S25,totallaptimes!$1:$1048576,ROW()-1)-HLOOKUP(lapchart!R25,totallaptimes!$1:$1048576,ROW()-1),"")</f>
        <v>3.2465277777778828E-5</v>
      </c>
      <c r="T25" s="2">
        <f>IFERROR(HLOOKUP(lapchart!T25,totallaptimes!$1:$1048576,ROW()-1)-HLOOKUP(lapchart!S25,totallaptimes!$1:$1048576,ROW()-1),"")</f>
        <v>2.352083333333338E-4</v>
      </c>
      <c r="U25" s="2">
        <f>IFERROR(HLOOKUP(lapchart!U25,totallaptimes!$1:$1048576,ROW()-1)-HLOOKUP(lapchart!T25,totallaptimes!$1:$1048576,ROW()-1),"")</f>
        <v>1.7435185185184915E-4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6.3530092592588988E-5</v>
      </c>
      <c r="D26" s="2">
        <f>IFERROR(HLOOKUP(lapchart!D26,totallaptimes!$1:$1048576,ROW()-1)-HLOOKUP(lapchart!C26,totallaptimes!$1:$1048576,ROW()-1),"")</f>
        <v>3.5706018518519983E-5</v>
      </c>
      <c r="E26" s="2">
        <f>IFERROR(HLOOKUP(lapchart!E26,totallaptimes!$1:$1048576,ROW()-1)-HLOOKUP(lapchart!D26,totallaptimes!$1:$1048576,ROW()-1),"")</f>
        <v>2.1423611111109214E-5</v>
      </c>
      <c r="F26" s="2">
        <f>IFERROR(HLOOKUP(lapchart!F26,totallaptimes!$1:$1048576,ROW()-1)-HLOOKUP(lapchart!E26,totallaptimes!$1:$1048576,ROW()-1),"")</f>
        <v>4.6006944444444003E-5</v>
      </c>
      <c r="G26" s="2">
        <f>IFERROR(HLOOKUP(lapchart!G26,totallaptimes!$1:$1048576,ROW()-1)-HLOOKUP(lapchart!F26,totallaptimes!$1:$1048576,ROW()-1),"")</f>
        <v>3.0555555555561442E-5</v>
      </c>
      <c r="H26" s="2">
        <f>IFERROR(HLOOKUP(lapchart!H26,totallaptimes!$1:$1048576,ROW()-1)-HLOOKUP(lapchart!G26,totallaptimes!$1:$1048576,ROW()-1),"")</f>
        <v>1.9313657407406953E-4</v>
      </c>
      <c r="I26" s="2">
        <f>IFERROR(HLOOKUP(lapchart!I26,totallaptimes!$1:$1048576,ROW()-1)-HLOOKUP(lapchart!H26,totallaptimes!$1:$1048576,ROW()-1),"")</f>
        <v>1.2662037037033252E-5</v>
      </c>
      <c r="J26" s="2">
        <f>IFERROR(HLOOKUP(lapchart!J26,totallaptimes!$1:$1048576,ROW()-1)-HLOOKUP(lapchart!I26,totallaptimes!$1:$1048576,ROW()-1),"")</f>
        <v>3.1921296296297252E-5</v>
      </c>
      <c r="K26" s="2">
        <f>IFERROR(HLOOKUP(lapchart!K26,totallaptimes!$1:$1048576,ROW()-1)-HLOOKUP(lapchart!J26,totallaptimes!$1:$1048576,ROW()-1),"")</f>
        <v>3.600694444444788E-5</v>
      </c>
      <c r="L26" s="2">
        <f>IFERROR(HLOOKUP(lapchart!L26,totallaptimes!$1:$1048576,ROW()-1)-HLOOKUP(lapchart!K26,totallaptimes!$1:$1048576,ROW()-1),"")</f>
        <v>1.8356481481483777E-5</v>
      </c>
      <c r="M26" s="2">
        <f>IFERROR(HLOOKUP(lapchart!M26,totallaptimes!$1:$1048576,ROW()-1)-HLOOKUP(lapchart!L26,totallaptimes!$1:$1048576,ROW()-1),"")</f>
        <v>1.2430555555553724E-5</v>
      </c>
      <c r="N26" s="2">
        <f>IFERROR(HLOOKUP(lapchart!N26,totallaptimes!$1:$1048576,ROW()-1)-HLOOKUP(lapchart!M26,totallaptimes!$1:$1048576,ROW()-1),"")</f>
        <v>4.4247685185183627E-5</v>
      </c>
      <c r="O26" s="2">
        <f>IFERROR(HLOOKUP(lapchart!O26,totallaptimes!$1:$1048576,ROW()-1)-HLOOKUP(lapchart!N26,totallaptimes!$1:$1048576,ROW()-1),"")</f>
        <v>3.3634259259261029E-5</v>
      </c>
      <c r="P26" s="2">
        <f>IFERROR(HLOOKUP(lapchart!P26,totallaptimes!$1:$1048576,ROW()-1)-HLOOKUP(lapchart!O26,totallaptimes!$1:$1048576,ROW()-1),"")</f>
        <v>3.8634259259255621E-5</v>
      </c>
      <c r="Q26" s="2">
        <f>IFERROR(HLOOKUP(lapchart!Q26,totallaptimes!$1:$1048576,ROW()-1)-HLOOKUP(lapchart!P26,totallaptimes!$1:$1048576,ROW()-1),"")</f>
        <v>2.0833333333469817E-7</v>
      </c>
      <c r="R26" s="2">
        <f>IFERROR(HLOOKUP(lapchart!R26,totallaptimes!$1:$1048576,ROW()-1)-HLOOKUP(lapchart!Q26,totallaptimes!$1:$1048576,ROW()-1),"")</f>
        <v>2.702546296296307E-5</v>
      </c>
      <c r="S26" s="2">
        <f>IFERROR(HLOOKUP(lapchart!S26,totallaptimes!$1:$1048576,ROW()-1)-HLOOKUP(lapchart!R26,totallaptimes!$1:$1048576,ROW()-1),"")</f>
        <v>8.9236111111109379E-5</v>
      </c>
      <c r="T26" s="2">
        <f>IFERROR(HLOOKUP(lapchart!T26,totallaptimes!$1:$1048576,ROW()-1)-HLOOKUP(lapchart!S26,totallaptimes!$1:$1048576,ROW()-1),"")</f>
        <v>3.3422453703703739E-4</v>
      </c>
      <c r="U26" s="2">
        <f>IFERROR(HLOOKUP(lapchart!U26,totallaptimes!$1:$1048576,ROW()-1)-HLOOKUP(lapchart!T26,totallaptimes!$1:$1048576,ROW()-1),"")</f>
        <v>4.9305555555566316E-6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1.7696759259257233E-5</v>
      </c>
      <c r="D27" s="2">
        <f>IFERROR(HLOOKUP(lapchart!D27,totallaptimes!$1:$1048576,ROW()-1)-HLOOKUP(lapchart!C27,totallaptimes!$1:$1048576,ROW()-1),"")</f>
        <v>1.2627314814817742E-5</v>
      </c>
      <c r="E27" s="2">
        <f>IFERROR(HLOOKUP(lapchart!E27,totallaptimes!$1:$1048576,ROW()-1)-HLOOKUP(lapchart!D27,totallaptimes!$1:$1048576,ROW()-1),"")</f>
        <v>2.7395833333328928E-5</v>
      </c>
      <c r="F27" s="2">
        <f>IFERROR(HLOOKUP(lapchart!F27,totallaptimes!$1:$1048576,ROW()-1)-HLOOKUP(lapchart!E27,totallaptimes!$1:$1048576,ROW()-1),"")</f>
        <v>6.5937500000001759E-5</v>
      </c>
      <c r="G27" s="2">
        <f>IFERROR(HLOOKUP(lapchart!G27,totallaptimes!$1:$1048576,ROW()-1)-HLOOKUP(lapchart!F27,totallaptimes!$1:$1048576,ROW()-1),"")</f>
        <v>2.3061342592593098E-4</v>
      </c>
      <c r="H27" s="2">
        <f>IFERROR(HLOOKUP(lapchart!H27,totallaptimes!$1:$1048576,ROW()-1)-HLOOKUP(lapchart!G27,totallaptimes!$1:$1048576,ROW()-1),"")</f>
        <v>1.3541666666616603E-6</v>
      </c>
      <c r="I27" s="2">
        <f>IFERROR(HLOOKUP(lapchart!I27,totallaptimes!$1:$1048576,ROW()-1)-HLOOKUP(lapchart!H27,totallaptimes!$1:$1048576,ROW()-1),"")</f>
        <v>1.7083333333330758E-5</v>
      </c>
      <c r="J27" s="2">
        <f>IFERROR(HLOOKUP(lapchart!J27,totallaptimes!$1:$1048576,ROW()-1)-HLOOKUP(lapchart!I27,totallaptimes!$1:$1048576,ROW()-1),"")</f>
        <v>2.1585648148147313E-5</v>
      </c>
      <c r="K27" s="2">
        <f>IFERROR(HLOOKUP(lapchart!K27,totallaptimes!$1:$1048576,ROW()-1)-HLOOKUP(lapchart!J27,totallaptimes!$1:$1048576,ROW()-1),"")</f>
        <v>3.7152777777781781E-5</v>
      </c>
      <c r="L27" s="2">
        <f>IFERROR(HLOOKUP(lapchart!L27,totallaptimes!$1:$1048576,ROW()-1)-HLOOKUP(lapchart!K27,totallaptimes!$1:$1048576,ROW()-1),"")</f>
        <v>2.1504629629631733E-5</v>
      </c>
      <c r="M27" s="2">
        <f>IFERROR(HLOOKUP(lapchart!M27,totallaptimes!$1:$1048576,ROW()-1)-HLOOKUP(lapchart!L27,totallaptimes!$1:$1048576,ROW()-1),"")</f>
        <v>1.7939814814828259E-6</v>
      </c>
      <c r="N27" s="2">
        <f>IFERROR(HLOOKUP(lapchart!N27,totallaptimes!$1:$1048576,ROW()-1)-HLOOKUP(lapchart!M27,totallaptimes!$1:$1048576,ROW()-1),"")</f>
        <v>3.3148148148143264E-5</v>
      </c>
      <c r="O27" s="2">
        <f>IFERROR(HLOOKUP(lapchart!O27,totallaptimes!$1:$1048576,ROW()-1)-HLOOKUP(lapchart!N27,totallaptimes!$1:$1048576,ROW()-1),"")</f>
        <v>3.8136574074077584E-5</v>
      </c>
      <c r="P27" s="2">
        <f>IFERROR(HLOOKUP(lapchart!P27,totallaptimes!$1:$1048576,ROW()-1)-HLOOKUP(lapchart!O27,totallaptimes!$1:$1048576,ROW()-1),"")</f>
        <v>4.1562499999994729E-5</v>
      </c>
      <c r="Q27" s="2">
        <f>IFERROR(HLOOKUP(lapchart!Q27,totallaptimes!$1:$1048576,ROW()-1)-HLOOKUP(lapchart!P27,totallaptimes!$1:$1048576,ROW()-1),"")</f>
        <v>2.1180555555555536E-5</v>
      </c>
      <c r="R27" s="2">
        <f>IFERROR(HLOOKUP(lapchart!R27,totallaptimes!$1:$1048576,ROW()-1)-HLOOKUP(lapchart!Q27,totallaptimes!$1:$1048576,ROW()-1),"")</f>
        <v>4.2245370370404267E-6</v>
      </c>
      <c r="S27" s="2">
        <f>IFERROR(HLOOKUP(lapchart!S27,totallaptimes!$1:$1048576,ROW()-1)-HLOOKUP(lapchart!R27,totallaptimes!$1:$1048576,ROW()-1),"")</f>
        <v>7.6446759259257008E-5</v>
      </c>
      <c r="T27" s="2">
        <f>IFERROR(HLOOKUP(lapchart!T27,totallaptimes!$1:$1048576,ROW()-1)-HLOOKUP(lapchart!S27,totallaptimes!$1:$1048576,ROW()-1),"")</f>
        <v>3.6940972222222063E-4</v>
      </c>
      <c r="U27" s="2">
        <f>IFERROR(HLOOKUP(lapchart!U27,totallaptimes!$1:$1048576,ROW()-1)-HLOOKUP(lapchart!T27,totallaptimes!$1:$1048576,ROW()-1),"")</f>
        <v>3.8194444444694664E-7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2.3414351851845649E-5</v>
      </c>
      <c r="D28" s="2">
        <f>IFERROR(HLOOKUP(lapchart!D28,totallaptimes!$1:$1048576,ROW()-1)-HLOOKUP(lapchart!C28,totallaptimes!$1:$1048576,ROW()-1),"")</f>
        <v>1.793981481481785E-5</v>
      </c>
      <c r="E28" s="2">
        <f>IFERROR(HLOOKUP(lapchart!E28,totallaptimes!$1:$1048576,ROW()-1)-HLOOKUP(lapchart!D28,totallaptimes!$1:$1048576,ROW()-1),"")</f>
        <v>6.6701388888888713E-5</v>
      </c>
      <c r="F28" s="2">
        <f>IFERROR(HLOOKUP(lapchart!F28,totallaptimes!$1:$1048576,ROW()-1)-HLOOKUP(lapchart!E28,totallaptimes!$1:$1048576,ROW()-1),"")</f>
        <v>5.7083333333332598E-5</v>
      </c>
      <c r="G28" s="2">
        <f>IFERROR(HLOOKUP(lapchart!G28,totallaptimes!$1:$1048576,ROW()-1)-HLOOKUP(lapchart!F28,totallaptimes!$1:$1048576,ROW()-1),"")</f>
        <v>1.4964120370370912E-4</v>
      </c>
      <c r="H28" s="2">
        <f>IFERROR(HLOOKUP(lapchart!H28,totallaptimes!$1:$1048576,ROW()-1)-HLOOKUP(lapchart!G28,totallaptimes!$1:$1048576,ROW()-1),"")</f>
        <v>5.1331018518511323E-5</v>
      </c>
      <c r="I28" s="2">
        <f>IFERROR(HLOOKUP(lapchart!I28,totallaptimes!$1:$1048576,ROW()-1)-HLOOKUP(lapchart!H28,totallaptimes!$1:$1048576,ROW()-1),"")</f>
        <v>1.9143518518515562E-5</v>
      </c>
      <c r="J28" s="2">
        <f>IFERROR(HLOOKUP(lapchart!J28,totallaptimes!$1:$1048576,ROW()-1)-HLOOKUP(lapchart!I28,totallaptimes!$1:$1048576,ROW()-1),"")</f>
        <v>1.6921296296299598E-5</v>
      </c>
      <c r="K28" s="2">
        <f>IFERROR(HLOOKUP(lapchart!K28,totallaptimes!$1:$1048576,ROW()-1)-HLOOKUP(lapchart!J28,totallaptimes!$1:$1048576,ROW()-1),"")</f>
        <v>2.0381944444446132E-5</v>
      </c>
      <c r="L28" s="2">
        <f>IFERROR(HLOOKUP(lapchart!L28,totallaptimes!$1:$1048576,ROW()-1)-HLOOKUP(lapchart!K28,totallaptimes!$1:$1048576,ROW()-1),"")</f>
        <v>2.638888888892299E-6</v>
      </c>
      <c r="M28" s="2">
        <f>IFERROR(HLOOKUP(lapchart!M28,totallaptimes!$1:$1048576,ROW()-1)-HLOOKUP(lapchart!L28,totallaptimes!$1:$1048576,ROW()-1),"")</f>
        <v>3.0057870370369527E-5</v>
      </c>
      <c r="N28" s="2">
        <f>IFERROR(HLOOKUP(lapchart!N28,totallaptimes!$1:$1048576,ROW()-1)-HLOOKUP(lapchart!M28,totallaptimes!$1:$1048576,ROW()-1),"")</f>
        <v>6.4004629629597909E-6</v>
      </c>
      <c r="O28" s="2">
        <f>IFERROR(HLOOKUP(lapchart!O28,totallaptimes!$1:$1048576,ROW()-1)-HLOOKUP(lapchart!N28,totallaptimes!$1:$1048576,ROW()-1),"")</f>
        <v>3.9270833333337335E-5</v>
      </c>
      <c r="P28" s="2">
        <f>IFERROR(HLOOKUP(lapchart!P28,totallaptimes!$1:$1048576,ROW()-1)-HLOOKUP(lapchart!O28,totallaptimes!$1:$1048576,ROW()-1),"")</f>
        <v>4.7291666666660764E-5</v>
      </c>
      <c r="Q28" s="2">
        <f>IFERROR(HLOOKUP(lapchart!Q28,totallaptimes!$1:$1048576,ROW()-1)-HLOOKUP(lapchart!P28,totallaptimes!$1:$1048576,ROW()-1),"")</f>
        <v>2.9861111111112448E-5</v>
      </c>
      <c r="R28" s="2">
        <f>IFERROR(HLOOKUP(lapchart!R28,totallaptimes!$1:$1048576,ROW()-1)-HLOOKUP(lapchart!Q28,totallaptimes!$1:$1048576,ROW()-1),"")</f>
        <v>2.0486111111110011E-5</v>
      </c>
      <c r="S28" s="2">
        <f>IFERROR(HLOOKUP(lapchart!S28,totallaptimes!$1:$1048576,ROW()-1)-HLOOKUP(lapchart!R28,totallaptimes!$1:$1048576,ROW()-1),"")</f>
        <v>4.1192129629628871E-5</v>
      </c>
      <c r="T28" s="2">
        <f>IFERROR(HLOOKUP(lapchart!T28,totallaptimes!$1:$1048576,ROW()-1)-HLOOKUP(lapchart!S28,totallaptimes!$1:$1048576,ROW()-1),"")</f>
        <v>3.9318287037037186E-4</v>
      </c>
      <c r="U28" s="2">
        <f>IFERROR(HLOOKUP(lapchart!U28,totallaptimes!$1:$1048576,ROW()-1)-HLOOKUP(lapchart!T28,totallaptimes!$1:$1048576,ROW()-1),"")</f>
        <v>1.9004629629629233E-5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2.45717592592537E-5</v>
      </c>
      <c r="D29" s="2">
        <f>IFERROR(HLOOKUP(lapchart!D29,totallaptimes!$1:$1048576,ROW()-1)-HLOOKUP(lapchart!C29,totallaptimes!$1:$1048576,ROW()-1),"")</f>
        <v>1.0913194444444815E-4</v>
      </c>
      <c r="E29" s="2">
        <f>IFERROR(HLOOKUP(lapchart!E29,totallaptimes!$1:$1048576,ROW()-1)-HLOOKUP(lapchart!D29,totallaptimes!$1:$1048576,ROW()-1),"")</f>
        <v>3.4560185185182613E-5</v>
      </c>
      <c r="F29" s="2">
        <f>IFERROR(HLOOKUP(lapchart!F29,totallaptimes!$1:$1048576,ROW()-1)-HLOOKUP(lapchart!E29,totallaptimes!$1:$1048576,ROW()-1),"")</f>
        <v>9.02546296296311E-5</v>
      </c>
      <c r="G29" s="2">
        <f>IFERROR(HLOOKUP(lapchart!G29,totallaptimes!$1:$1048576,ROW()-1)-HLOOKUP(lapchart!F29,totallaptimes!$1:$1048576,ROW()-1),"")</f>
        <v>5.5428240740746509E-5</v>
      </c>
      <c r="H29" s="2">
        <f>IFERROR(HLOOKUP(lapchart!H29,totallaptimes!$1:$1048576,ROW()-1)-HLOOKUP(lapchart!G29,totallaptimes!$1:$1048576,ROW()-1),"")</f>
        <v>9.7812499999988534E-5</v>
      </c>
      <c r="I29" s="2">
        <f>IFERROR(HLOOKUP(lapchart!I29,totallaptimes!$1:$1048576,ROW()-1)-HLOOKUP(lapchart!H29,totallaptimes!$1:$1048576,ROW()-1),"")</f>
        <v>2.2233796296299707E-5</v>
      </c>
      <c r="J29" s="2">
        <f>IFERROR(HLOOKUP(lapchart!J29,totallaptimes!$1:$1048576,ROW()-1)-HLOOKUP(lapchart!I29,totallaptimes!$1:$1048576,ROW()-1),"")</f>
        <v>8.3449074074135043E-6</v>
      </c>
      <c r="K29" s="2">
        <f>IFERROR(HLOOKUP(lapchart!K29,totallaptimes!$1:$1048576,ROW()-1)-HLOOKUP(lapchart!J29,totallaptimes!$1:$1048576,ROW()-1),"")</f>
        <v>1.9282407407401891E-5</v>
      </c>
      <c r="L29" s="2">
        <f>IFERROR(HLOOKUP(lapchart!L29,totallaptimes!$1:$1048576,ROW()-1)-HLOOKUP(lapchart!K29,totallaptimes!$1:$1048576,ROW()-1),"")</f>
        <v>2.586805555555502E-5</v>
      </c>
      <c r="M29" s="2">
        <f>IFERROR(HLOOKUP(lapchart!M29,totallaptimes!$1:$1048576,ROW()-1)-HLOOKUP(lapchart!L29,totallaptimes!$1:$1048576,ROW()-1),"")</f>
        <v>2.9629629629636389E-5</v>
      </c>
      <c r="N29" s="2">
        <f>IFERROR(HLOOKUP(lapchart!N29,totallaptimes!$1:$1048576,ROW()-1)-HLOOKUP(lapchart!M29,totallaptimes!$1:$1048576,ROW()-1),"")</f>
        <v>1.5891203703700257E-5</v>
      </c>
      <c r="O29" s="2">
        <f>IFERROR(HLOOKUP(lapchart!O29,totallaptimes!$1:$1048576,ROW()-1)-HLOOKUP(lapchart!N29,totallaptimes!$1:$1048576,ROW()-1),"")</f>
        <v>3.490740740740364E-5</v>
      </c>
      <c r="P29" s="2">
        <f>IFERROR(HLOOKUP(lapchart!P29,totallaptimes!$1:$1048576,ROW()-1)-HLOOKUP(lapchart!O29,totallaptimes!$1:$1048576,ROW()-1),"")</f>
        <v>2.6608796296297144E-5</v>
      </c>
      <c r="Q29" s="2">
        <f>IFERROR(HLOOKUP(lapchart!Q29,totallaptimes!$1:$1048576,ROW()-1)-HLOOKUP(lapchart!P29,totallaptimes!$1:$1048576,ROW()-1),"")</f>
        <v>3.7534722222221789E-5</v>
      </c>
      <c r="R29" s="2">
        <f>IFERROR(HLOOKUP(lapchart!R29,totallaptimes!$1:$1048576,ROW()-1)-HLOOKUP(lapchart!Q29,totallaptimes!$1:$1048576,ROW()-1),"")</f>
        <v>1.7453703703703555E-5</v>
      </c>
      <c r="S29" s="2">
        <f>IFERROR(HLOOKUP(lapchart!S29,totallaptimes!$1:$1048576,ROW()-1)-HLOOKUP(lapchart!R29,totallaptimes!$1:$1048576,ROW()-1),"")</f>
        <v>2.8877314814813176E-5</v>
      </c>
      <c r="T29" s="2">
        <f>IFERROR(HLOOKUP(lapchart!T29,totallaptimes!$1:$1048576,ROW()-1)-HLOOKUP(lapchart!S29,totallaptimes!$1:$1048576,ROW()-1),"")</f>
        <v>3.7803240740741026E-4</v>
      </c>
      <c r="U29" s="2">
        <f>IFERROR(HLOOKUP(lapchart!U29,totallaptimes!$1:$1048576,ROW()-1)-HLOOKUP(lapchart!T29,totallaptimes!$1:$1048576,ROW()-1),"")</f>
        <v>3.483796296296221E-5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2.3831018518515046E-5</v>
      </c>
      <c r="D30" s="2">
        <f>IFERROR(HLOOKUP(lapchart!D30,totallaptimes!$1:$1048576,ROW()-1)-HLOOKUP(lapchart!C30,totallaptimes!$1:$1048576,ROW()-1),"")</f>
        <v>1.3200231481481917E-4</v>
      </c>
      <c r="E30" s="2">
        <f>IFERROR(HLOOKUP(lapchart!E30,totallaptimes!$1:$1048576,ROW()-1)-HLOOKUP(lapchart!D30,totallaptimes!$1:$1048576,ROW()-1),"")</f>
        <v>2.6157407407370603E-6</v>
      </c>
      <c r="F30" s="2">
        <f>IFERROR(HLOOKUP(lapchart!F30,totallaptimes!$1:$1048576,ROW()-1)-HLOOKUP(lapchart!E30,totallaptimes!$1:$1048576,ROW()-1),"")</f>
        <v>9.1770833333334328E-5</v>
      </c>
      <c r="G30" s="2">
        <f>IFERROR(HLOOKUP(lapchart!G30,totallaptimes!$1:$1048576,ROW()-1)-HLOOKUP(lapchart!F30,totallaptimes!$1:$1048576,ROW()-1),"")</f>
        <v>5.6759259259263339E-5</v>
      </c>
      <c r="H30" s="2">
        <f>IFERROR(HLOOKUP(lapchart!H30,totallaptimes!$1:$1048576,ROW()-1)-HLOOKUP(lapchart!G30,totallaptimes!$1:$1048576,ROW()-1),"")</f>
        <v>1.2820601851850841E-4</v>
      </c>
      <c r="I30" s="2">
        <f>IFERROR(HLOOKUP(lapchart!I30,totallaptimes!$1:$1048576,ROW()-1)-HLOOKUP(lapchart!H30,totallaptimes!$1:$1048576,ROW()-1),"")</f>
        <v>1.9895833333342244E-5</v>
      </c>
      <c r="J30" s="2">
        <f>IFERROR(HLOOKUP(lapchart!J30,totallaptimes!$1:$1048576,ROW()-1)-HLOOKUP(lapchart!I30,totallaptimes!$1:$1048576,ROW()-1),"")</f>
        <v>4.2372685185178283E-5</v>
      </c>
      <c r="K30" s="2">
        <f>IFERROR(HLOOKUP(lapchart!K30,totallaptimes!$1:$1048576,ROW()-1)-HLOOKUP(lapchart!J30,totallaptimes!$1:$1048576,ROW()-1),"")</f>
        <v>3.5555555555562973E-5</v>
      </c>
      <c r="L30" s="2">
        <f>IFERROR(HLOOKUP(lapchart!L30,totallaptimes!$1:$1048576,ROW()-1)-HLOOKUP(lapchart!K30,totallaptimes!$1:$1048576,ROW()-1),"")</f>
        <v>5.7870370363810597E-8</v>
      </c>
      <c r="M30" s="2">
        <f>IFERROR(HLOOKUP(lapchart!M30,totallaptimes!$1:$1048576,ROW()-1)-HLOOKUP(lapchart!L30,totallaptimes!$1:$1048576,ROW()-1),"")</f>
        <v>5.168981481481344E-5</v>
      </c>
      <c r="N30" s="2">
        <f>IFERROR(HLOOKUP(lapchart!N30,totallaptimes!$1:$1048576,ROW()-1)-HLOOKUP(lapchart!M30,totallaptimes!$1:$1048576,ROW()-1),"")</f>
        <v>2.2743055555558833E-5</v>
      </c>
      <c r="O30" s="2">
        <f>IFERROR(HLOOKUP(lapchart!O30,totallaptimes!$1:$1048576,ROW()-1)-HLOOKUP(lapchart!N30,totallaptimes!$1:$1048576,ROW()-1),"")</f>
        <v>3.2129629629628481E-5</v>
      </c>
      <c r="P30" s="2">
        <f>IFERROR(HLOOKUP(lapchart!P30,totallaptimes!$1:$1048576,ROW()-1)-HLOOKUP(lapchart!O30,totallaptimes!$1:$1048576,ROW()-1),"")</f>
        <v>1.3356481481482246E-5</v>
      </c>
      <c r="Q30" s="2">
        <f>IFERROR(HLOOKUP(lapchart!Q30,totallaptimes!$1:$1048576,ROW()-1)-HLOOKUP(lapchart!P30,totallaptimes!$1:$1048576,ROW()-1),"")</f>
        <v>1.4317129629629749E-5</v>
      </c>
      <c r="R30" s="2">
        <f>IFERROR(HLOOKUP(lapchart!R30,totallaptimes!$1:$1048576,ROW()-1)-HLOOKUP(lapchart!Q30,totallaptimes!$1:$1048576,ROW()-1),"")</f>
        <v>9.6412037037040682E-5</v>
      </c>
      <c r="S30" s="2">
        <f>IFERROR(HLOOKUP(lapchart!S30,totallaptimes!$1:$1048576,ROW()-1)-HLOOKUP(lapchart!R30,totallaptimes!$1:$1048576,ROW()-1),"")</f>
        <v>1.3635416666666136E-4</v>
      </c>
      <c r="T30" s="2">
        <f>IFERROR(HLOOKUP(lapchart!T30,totallaptimes!$1:$1048576,ROW()-1)-HLOOKUP(lapchart!S30,totallaptimes!$1:$1048576,ROW()-1),"")</f>
        <v>1.7873842592592767E-4</v>
      </c>
      <c r="U30" s="2">
        <f>IFERROR(HLOOKUP(lapchart!U30,totallaptimes!$1:$1048576,ROW()-1)-HLOOKUP(lapchart!T30,totallaptimes!$1:$1048576,ROW()-1),"")</f>
        <v>5.1539351851849491E-5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2.3217592592588571E-5</v>
      </c>
      <c r="D31" s="2">
        <f>IFERROR(HLOOKUP(lapchart!D31,totallaptimes!$1:$1048576,ROW()-1)-HLOOKUP(lapchart!C31,totallaptimes!$1:$1048576,ROW()-1),"")</f>
        <v>1.2664351851851899E-4</v>
      </c>
      <c r="E31" s="2">
        <f>IFERROR(HLOOKUP(lapchart!E31,totallaptimes!$1:$1048576,ROW()-1)-HLOOKUP(lapchart!D31,totallaptimes!$1:$1048576,ROW()-1),"")</f>
        <v>7.6805555555559124E-5</v>
      </c>
      <c r="F31" s="2">
        <f>IFERROR(HLOOKUP(lapchart!F31,totallaptimes!$1:$1048576,ROW()-1)-HLOOKUP(lapchart!E31,totallaptimes!$1:$1048576,ROW()-1),"")</f>
        <v>1.556712962962753E-5</v>
      </c>
      <c r="G31" s="2">
        <f>IFERROR(HLOOKUP(lapchart!G31,totallaptimes!$1:$1048576,ROW()-1)-HLOOKUP(lapchart!F31,totallaptimes!$1:$1048576,ROW()-1),"")</f>
        <v>5.7858796296300641E-5</v>
      </c>
      <c r="H31" s="2">
        <f>IFERROR(HLOOKUP(lapchart!H31,totallaptimes!$1:$1048576,ROW()-1)-HLOOKUP(lapchart!G31,totallaptimes!$1:$1048576,ROW()-1),"")</f>
        <v>1.6466435185184813E-4</v>
      </c>
      <c r="I31" s="2">
        <f>IFERROR(HLOOKUP(lapchart!I31,totallaptimes!$1:$1048576,ROW()-1)-HLOOKUP(lapchart!H31,totallaptimes!$1:$1048576,ROW()-1),"")</f>
        <v>3.7789351851846148E-5</v>
      </c>
      <c r="J31" s="2">
        <f>IFERROR(HLOOKUP(lapchart!J31,totallaptimes!$1:$1048576,ROW()-1)-HLOOKUP(lapchart!I31,totallaptimes!$1:$1048576,ROW()-1),"")</f>
        <v>2.6504629629629795E-6</v>
      </c>
      <c r="K31" s="2">
        <f>IFERROR(HLOOKUP(lapchart!K31,totallaptimes!$1:$1048576,ROW()-1)-HLOOKUP(lapchart!J31,totallaptimes!$1:$1048576,ROW()-1),"")</f>
        <v>3.4895833333339898E-5</v>
      </c>
      <c r="L31" s="2">
        <f>IFERROR(HLOOKUP(lapchart!L31,totallaptimes!$1:$1048576,ROW()-1)-HLOOKUP(lapchart!K31,totallaptimes!$1:$1048576,ROW()-1),"")</f>
        <v>5.42592592592539E-5</v>
      </c>
      <c r="M31" s="2">
        <f>IFERROR(HLOOKUP(lapchart!M31,totallaptimes!$1:$1048576,ROW()-1)-HLOOKUP(lapchart!L31,totallaptimes!$1:$1048576,ROW()-1),"")</f>
        <v>2.2858796296296863E-5</v>
      </c>
      <c r="N31" s="2">
        <f>IFERROR(HLOOKUP(lapchart!N31,totallaptimes!$1:$1048576,ROW()-1)-HLOOKUP(lapchart!M31,totallaptimes!$1:$1048576,ROW()-1),"")</f>
        <v>2.7534722222222197E-5</v>
      </c>
      <c r="O31" s="2">
        <f>IFERROR(HLOOKUP(lapchart!O31,totallaptimes!$1:$1048576,ROW()-1)-HLOOKUP(lapchart!N31,totallaptimes!$1:$1048576,ROW()-1),"")</f>
        <v>9.9074074074098628E-6</v>
      </c>
      <c r="P31" s="2">
        <f>IFERROR(HLOOKUP(lapchart!P31,totallaptimes!$1:$1048576,ROW()-1)-HLOOKUP(lapchart!O31,totallaptimes!$1:$1048576,ROW()-1),"")</f>
        <v>2.2928240740738293E-5</v>
      </c>
      <c r="Q31" s="2">
        <f>IFERROR(HLOOKUP(lapchart!Q31,totallaptimes!$1:$1048576,ROW()-1)-HLOOKUP(lapchart!P31,totallaptimes!$1:$1048576,ROW()-1),"")</f>
        <v>6.8657407407406168E-5</v>
      </c>
      <c r="R31" s="2">
        <f>IFERROR(HLOOKUP(lapchart!R31,totallaptimes!$1:$1048576,ROW()-1)-HLOOKUP(lapchart!Q31,totallaptimes!$1:$1048576,ROW()-1),"")</f>
        <v>2.8553240740747388E-5</v>
      </c>
      <c r="S31" s="2">
        <f>IFERROR(HLOOKUP(lapchart!S31,totallaptimes!$1:$1048576,ROW()-1)-HLOOKUP(lapchart!R31,totallaptimes!$1:$1048576,ROW()-1),"")</f>
        <v>1.3274305555555088E-4</v>
      </c>
      <c r="T31" s="2">
        <f>IFERROR(HLOOKUP(lapchart!T31,totallaptimes!$1:$1048576,ROW()-1)-HLOOKUP(lapchart!S31,totallaptimes!$1:$1048576,ROW()-1),"")</f>
        <v>2.0609953703703762E-4</v>
      </c>
      <c r="U31" s="2">
        <f>IFERROR(HLOOKUP(lapchart!U31,totallaptimes!$1:$1048576,ROW()-1)-HLOOKUP(lapchart!T31,totallaptimes!$1:$1048576,ROW()-1),"")</f>
        <v>5.9467592592590129E-5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2.7349537037032329E-5</v>
      </c>
      <c r="D32" s="2">
        <f>IFERROR(HLOOKUP(lapchart!D32,totallaptimes!$1:$1048576,ROW()-1)-HLOOKUP(lapchart!C32,totallaptimes!$1:$1048576,ROW()-1),"")</f>
        <v>1.2033564814814893E-4</v>
      </c>
      <c r="E32" s="2">
        <f>IFERROR(HLOOKUP(lapchart!E32,totallaptimes!$1:$1048576,ROW()-1)-HLOOKUP(lapchart!D32,totallaptimes!$1:$1048576,ROW()-1),"")</f>
        <v>9.4409722222223158E-5</v>
      </c>
      <c r="F32" s="2">
        <f>IFERROR(HLOOKUP(lapchart!F32,totallaptimes!$1:$1048576,ROW()-1)-HLOOKUP(lapchart!E32,totallaptimes!$1:$1048576,ROW()-1),"")</f>
        <v>5.9641203703709317E-5</v>
      </c>
      <c r="G32" s="2">
        <f>IFERROR(HLOOKUP(lapchart!G32,totallaptimes!$1:$1048576,ROW()-1)-HLOOKUP(lapchart!F32,totallaptimes!$1:$1048576,ROW()-1),"")</f>
        <v>1.5160879629629379E-4</v>
      </c>
      <c r="H32" s="2">
        <f>IFERROR(HLOOKUP(lapchart!H32,totallaptimes!$1:$1048576,ROW()-1)-HLOOKUP(lapchart!G32,totallaptimes!$1:$1048576,ROW()-1),"")</f>
        <v>2.7650462962960226E-5</v>
      </c>
      <c r="I32" s="2">
        <f>IFERROR(HLOOKUP(lapchart!I32,totallaptimes!$1:$1048576,ROW()-1)-HLOOKUP(lapchart!H32,totallaptimes!$1:$1048576,ROW()-1),"")</f>
        <v>3.8530092592588272E-5</v>
      </c>
      <c r="J32" s="2">
        <f>IFERROR(HLOOKUP(lapchart!J32,totallaptimes!$1:$1048576,ROW()-1)-HLOOKUP(lapchart!I32,totallaptimes!$1:$1048576,ROW()-1),"")</f>
        <v>3.4305555555561723E-5</v>
      </c>
      <c r="K32" s="2">
        <f>IFERROR(HLOOKUP(lapchart!K32,totallaptimes!$1:$1048576,ROW()-1)-HLOOKUP(lapchart!J32,totallaptimes!$1:$1048576,ROW()-1),"")</f>
        <v>5.6145833333329925E-5</v>
      </c>
      <c r="L32" s="2">
        <f>IFERROR(HLOOKUP(lapchart!L32,totallaptimes!$1:$1048576,ROW()-1)-HLOOKUP(lapchart!K32,totallaptimes!$1:$1048576,ROW()-1),"")</f>
        <v>2.0902777777775938E-5</v>
      </c>
      <c r="M32" s="2">
        <f>IFERROR(HLOOKUP(lapchart!M32,totallaptimes!$1:$1048576,ROW()-1)-HLOOKUP(lapchart!L32,totallaptimes!$1:$1048576,ROW()-1),"")</f>
        <v>2.5671296296297941E-5</v>
      </c>
      <c r="N32" s="2">
        <f>IFERROR(HLOOKUP(lapchart!N32,totallaptimes!$1:$1048576,ROW()-1)-HLOOKUP(lapchart!M32,totallaptimes!$1:$1048576,ROW()-1),"")</f>
        <v>7.592592592593761E-6</v>
      </c>
      <c r="O32" s="2">
        <f>IFERROR(HLOOKUP(lapchart!O32,totallaptimes!$1:$1048576,ROW()-1)-HLOOKUP(lapchart!N32,totallaptimes!$1:$1048576,ROW()-1),"")</f>
        <v>2.7743055555553425E-5</v>
      </c>
      <c r="P32" s="2">
        <f>IFERROR(HLOOKUP(lapchart!P32,totallaptimes!$1:$1048576,ROW()-1)-HLOOKUP(lapchart!O32,totallaptimes!$1:$1048576,ROW()-1),"")</f>
        <v>2.7847222222220774E-5</v>
      </c>
      <c r="Q32" s="2">
        <f>IFERROR(HLOOKUP(lapchart!Q32,totallaptimes!$1:$1048576,ROW()-1)-HLOOKUP(lapchart!P32,totallaptimes!$1:$1048576,ROW()-1),"")</f>
        <v>3.9537037037039313E-5</v>
      </c>
      <c r="R32" s="2">
        <f>IFERROR(HLOOKUP(lapchart!R32,totallaptimes!$1:$1048576,ROW()-1)-HLOOKUP(lapchart!Q32,totallaptimes!$1:$1048576,ROW()-1),"")</f>
        <v>3.4432870370373903E-5</v>
      </c>
      <c r="S32" s="2">
        <f>IFERROR(HLOOKUP(lapchart!S32,totallaptimes!$1:$1048576,ROW()-1)-HLOOKUP(lapchart!R32,totallaptimes!$1:$1048576,ROW()-1),"")</f>
        <v>1.2540509259258842E-4</v>
      </c>
      <c r="T32" s="2">
        <f>IFERROR(HLOOKUP(lapchart!T32,totallaptimes!$1:$1048576,ROW()-1)-HLOOKUP(lapchart!S32,totallaptimes!$1:$1048576,ROW()-1),"")</f>
        <v>2.2109953703703875E-4</v>
      </c>
      <c r="U32" s="2">
        <f>IFERROR(HLOOKUP(lapchart!U32,totallaptimes!$1:$1048576,ROW()-1)-HLOOKUP(lapchart!T32,totallaptimes!$1:$1048576,ROW()-1),"")</f>
        <v>6.7893518518515744E-5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2.979166666666061E-5</v>
      </c>
      <c r="D33" s="2">
        <f>IFERROR(HLOOKUP(lapchart!D33,totallaptimes!$1:$1048576,ROW()-1)-HLOOKUP(lapchart!C33,totallaptimes!$1:$1048576,ROW()-1),"")</f>
        <v>1.1848379629629882E-4</v>
      </c>
      <c r="E33" s="2">
        <f>IFERROR(HLOOKUP(lapchart!E33,totallaptimes!$1:$1048576,ROW()-1)-HLOOKUP(lapchart!D33,totallaptimes!$1:$1048576,ROW()-1),"")</f>
        <v>9.291666666666476E-5</v>
      </c>
      <c r="F33" s="2">
        <f>IFERROR(HLOOKUP(lapchart!F33,totallaptimes!$1:$1048576,ROW()-1)-HLOOKUP(lapchart!E33,totallaptimes!$1:$1048576,ROW()-1),"")</f>
        <v>6.1666666666675141E-5</v>
      </c>
      <c r="G33" s="2">
        <f>IFERROR(HLOOKUP(lapchart!G33,totallaptimes!$1:$1048576,ROW()-1)-HLOOKUP(lapchart!F33,totallaptimes!$1:$1048576,ROW()-1),"")</f>
        <v>1.5501157407406957E-4</v>
      </c>
      <c r="H33" s="2">
        <f>IFERROR(HLOOKUP(lapchart!H33,totallaptimes!$1:$1048576,ROW()-1)-HLOOKUP(lapchart!G33,totallaptimes!$1:$1048576,ROW()-1),"")</f>
        <v>3.8425925925924392E-5</v>
      </c>
      <c r="I33" s="2">
        <f>IFERROR(HLOOKUP(lapchart!I33,totallaptimes!$1:$1048576,ROW()-1)-HLOOKUP(lapchart!H33,totallaptimes!$1:$1048576,ROW()-1),"")</f>
        <v>3.7986111111106696E-5</v>
      </c>
      <c r="J33" s="2">
        <f>IFERROR(HLOOKUP(lapchart!J33,totallaptimes!$1:$1048576,ROW()-1)-HLOOKUP(lapchart!I33,totallaptimes!$1:$1048576,ROW()-1),"")</f>
        <v>3.7210648148152531E-5</v>
      </c>
      <c r="K33" s="2">
        <f>IFERROR(HLOOKUP(lapchart!K33,totallaptimes!$1:$1048576,ROW()-1)-HLOOKUP(lapchart!J33,totallaptimes!$1:$1048576,ROW()-1),"")</f>
        <v>5.420138888888662E-5</v>
      </c>
      <c r="L33" s="2">
        <f>IFERROR(HLOOKUP(lapchart!L33,totallaptimes!$1:$1048576,ROW()-1)-HLOOKUP(lapchart!K33,totallaptimes!$1:$1048576,ROW()-1),"")</f>
        <v>1.9606481481481558E-5</v>
      </c>
      <c r="M33" s="2">
        <f>IFERROR(HLOOKUP(lapchart!M33,totallaptimes!$1:$1048576,ROW()-1)-HLOOKUP(lapchart!L33,totallaptimes!$1:$1048576,ROW()-1),"")</f>
        <v>2.3865740740740965E-5</v>
      </c>
      <c r="N33" s="2">
        <f>IFERROR(HLOOKUP(lapchart!N33,totallaptimes!$1:$1048576,ROW()-1)-HLOOKUP(lapchart!M33,totallaptimes!$1:$1048576,ROW()-1),"")</f>
        <v>1.0231481481482591E-5</v>
      </c>
      <c r="O33" s="2">
        <f>IFERROR(HLOOKUP(lapchart!O33,totallaptimes!$1:$1048576,ROW()-1)-HLOOKUP(lapchart!N33,totallaptimes!$1:$1048576,ROW()-1),"")</f>
        <v>2.6967592592588852E-5</v>
      </c>
      <c r="P33" s="2">
        <f>IFERROR(HLOOKUP(lapchart!P33,totallaptimes!$1:$1048576,ROW()-1)-HLOOKUP(lapchart!O33,totallaptimes!$1:$1048576,ROW()-1),"")</f>
        <v>2.3877314814815115E-5</v>
      </c>
      <c r="Q33" s="2">
        <f>IFERROR(HLOOKUP(lapchart!Q33,totallaptimes!$1:$1048576,ROW()-1)-HLOOKUP(lapchart!P33,totallaptimes!$1:$1048576,ROW()-1),"")</f>
        <v>5.0636574074076207E-5</v>
      </c>
      <c r="R33" s="2">
        <f>IFERROR(HLOOKUP(lapchart!R33,totallaptimes!$1:$1048576,ROW()-1)-HLOOKUP(lapchart!Q33,totallaptimes!$1:$1048576,ROW()-1),"")</f>
        <v>2.7546296296299816E-5</v>
      </c>
      <c r="S33" s="2">
        <f>IFERROR(HLOOKUP(lapchart!S33,totallaptimes!$1:$1048576,ROW()-1)-HLOOKUP(lapchart!R33,totallaptimes!$1:$1048576,ROW()-1),"")</f>
        <v>1.2422453703703207E-4</v>
      </c>
      <c r="T33" s="2">
        <f>IFERROR(HLOOKUP(lapchart!T33,totallaptimes!$1:$1048576,ROW()-1)-HLOOKUP(lapchart!S33,totallaptimes!$1:$1048576,ROW()-1),"")</f>
        <v>2.3856481481481645E-4</v>
      </c>
      <c r="U33" s="2">
        <f>IFERROR(HLOOKUP(lapchart!U33,totallaptimes!$1:$1048576,ROW()-1)-HLOOKUP(lapchart!T33,totallaptimes!$1:$1048576,ROW()-1),"")</f>
        <v>7.4479166666665403E-5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3.499999999999337E-5</v>
      </c>
      <c r="D34" s="2">
        <f>IFERROR(HLOOKUP(lapchart!D34,totallaptimes!$1:$1048576,ROW()-1)-HLOOKUP(lapchart!C34,totallaptimes!$1:$1048576,ROW()-1),"")</f>
        <v>1.1059027777778063E-4</v>
      </c>
      <c r="E34" s="2">
        <f>IFERROR(HLOOKUP(lapchart!E34,totallaptimes!$1:$1048576,ROW()-1)-HLOOKUP(lapchart!D34,totallaptimes!$1:$1048576,ROW()-1),"")</f>
        <v>9.5659722222220939E-5</v>
      </c>
      <c r="F34" s="2">
        <f>IFERROR(HLOOKUP(lapchart!F34,totallaptimes!$1:$1048576,ROW()-1)-HLOOKUP(lapchart!E34,totallaptimes!$1:$1048576,ROW()-1),"")</f>
        <v>6.4004629629636073E-5</v>
      </c>
      <c r="G34" s="2">
        <f>IFERROR(HLOOKUP(lapchart!G34,totallaptimes!$1:$1048576,ROW()-1)-HLOOKUP(lapchart!F34,totallaptimes!$1:$1048576,ROW()-1),"")</f>
        <v>1.5086805555555166E-4</v>
      </c>
      <c r="H34" s="2">
        <f>IFERROR(HLOOKUP(lapchart!H34,totallaptimes!$1:$1048576,ROW()-1)-HLOOKUP(lapchart!G34,totallaptimes!$1:$1048576,ROW()-1),"")</f>
        <v>5.2048611111108617E-5</v>
      </c>
      <c r="I34" s="2">
        <f>IFERROR(HLOOKUP(lapchart!I34,totallaptimes!$1:$1048576,ROW()-1)-HLOOKUP(lapchart!H34,totallaptimes!$1:$1048576,ROW()-1),"")</f>
        <v>4.0914351851849273E-5</v>
      </c>
      <c r="J34" s="2">
        <f>IFERROR(HLOOKUP(lapchart!J34,totallaptimes!$1:$1048576,ROW()-1)-HLOOKUP(lapchart!I34,totallaptimes!$1:$1048576,ROW()-1),"")</f>
        <v>3.8530092592595211E-5</v>
      </c>
      <c r="K34" s="2">
        <f>IFERROR(HLOOKUP(lapchart!K34,totallaptimes!$1:$1048576,ROW()-1)-HLOOKUP(lapchart!J34,totallaptimes!$1:$1048576,ROW()-1),"")</f>
        <v>5.3703703703701644E-5</v>
      </c>
      <c r="L34" s="2">
        <f>IFERROR(HLOOKUP(lapchart!L34,totallaptimes!$1:$1048576,ROW()-1)-HLOOKUP(lapchart!K34,totallaptimes!$1:$1048576,ROW()-1),"")</f>
        <v>1.8622685185185756E-5</v>
      </c>
      <c r="M34" s="2">
        <f>IFERROR(HLOOKUP(lapchart!M34,totallaptimes!$1:$1048576,ROW()-1)-HLOOKUP(lapchart!L34,totallaptimes!$1:$1048576,ROW()-1),"")</f>
        <v>2.4699074074076288E-5</v>
      </c>
      <c r="N34" s="2">
        <f>IFERROR(HLOOKUP(lapchart!N34,totallaptimes!$1:$1048576,ROW()-1)-HLOOKUP(lapchart!M34,totallaptimes!$1:$1048576,ROW()-1),"")</f>
        <v>1.5266203703703102E-5</v>
      </c>
      <c r="O34" s="2">
        <f>IFERROR(HLOOKUP(lapchart!O34,totallaptimes!$1:$1048576,ROW()-1)-HLOOKUP(lapchart!N34,totallaptimes!$1:$1048576,ROW()-1),"")</f>
        <v>2.1435185185179895E-5</v>
      </c>
      <c r="P34" s="2">
        <f>IFERROR(HLOOKUP(lapchart!P34,totallaptimes!$1:$1048576,ROW()-1)-HLOOKUP(lapchart!O34,totallaptimes!$1:$1048576,ROW()-1),"")</f>
        <v>2.4317129629632811E-5</v>
      </c>
      <c r="Q34" s="2">
        <f>IFERROR(HLOOKUP(lapchart!Q34,totallaptimes!$1:$1048576,ROW()-1)-HLOOKUP(lapchart!P34,totallaptimes!$1:$1048576,ROW()-1),"")</f>
        <v>5.0949074074074785E-5</v>
      </c>
      <c r="R34" s="2">
        <f>IFERROR(HLOOKUP(lapchart!R34,totallaptimes!$1:$1048576,ROW()-1)-HLOOKUP(lapchart!Q34,totallaptimes!$1:$1048576,ROW()-1),"")</f>
        <v>2.563657407407896E-5</v>
      </c>
      <c r="S34" s="2">
        <f>IFERROR(HLOOKUP(lapchart!S34,totallaptimes!$1:$1048576,ROW()-1)-HLOOKUP(lapchart!R34,totallaptimes!$1:$1048576,ROW()-1),"")</f>
        <v>1.2501157407406732E-4</v>
      </c>
      <c r="T34" s="2">
        <f>IFERROR(HLOOKUP(lapchart!T34,totallaptimes!$1:$1048576,ROW()-1)-HLOOKUP(lapchart!S34,totallaptimes!$1:$1048576,ROW()-1),"")</f>
        <v>2.4775462962963249E-4</v>
      </c>
      <c r="U34" s="2">
        <f>IFERROR(HLOOKUP(lapchart!U34,totallaptimes!$1:$1048576,ROW()-1)-HLOOKUP(lapchart!T34,totallaptimes!$1:$1048576,ROW()-1),"")</f>
        <v>9.2581018518517882E-5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3.6747685185179596E-5</v>
      </c>
      <c r="D35" s="2">
        <f>IFERROR(HLOOKUP(lapchart!D35,totallaptimes!$1:$1048576,ROW()-1)-HLOOKUP(lapchart!C35,totallaptimes!$1:$1048576,ROW()-1),"")</f>
        <v>1.0928240740740863E-4</v>
      </c>
      <c r="E35" s="2">
        <f>IFERROR(HLOOKUP(lapchart!E35,totallaptimes!$1:$1048576,ROW()-1)-HLOOKUP(lapchart!D35,totallaptimes!$1:$1048576,ROW()-1),"")</f>
        <v>9.805555555555609E-5</v>
      </c>
      <c r="F35" s="2">
        <f>IFERROR(HLOOKUP(lapchart!F35,totallaptimes!$1:$1048576,ROW()-1)-HLOOKUP(lapchart!E35,totallaptimes!$1:$1048576,ROW()-1),"")</f>
        <v>6.3692129629634026E-5</v>
      </c>
      <c r="G35" s="2">
        <f>IFERROR(HLOOKUP(lapchart!G35,totallaptimes!$1:$1048576,ROW()-1)-HLOOKUP(lapchart!F35,totallaptimes!$1:$1048576,ROW()-1),"")</f>
        <v>1.5118055555555371E-4</v>
      </c>
      <c r="H35" s="2">
        <f>IFERROR(HLOOKUP(lapchart!H35,totallaptimes!$1:$1048576,ROW()-1)-HLOOKUP(lapchart!G35,totallaptimes!$1:$1048576,ROW()-1),"")</f>
        <v>5.9791666666662857E-5</v>
      </c>
      <c r="I35" s="2">
        <f>IFERROR(HLOOKUP(lapchart!I35,totallaptimes!$1:$1048576,ROW()-1)-HLOOKUP(lapchart!H35,totallaptimes!$1:$1048576,ROW()-1),"")</f>
        <v>4.5636574074071207E-5</v>
      </c>
      <c r="J35" s="2">
        <f>IFERROR(HLOOKUP(lapchart!J35,totallaptimes!$1:$1048576,ROW()-1)-HLOOKUP(lapchart!I35,totallaptimes!$1:$1048576,ROW()-1),"")</f>
        <v>4.2974537037041016E-5</v>
      </c>
      <c r="K35" s="2">
        <f>IFERROR(HLOOKUP(lapchart!K35,totallaptimes!$1:$1048576,ROW()-1)-HLOOKUP(lapchart!J35,totallaptimes!$1:$1048576,ROW()-1),"")</f>
        <v>5.0057870370368712E-5</v>
      </c>
      <c r="L35" s="2">
        <f>IFERROR(HLOOKUP(lapchart!L35,totallaptimes!$1:$1048576,ROW()-1)-HLOOKUP(lapchart!K35,totallaptimes!$1:$1048576,ROW()-1),"")</f>
        <v>1.9826388888886937E-5</v>
      </c>
      <c r="M35" s="2">
        <f>IFERROR(HLOOKUP(lapchart!M35,totallaptimes!$1:$1048576,ROW()-1)-HLOOKUP(lapchart!L35,totallaptimes!$1:$1048576,ROW()-1),"")</f>
        <v>2.6840277777780142E-5</v>
      </c>
      <c r="N35" s="2">
        <f>IFERROR(HLOOKUP(lapchart!N35,totallaptimes!$1:$1048576,ROW()-1)-HLOOKUP(lapchart!M35,totallaptimes!$1:$1048576,ROW()-1),"")</f>
        <v>1.7291666666668926E-5</v>
      </c>
      <c r="O35" s="2">
        <f>IFERROR(HLOOKUP(lapchart!O35,totallaptimes!$1:$1048576,ROW()-1)-HLOOKUP(lapchart!N35,totallaptimes!$1:$1048576,ROW()-1),"")</f>
        <v>1.5092592592587384E-5</v>
      </c>
      <c r="P35" s="2">
        <f>IFERROR(HLOOKUP(lapchart!P35,totallaptimes!$1:$1048576,ROW()-1)-HLOOKUP(lapchart!O35,totallaptimes!$1:$1048576,ROW()-1),"")</f>
        <v>2.6909722222225041E-5</v>
      </c>
      <c r="Q35" s="2">
        <f>IFERROR(HLOOKUP(lapchart!Q35,totallaptimes!$1:$1048576,ROW()-1)-HLOOKUP(lapchart!P35,totallaptimes!$1:$1048576,ROW()-1),"")</f>
        <v>5.0104166666665312E-5</v>
      </c>
      <c r="R35" s="2">
        <f>IFERROR(HLOOKUP(lapchart!R35,totallaptimes!$1:$1048576,ROW()-1)-HLOOKUP(lapchart!Q35,totallaptimes!$1:$1048576,ROW()-1),"")</f>
        <v>4.6145833333340741E-5</v>
      </c>
      <c r="S35" s="2">
        <f>IFERROR(HLOOKUP(lapchart!S35,totallaptimes!$1:$1048576,ROW()-1)-HLOOKUP(lapchart!R35,totallaptimes!$1:$1048576,ROW()-1),"")</f>
        <v>1.0171296296295623E-4</v>
      </c>
      <c r="T35" s="2">
        <f>IFERROR(HLOOKUP(lapchart!T35,totallaptimes!$1:$1048576,ROW()-1)-HLOOKUP(lapchart!S35,totallaptimes!$1:$1048576,ROW()-1),"")</f>
        <v>2.6268518518518524E-4</v>
      </c>
      <c r="U35" s="2">
        <f>IFERROR(HLOOKUP(lapchart!U35,totallaptimes!$1:$1048576,ROW()-1)-HLOOKUP(lapchart!T35,totallaptimes!$1:$1048576,ROW()-1),"")</f>
        <v>1.1633101851852082E-4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3.8344907407401874E-5</v>
      </c>
      <c r="D36" s="2">
        <f>IFERROR(HLOOKUP(lapchart!D36,totallaptimes!$1:$1048576,ROW()-1)-HLOOKUP(lapchart!C36,totallaptimes!$1:$1048576,ROW()-1),"")</f>
        <v>1.0636574074074368E-4</v>
      </c>
      <c r="E36" s="2">
        <f>IFERROR(HLOOKUP(lapchart!E36,totallaptimes!$1:$1048576,ROW()-1)-HLOOKUP(lapchart!D36,totallaptimes!$1:$1048576,ROW()-1),"")</f>
        <v>1.0391203703703777E-4</v>
      </c>
      <c r="F36" s="2">
        <f>IFERROR(HLOOKUP(lapchart!F36,totallaptimes!$1:$1048576,ROW()-1)-HLOOKUP(lapchart!E36,totallaptimes!$1:$1048576,ROW()-1),"")</f>
        <v>5.9722222222224897E-5</v>
      </c>
      <c r="G36" s="2">
        <f>IFERROR(HLOOKUP(lapchart!G36,totallaptimes!$1:$1048576,ROW()-1)-HLOOKUP(lapchart!F36,totallaptimes!$1:$1048576,ROW()-1),"")</f>
        <v>1.4915509259259135E-4</v>
      </c>
      <c r="H36" s="2">
        <f>IFERROR(HLOOKUP(lapchart!H36,totallaptimes!$1:$1048576,ROW()-1)-HLOOKUP(lapchart!G36,totallaptimes!$1:$1048576,ROW()-1),"")</f>
        <v>7.103009259258955E-5</v>
      </c>
      <c r="I36" s="2">
        <f>IFERROR(HLOOKUP(lapchart!I36,totallaptimes!$1:$1048576,ROW()-1)-HLOOKUP(lapchart!H36,totallaptimes!$1:$1048576,ROW()-1),"")</f>
        <v>4.7592592592588662E-5</v>
      </c>
      <c r="J36" s="2">
        <f>IFERROR(HLOOKUP(lapchart!J36,totallaptimes!$1:$1048576,ROW()-1)-HLOOKUP(lapchart!I36,totallaptimes!$1:$1048576,ROW()-1),"")</f>
        <v>4.385416666666947E-5</v>
      </c>
      <c r="K36" s="2">
        <f>IFERROR(HLOOKUP(lapchart!K36,totallaptimes!$1:$1048576,ROW()-1)-HLOOKUP(lapchart!J36,totallaptimes!$1:$1048576,ROW()-1),"")</f>
        <v>5.3159722222223538E-5</v>
      </c>
      <c r="L36" s="2">
        <f>IFERROR(HLOOKUP(lapchart!L36,totallaptimes!$1:$1048576,ROW()-1)-HLOOKUP(lapchart!K36,totallaptimes!$1:$1048576,ROW()-1),"")</f>
        <v>1.8854166666661815E-5</v>
      </c>
      <c r="M36" s="2">
        <f>IFERROR(HLOOKUP(lapchart!M36,totallaptimes!$1:$1048576,ROW()-1)-HLOOKUP(lapchart!L36,totallaptimes!$1:$1048576,ROW()-1),"")</f>
        <v>2.6539351851855714E-5</v>
      </c>
      <c r="N36" s="2">
        <f>IFERROR(HLOOKUP(lapchart!N36,totallaptimes!$1:$1048576,ROW()-1)-HLOOKUP(lapchart!M36,totallaptimes!$1:$1048576,ROW()-1),"")</f>
        <v>1.803240740741105E-5</v>
      </c>
      <c r="O36" s="2">
        <f>IFERROR(HLOOKUP(lapchart!O36,totallaptimes!$1:$1048576,ROW()-1)-HLOOKUP(lapchart!N36,totallaptimes!$1:$1048576,ROW()-1),"")</f>
        <v>1.2627314814807333E-5</v>
      </c>
      <c r="P36" s="2">
        <f>IFERROR(HLOOKUP(lapchart!P36,totallaptimes!$1:$1048576,ROW()-1)-HLOOKUP(lapchart!O36,totallaptimes!$1:$1048576,ROW()-1),"")</f>
        <v>2.7511574074077366E-5</v>
      </c>
      <c r="Q36" s="2">
        <f>IFERROR(HLOOKUP(lapchart!Q36,totallaptimes!$1:$1048576,ROW()-1)-HLOOKUP(lapchart!P36,totallaptimes!$1:$1048576,ROW()-1),"")</f>
        <v>4.8576388888887934E-5</v>
      </c>
      <c r="R36" s="2">
        <f>IFERROR(HLOOKUP(lapchart!R36,totallaptimes!$1:$1048576,ROW()-1)-HLOOKUP(lapchart!Q36,totallaptimes!$1:$1048576,ROW()-1),"")</f>
        <v>6.4074074074080972E-5</v>
      </c>
      <c r="S36" s="2">
        <f>IFERROR(HLOOKUP(lapchart!S36,totallaptimes!$1:$1048576,ROW()-1)-HLOOKUP(lapchart!R36,totallaptimes!$1:$1048576,ROW()-1),"")</f>
        <v>8.2048611111103925E-5</v>
      </c>
      <c r="T36" s="2">
        <f>IFERROR(HLOOKUP(lapchart!T36,totallaptimes!$1:$1048576,ROW()-1)-HLOOKUP(lapchart!S36,totallaptimes!$1:$1048576,ROW()-1),"")</f>
        <v>2.8289351851851913E-4</v>
      </c>
      <c r="U36" s="2">
        <f>IFERROR(HLOOKUP(lapchart!U36,totallaptimes!$1:$1048576,ROW()-1)-HLOOKUP(lapchart!T36,totallaptimes!$1:$1048576,ROW()-1),"")</f>
        <v>1.2752314814815091E-4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3.9178240740737197E-5</v>
      </c>
      <c r="D37" s="2">
        <f>IFERROR(HLOOKUP(lapchart!D37,totallaptimes!$1:$1048576,ROW()-1)-HLOOKUP(lapchart!C37,totallaptimes!$1:$1048576,ROW()-1),"")</f>
        <v>1.0765046296296391E-4</v>
      </c>
      <c r="E37" s="2">
        <f>IFERROR(HLOOKUP(lapchart!E37,totallaptimes!$1:$1048576,ROW()-1)-HLOOKUP(lapchart!D37,totallaptimes!$1:$1048576,ROW()-1),"")</f>
        <v>1.044907407407418E-4</v>
      </c>
      <c r="F37" s="2">
        <f>IFERROR(HLOOKUP(lapchart!F37,totallaptimes!$1:$1048576,ROW()-1)-HLOOKUP(lapchart!E37,totallaptimes!$1:$1048576,ROW()-1),"")</f>
        <v>5.9166666666669171E-5</v>
      </c>
      <c r="G37" s="2">
        <f>IFERROR(HLOOKUP(lapchart!G37,totallaptimes!$1:$1048576,ROW()-1)-HLOOKUP(lapchart!F37,totallaptimes!$1:$1048576,ROW()-1),"")</f>
        <v>1.460300925925917E-4</v>
      </c>
      <c r="H37" s="2">
        <f>IFERROR(HLOOKUP(lapchart!H37,totallaptimes!$1:$1048576,ROW()-1)-HLOOKUP(lapchart!G37,totallaptimes!$1:$1048576,ROW()-1),"")</f>
        <v>8.6354166666663401E-5</v>
      </c>
      <c r="I37" s="2">
        <f>IFERROR(HLOOKUP(lapchart!I37,totallaptimes!$1:$1048576,ROW()-1)-HLOOKUP(lapchart!H37,totallaptimes!$1:$1048576,ROW()-1),"")</f>
        <v>4.4456018518514856E-5</v>
      </c>
      <c r="J37" s="2">
        <f>IFERROR(HLOOKUP(lapchart!J37,totallaptimes!$1:$1048576,ROW()-1)-HLOOKUP(lapchart!I37,totallaptimes!$1:$1048576,ROW()-1),"")</f>
        <v>5.0578703703705458E-5</v>
      </c>
      <c r="K37" s="2">
        <f>IFERROR(HLOOKUP(lapchart!K37,totallaptimes!$1:$1048576,ROW()-1)-HLOOKUP(lapchart!J37,totallaptimes!$1:$1048576,ROW()-1),"")</f>
        <v>4.9826388888892653E-5</v>
      </c>
      <c r="L37" s="2">
        <f>IFERROR(HLOOKUP(lapchart!L37,totallaptimes!$1:$1048576,ROW()-1)-HLOOKUP(lapchart!K37,totallaptimes!$1:$1048576,ROW()-1),"")</f>
        <v>1.7337962962955117E-5</v>
      </c>
      <c r="M37" s="2">
        <f>IFERROR(HLOOKUP(lapchart!M37,totallaptimes!$1:$1048576,ROW()-1)-HLOOKUP(lapchart!L37,totallaptimes!$1:$1048576,ROW()-1),"")</f>
        <v>2.8807870370375216E-5</v>
      </c>
      <c r="N37" s="2">
        <f>IFERROR(HLOOKUP(lapchart!N37,totallaptimes!$1:$1048576,ROW()-1)-HLOOKUP(lapchart!M37,totallaptimes!$1:$1048576,ROW()-1),"")</f>
        <v>1.408564814815369E-5</v>
      </c>
      <c r="O37" s="2">
        <f>IFERROR(HLOOKUP(lapchart!O37,totallaptimes!$1:$1048576,ROW()-1)-HLOOKUP(lapchart!N37,totallaptimes!$1:$1048576,ROW()-1),"")</f>
        <v>1.1261574074064584E-5</v>
      </c>
      <c r="P37" s="2">
        <f>IFERROR(HLOOKUP(lapchart!P37,totallaptimes!$1:$1048576,ROW()-1)-HLOOKUP(lapchart!O37,totallaptimes!$1:$1048576,ROW()-1),"")</f>
        <v>3.0613425925928722E-5</v>
      </c>
      <c r="Q37" s="2">
        <f>IFERROR(HLOOKUP(lapchart!Q37,totallaptimes!$1:$1048576,ROW()-1)-HLOOKUP(lapchart!P37,totallaptimes!$1:$1048576,ROW()-1),"")</f>
        <v>6.3541666666666607E-5</v>
      </c>
      <c r="R37" s="2">
        <f>IFERROR(HLOOKUP(lapchart!R37,totallaptimes!$1:$1048576,ROW()-1)-HLOOKUP(lapchart!Q37,totallaptimes!$1:$1048576,ROW()-1),"")</f>
        <v>5.3333333333339256E-5</v>
      </c>
      <c r="S37" s="2">
        <f>IFERROR(HLOOKUP(lapchart!S37,totallaptimes!$1:$1048576,ROW()-1)-HLOOKUP(lapchart!R37,totallaptimes!$1:$1048576,ROW()-1),"")</f>
        <v>8.4027777777773149E-5</v>
      </c>
      <c r="T37" s="2">
        <f>IFERROR(HLOOKUP(lapchart!T37,totallaptimes!$1:$1048576,ROW()-1)-HLOOKUP(lapchart!S37,totallaptimes!$1:$1048576,ROW()-1),"")</f>
        <v>2.8752314814814786E-4</v>
      </c>
      <c r="U37" s="2">
        <f>IFERROR(HLOOKUP(lapchart!U37,totallaptimes!$1:$1048576,ROW()-1)-HLOOKUP(lapchart!T37,totallaptimes!$1:$1048576,ROW()-1),"")</f>
        <v>1.4916666666666897E-4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3.5879629629625293E-5</v>
      </c>
      <c r="D38" s="2">
        <f>IFERROR(HLOOKUP(lapchart!D38,totallaptimes!$1:$1048576,ROW()-1)-HLOOKUP(lapchart!C38,totallaptimes!$1:$1048576,ROW()-1),"")</f>
        <v>1.1165509259259548E-4</v>
      </c>
      <c r="E38" s="2">
        <f>IFERROR(HLOOKUP(lapchart!E38,totallaptimes!$1:$1048576,ROW()-1)-HLOOKUP(lapchart!D38,totallaptimes!$1:$1048576,ROW()-1),"")</f>
        <v>1.0204861111111352E-4</v>
      </c>
      <c r="F38" s="2">
        <f>IFERROR(HLOOKUP(lapchart!F38,totallaptimes!$1:$1048576,ROW()-1)-HLOOKUP(lapchart!E38,totallaptimes!$1:$1048576,ROW()-1),"")</f>
        <v>5.8379629629630447E-5</v>
      </c>
      <c r="G38" s="2">
        <f>IFERROR(HLOOKUP(lapchart!G38,totallaptimes!$1:$1048576,ROW()-1)-HLOOKUP(lapchart!F38,totallaptimes!$1:$1048576,ROW()-1),"")</f>
        <v>1.4784722222221935E-4</v>
      </c>
      <c r="H38" s="2">
        <f>IFERROR(HLOOKUP(lapchart!H38,totallaptimes!$1:$1048576,ROW()-1)-HLOOKUP(lapchart!G38,totallaptimes!$1:$1048576,ROW()-1),"")</f>
        <v>9.673611111111341E-5</v>
      </c>
      <c r="I38" s="2">
        <f>IFERROR(HLOOKUP(lapchart!I38,totallaptimes!$1:$1048576,ROW()-1)-HLOOKUP(lapchart!H38,totallaptimes!$1:$1048576,ROW()-1),"")</f>
        <v>4.5821759259254136E-5</v>
      </c>
      <c r="J38" s="2">
        <f>IFERROR(HLOOKUP(lapchart!J38,totallaptimes!$1:$1048576,ROW()-1)-HLOOKUP(lapchart!I38,totallaptimes!$1:$1048576,ROW()-1),"")</f>
        <v>4.9699074074073535E-5</v>
      </c>
      <c r="K38" s="2">
        <f>IFERROR(HLOOKUP(lapchart!K38,totallaptimes!$1:$1048576,ROW()-1)-HLOOKUP(lapchart!J38,totallaptimes!$1:$1048576,ROW()-1),"")</f>
        <v>5.2465277777781483E-5</v>
      </c>
      <c r="L38" s="2">
        <f>IFERROR(HLOOKUP(lapchart!L38,totallaptimes!$1:$1048576,ROW()-1)-HLOOKUP(lapchart!K38,totallaptimes!$1:$1048576,ROW()-1),"")</f>
        <v>1.7407407407403486E-5</v>
      </c>
      <c r="M38" s="2">
        <f>IFERROR(HLOOKUP(lapchart!M38,totallaptimes!$1:$1048576,ROW()-1)-HLOOKUP(lapchart!L38,totallaptimes!$1:$1048576,ROW()-1),"")</f>
        <v>2.7210648148152938E-5</v>
      </c>
      <c r="N38" s="2">
        <f>IFERROR(HLOOKUP(lapchart!N38,totallaptimes!$1:$1048576,ROW()-1)-HLOOKUP(lapchart!M38,totallaptimes!$1:$1048576,ROW()-1),"")</f>
        <v>1.5810185185184678E-5</v>
      </c>
      <c r="O38" s="2">
        <f>IFERROR(HLOOKUP(lapchart!O38,totallaptimes!$1:$1048576,ROW()-1)-HLOOKUP(lapchart!N38,totallaptimes!$1:$1048576,ROW()-1),"")</f>
        <v>7.3611111111038241E-6</v>
      </c>
      <c r="P38" s="2">
        <f>IFERROR(HLOOKUP(lapchart!P38,totallaptimes!$1:$1048576,ROW()-1)-HLOOKUP(lapchart!O38,totallaptimes!$1:$1048576,ROW()-1),"")</f>
        <v>3.2256944444447599E-5</v>
      </c>
      <c r="Q38" s="2">
        <f>IFERROR(HLOOKUP(lapchart!Q38,totallaptimes!$1:$1048576,ROW()-1)-HLOOKUP(lapchart!P38,totallaptimes!$1:$1048576,ROW()-1),"")</f>
        <v>6.575231481481536E-5</v>
      </c>
      <c r="R38" s="2">
        <f>IFERROR(HLOOKUP(lapchart!R38,totallaptimes!$1:$1048576,ROW()-1)-HLOOKUP(lapchart!Q38,totallaptimes!$1:$1048576,ROW()-1),"")</f>
        <v>5.2210648148150185E-5</v>
      </c>
      <c r="S38" s="2">
        <f>IFERROR(HLOOKUP(lapchart!S38,totallaptimes!$1:$1048576,ROW()-1)-HLOOKUP(lapchart!R38,totallaptimes!$1:$1048576,ROW()-1),"")</f>
        <v>8.4606481481480644E-5</v>
      </c>
      <c r="T38" s="2">
        <f>IFERROR(HLOOKUP(lapchart!T38,totallaptimes!$1:$1048576,ROW()-1)-HLOOKUP(lapchart!S38,totallaptimes!$1:$1048576,ROW()-1),"")</f>
        <v>3.1785879629629699E-4</v>
      </c>
      <c r="U38" s="2">
        <f>IFERROR(HLOOKUP(lapchart!U38,totallaptimes!$1:$1048576,ROW()-1)-HLOOKUP(lapchart!T38,totallaptimes!$1:$1048576,ROW()-1),"")</f>
        <v>2.0390046296296649E-4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3.5219907407402218E-5</v>
      </c>
      <c r="D39" s="2">
        <f>IFERROR(HLOOKUP(lapchart!D39,totallaptimes!$1:$1048576,ROW()-1)-HLOOKUP(lapchart!C39,totallaptimes!$1:$1048576,ROW()-1),"")</f>
        <v>1.1283564814815183E-4</v>
      </c>
      <c r="E39" s="2">
        <f>IFERROR(HLOOKUP(lapchart!E39,totallaptimes!$1:$1048576,ROW()-1)-HLOOKUP(lapchart!D39,totallaptimes!$1:$1048576,ROW()-1),"")</f>
        <v>1.0402777777777927E-4</v>
      </c>
      <c r="F39" s="2">
        <f>IFERROR(HLOOKUP(lapchart!F39,totallaptimes!$1:$1048576,ROW()-1)-HLOOKUP(lapchart!E39,totallaptimes!$1:$1048576,ROW()-1),"")</f>
        <v>5.5983796296302235E-5</v>
      </c>
      <c r="G39" s="2">
        <f>IFERROR(HLOOKUP(lapchart!G39,totallaptimes!$1:$1048576,ROW()-1)-HLOOKUP(lapchart!F39,totallaptimes!$1:$1048576,ROW()-1),"")</f>
        <v>1.4999999999999736E-4</v>
      </c>
      <c r="H39" s="2">
        <f>IFERROR(HLOOKUP(lapchart!H39,totallaptimes!$1:$1048576,ROW()-1)-HLOOKUP(lapchart!G39,totallaptimes!$1:$1048576,ROW()-1),"")</f>
        <v>1.0993055555555409E-4</v>
      </c>
      <c r="I39" s="2">
        <f>IFERROR(HLOOKUP(lapchart!I39,totallaptimes!$1:$1048576,ROW()-1)-HLOOKUP(lapchart!H39,totallaptimes!$1:$1048576,ROW()-1),"")</f>
        <v>5.0671296296288248E-5</v>
      </c>
      <c r="J39" s="2">
        <f>IFERROR(HLOOKUP(lapchart!J39,totallaptimes!$1:$1048576,ROW()-1)-HLOOKUP(lapchart!I39,totallaptimes!$1:$1048576,ROW()-1),"")</f>
        <v>4.8854166666667531E-5</v>
      </c>
      <c r="K39" s="2">
        <f>IFERROR(HLOOKUP(lapchart!K39,totallaptimes!$1:$1048576,ROW()-1)-HLOOKUP(lapchart!J39,totallaptimes!$1:$1048576,ROW()-1),"")</f>
        <v>5.3252314814823676E-5</v>
      </c>
      <c r="L39" s="2">
        <f>IFERROR(HLOOKUP(lapchart!L39,totallaptimes!$1:$1048576,ROW()-1)-HLOOKUP(lapchart!K39,totallaptimes!$1:$1048576,ROW()-1),"")</f>
        <v>1.7893518518510843E-5</v>
      </c>
      <c r="M39" s="2">
        <f>IFERROR(HLOOKUP(lapchart!M39,totallaptimes!$1:$1048576,ROW()-1)-HLOOKUP(lapchart!L39,totallaptimes!$1:$1048576,ROW()-1),"")</f>
        <v>2.6724537037045581E-5</v>
      </c>
      <c r="N39" s="2">
        <f>IFERROR(HLOOKUP(lapchart!N39,totallaptimes!$1:$1048576,ROW()-1)-HLOOKUP(lapchart!M39,totallaptimes!$1:$1048576,ROW()-1),"")</f>
        <v>1.6574074074071632E-5</v>
      </c>
      <c r="O39" s="2">
        <f>IFERROR(HLOOKUP(lapchart!O39,totallaptimes!$1:$1048576,ROW()-1)-HLOOKUP(lapchart!N39,totallaptimes!$1:$1048576,ROW()-1),"")</f>
        <v>6.2615740740665227E-6</v>
      </c>
      <c r="P39" s="2">
        <f>IFERROR(HLOOKUP(lapchart!P39,totallaptimes!$1:$1048576,ROW()-1)-HLOOKUP(lapchart!O39,totallaptimes!$1:$1048576,ROW()-1),"")</f>
        <v>2.967592592592605E-5</v>
      </c>
      <c r="Q39" s="2">
        <f>IFERROR(HLOOKUP(lapchart!Q39,totallaptimes!$1:$1048576,ROW()-1)-HLOOKUP(lapchart!P39,totallaptimes!$1:$1048576,ROW()-1),"")</f>
        <v>7.7164351851850832E-5</v>
      </c>
      <c r="R39" s="2">
        <f>IFERROR(HLOOKUP(lapchart!R39,totallaptimes!$1:$1048576,ROW()-1)-HLOOKUP(lapchart!Q39,totallaptimes!$1:$1048576,ROW()-1),"")</f>
        <v>4.2094907407412563E-5</v>
      </c>
      <c r="S39" s="2">
        <f>IFERROR(HLOOKUP(lapchart!S39,totallaptimes!$1:$1048576,ROW()-1)-HLOOKUP(lapchart!R39,totallaptimes!$1:$1048576,ROW()-1),"")</f>
        <v>8.0497685185185186E-5</v>
      </c>
      <c r="T39" s="2">
        <f>IFERROR(HLOOKUP(lapchart!T39,totallaptimes!$1:$1048576,ROW()-1)-HLOOKUP(lapchart!S39,totallaptimes!$1:$1048576,ROW()-1),"")</f>
        <v>3.3015046296296091E-4</v>
      </c>
      <c r="U39" s="2">
        <f>IFERROR(HLOOKUP(lapchart!U39,totallaptimes!$1:$1048576,ROW()-1)-HLOOKUP(lapchart!T39,totallaptimes!$1:$1048576,ROW()-1),"")</f>
        <v>5.1241898148148696E-4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3.5682870370368214E-5</v>
      </c>
      <c r="D40" s="2">
        <f>IFERROR(HLOOKUP(lapchart!D40,totallaptimes!$1:$1048576,ROW()-1)-HLOOKUP(lapchart!C40,totallaptimes!$1:$1048576,ROW()-1),"")</f>
        <v>1.1148148148148324E-4</v>
      </c>
      <c r="E40" s="2">
        <f>IFERROR(HLOOKUP(lapchart!E40,totallaptimes!$1:$1048576,ROW()-1)-HLOOKUP(lapchart!D40,totallaptimes!$1:$1048576,ROW()-1),"")</f>
        <v>1.1259259259259469E-4</v>
      </c>
      <c r="F40" s="2">
        <f>IFERROR(HLOOKUP(lapchart!F40,totallaptimes!$1:$1048576,ROW()-1)-HLOOKUP(lapchart!E40,totallaptimes!$1:$1048576,ROW()-1),"")</f>
        <v>4.9629629629635574E-5</v>
      </c>
      <c r="G40" s="2">
        <f>IFERROR(HLOOKUP(lapchart!G40,totallaptimes!$1:$1048576,ROW()-1)-HLOOKUP(lapchart!F40,totallaptimes!$1:$1048576,ROW()-1),"")</f>
        <v>1.4991898148147831E-4</v>
      </c>
      <c r="H40" s="2">
        <f>IFERROR(HLOOKUP(lapchart!H40,totallaptimes!$1:$1048576,ROW()-1)-HLOOKUP(lapchart!G40,totallaptimes!$1:$1048576,ROW()-1),"")</f>
        <v>1.2052083333333186E-4</v>
      </c>
      <c r="I40" s="2">
        <f>IFERROR(HLOOKUP(lapchart!I40,totallaptimes!$1:$1048576,ROW()-1)-HLOOKUP(lapchart!H40,totallaptimes!$1:$1048576,ROW()-1),"")</f>
        <v>5.5300925925913513E-5</v>
      </c>
      <c r="J40" s="2">
        <f>IFERROR(HLOOKUP(lapchart!J40,totallaptimes!$1:$1048576,ROW()-1)-HLOOKUP(lapchart!I40,totallaptimes!$1:$1048576,ROW()-1),"")</f>
        <v>5.1574074074078879E-5</v>
      </c>
      <c r="K40" s="2">
        <f>IFERROR(HLOOKUP(lapchart!K40,totallaptimes!$1:$1048576,ROW()-1)-HLOOKUP(lapchart!J40,totallaptimes!$1:$1048576,ROW()-1),"")</f>
        <v>5.1273148148157921E-5</v>
      </c>
      <c r="L40" s="2">
        <f>IFERROR(HLOOKUP(lapchart!L40,totallaptimes!$1:$1048576,ROW()-1)-HLOOKUP(lapchart!K40,totallaptimes!$1:$1048576,ROW()-1),"")</f>
        <v>1.6550925925916393E-5</v>
      </c>
      <c r="M40" s="2">
        <f>IFERROR(HLOOKUP(lapchart!M40,totallaptimes!$1:$1048576,ROW()-1)-HLOOKUP(lapchart!L40,totallaptimes!$1:$1048576,ROW()-1),"")</f>
        <v>2.7893518518527782E-5</v>
      </c>
      <c r="N40" s="2">
        <f>IFERROR(HLOOKUP(lapchart!N40,totallaptimes!$1:$1048576,ROW()-1)-HLOOKUP(lapchart!M40,totallaptimes!$1:$1048576,ROW()-1),"")</f>
        <v>1.5810185185184678E-5</v>
      </c>
      <c r="O40" s="2">
        <f>IFERROR(HLOOKUP(lapchart!O40,totallaptimes!$1:$1048576,ROW()-1)-HLOOKUP(lapchart!N40,totallaptimes!$1:$1048576,ROW()-1),"")</f>
        <v>7.9976851851751296E-6</v>
      </c>
      <c r="P40" s="2">
        <f>IFERROR(HLOOKUP(lapchart!P40,totallaptimes!$1:$1048576,ROW()-1)-HLOOKUP(lapchart!O40,totallaptimes!$1:$1048576,ROW()-1),"")</f>
        <v>2.9918981481483198E-5</v>
      </c>
      <c r="Q40" s="2">
        <f>IFERROR(HLOOKUP(lapchart!Q40,totallaptimes!$1:$1048576,ROW()-1)-HLOOKUP(lapchart!P40,totallaptimes!$1:$1048576,ROW()-1),"")</f>
        <v>7.239583333332883E-5</v>
      </c>
      <c r="R40" s="2">
        <f>IFERROR(HLOOKUP(lapchart!R40,totallaptimes!$1:$1048576,ROW()-1)-HLOOKUP(lapchart!Q40,totallaptimes!$1:$1048576,ROW()-1),"")</f>
        <v>4.638888888889442E-5</v>
      </c>
      <c r="S40" s="2">
        <f>IFERROR(HLOOKUP(lapchart!S40,totallaptimes!$1:$1048576,ROW()-1)-HLOOKUP(lapchart!R40,totallaptimes!$1:$1048576,ROW()-1),"")</f>
        <v>7.7731481481484177E-5</v>
      </c>
      <c r="T40" s="2">
        <f>IFERROR(HLOOKUP(lapchart!T40,totallaptimes!$1:$1048576,ROW()-1)-HLOOKUP(lapchart!S40,totallaptimes!$1:$1048576,ROW()-1),"")</f>
        <v>3.4512731481481373E-4</v>
      </c>
      <c r="U40" s="2">
        <f>IFERROR(HLOOKUP(lapchart!U40,totallaptimes!$1:$1048576,ROW()-1)-HLOOKUP(lapchart!T40,totallaptimes!$1:$1048576,ROW()-1),"")</f>
        <v>5.3146990740741279E-4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3.3495370370367761E-5</v>
      </c>
      <c r="D41" s="2">
        <f>IFERROR(HLOOKUP(lapchart!D41,totallaptimes!$1:$1048576,ROW()-1)-HLOOKUP(lapchart!C41,totallaptimes!$1:$1048576,ROW()-1),"")</f>
        <v>1.1611111111111544E-4</v>
      </c>
      <c r="E41" s="2">
        <f>IFERROR(HLOOKUP(lapchart!E41,totallaptimes!$1:$1048576,ROW()-1)-HLOOKUP(lapchart!D41,totallaptimes!$1:$1048576,ROW()-1),"")</f>
        <v>1.177199074074084E-4</v>
      </c>
      <c r="F41" s="2">
        <f>IFERROR(HLOOKUP(lapchart!F41,totallaptimes!$1:$1048576,ROW()-1)-HLOOKUP(lapchart!E41,totallaptimes!$1:$1048576,ROW()-1),"")</f>
        <v>4.5428240740746917E-5</v>
      </c>
      <c r="G41" s="2">
        <f>IFERROR(HLOOKUP(lapchart!G41,totallaptimes!$1:$1048576,ROW()-1)-HLOOKUP(lapchart!F41,totallaptimes!$1:$1048576,ROW()-1),"")</f>
        <v>1.4769675925925541E-4</v>
      </c>
      <c r="H41" s="2">
        <f>IFERROR(HLOOKUP(lapchart!H41,totallaptimes!$1:$1048576,ROW()-1)-HLOOKUP(lapchart!G41,totallaptimes!$1:$1048576,ROW()-1),"")</f>
        <v>1.2991898148147912E-4</v>
      </c>
      <c r="I41" s="2">
        <f>IFERROR(HLOOKUP(lapchart!I41,totallaptimes!$1:$1048576,ROW()-1)-HLOOKUP(lapchart!H41,totallaptimes!$1:$1048576,ROW()-1),"")</f>
        <v>5.8900462962953315E-5</v>
      </c>
      <c r="J41" s="2">
        <f>IFERROR(HLOOKUP(lapchart!J41,totallaptimes!$1:$1048576,ROW()-1)-HLOOKUP(lapchart!I41,totallaptimes!$1:$1048576,ROW()-1),"")</f>
        <v>5.2002314814815487E-5</v>
      </c>
      <c r="K41" s="2">
        <f>IFERROR(HLOOKUP(lapchart!K41,totallaptimes!$1:$1048576,ROW()-1)-HLOOKUP(lapchart!J41,totallaptimes!$1:$1048576,ROW()-1),"")</f>
        <v>5.4166666666681518E-5</v>
      </c>
      <c r="L41" s="2">
        <f>IFERROR(HLOOKUP(lapchart!L41,totallaptimes!$1:$1048576,ROW()-1)-HLOOKUP(lapchart!K41,totallaptimes!$1:$1048576,ROW()-1),"")</f>
        <v>1.6365740740729995E-5</v>
      </c>
      <c r="M41" s="2">
        <f>IFERROR(HLOOKUP(lapchart!M41,totallaptimes!$1:$1048576,ROW()-1)-HLOOKUP(lapchart!L41,totallaptimes!$1:$1048576,ROW()-1),"")</f>
        <v>2.9305555555560192E-5</v>
      </c>
      <c r="N41" s="2">
        <f>IFERROR(HLOOKUP(lapchart!N41,totallaptimes!$1:$1048576,ROW()-1)-HLOOKUP(lapchart!M41,totallaptimes!$1:$1048576,ROW()-1),"")</f>
        <v>1.538194444444807E-5</v>
      </c>
      <c r="O41" s="2">
        <f>IFERROR(HLOOKUP(lapchart!O41,totallaptimes!$1:$1048576,ROW()-1)-HLOOKUP(lapchart!N41,totallaptimes!$1:$1048576,ROW()-1),"")</f>
        <v>7.6273148148023329E-6</v>
      </c>
      <c r="P41" s="2">
        <f>IFERROR(HLOOKUP(lapchart!P41,totallaptimes!$1:$1048576,ROW()-1)-HLOOKUP(lapchart!O41,totallaptimes!$1:$1048576,ROW()-1),"")</f>
        <v>3.9814814814818911E-5</v>
      </c>
      <c r="Q41" s="2">
        <f>IFERROR(HLOOKUP(lapchart!Q41,totallaptimes!$1:$1048576,ROW()-1)-HLOOKUP(lapchart!P41,totallaptimes!$1:$1048576,ROW()-1),"")</f>
        <v>5.821759259258541E-5</v>
      </c>
      <c r="R41" s="2">
        <f>IFERROR(HLOOKUP(lapchart!R41,totallaptimes!$1:$1048576,ROW()-1)-HLOOKUP(lapchart!Q41,totallaptimes!$1:$1048576,ROW()-1),"")</f>
        <v>5.1759259259265278E-5</v>
      </c>
      <c r="S41" s="2">
        <f>IFERROR(HLOOKUP(lapchart!S41,totallaptimes!$1:$1048576,ROW()-1)-HLOOKUP(lapchart!R41,totallaptimes!$1:$1048576,ROW()-1),"")</f>
        <v>7.4016203703709815E-5</v>
      </c>
      <c r="T41" s="2">
        <f>IFERROR(HLOOKUP(lapchart!T41,totallaptimes!$1:$1048576,ROW()-1)-HLOOKUP(lapchart!S41,totallaptimes!$1:$1048576,ROW()-1),"")</f>
        <v>3.5704861111110486E-4</v>
      </c>
      <c r="U41" s="2">
        <f>IFERROR(HLOOKUP(lapchart!U41,totallaptimes!$1:$1048576,ROW()-1)-HLOOKUP(lapchart!T41,totallaptimes!$1:$1048576,ROW()-1),"")</f>
        <v>5.3752314814815849E-4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3.8391203703698473E-5</v>
      </c>
      <c r="D42" s="2">
        <f>IFERROR(HLOOKUP(lapchart!D42,totallaptimes!$1:$1048576,ROW()-1)-HLOOKUP(lapchart!C42,totallaptimes!$1:$1048576,ROW()-1),"")</f>
        <v>1.1567129629629774E-4</v>
      </c>
      <c r="E42" s="2">
        <f>IFERROR(HLOOKUP(lapchart!E42,totallaptimes!$1:$1048576,ROW()-1)-HLOOKUP(lapchart!D42,totallaptimes!$1:$1048576,ROW()-1),"")</f>
        <v>1.1418981481482043E-4</v>
      </c>
      <c r="F42" s="2">
        <f>IFERROR(HLOOKUP(lapchart!F42,totallaptimes!$1:$1048576,ROW()-1)-HLOOKUP(lapchart!E42,totallaptimes!$1:$1048576,ROW()-1),"")</f>
        <v>4.5613425925926376E-5</v>
      </c>
      <c r="G42" s="2">
        <f>IFERROR(HLOOKUP(lapchart!G42,totallaptimes!$1:$1048576,ROW()-1)-HLOOKUP(lapchart!F42,totallaptimes!$1:$1048576,ROW()-1),"")</f>
        <v>1.473379629629637E-4</v>
      </c>
      <c r="H42" s="2">
        <f>IFERROR(HLOOKUP(lapchart!H42,totallaptimes!$1:$1048576,ROW()-1)-HLOOKUP(lapchart!G42,totallaptimes!$1:$1048576,ROW()-1),"")</f>
        <v>1.3881944444443794E-4</v>
      </c>
      <c r="I42" s="2">
        <f>IFERROR(HLOOKUP(lapchart!I42,totallaptimes!$1:$1048576,ROW()-1)-HLOOKUP(lapchart!H42,totallaptimes!$1:$1048576,ROW()-1),"")</f>
        <v>6.3020833333329862E-5</v>
      </c>
      <c r="J42" s="2">
        <f>IFERROR(HLOOKUP(lapchart!J42,totallaptimes!$1:$1048576,ROW()-1)-HLOOKUP(lapchart!I42,totallaptimes!$1:$1048576,ROW()-1),"")</f>
        <v>5.0486111111108789E-5</v>
      </c>
      <c r="K42" s="2">
        <f>IFERROR(HLOOKUP(lapchart!K42,totallaptimes!$1:$1048576,ROW()-1)-HLOOKUP(lapchart!J42,totallaptimes!$1:$1048576,ROW()-1),"")</f>
        <v>5.4467592592609415E-5</v>
      </c>
      <c r="L42" s="2">
        <f>IFERROR(HLOOKUP(lapchart!L42,totallaptimes!$1:$1048576,ROW()-1)-HLOOKUP(lapchart!K42,totallaptimes!$1:$1048576,ROW()-1),"")</f>
        <v>4.5844907407402435E-5</v>
      </c>
      <c r="M42" s="2">
        <f>IFERROR(HLOOKUP(lapchart!M42,totallaptimes!$1:$1048576,ROW()-1)-HLOOKUP(lapchart!L42,totallaptimes!$1:$1048576,ROW()-1),"")</f>
        <v>1.1863425925920379E-5</v>
      </c>
      <c r="N42" s="2">
        <f>IFERROR(HLOOKUP(lapchart!N42,totallaptimes!$1:$1048576,ROW()-1)-HLOOKUP(lapchart!M42,totallaptimes!$1:$1048576,ROW()-1),"")</f>
        <v>1.5856481481515972E-6</v>
      </c>
      <c r="O42" s="2">
        <f>IFERROR(HLOOKUP(lapchart!O42,totallaptimes!$1:$1048576,ROW()-1)-HLOOKUP(lapchart!N42,totallaptimes!$1:$1048576,ROW()-1),"")</f>
        <v>2.6909722222211163E-5</v>
      </c>
      <c r="P42" s="2">
        <f>IFERROR(HLOOKUP(lapchart!P42,totallaptimes!$1:$1048576,ROW()-1)-HLOOKUP(lapchart!O42,totallaptimes!$1:$1048576,ROW()-1),"")</f>
        <v>1.8912037037042972E-5</v>
      </c>
      <c r="Q42" s="2">
        <f>IFERROR(HLOOKUP(lapchart!Q42,totallaptimes!$1:$1048576,ROW()-1)-HLOOKUP(lapchart!P42,totallaptimes!$1:$1048576,ROW()-1),"")</f>
        <v>5.4594907407397308E-5</v>
      </c>
      <c r="R42" s="2">
        <f>IFERROR(HLOOKUP(lapchart!R42,totallaptimes!$1:$1048576,ROW()-1)-HLOOKUP(lapchart!Q42,totallaptimes!$1:$1048576,ROW()-1),"")</f>
        <v>6.2303240740746446E-5</v>
      </c>
      <c r="S42" s="2">
        <f>IFERROR(HLOOKUP(lapchart!S42,totallaptimes!$1:$1048576,ROW()-1)-HLOOKUP(lapchart!R42,totallaptimes!$1:$1048576,ROW()-1),"")</f>
        <v>7.0046296296304156E-5</v>
      </c>
      <c r="T42" s="2">
        <f>IFERROR(HLOOKUP(lapchart!T42,totallaptimes!$1:$1048576,ROW()-1)-HLOOKUP(lapchart!S42,totallaptimes!$1:$1048576,ROW()-1),"")</f>
        <v>3.6883101851851313E-4</v>
      </c>
      <c r="U42" s="2">
        <f>IFERROR(HLOOKUP(lapchart!U42,totallaptimes!$1:$1048576,ROW()-1)-HLOOKUP(lapchart!T42,totallaptimes!$1:$1048576,ROW()-1),"")</f>
        <v>5.5291666666667377E-4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3.5219907407402218E-5</v>
      </c>
      <c r="D43" s="2">
        <f>IFERROR(HLOOKUP(lapchart!D43,totallaptimes!$1:$1048576,ROW()-1)-HLOOKUP(lapchart!C43,totallaptimes!$1:$1048576,ROW()-1),"")</f>
        <v>1.146412037036984E-4</v>
      </c>
      <c r="E43" s="2">
        <f>IFERROR(HLOOKUP(lapchart!E43,totallaptimes!$1:$1048576,ROW()-1)-HLOOKUP(lapchart!D43,totallaptimes!$1:$1048576,ROW()-1),"")</f>
        <v>1.5990740740741416E-4</v>
      </c>
      <c r="F43" s="2">
        <f>IFERROR(HLOOKUP(lapchart!F43,totallaptimes!$1:$1048576,ROW()-1)-HLOOKUP(lapchart!E43,totallaptimes!$1:$1048576,ROW()-1),"")</f>
        <v>2.1643518518521532E-6</v>
      </c>
      <c r="G43" s="2">
        <f>IFERROR(HLOOKUP(lapchart!G43,totallaptimes!$1:$1048576,ROW()-1)-HLOOKUP(lapchart!F43,totallaptimes!$1:$1048576,ROW()-1),"")</f>
        <v>1.4592592592593129E-4</v>
      </c>
      <c r="H43" s="2">
        <f>IFERROR(HLOOKUP(lapchart!H43,totallaptimes!$1:$1048576,ROW()-1)-HLOOKUP(lapchart!G43,totallaptimes!$1:$1048576,ROW()-1),"")</f>
        <v>1.4931712962962251E-4</v>
      </c>
      <c r="I43" s="2">
        <f>IFERROR(HLOOKUP(lapchart!I43,totallaptimes!$1:$1048576,ROW()-1)-HLOOKUP(lapchart!H43,totallaptimes!$1:$1048576,ROW()-1),"")</f>
        <v>6.2233796296294608E-5</v>
      </c>
      <c r="J43" s="2">
        <f>IFERROR(HLOOKUP(lapchart!J43,totallaptimes!$1:$1048576,ROW()-1)-HLOOKUP(lapchart!I43,totallaptimes!$1:$1048576,ROW()-1),"")</f>
        <v>5.5393518518513651E-5</v>
      </c>
      <c r="K43" s="2">
        <f>IFERROR(HLOOKUP(lapchart!K43,totallaptimes!$1:$1048576,ROW()-1)-HLOOKUP(lapchart!J43,totallaptimes!$1:$1048576,ROW()-1),"")</f>
        <v>5.390046296297607E-5</v>
      </c>
      <c r="L43" s="2">
        <f>IFERROR(HLOOKUP(lapchart!L43,totallaptimes!$1:$1048576,ROW()-1)-HLOOKUP(lapchart!K43,totallaptimes!$1:$1048576,ROW()-1),"")</f>
        <v>4.519675925925698E-5</v>
      </c>
      <c r="M43" s="2">
        <f>IFERROR(HLOOKUP(lapchart!M43,totallaptimes!$1:$1048576,ROW()-1)-HLOOKUP(lapchart!L43,totallaptimes!$1:$1048576,ROW()-1),"")</f>
        <v>3.4502314814811863E-5</v>
      </c>
      <c r="N43" s="2">
        <f>IFERROR(HLOOKUP(lapchart!N43,totallaptimes!$1:$1048576,ROW()-1)-HLOOKUP(lapchart!M43,totallaptimes!$1:$1048576,ROW()-1),"")</f>
        <v>6.1689814814733235E-6</v>
      </c>
      <c r="O43" s="2">
        <f>IFERROR(HLOOKUP(lapchart!O43,totallaptimes!$1:$1048576,ROW()-1)-HLOOKUP(lapchart!N43,totallaptimes!$1:$1048576,ROW()-1),"")</f>
        <v>3.5196759259260857E-5</v>
      </c>
      <c r="P43" s="2">
        <f>IFERROR(HLOOKUP(lapchart!P43,totallaptimes!$1:$1048576,ROW()-1)-HLOOKUP(lapchart!O43,totallaptimes!$1:$1048576,ROW()-1),"")</f>
        <v>3.8287037037031124E-5</v>
      </c>
      <c r="Q43" s="2">
        <f>IFERROR(HLOOKUP(lapchart!Q43,totallaptimes!$1:$1048576,ROW()-1)-HLOOKUP(lapchart!P43,totallaptimes!$1:$1048576,ROW()-1),"")</f>
        <v>7.7013888888893822E-5</v>
      </c>
      <c r="R43" s="2">
        <f>IFERROR(HLOOKUP(lapchart!R43,totallaptimes!$1:$1048576,ROW()-1)-HLOOKUP(lapchart!Q43,totallaptimes!$1:$1048576,ROW()-1),"")</f>
        <v>5.1689814814820378E-5</v>
      </c>
      <c r="S43" s="2">
        <f>IFERROR(HLOOKUP(lapchart!S43,totallaptimes!$1:$1048576,ROW()-1)-HLOOKUP(lapchart!R43,totallaptimes!$1:$1048576,ROW()-1),"")</f>
        <v>4.4537037037037375E-5</v>
      </c>
      <c r="T43" s="2">
        <f>IFERROR(HLOOKUP(lapchart!T43,totallaptimes!$1:$1048576,ROW()-1)-HLOOKUP(lapchart!S43,totallaptimes!$1:$1048576,ROW()-1),"")</f>
        <v>3.3714120370369888E-4</v>
      </c>
      <c r="U43" s="2">
        <f>IFERROR(HLOOKUP(lapchart!U43,totallaptimes!$1:$1048576,ROW()-1)-HLOOKUP(lapchart!T43,totallaptimes!$1:$1048576,ROW()-1),"")</f>
        <v>5.7790509259259687E-4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3.4895833333326021E-5</v>
      </c>
      <c r="D44" s="2">
        <f>IFERROR(HLOOKUP(lapchart!D44,totallaptimes!$1:$1048576,ROW()-1)-HLOOKUP(lapchart!C44,totallaptimes!$1:$1048576,ROW()-1),"")</f>
        <v>1.1175925925925589E-4</v>
      </c>
      <c r="E44" s="2">
        <f>IFERROR(HLOOKUP(lapchart!E44,totallaptimes!$1:$1048576,ROW()-1)-HLOOKUP(lapchart!D44,totallaptimes!$1:$1048576,ROW()-1),"")</f>
        <v>1.6636574074074817E-4</v>
      </c>
      <c r="F44" s="2">
        <f>IFERROR(HLOOKUP(lapchart!F44,totallaptimes!$1:$1048576,ROW()-1)-HLOOKUP(lapchart!E44,totallaptimes!$1:$1048576,ROW()-1),"")</f>
        <v>1.4406250000000009E-4</v>
      </c>
      <c r="G44" s="2">
        <f>IFERROR(HLOOKUP(lapchart!G44,totallaptimes!$1:$1048576,ROW()-1)-HLOOKUP(lapchart!F44,totallaptimes!$1:$1048576,ROW()-1),"")</f>
        <v>5.8194444444444049E-5</v>
      </c>
      <c r="H44" s="2">
        <f>IFERROR(HLOOKUP(lapchart!H44,totallaptimes!$1:$1048576,ROW()-1)-HLOOKUP(lapchart!G44,totallaptimes!$1:$1048576,ROW()-1),"")</f>
        <v>1.0681712962962858E-4</v>
      </c>
      <c r="I44" s="2">
        <f>IFERROR(HLOOKUP(lapchart!I44,totallaptimes!$1:$1048576,ROW()-1)-HLOOKUP(lapchart!H44,totallaptimes!$1:$1048576,ROW()-1),"")</f>
        <v>5.9652777777773058E-5</v>
      </c>
      <c r="J44" s="2">
        <f>IFERROR(HLOOKUP(lapchart!J44,totallaptimes!$1:$1048576,ROW()-1)-HLOOKUP(lapchart!I44,totallaptimes!$1:$1048576,ROW()-1),"")</f>
        <v>5.7847222222219552E-5</v>
      </c>
      <c r="K44" s="2">
        <f>IFERROR(HLOOKUP(lapchart!K44,totallaptimes!$1:$1048576,ROW()-1)-HLOOKUP(lapchart!J44,totallaptimes!$1:$1048576,ROW()-1),"")</f>
        <v>5.6724537037047829E-5</v>
      </c>
      <c r="L44" s="2">
        <f>IFERROR(HLOOKUP(lapchart!L44,totallaptimes!$1:$1048576,ROW()-1)-HLOOKUP(lapchart!K44,totallaptimes!$1:$1048576,ROW()-1),"")</f>
        <v>6.1018518518515807E-5</v>
      </c>
      <c r="M44" s="2">
        <f>IFERROR(HLOOKUP(lapchart!M44,totallaptimes!$1:$1048576,ROW()-1)-HLOOKUP(lapchart!L44,totallaptimes!$1:$1048576,ROW()-1),"")</f>
        <v>3.3831018518518108E-5</v>
      </c>
      <c r="N44" s="2">
        <f>IFERROR(HLOOKUP(lapchart!N44,totallaptimes!$1:$1048576,ROW()-1)-HLOOKUP(lapchart!M44,totallaptimes!$1:$1048576,ROW()-1),"")</f>
        <v>6.3773148148010828E-6</v>
      </c>
      <c r="O44" s="2">
        <f>IFERROR(HLOOKUP(lapchart!O44,totallaptimes!$1:$1048576,ROW()-1)-HLOOKUP(lapchart!N44,totallaptimes!$1:$1048576,ROW()-1),"")</f>
        <v>1.4212962962965869E-5</v>
      </c>
      <c r="P44" s="2">
        <f>IFERROR(HLOOKUP(lapchart!P44,totallaptimes!$1:$1048576,ROW()-1)-HLOOKUP(lapchart!O44,totallaptimes!$1:$1048576,ROW()-1),"")</f>
        <v>3.7719907407404718E-5</v>
      </c>
      <c r="Q44" s="2">
        <f>IFERROR(HLOOKUP(lapchart!Q44,totallaptimes!$1:$1048576,ROW()-1)-HLOOKUP(lapchart!P44,totallaptimes!$1:$1048576,ROW()-1),"")</f>
        <v>8.4085648148150838E-5</v>
      </c>
      <c r="R44" s="2">
        <f>IFERROR(HLOOKUP(lapchart!R44,totallaptimes!$1:$1048576,ROW()-1)-HLOOKUP(lapchart!Q44,totallaptimes!$1:$1048576,ROW()-1),"")</f>
        <v>4.3888888888891919E-5</v>
      </c>
      <c r="S44" s="2">
        <f>IFERROR(HLOOKUP(lapchart!S44,totallaptimes!$1:$1048576,ROW()-1)-HLOOKUP(lapchart!R44,totallaptimes!$1:$1048576,ROW()-1),"")</f>
        <v>3.5162037037038407E-5</v>
      </c>
      <c r="T44" s="2">
        <f>IFERROR(HLOOKUP(lapchart!T44,totallaptimes!$1:$1048576,ROW()-1)-HLOOKUP(lapchart!S44,totallaptimes!$1:$1048576,ROW()-1),"")</f>
        <v>3.8618055555555281E-4</v>
      </c>
      <c r="U44" s="2">
        <f>IFERROR(HLOOKUP(lapchart!U44,totallaptimes!$1:$1048576,ROW()-1)-HLOOKUP(lapchart!T44,totallaptimes!$1:$1048576,ROW()-1),"")</f>
        <v>5.617013888888911E-4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7.2395833333321891E-5</v>
      </c>
      <c r="D45" s="2">
        <f>IFERROR(HLOOKUP(lapchart!D45,totallaptimes!$1:$1048576,ROW()-1)-HLOOKUP(lapchart!C45,totallaptimes!$1:$1048576,ROW()-1),"")</f>
        <v>6.9282407407410262E-5</v>
      </c>
      <c r="E45" s="2">
        <f>IFERROR(HLOOKUP(lapchart!E45,totallaptimes!$1:$1048576,ROW()-1)-HLOOKUP(lapchart!D45,totallaptimes!$1:$1048576,ROW()-1),"")</f>
        <v>1.7532407407407774E-4</v>
      </c>
      <c r="F45" s="2">
        <f>IFERROR(HLOOKUP(lapchart!F45,totallaptimes!$1:$1048576,ROW()-1)-HLOOKUP(lapchart!E45,totallaptimes!$1:$1048576,ROW()-1),"")</f>
        <v>1.4305555555555599E-4</v>
      </c>
      <c r="G45" s="2">
        <f>IFERROR(HLOOKUP(lapchart!G45,totallaptimes!$1:$1048576,ROW()-1)-HLOOKUP(lapchart!F45,totallaptimes!$1:$1048576,ROW()-1),"")</f>
        <v>3.0219907407404156E-5</v>
      </c>
      <c r="H45" s="2">
        <f>IFERROR(HLOOKUP(lapchart!H45,totallaptimes!$1:$1048576,ROW()-1)-HLOOKUP(lapchart!G45,totallaptimes!$1:$1048576,ROW()-1),"")</f>
        <v>1.4634259259259375E-4</v>
      </c>
      <c r="I45" s="2">
        <f>IFERROR(HLOOKUP(lapchart!I45,totallaptimes!$1:$1048576,ROW()-1)-HLOOKUP(lapchart!H45,totallaptimes!$1:$1048576,ROW()-1),"")</f>
        <v>5.9942129629626806E-5</v>
      </c>
      <c r="J45" s="2">
        <f>IFERROR(HLOOKUP(lapchart!J45,totallaptimes!$1:$1048576,ROW()-1)-HLOOKUP(lapchart!I45,totallaptimes!$1:$1048576,ROW()-1),"")</f>
        <v>6.5243055555552765E-5</v>
      </c>
      <c r="K45" s="2">
        <f>IFERROR(HLOOKUP(lapchart!K45,totallaptimes!$1:$1048576,ROW()-1)-HLOOKUP(lapchart!J45,totallaptimes!$1:$1048576,ROW()-1),"")</f>
        <v>5.0231481481491369E-5</v>
      </c>
      <c r="L45" s="2">
        <f>IFERROR(HLOOKUP(lapchart!L45,totallaptimes!$1:$1048576,ROW()-1)-HLOOKUP(lapchart!K45,totallaptimes!$1:$1048576,ROW()-1),"")</f>
        <v>6.0960648148145058E-5</v>
      </c>
      <c r="M45" s="2">
        <f>IFERROR(HLOOKUP(lapchart!M45,totallaptimes!$1:$1048576,ROW()-1)-HLOOKUP(lapchart!L45,totallaptimes!$1:$1048576,ROW()-1),"")</f>
        <v>3.1840277777778203E-5</v>
      </c>
      <c r="N45" s="2">
        <f>IFERROR(HLOOKUP(lapchart!N45,totallaptimes!$1:$1048576,ROW()-1)-HLOOKUP(lapchart!M45,totallaptimes!$1:$1048576,ROW()-1),"")</f>
        <v>8.0208333333164905E-6</v>
      </c>
      <c r="O45" s="2">
        <f>IFERROR(HLOOKUP(lapchart!O45,totallaptimes!$1:$1048576,ROW()-1)-HLOOKUP(lapchart!N45,totallaptimes!$1:$1048576,ROW()-1),"")</f>
        <v>9.7453703703787031E-6</v>
      </c>
      <c r="P45" s="2">
        <f>IFERROR(HLOOKUP(lapchart!P45,totallaptimes!$1:$1048576,ROW()-1)-HLOOKUP(lapchart!O45,totallaptimes!$1:$1048576,ROW()-1),"")</f>
        <v>3.748842592592172E-5</v>
      </c>
      <c r="Q45" s="2">
        <f>IFERROR(HLOOKUP(lapchart!Q45,totallaptimes!$1:$1048576,ROW()-1)-HLOOKUP(lapchart!P45,totallaptimes!$1:$1048576,ROW()-1),"")</f>
        <v>8.5902777777778494E-5</v>
      </c>
      <c r="R45" s="2">
        <f>IFERROR(HLOOKUP(lapchart!R45,totallaptimes!$1:$1048576,ROW()-1)-HLOOKUP(lapchart!Q45,totallaptimes!$1:$1048576,ROW()-1),"")</f>
        <v>4.0358796296297017E-5</v>
      </c>
      <c r="S45" s="2">
        <f>IFERROR(HLOOKUP(lapchart!S45,totallaptimes!$1:$1048576,ROW()-1)-HLOOKUP(lapchart!R45,totallaptimes!$1:$1048576,ROW()-1),"")</f>
        <v>3.9594907407410063E-5</v>
      </c>
      <c r="T45" s="2">
        <f>IFERROR(HLOOKUP(lapchart!T45,totallaptimes!$1:$1048576,ROW()-1)-HLOOKUP(lapchart!S45,totallaptimes!$1:$1048576,ROW()-1),"")</f>
        <v>3.9973379629629213E-4</v>
      </c>
      <c r="U45" s="2">
        <f>IFERROR(HLOOKUP(lapchart!U45,totallaptimes!$1:$1048576,ROW()-1)-HLOOKUP(lapchart!T45,totallaptimes!$1:$1048576,ROW()-1),"")</f>
        <v>5.6824074074074415E-4</v>
      </c>
    </row>
    <row r="46" spans="1:21" x14ac:dyDescent="0.25">
      <c r="A46" t="s">
        <v>45</v>
      </c>
      <c r="B46" s="2">
        <v>4.1666666666666699E-2</v>
      </c>
      <c r="C46" s="2">
        <f>IFERROR(HLOOKUP(lapchart!C46,totallaptimes!$1:$1048576,ROW()-1)-HLOOKUP(lapchart!B46,totallaptimes!$1:$1048576,ROW()-1),"")</f>
        <v>1.0239583333332414E-4</v>
      </c>
      <c r="D46" s="2">
        <f>IFERROR(HLOOKUP(lapchart!D46,totallaptimes!$1:$1048576,ROW()-1)-HLOOKUP(lapchart!C46,totallaptimes!$1:$1048576,ROW()-1),"")</f>
        <v>1.18842592592594E-4</v>
      </c>
      <c r="E46" s="2">
        <f>IFERROR(HLOOKUP(lapchart!E46,totallaptimes!$1:$1048576,ROW()-1)-HLOOKUP(lapchart!D46,totallaptimes!$1:$1048576,ROW()-1),"")</f>
        <v>6.048611111111879E-5</v>
      </c>
      <c r="F46" s="2">
        <f>IFERROR(HLOOKUP(lapchart!F46,totallaptimes!$1:$1048576,ROW()-1)-HLOOKUP(lapchart!E46,totallaptimes!$1:$1048576,ROW()-1),"")</f>
        <v>1.438541666666654E-4</v>
      </c>
      <c r="G46" s="2">
        <f>IFERROR(HLOOKUP(lapchart!G46,totallaptimes!$1:$1048576,ROW()-1)-HLOOKUP(lapchart!F46,totallaptimes!$1:$1048576,ROW()-1),"")</f>
        <v>1.8020833333326491E-5</v>
      </c>
      <c r="H46" s="2">
        <f>IFERROR(HLOOKUP(lapchart!H46,totallaptimes!$1:$1048576,ROW()-1)-HLOOKUP(lapchart!G46,totallaptimes!$1:$1048576,ROW()-1),"")</f>
        <v>1.6568287037037333E-4</v>
      </c>
      <c r="I46" s="2">
        <f>IFERROR(HLOOKUP(lapchart!I46,totallaptimes!$1:$1048576,ROW()-1)-HLOOKUP(lapchart!H46,totallaptimes!$1:$1048576,ROW()-1),"")</f>
        <v>6.6030092592588019E-5</v>
      </c>
      <c r="J46" s="2">
        <f>IFERROR(HLOOKUP(lapchart!J46,totallaptimes!$1:$1048576,ROW()-1)-HLOOKUP(lapchart!I46,totallaptimes!$1:$1048576,ROW()-1),"")</f>
        <v>6.0995370370367508E-5</v>
      </c>
      <c r="K46" s="2">
        <f>IFERROR(HLOOKUP(lapchart!K46,totallaptimes!$1:$1048576,ROW()-1)-HLOOKUP(lapchart!J46,totallaptimes!$1:$1048576,ROW()-1),"")</f>
        <v>5.2523148148159171E-5</v>
      </c>
      <c r="L46" s="2">
        <f>IFERROR(HLOOKUP(lapchart!L46,totallaptimes!$1:$1048576,ROW()-1)-HLOOKUP(lapchart!K46,totallaptimes!$1:$1048576,ROW()-1),"")</f>
        <v>6.1145833333331456E-5</v>
      </c>
      <c r="M46" s="2">
        <f>IFERROR(HLOOKUP(lapchart!M46,totallaptimes!$1:$1048576,ROW()-1)-HLOOKUP(lapchart!L46,totallaptimes!$1:$1048576,ROW()-1),"")</f>
        <v>2.9895833333334898E-5</v>
      </c>
      <c r="N46" s="2">
        <f>IFERROR(HLOOKUP(lapchart!N46,totallaptimes!$1:$1048576,ROW()-1)-HLOOKUP(lapchart!M46,totallaptimes!$1:$1048576,ROW()-1),"")</f>
        <v>7.5694444444246445E-6</v>
      </c>
      <c r="O46" s="2">
        <f>IFERROR(HLOOKUP(lapchart!O46,totallaptimes!$1:$1048576,ROW()-1)-HLOOKUP(lapchart!N46,totallaptimes!$1:$1048576,ROW()-1),"")</f>
        <v>1.0451388888901847E-5</v>
      </c>
      <c r="P46" s="2">
        <f>IFERROR(HLOOKUP(lapchart!P46,totallaptimes!$1:$1048576,ROW()-1)-HLOOKUP(lapchart!O46,totallaptimes!$1:$1048576,ROW()-1),"")</f>
        <v>3.7071759259252324E-5</v>
      </c>
      <c r="Q46" s="2">
        <f>IFERROR(HLOOKUP(lapchart!Q46,totallaptimes!$1:$1048576,ROW()-1)-HLOOKUP(lapchart!P46,totallaptimes!$1:$1048576,ROW()-1),"")</f>
        <v>1.3289351851852177E-4</v>
      </c>
      <c r="R46" s="2">
        <f>IFERROR(HLOOKUP(lapchart!R46,totallaptimes!$1:$1048576,ROW()-1)-HLOOKUP(lapchart!Q46,totallaptimes!$1:$1048576,ROW()-1),"")</f>
        <v>5.4629629629571186E-6</v>
      </c>
      <c r="S46" s="2">
        <f>IFERROR(HLOOKUP(lapchart!S46,totallaptimes!$1:$1048576,ROW()-1)-HLOOKUP(lapchart!R46,totallaptimes!$1:$1048576,ROW()-1),"")</f>
        <v>1.3414351851856465E-5</v>
      </c>
      <c r="T46" s="2">
        <f>IFERROR(HLOOKUP(lapchart!T46,totallaptimes!$1:$1048576,ROW()-1)-HLOOKUP(lapchart!S46,totallaptimes!$1:$1048576,ROW()-1),"")</f>
        <v>4.2689814814814847E-4</v>
      </c>
      <c r="U46" s="2">
        <f>IFERROR(HLOOKUP(lapchart!U46,totallaptimes!$1:$1048576,ROW()-1)-HLOOKUP(lapchart!T46,totallaptimes!$1:$1048576,ROW()-1),"")</f>
        <v>5.8547453703703539E-4</v>
      </c>
    </row>
    <row r="47" spans="1:21" x14ac:dyDescent="0.25">
      <c r="A47" t="s">
        <v>46</v>
      </c>
      <c r="B47" s="2">
        <v>8.3333333333333301E-2</v>
      </c>
      <c r="C47" s="2">
        <f>IFERROR(HLOOKUP(lapchart!C47,totallaptimes!$1:$1048576,ROW()-1)-HLOOKUP(lapchart!B47,totallaptimes!$1:$1048576,ROW()-1),"")</f>
        <v>7.8958333333344066E-5</v>
      </c>
      <c r="D47" s="2">
        <f>IFERROR(HLOOKUP(lapchart!D47,totallaptimes!$1:$1048576,ROW()-1)-HLOOKUP(lapchart!C47,totallaptimes!$1:$1048576,ROW()-1),"")</f>
        <v>1.8541666666656298E-5</v>
      </c>
      <c r="E47" s="2">
        <f>IFERROR(HLOOKUP(lapchart!E47,totallaptimes!$1:$1048576,ROW()-1)-HLOOKUP(lapchart!D47,totallaptimes!$1:$1048576,ROW()-1),"")</f>
        <v>8.6759259259272525E-5</v>
      </c>
      <c r="F47" s="2">
        <f>IFERROR(HLOOKUP(lapchart!F47,totallaptimes!$1:$1048576,ROW()-1)-HLOOKUP(lapchart!E47,totallaptimes!$1:$1048576,ROW()-1),"")</f>
        <v>1.408912037036969E-4</v>
      </c>
      <c r="G47" s="2">
        <f>IFERROR(HLOOKUP(lapchart!G47,totallaptimes!$1:$1048576,ROW()-1)-HLOOKUP(lapchart!F47,totallaptimes!$1:$1048576,ROW()-1),"")</f>
        <v>4.6412037036994147E-6</v>
      </c>
      <c r="H47" s="2">
        <f>IFERROR(HLOOKUP(lapchart!H47,totallaptimes!$1:$1048576,ROW()-1)-HLOOKUP(lapchart!G47,totallaptimes!$1:$1048576,ROW()-1),"")</f>
        <v>1.9253472222222762E-4</v>
      </c>
      <c r="I47" s="2">
        <f>IFERROR(HLOOKUP(lapchart!I47,totallaptimes!$1:$1048576,ROW()-1)-HLOOKUP(lapchart!H47,totallaptimes!$1:$1048576,ROW()-1),"")</f>
        <v>6.2997685185181562E-5</v>
      </c>
      <c r="J47" s="2">
        <f>IFERROR(HLOOKUP(lapchart!J47,totallaptimes!$1:$1048576,ROW()-1)-HLOOKUP(lapchart!I47,totallaptimes!$1:$1048576,ROW()-1),"")</f>
        <v>6.1296296296288466E-5</v>
      </c>
      <c r="K47" s="2">
        <f>IFERROR(HLOOKUP(lapchart!K47,totallaptimes!$1:$1048576,ROW()-1)-HLOOKUP(lapchart!J47,totallaptimes!$1:$1048576,ROW()-1),"")</f>
        <v>9.3310185185199734E-5</v>
      </c>
      <c r="L47" s="2">
        <f>IFERROR(HLOOKUP(lapchart!L47,totallaptimes!$1:$1048576,ROW()-1)-HLOOKUP(lapchart!K47,totallaptimes!$1:$1048576,ROW()-1),"")</f>
        <v>2.0173611111104495E-5</v>
      </c>
      <c r="M47" s="2">
        <f>IFERROR(HLOOKUP(lapchart!M47,totallaptimes!$1:$1048576,ROW()-1)-HLOOKUP(lapchart!L47,totallaptimes!$1:$1048576,ROW()-1),"")</f>
        <v>2.8368055555560989E-5</v>
      </c>
      <c r="N47" s="2">
        <f>IFERROR(HLOOKUP(lapchart!N47,totallaptimes!$1:$1048576,ROW()-1)-HLOOKUP(lapchart!M47,totallaptimes!$1:$1048576,ROW()-1),"")</f>
        <v>7.5347222222021948E-6</v>
      </c>
      <c r="O47" s="2">
        <f>IFERROR(HLOOKUP(lapchart!O47,totallaptimes!$1:$1048576,ROW()-1)-HLOOKUP(lapchart!N47,totallaptimes!$1:$1048576,ROW()-1),"")</f>
        <v>1.0937500000016143E-5</v>
      </c>
      <c r="P47" s="2">
        <f>IFERROR(HLOOKUP(lapchart!P47,totallaptimes!$1:$1048576,ROW()-1)-HLOOKUP(lapchart!O47,totallaptimes!$1:$1048576,ROW()-1),"")</f>
        <v>5.3738425925917155E-5</v>
      </c>
      <c r="Q47" s="2">
        <f>IFERROR(HLOOKUP(lapchart!Q47,totallaptimes!$1:$1048576,ROW()-1)-HLOOKUP(lapchart!P47,totallaptimes!$1:$1048576,ROW()-1),"")</f>
        <v>1.1993055555555021E-4</v>
      </c>
      <c r="R47" s="2">
        <f>IFERROR(HLOOKUP(lapchart!R47,totallaptimes!$1:$1048576,ROW()-1)-HLOOKUP(lapchart!Q47,totallaptimes!$1:$1048576,ROW()-1),"")</f>
        <v>2.9282407407460465E-6</v>
      </c>
      <c r="S47" s="2">
        <f>IFERROR(HLOOKUP(lapchart!S47,totallaptimes!$1:$1048576,ROW()-1)-HLOOKUP(lapchart!R47,totallaptimes!$1:$1048576,ROW()-1),"")</f>
        <v>2.2188657407407747E-4</v>
      </c>
      <c r="T47" s="2">
        <f>IFERROR(HLOOKUP(lapchart!T47,totallaptimes!$1:$1048576,ROW()-1)-HLOOKUP(lapchart!S47,totallaptimes!$1:$1048576,ROW()-1),"")</f>
        <v>2.3168981481481304E-4</v>
      </c>
      <c r="U47" s="2">
        <f>IFERROR(HLOOKUP(lapchart!U47,totallaptimes!$1:$1048576,ROW()-1)-HLOOKUP(lapchart!T47,totallaptimes!$1:$1048576,ROW()-1),"")</f>
        <v>5.9887731481481077E-4</v>
      </c>
    </row>
    <row r="48" spans="1:21" x14ac:dyDescent="0.25">
      <c r="A48" t="s">
        <v>47</v>
      </c>
      <c r="B48" s="2">
        <v>0.125</v>
      </c>
      <c r="C48" s="2">
        <f>IFERROR(HLOOKUP(lapchart!C48,totallaptimes!$1:$1048576,ROW()-1)-HLOOKUP(lapchart!B48,totallaptimes!$1:$1048576,ROW()-1),"")</f>
        <v>6.2395833333339645E-5</v>
      </c>
      <c r="D48" s="2">
        <f>IFERROR(HLOOKUP(lapchart!D48,totallaptimes!$1:$1048576,ROW()-1)-HLOOKUP(lapchart!C48,totallaptimes!$1:$1048576,ROW()-1),"")</f>
        <v>1.6365740740729995E-5</v>
      </c>
      <c r="E48" s="2">
        <f>IFERROR(HLOOKUP(lapchart!E48,totallaptimes!$1:$1048576,ROW()-1)-HLOOKUP(lapchart!D48,totallaptimes!$1:$1048576,ROW()-1),"")</f>
        <v>1.1200231481482692E-4</v>
      </c>
      <c r="F48" s="2">
        <f>IFERROR(HLOOKUP(lapchart!F48,totallaptimes!$1:$1048576,ROW()-1)-HLOOKUP(lapchart!E48,totallaptimes!$1:$1048576,ROW()-1),"")</f>
        <v>1.5226851851851686E-4</v>
      </c>
      <c r="G48" s="2">
        <f>IFERROR(HLOOKUP(lapchart!G48,totallaptimes!$1:$1048576,ROW()-1)-HLOOKUP(lapchart!F48,totallaptimes!$1:$1048576,ROW()-1),"")</f>
        <v>4.0972222222143695E-6</v>
      </c>
      <c r="H48" s="2">
        <f>IFERROR(HLOOKUP(lapchart!H48,totallaptimes!$1:$1048576,ROW()-1)-HLOOKUP(lapchart!G48,totallaptimes!$1:$1048576,ROW()-1),"")</f>
        <v>1.9511574074074917E-4</v>
      </c>
      <c r="I48" s="2">
        <f>IFERROR(HLOOKUP(lapchart!I48,totallaptimes!$1:$1048576,ROW()-1)-HLOOKUP(lapchart!H48,totallaptimes!$1:$1048576,ROW()-1),"")</f>
        <v>5.9039351851843114E-5</v>
      </c>
      <c r="J48" s="2">
        <f>IFERROR(HLOOKUP(lapchart!J48,totallaptimes!$1:$1048576,ROW()-1)-HLOOKUP(lapchart!I48,totallaptimes!$1:$1048576,ROW()-1),"")</f>
        <v>1.0807870370369704E-4</v>
      </c>
      <c r="K48" s="2">
        <f>IFERROR(HLOOKUP(lapchart!K48,totallaptimes!$1:$1048576,ROW()-1)-HLOOKUP(lapchart!J48,totallaptimes!$1:$1048576,ROW()-1),"")</f>
        <v>6.8067129629638401E-5</v>
      </c>
      <c r="L48" s="2">
        <f>IFERROR(HLOOKUP(lapchart!L48,totallaptimes!$1:$1048576,ROW()-1)-HLOOKUP(lapchart!K48,totallaptimes!$1:$1048576,ROW()-1),"")</f>
        <v>2.7685185185193084E-5</v>
      </c>
      <c r="M48" s="2">
        <f>IFERROR(HLOOKUP(lapchart!M48,totallaptimes!$1:$1048576,ROW()-1)-HLOOKUP(lapchart!L48,totallaptimes!$1:$1048576,ROW()-1),"")</f>
        <v>1.8726851851849635E-5</v>
      </c>
      <c r="N48" s="2">
        <f>IFERROR(HLOOKUP(lapchart!N48,totallaptimes!$1:$1048576,ROW()-1)-HLOOKUP(lapchart!M48,totallaptimes!$1:$1048576,ROW()-1),"")</f>
        <v>3.4398148148130636E-5</v>
      </c>
      <c r="O48" s="2">
        <f>IFERROR(HLOOKUP(lapchart!O48,totallaptimes!$1:$1048576,ROW()-1)-HLOOKUP(lapchart!N48,totallaptimes!$1:$1048576,ROW()-1),"")</f>
        <v>1.8761574074079024E-5</v>
      </c>
      <c r="P48" s="2">
        <f>IFERROR(HLOOKUP(lapchart!P48,totallaptimes!$1:$1048576,ROW()-1)-HLOOKUP(lapchart!O48,totallaptimes!$1:$1048576,ROW()-1),"")</f>
        <v>7.1412037037053844E-5</v>
      </c>
      <c r="Q48" s="2">
        <f>IFERROR(HLOOKUP(lapchart!Q48,totallaptimes!$1:$1048576,ROW()-1)-HLOOKUP(lapchart!P48,totallaptimes!$1:$1048576,ROW()-1),"")</f>
        <v>3.6354166666648091E-5</v>
      </c>
      <c r="R48" s="2">
        <f>IFERROR(HLOOKUP(lapchart!R48,totallaptimes!$1:$1048576,ROW()-1)-HLOOKUP(lapchart!Q48,totallaptimes!$1:$1048576,ROW()-1),"")</f>
        <v>1.6435185185181833E-5</v>
      </c>
      <c r="S48" s="2">
        <f>IFERROR(HLOOKUP(lapchart!S48,totallaptimes!$1:$1048576,ROW()-1)-HLOOKUP(lapchart!R48,totallaptimes!$1:$1048576,ROW()-1),"")</f>
        <v>2.2179398148149121E-4</v>
      </c>
      <c r="T48" s="2">
        <f>IFERROR(HLOOKUP(lapchart!T48,totallaptimes!$1:$1048576,ROW()-1)-HLOOKUP(lapchart!S48,totallaptimes!$1:$1048576,ROW()-1),"")</f>
        <v>2.5513888888888808E-4</v>
      </c>
      <c r="U48" s="2">
        <f>IFERROR(HLOOKUP(lapchart!U48,totallaptimes!$1:$1048576,ROW()-1)-HLOOKUP(lapchart!T48,totallaptimes!$1:$1048576,ROW()-1),"")</f>
        <v>6.2305555555555031E-4</v>
      </c>
    </row>
    <row r="49" spans="1:21" x14ac:dyDescent="0.25">
      <c r="A49" t="s">
        <v>48</v>
      </c>
      <c r="B49" s="2">
        <v>0.16666666666666699</v>
      </c>
      <c r="C49" s="2">
        <f>IFERROR(HLOOKUP(lapchart!C49,totallaptimes!$1:$1048576,ROW()-1)-HLOOKUP(lapchart!B49,totallaptimes!$1:$1048576,ROW()-1),"")</f>
        <v>3.8796296296307597E-5</v>
      </c>
      <c r="D49" s="2">
        <f>IFERROR(HLOOKUP(lapchart!D49,totallaptimes!$1:$1048576,ROW()-1)-HLOOKUP(lapchart!C49,totallaptimes!$1:$1048576,ROW()-1),"")</f>
        <v>2.093749999998451E-5</v>
      </c>
      <c r="E49" s="2">
        <f>IFERROR(HLOOKUP(lapchart!E49,totallaptimes!$1:$1048576,ROW()-1)-HLOOKUP(lapchart!D49,totallaptimes!$1:$1048576,ROW()-1),"")</f>
        <v>1.3679398148149641E-4</v>
      </c>
      <c r="F49" s="2">
        <f>IFERROR(HLOOKUP(lapchart!F49,totallaptimes!$1:$1048576,ROW()-1)-HLOOKUP(lapchart!E49,totallaptimes!$1:$1048576,ROW()-1),"")</f>
        <v>1.5460648148148126E-4</v>
      </c>
      <c r="G49" s="2">
        <f>IFERROR(HLOOKUP(lapchart!G49,totallaptimes!$1:$1048576,ROW()-1)-HLOOKUP(lapchart!F49,totallaptimes!$1:$1048576,ROW()-1),"")</f>
        <v>2.9282407407321687E-6</v>
      </c>
      <c r="H49" s="2">
        <f>IFERROR(HLOOKUP(lapchart!H49,totallaptimes!$1:$1048576,ROW()-1)-HLOOKUP(lapchart!G49,totallaptimes!$1:$1048576,ROW()-1),"")</f>
        <v>2.472453703703803E-4</v>
      </c>
      <c r="I49" s="2">
        <f>IFERROR(HLOOKUP(lapchart!I49,totallaptimes!$1:$1048576,ROW()-1)-HLOOKUP(lapchart!H49,totallaptimes!$1:$1048576,ROW()-1),"")</f>
        <v>6.1064814814805468E-5</v>
      </c>
      <c r="J49" s="2">
        <f>IFERROR(HLOOKUP(lapchart!J49,totallaptimes!$1:$1048576,ROW()-1)-HLOOKUP(lapchart!I49,totallaptimes!$1:$1048576,ROW()-1),"")</f>
        <v>1.2819444444444467E-4</v>
      </c>
      <c r="K49" s="2">
        <f>IFERROR(HLOOKUP(lapchart!K49,totallaptimes!$1:$1048576,ROW()-1)-HLOOKUP(lapchart!J49,totallaptimes!$1:$1048576,ROW()-1),"")</f>
        <v>2.8645833333340587E-5</v>
      </c>
      <c r="L49" s="2">
        <f>IFERROR(HLOOKUP(lapchart!L49,totallaptimes!$1:$1048576,ROW()-1)-HLOOKUP(lapchart!K49,totallaptimes!$1:$1048576,ROW()-1),"")</f>
        <v>1.3263888888885578E-5</v>
      </c>
      <c r="M49" s="2">
        <f>IFERROR(HLOOKUP(lapchart!M49,totallaptimes!$1:$1048576,ROW()-1)-HLOOKUP(lapchart!L49,totallaptimes!$1:$1048576,ROW()-1),"")</f>
        <v>7.2615740740730739E-5</v>
      </c>
      <c r="N49" s="2">
        <f>IFERROR(HLOOKUP(lapchart!N49,totallaptimes!$1:$1048576,ROW()-1)-HLOOKUP(lapchart!M49,totallaptimes!$1:$1048576,ROW()-1),"")</f>
        <v>2.4143518518517093E-5</v>
      </c>
      <c r="O49" s="2">
        <f>IFERROR(HLOOKUP(lapchart!O49,totallaptimes!$1:$1048576,ROW()-1)-HLOOKUP(lapchart!N49,totallaptimes!$1:$1048576,ROW()-1),"")</f>
        <v>2.1388888888904112E-5</v>
      </c>
      <c r="P49" s="2">
        <f>IFERROR(HLOOKUP(lapchart!P49,totallaptimes!$1:$1048576,ROW()-1)-HLOOKUP(lapchart!O49,totallaptimes!$1:$1048576,ROW()-1),"")</f>
        <v>3.6192129629609993E-5</v>
      </c>
      <c r="Q49" s="2">
        <f>IFERROR(HLOOKUP(lapchart!Q49,totallaptimes!$1:$1048576,ROW()-1)-HLOOKUP(lapchart!P49,totallaptimes!$1:$1048576,ROW()-1),"")</f>
        <v>2.9837962962964149E-5</v>
      </c>
      <c r="R49" s="2">
        <f>IFERROR(HLOOKUP(lapchart!R49,totallaptimes!$1:$1048576,ROW()-1)-HLOOKUP(lapchart!Q49,totallaptimes!$1:$1048576,ROW()-1),"")</f>
        <v>3.8090277777777515E-5</v>
      </c>
      <c r="S49" s="2">
        <f>IFERROR(HLOOKUP(lapchart!S49,totallaptimes!$1:$1048576,ROW()-1)-HLOOKUP(lapchart!R49,totallaptimes!$1:$1048576,ROW()-1),"")</f>
        <v>1.796875000000045E-4</v>
      </c>
      <c r="T49" s="2">
        <f>IFERROR(HLOOKUP(lapchart!T49,totallaptimes!$1:$1048576,ROW()-1)-HLOOKUP(lapchart!S49,totallaptimes!$1:$1048576,ROW()-1),"")</f>
        <v>2.684490740740772E-4</v>
      </c>
      <c r="U49" s="2">
        <f>IFERROR(HLOOKUP(lapchart!U49,totallaptimes!$1:$1048576,ROW()-1)-HLOOKUP(lapchart!T49,totallaptimes!$1:$1048576,ROW()-1),"")</f>
        <v>6.3932870370370098E-4</v>
      </c>
    </row>
    <row r="50" spans="1:21" x14ac:dyDescent="0.25">
      <c r="A50" t="s">
        <v>49</v>
      </c>
      <c r="B50" s="2">
        <v>0.20833333333333301</v>
      </c>
      <c r="C50" s="2">
        <f>IFERROR(HLOOKUP(lapchart!C50,totallaptimes!$1:$1048576,ROW()-1)-HLOOKUP(lapchart!B50,totallaptimes!$1:$1048576,ROW()-1),"")</f>
        <v>2.3055555555567819E-5</v>
      </c>
      <c r="D50" s="2">
        <f>IFERROR(HLOOKUP(lapchart!D50,totallaptimes!$1:$1048576,ROW()-1)-HLOOKUP(lapchart!C50,totallaptimes!$1:$1048576,ROW()-1),"")</f>
        <v>2.2430555555542908E-5</v>
      </c>
      <c r="E50" s="2">
        <f>IFERROR(HLOOKUP(lapchart!E50,totallaptimes!$1:$1048576,ROW()-1)-HLOOKUP(lapchart!D50,totallaptimes!$1:$1048576,ROW()-1),"")</f>
        <v>1.5673611111112484E-4</v>
      </c>
      <c r="F50" s="2">
        <f>IFERROR(HLOOKUP(lapchart!F50,totallaptimes!$1:$1048576,ROW()-1)-HLOOKUP(lapchart!E50,totallaptimes!$1:$1048576,ROW()-1),"")</f>
        <v>1.5067129629629805E-4</v>
      </c>
      <c r="G50" s="2">
        <f>IFERROR(HLOOKUP(lapchart!G50,totallaptimes!$1:$1048576,ROW()-1)-HLOOKUP(lapchart!F50,totallaptimes!$1:$1048576,ROW()-1),"")</f>
        <v>3.7731481481381723E-6</v>
      </c>
      <c r="H50" s="2">
        <f>IFERROR(HLOOKUP(lapchart!H50,totallaptimes!$1:$1048576,ROW()-1)-HLOOKUP(lapchart!G50,totallaptimes!$1:$1048576,ROW()-1),"")</f>
        <v>4.4516203703703905E-4</v>
      </c>
      <c r="I50" s="2">
        <f>IFERROR(HLOOKUP(lapchart!I50,totallaptimes!$1:$1048576,ROW()-1)-HLOOKUP(lapchart!H50,totallaptimes!$1:$1048576,ROW()-1),"")</f>
        <v>1.2395833333338213E-5</v>
      </c>
      <c r="J50" s="2">
        <f>IFERROR(HLOOKUP(lapchart!J50,totallaptimes!$1:$1048576,ROW()-1)-HLOOKUP(lapchart!I50,totallaptimes!$1:$1048576,ROW()-1),"")</f>
        <v>2.1620370370373232E-5</v>
      </c>
      <c r="K50" s="2">
        <f>IFERROR(HLOOKUP(lapchart!K50,totallaptimes!$1:$1048576,ROW()-1)-HLOOKUP(lapchart!J50,totallaptimes!$1:$1048576,ROW()-1),"")</f>
        <v>3.4108796296290766E-5</v>
      </c>
      <c r="L50" s="2">
        <f>IFERROR(HLOOKUP(lapchart!L50,totallaptimes!$1:$1048576,ROW()-1)-HLOOKUP(lapchart!K50,totallaptimes!$1:$1048576,ROW()-1),"")</f>
        <v>1.7407407407403486E-5</v>
      </c>
      <c r="M50" s="2">
        <f>IFERROR(HLOOKUP(lapchart!M50,totallaptimes!$1:$1048576,ROW()-1)-HLOOKUP(lapchart!L50,totallaptimes!$1:$1048576,ROW()-1),"")</f>
        <v>2.7349537037028859E-5</v>
      </c>
      <c r="N50" s="2">
        <f>IFERROR(HLOOKUP(lapchart!N50,totallaptimes!$1:$1048576,ROW()-1)-HLOOKUP(lapchart!M50,totallaptimes!$1:$1048576,ROW()-1),"")</f>
        <v>1.4247685185188319E-5</v>
      </c>
      <c r="O50" s="2">
        <f>IFERROR(HLOOKUP(lapchart!O50,totallaptimes!$1:$1048576,ROW()-1)-HLOOKUP(lapchart!N50,totallaptimes!$1:$1048576,ROW()-1),"")</f>
        <v>2.033564814816341E-5</v>
      </c>
      <c r="P50" s="2">
        <f>IFERROR(HLOOKUP(lapchart!P50,totallaptimes!$1:$1048576,ROW()-1)-HLOOKUP(lapchart!O50,totallaptimes!$1:$1048576,ROW()-1),"")</f>
        <v>3.6840277777755448E-5</v>
      </c>
      <c r="Q50" s="2">
        <f>IFERROR(HLOOKUP(lapchart!Q50,totallaptimes!$1:$1048576,ROW()-1)-HLOOKUP(lapchart!P50,totallaptimes!$1:$1048576,ROW()-1),"")</f>
        <v>3.9039351851850868E-5</v>
      </c>
      <c r="R50" s="2">
        <f>IFERROR(HLOOKUP(lapchart!R50,totallaptimes!$1:$1048576,ROW()-1)-HLOOKUP(lapchart!Q50,totallaptimes!$1:$1048576,ROW()-1),"")</f>
        <v>3.7893518518523905E-5</v>
      </c>
      <c r="S50" s="2">
        <f>IFERROR(HLOOKUP(lapchart!S50,totallaptimes!$1:$1048576,ROW()-1)-HLOOKUP(lapchart!R50,totallaptimes!$1:$1048576,ROW()-1),"")</f>
        <v>1.7200231481481754E-4</v>
      </c>
      <c r="T50" s="2">
        <f>IFERROR(HLOOKUP(lapchart!T50,totallaptimes!$1:$1048576,ROW()-1)-HLOOKUP(lapchart!S50,totallaptimes!$1:$1048576,ROW()-1),"")</f>
        <v>2.8975694444444838E-4</v>
      </c>
      <c r="U50" s="2">
        <f>IFERROR(HLOOKUP(lapchart!U50,totallaptimes!$1:$1048576,ROW()-1)-HLOOKUP(lapchart!T50,totallaptimes!$1:$1048576,ROW()-1),"")</f>
        <v>6.5240740740740016E-4</v>
      </c>
    </row>
    <row r="51" spans="1:21" x14ac:dyDescent="0.25">
      <c r="A51" t="s">
        <v>50</v>
      </c>
      <c r="B51" s="2">
        <v>0.25</v>
      </c>
      <c r="C51" s="2">
        <f>IFERROR(HLOOKUP(lapchart!C51,totallaptimes!$1:$1048576,ROW()-1)-HLOOKUP(lapchart!B51,totallaptimes!$1:$1048576,ROW()-1),"")</f>
        <v>1.8854166666651406E-5</v>
      </c>
      <c r="D51" s="2">
        <f>IFERROR(HLOOKUP(lapchart!D51,totallaptimes!$1:$1048576,ROW()-1)-HLOOKUP(lapchart!C51,totallaptimes!$1:$1048576,ROW()-1),"")</f>
        <v>2.2870370370367543E-5</v>
      </c>
      <c r="E51" s="2">
        <f>IFERROR(HLOOKUP(lapchart!E51,totallaptimes!$1:$1048576,ROW()-1)-HLOOKUP(lapchart!D51,totallaptimes!$1:$1048576,ROW()-1),"")</f>
        <v>1.62361111111127E-4</v>
      </c>
      <c r="F51" s="2">
        <f>IFERROR(HLOOKUP(lapchart!F51,totallaptimes!$1:$1048576,ROW()-1)-HLOOKUP(lapchart!E51,totallaptimes!$1:$1048576,ROW()-1),"")</f>
        <v>1.5195601851852175E-4</v>
      </c>
      <c r="G51" s="2">
        <f>IFERROR(HLOOKUP(lapchart!G51,totallaptimes!$1:$1048576,ROW()-1)-HLOOKUP(lapchart!F51,totallaptimes!$1:$1048576,ROW()-1),"")</f>
        <v>4.2361111110972294E-6</v>
      </c>
      <c r="H51" s="2">
        <f>IFERROR(HLOOKUP(lapchart!H51,totallaptimes!$1:$1048576,ROW()-1)-HLOOKUP(lapchart!G51,totallaptimes!$1:$1048576,ROW()-1),"")</f>
        <v>4.4295138888889724E-4</v>
      </c>
      <c r="I51" s="2">
        <f>IFERROR(HLOOKUP(lapchart!I51,totallaptimes!$1:$1048576,ROW()-1)-HLOOKUP(lapchart!H51,totallaptimes!$1:$1048576,ROW()-1),"")</f>
        <v>1.3888888888979878E-7</v>
      </c>
      <c r="J51" s="2">
        <f>IFERROR(HLOOKUP(lapchart!J51,totallaptimes!$1:$1048576,ROW()-1)-HLOOKUP(lapchart!I51,totallaptimes!$1:$1048576,ROW()-1),"")</f>
        <v>6.5208333333337254E-5</v>
      </c>
      <c r="K51" s="2">
        <f>IFERROR(HLOOKUP(lapchart!K51,totallaptimes!$1:$1048576,ROW()-1)-HLOOKUP(lapchart!J51,totallaptimes!$1:$1048576,ROW()-1),"")</f>
        <v>5.7291666666625662E-6</v>
      </c>
      <c r="L51" s="2">
        <f>IFERROR(HLOOKUP(lapchart!L51,totallaptimes!$1:$1048576,ROW()-1)-HLOOKUP(lapchart!K51,totallaptimes!$1:$1048576,ROW()-1),"")</f>
        <v>5.7754629629591658E-6</v>
      </c>
      <c r="M51" s="2">
        <f>IFERROR(HLOOKUP(lapchart!M51,totallaptimes!$1:$1048576,ROW()-1)-HLOOKUP(lapchart!L51,totallaptimes!$1:$1048576,ROW()-1),"")</f>
        <v>3.4409722222211725E-5</v>
      </c>
      <c r="N51" s="2">
        <f>IFERROR(HLOOKUP(lapchart!N51,totallaptimes!$1:$1048576,ROW()-1)-HLOOKUP(lapchart!M51,totallaptimes!$1:$1048576,ROW()-1),"")</f>
        <v>4.6759259259288033E-6</v>
      </c>
      <c r="O51" s="2">
        <f>IFERROR(HLOOKUP(lapchart!O51,totallaptimes!$1:$1048576,ROW()-1)-HLOOKUP(lapchart!N51,totallaptimes!$1:$1048576,ROW()-1),"")</f>
        <v>2.0949074074093355E-5</v>
      </c>
      <c r="P51" s="2">
        <f>IFERROR(HLOOKUP(lapchart!P51,totallaptimes!$1:$1048576,ROW()-1)-HLOOKUP(lapchart!O51,totallaptimes!$1:$1048576,ROW()-1),"")</f>
        <v>3.7743055555532201E-5</v>
      </c>
      <c r="Q51" s="2">
        <f>IFERROR(HLOOKUP(lapchart!Q51,totallaptimes!$1:$1048576,ROW()-1)-HLOOKUP(lapchart!P51,totallaptimes!$1:$1048576,ROW()-1),"")</f>
        <v>4.8124999999996088E-5</v>
      </c>
      <c r="R51" s="2">
        <f>IFERROR(HLOOKUP(lapchart!R51,totallaptimes!$1:$1048576,ROW()-1)-HLOOKUP(lapchart!Q51,totallaptimes!$1:$1048576,ROW()-1),"")</f>
        <v>1.9942129629635374E-5</v>
      </c>
      <c r="S51" s="2">
        <f>IFERROR(HLOOKUP(lapchart!S51,totallaptimes!$1:$1048576,ROW()-1)-HLOOKUP(lapchart!R51,totallaptimes!$1:$1048576,ROW()-1),"")</f>
        <v>1.8744212962962942E-4</v>
      </c>
      <c r="T51" s="2">
        <f>IFERROR(HLOOKUP(lapchart!T51,totallaptimes!$1:$1048576,ROW()-1)-HLOOKUP(lapchart!S51,totallaptimes!$1:$1048576,ROW()-1),"")</f>
        <v>3.0745370370371256E-4</v>
      </c>
      <c r="U51" s="2">
        <f>IFERROR(HLOOKUP(lapchart!U51,totallaptimes!$1:$1048576,ROW()-1)-HLOOKUP(lapchart!T51,totallaptimes!$1:$1048576,ROW()-1),"")</f>
        <v>6.6753472222221E-4</v>
      </c>
    </row>
    <row r="52" spans="1:21" x14ac:dyDescent="0.25">
      <c r="A52" t="s">
        <v>51</v>
      </c>
      <c r="B52" s="2">
        <v>0.29166666666666702</v>
      </c>
      <c r="C52" s="2">
        <f>IFERROR(HLOOKUP(lapchart!C52,totallaptimes!$1:$1048576,ROW()-1)-HLOOKUP(lapchart!B52,totallaptimes!$1:$1048576,ROW()-1),"")</f>
        <v>1.82638888888767E-5</v>
      </c>
      <c r="D52" s="2">
        <f>IFERROR(HLOOKUP(lapchart!D52,totallaptimes!$1:$1048576,ROW()-1)-HLOOKUP(lapchart!C52,totallaptimes!$1:$1048576,ROW()-1),"")</f>
        <v>2.314467592592559E-4</v>
      </c>
      <c r="E52" s="2">
        <f>IFERROR(HLOOKUP(lapchart!E52,totallaptimes!$1:$1048576,ROW()-1)-HLOOKUP(lapchart!D52,totallaptimes!$1:$1048576,ROW()-1),"")</f>
        <v>3.2002314814830179E-5</v>
      </c>
      <c r="F52" s="2">
        <f>IFERROR(HLOOKUP(lapchart!F52,totallaptimes!$1:$1048576,ROW()-1)-HLOOKUP(lapchart!E52,totallaptimes!$1:$1048576,ROW()-1),"")</f>
        <v>9.671296296296511E-5</v>
      </c>
      <c r="G52" s="2">
        <f>IFERROR(HLOOKUP(lapchart!G52,totallaptimes!$1:$1048576,ROW()-1)-HLOOKUP(lapchart!F52,totallaptimes!$1:$1048576,ROW()-1),"")</f>
        <v>7.2222222222070864E-6</v>
      </c>
      <c r="H52" s="2">
        <f>IFERROR(HLOOKUP(lapchart!H52,totallaptimes!$1:$1048576,ROW()-1)-HLOOKUP(lapchart!G52,totallaptimes!$1:$1048576,ROW()-1),"")</f>
        <v>4.4185185185186687E-4</v>
      </c>
      <c r="I52" s="2">
        <f>IFERROR(HLOOKUP(lapchart!I52,totallaptimes!$1:$1048576,ROW()-1)-HLOOKUP(lapchart!H52,totallaptimes!$1:$1048576,ROW()-1),"")</f>
        <v>3.7013888888881574E-5</v>
      </c>
      <c r="J52" s="2">
        <f>IFERROR(HLOOKUP(lapchart!J52,totallaptimes!$1:$1048576,ROW()-1)-HLOOKUP(lapchart!I52,totallaptimes!$1:$1048576,ROW()-1),"")</f>
        <v>3.2337962962973588E-5</v>
      </c>
      <c r="K52" s="2">
        <f>IFERROR(HLOOKUP(lapchart!K52,totallaptimes!$1:$1048576,ROW()-1)-HLOOKUP(lapchart!J52,totallaptimes!$1:$1048576,ROW()-1),"")</f>
        <v>3.344907407401565E-6</v>
      </c>
      <c r="L52" s="2">
        <f>IFERROR(HLOOKUP(lapchart!L52,totallaptimes!$1:$1048576,ROW()-1)-HLOOKUP(lapchart!K52,totallaptimes!$1:$1048576,ROW()-1),"")</f>
        <v>4.4097222222164167E-6</v>
      </c>
      <c r="M52" s="2">
        <f>IFERROR(HLOOKUP(lapchart!M52,totallaptimes!$1:$1048576,ROW()-1)-HLOOKUP(lapchart!L52,totallaptimes!$1:$1048576,ROW()-1),"")</f>
        <v>3.1990740740728274E-5</v>
      </c>
      <c r="N52" s="2">
        <f>IFERROR(HLOOKUP(lapchart!N52,totallaptimes!$1:$1048576,ROW()-1)-HLOOKUP(lapchart!M52,totallaptimes!$1:$1048576,ROW()-1),"")</f>
        <v>3.3912037037120424E-6</v>
      </c>
      <c r="O52" s="2">
        <f>IFERROR(HLOOKUP(lapchart!O52,totallaptimes!$1:$1048576,ROW()-1)-HLOOKUP(lapchart!N52,totallaptimes!$1:$1048576,ROW()-1),"")</f>
        <v>1.5821759259279644E-5</v>
      </c>
      <c r="P52" s="2">
        <f>IFERROR(HLOOKUP(lapchart!P52,totallaptimes!$1:$1048576,ROW()-1)-HLOOKUP(lapchart!O52,totallaptimes!$1:$1048576,ROW()-1),"")</f>
        <v>3.5069444444417452E-5</v>
      </c>
      <c r="Q52" s="2">
        <f>IFERROR(HLOOKUP(lapchart!Q52,totallaptimes!$1:$1048576,ROW()-1)-HLOOKUP(lapchart!P52,totallaptimes!$1:$1048576,ROW()-1),"")</f>
        <v>6.194444444444086E-5</v>
      </c>
      <c r="R52" s="2">
        <f>IFERROR(HLOOKUP(lapchart!R52,totallaptimes!$1:$1048576,ROW()-1)-HLOOKUP(lapchart!Q52,totallaptimes!$1:$1048576,ROW()-1),"")</f>
        <v>3.6805555555588509E-6</v>
      </c>
      <c r="S52" s="2">
        <f>IFERROR(HLOOKUP(lapchart!S52,totallaptimes!$1:$1048576,ROW()-1)-HLOOKUP(lapchart!R52,totallaptimes!$1:$1048576,ROW()-1),"")</f>
        <v>1.9986111111111593E-4</v>
      </c>
      <c r="T52" s="2">
        <f>IFERROR(HLOOKUP(lapchart!T52,totallaptimes!$1:$1048576,ROW()-1)-HLOOKUP(lapchart!S52,totallaptimes!$1:$1048576,ROW()-1),"")</f>
        <v>3.2384259259259779E-4</v>
      </c>
      <c r="U52" s="2">
        <f>IFERROR(HLOOKUP(lapchart!U52,totallaptimes!$1:$1048576,ROW()-1)-HLOOKUP(lapchart!T52,totallaptimes!$1:$1048576,ROW()-1),"")</f>
        <v>6.8148148148147042E-4</v>
      </c>
    </row>
    <row r="53" spans="1:21" x14ac:dyDescent="0.25">
      <c r="A53" t="s">
        <v>52</v>
      </c>
      <c r="B53" s="2">
        <v>0.33333333333333298</v>
      </c>
      <c r="C53" s="2">
        <f>IFERROR(HLOOKUP(lapchart!C53,totallaptimes!$1:$1048576,ROW()-1)-HLOOKUP(lapchart!B53,totallaptimes!$1:$1048576,ROW()-1),"")</f>
        <v>1.4583333333317849E-5</v>
      </c>
      <c r="D53" s="2">
        <f>IFERROR(HLOOKUP(lapchart!D53,totallaptimes!$1:$1048576,ROW()-1)-HLOOKUP(lapchart!C53,totallaptimes!$1:$1048576,ROW()-1),"")</f>
        <v>2.2746527777777609E-4</v>
      </c>
      <c r="E53" s="2">
        <f>IFERROR(HLOOKUP(lapchart!E53,totallaptimes!$1:$1048576,ROW()-1)-HLOOKUP(lapchart!D53,totallaptimes!$1:$1048576,ROW()-1),"")</f>
        <v>1.5425925925927758E-4</v>
      </c>
      <c r="F53" s="2">
        <f>IFERROR(HLOOKUP(lapchart!F53,totallaptimes!$1:$1048576,ROW()-1)-HLOOKUP(lapchart!E53,totallaptimes!$1:$1048576,ROW()-1),"")</f>
        <v>4.6527777777596868E-6</v>
      </c>
      <c r="G53" s="2">
        <f>IFERROR(HLOOKUP(lapchart!G53,totallaptimes!$1:$1048576,ROW()-1)-HLOOKUP(lapchart!F53,totallaptimes!$1:$1048576,ROW()-1),"")</f>
        <v>9.000000000001368E-5</v>
      </c>
      <c r="H53" s="2">
        <f>IFERROR(HLOOKUP(lapchart!H53,totallaptimes!$1:$1048576,ROW()-1)-HLOOKUP(lapchart!G53,totallaptimes!$1:$1048576,ROW()-1),"")</f>
        <v>3.7668981481481928E-4</v>
      </c>
      <c r="I53" s="2">
        <f>IFERROR(HLOOKUP(lapchart!I53,totallaptimes!$1:$1048576,ROW()-1)-HLOOKUP(lapchart!H53,totallaptimes!$1:$1048576,ROW()-1),"")</f>
        <v>2.2581018518506857E-5</v>
      </c>
      <c r="J53" s="2">
        <f>IFERROR(HLOOKUP(lapchart!J53,totallaptimes!$1:$1048576,ROW()-1)-HLOOKUP(lapchart!I53,totallaptimes!$1:$1048576,ROW()-1),"")</f>
        <v>2.4502314814822679E-5</v>
      </c>
      <c r="K53" s="2">
        <f>IFERROR(HLOOKUP(lapchart!K53,totallaptimes!$1:$1048576,ROW()-1)-HLOOKUP(lapchart!J53,totallaptimes!$1:$1048576,ROW()-1),"")</f>
        <v>2.1759259259263031E-5</v>
      </c>
      <c r="L53" s="2">
        <f>IFERROR(HLOOKUP(lapchart!L53,totallaptimes!$1:$1048576,ROW()-1)-HLOOKUP(lapchart!K53,totallaptimes!$1:$1048576,ROW()-1),"")</f>
        <v>7.6388888888001549E-7</v>
      </c>
      <c r="M53" s="2">
        <f>IFERROR(HLOOKUP(lapchart!M53,totallaptimes!$1:$1048576,ROW()-1)-HLOOKUP(lapchart!L53,totallaptimes!$1:$1048576,ROW()-1),"")</f>
        <v>2.4571759259246762E-5</v>
      </c>
      <c r="N53" s="2">
        <f>IFERROR(HLOOKUP(lapchart!N53,totallaptimes!$1:$1048576,ROW()-1)-HLOOKUP(lapchart!M53,totallaptimes!$1:$1048576,ROW()-1),"")</f>
        <v>5.3819444444519471E-6</v>
      </c>
      <c r="O53" s="2">
        <f>IFERROR(HLOOKUP(lapchart!O53,totallaptimes!$1:$1048576,ROW()-1)-HLOOKUP(lapchart!N53,totallaptimes!$1:$1048576,ROW()-1),"")</f>
        <v>6.8287037037276233E-6</v>
      </c>
      <c r="P53" s="2">
        <f>IFERROR(HLOOKUP(lapchart!P53,totallaptimes!$1:$1048576,ROW()-1)-HLOOKUP(lapchart!O53,totallaptimes!$1:$1048576,ROW()-1),"")</f>
        <v>2.6226851851822441E-5</v>
      </c>
      <c r="Q53" s="2">
        <f>IFERROR(HLOOKUP(lapchart!Q53,totallaptimes!$1:$1048576,ROW()-1)-HLOOKUP(lapchart!P53,totallaptimes!$1:$1048576,ROW()-1),"")</f>
        <v>6.1134259259257306E-5</v>
      </c>
      <c r="R53" s="2">
        <f>IFERROR(HLOOKUP(lapchart!R53,totallaptimes!$1:$1048576,ROW()-1)-HLOOKUP(lapchart!Q53,totallaptimes!$1:$1048576,ROW()-1),"")</f>
        <v>3.7002314814814363E-5</v>
      </c>
      <c r="S53" s="2">
        <f>IFERROR(HLOOKUP(lapchart!S53,totallaptimes!$1:$1048576,ROW()-1)-HLOOKUP(lapchart!R53,totallaptimes!$1:$1048576,ROW()-1),"")</f>
        <v>1.7320601851852219E-4</v>
      </c>
      <c r="T53" s="2">
        <f>IFERROR(HLOOKUP(lapchart!T53,totallaptimes!$1:$1048576,ROW()-1)-HLOOKUP(lapchart!S53,totallaptimes!$1:$1048576,ROW()-1),"")</f>
        <v>3.5585648148148824E-4</v>
      </c>
      <c r="U53" s="2">
        <f>IFERROR(HLOOKUP(lapchart!U53,totallaptimes!$1:$1048576,ROW()-1)-HLOOKUP(lapchart!T53,totallaptimes!$1:$1048576,ROW()-1),"")</f>
        <v>7.9576388888887711E-4</v>
      </c>
    </row>
    <row r="54" spans="1:21" x14ac:dyDescent="0.25">
      <c r="A54" t="s">
        <v>53</v>
      </c>
      <c r="B54" s="2">
        <v>0.375</v>
      </c>
      <c r="C54" s="2">
        <f>IFERROR(HLOOKUP(lapchart!C54,totallaptimes!$1:$1048576,ROW()-1)-HLOOKUP(lapchart!B54,totallaptimes!$1:$1048576,ROW()-1),"")</f>
        <v>1.4583333333317849E-5</v>
      </c>
      <c r="D54" s="2">
        <f>IFERROR(HLOOKUP(lapchart!D54,totallaptimes!$1:$1048576,ROW()-1)-HLOOKUP(lapchart!C54,totallaptimes!$1:$1048576,ROW()-1),"")</f>
        <v>2.3364583333333744E-4</v>
      </c>
      <c r="E54" s="2">
        <f>IFERROR(HLOOKUP(lapchart!E54,totallaptimes!$1:$1048576,ROW()-1)-HLOOKUP(lapchart!D54,totallaptimes!$1:$1048576,ROW()-1),"")</f>
        <v>1.7239583333334557E-4</v>
      </c>
      <c r="F54" s="2">
        <f>IFERROR(HLOOKUP(lapchart!F54,totallaptimes!$1:$1048576,ROW()-1)-HLOOKUP(lapchart!E54,totallaptimes!$1:$1048576,ROW()-1),"")</f>
        <v>6.6296296296293467E-5</v>
      </c>
      <c r="G54" s="2">
        <f>IFERROR(HLOOKUP(lapchart!G54,totallaptimes!$1:$1048576,ROW()-1)-HLOOKUP(lapchart!F54,totallaptimes!$1:$1048576,ROW()-1),"")</f>
        <v>4.1231481481482368E-4</v>
      </c>
      <c r="H54" s="2">
        <f>IFERROR(HLOOKUP(lapchart!H54,totallaptimes!$1:$1048576,ROW()-1)-HLOOKUP(lapchart!G54,totallaptimes!$1:$1048576,ROW()-1),"")</f>
        <v>3.4062499999987228E-5</v>
      </c>
      <c r="I54" s="2">
        <f>IFERROR(HLOOKUP(lapchart!I54,totallaptimes!$1:$1048576,ROW()-1)-HLOOKUP(lapchart!H54,totallaptimes!$1:$1048576,ROW()-1),"")</f>
        <v>1.0104166666670411E-5</v>
      </c>
      <c r="J54" s="2">
        <f>IFERROR(HLOOKUP(lapchart!J54,totallaptimes!$1:$1048576,ROW()-1)-HLOOKUP(lapchart!I54,totallaptimes!$1:$1048576,ROW()-1),"")</f>
        <v>2.0798611111108589E-5</v>
      </c>
      <c r="K54" s="2">
        <f>IFERROR(HLOOKUP(lapchart!K54,totallaptimes!$1:$1048576,ROW()-1)-HLOOKUP(lapchart!J54,totallaptimes!$1:$1048576,ROW()-1),"")</f>
        <v>1.9803240740752515E-5</v>
      </c>
      <c r="L54" s="2">
        <f>IFERROR(HLOOKUP(lapchart!L54,totallaptimes!$1:$1048576,ROW()-1)-HLOOKUP(lapchart!K54,totallaptimes!$1:$1048576,ROW()-1),"")</f>
        <v>1.2488425925903657E-5</v>
      </c>
      <c r="M54" s="2">
        <f>IFERROR(HLOOKUP(lapchart!M54,totallaptimes!$1:$1048576,ROW()-1)-HLOOKUP(lapchart!L54,totallaptimes!$1:$1048576,ROW()-1),"")</f>
        <v>5.7523148148178049E-6</v>
      </c>
      <c r="N54" s="2">
        <f>IFERROR(HLOOKUP(lapchart!N54,totallaptimes!$1:$1048576,ROW()-1)-HLOOKUP(lapchart!M54,totallaptimes!$1:$1048576,ROW()-1),"")</f>
        <v>8.7037037037329679E-6</v>
      </c>
      <c r="O54" s="2">
        <f>IFERROR(HLOOKUP(lapchart!O54,totallaptimes!$1:$1048576,ROW()-1)-HLOOKUP(lapchart!N54,totallaptimes!$1:$1048576,ROW()-1),"")</f>
        <v>1.7048611111077083E-5</v>
      </c>
      <c r="P54" s="2">
        <f>IFERROR(HLOOKUP(lapchart!P54,totallaptimes!$1:$1048576,ROW()-1)-HLOOKUP(lapchart!O54,totallaptimes!$1:$1048576,ROW()-1),"")</f>
        <v>4.6782407407408577E-5</v>
      </c>
      <c r="Q54" s="2">
        <f>IFERROR(HLOOKUP(lapchart!Q54,totallaptimes!$1:$1048576,ROW()-1)-HLOOKUP(lapchart!P54,totallaptimes!$1:$1048576,ROW()-1),"")</f>
        <v>5.5497685185181E-5</v>
      </c>
      <c r="R54" s="2">
        <f>IFERROR(HLOOKUP(lapchart!R54,totallaptimes!$1:$1048576,ROW()-1)-HLOOKUP(lapchart!Q54,totallaptimes!$1:$1048576,ROW()-1),"")</f>
        <v>1.9277777777778476E-4</v>
      </c>
      <c r="S54" s="2">
        <f>IFERROR(HLOOKUP(lapchart!S54,totallaptimes!$1:$1048576,ROW()-1)-HLOOKUP(lapchart!R54,totallaptimes!$1:$1048576,ROW()-1),"")</f>
        <v>4.9135416666667292E-4</v>
      </c>
      <c r="T54" s="2">
        <f>IFERROR(HLOOKUP(lapchart!T54,totallaptimes!$1:$1048576,ROW()-1)-HLOOKUP(lapchart!S54,totallaptimes!$1:$1048576,ROW()-1),"")</f>
        <v>9.4607638888887652E-4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0.41666666666666702</v>
      </c>
      <c r="C55" s="2">
        <f>IFERROR(HLOOKUP(lapchart!C55,totallaptimes!$1:$1048576,ROW()-1)-HLOOKUP(lapchart!B55,totallaptimes!$1:$1048576,ROW()-1),"")</f>
        <v>1.4606481481466149E-5</v>
      </c>
      <c r="D55" s="2">
        <f>IFERROR(HLOOKUP(lapchart!D55,totallaptimes!$1:$1048576,ROW()-1)-HLOOKUP(lapchart!C55,totallaptimes!$1:$1048576,ROW()-1),"")</f>
        <v>2.3363425925926329E-4</v>
      </c>
      <c r="E55" s="2">
        <f>IFERROR(HLOOKUP(lapchart!E55,totallaptimes!$1:$1048576,ROW()-1)-HLOOKUP(lapchart!D55,totallaptimes!$1:$1048576,ROW()-1),"")</f>
        <v>2.0656250000000709E-4</v>
      </c>
      <c r="F55" s="2">
        <f>IFERROR(HLOOKUP(lapchart!F55,totallaptimes!$1:$1048576,ROW()-1)-HLOOKUP(lapchart!E55,totallaptimes!$1:$1048576,ROW()-1),"")</f>
        <v>9.3680555555558653E-5</v>
      </c>
      <c r="G55" s="2">
        <f>IFERROR(HLOOKUP(lapchart!G55,totallaptimes!$1:$1048576,ROW()-1)-HLOOKUP(lapchart!F55,totallaptimes!$1:$1048576,ROW()-1),"")</f>
        <v>5.5668981481481888E-4</v>
      </c>
      <c r="H55" s="2">
        <f>IFERROR(HLOOKUP(lapchart!H55,totallaptimes!$1:$1048576,ROW()-1)-HLOOKUP(lapchart!G55,totallaptimes!$1:$1048576,ROW()-1),"")</f>
        <v>5.1805555555541061E-5</v>
      </c>
      <c r="I55" s="2">
        <f>IFERROR(HLOOKUP(lapchart!I55,totallaptimes!$1:$1048576,ROW()-1)-HLOOKUP(lapchart!H55,totallaptimes!$1:$1048576,ROW()-1),"")</f>
        <v>1.4965277777785613E-5</v>
      </c>
      <c r="J55" s="2">
        <f>IFERROR(HLOOKUP(lapchart!J55,totallaptimes!$1:$1048576,ROW()-1)-HLOOKUP(lapchart!I55,totallaptimes!$1:$1048576,ROW()-1),"")</f>
        <v>2.7997685185181254E-5</v>
      </c>
      <c r="K55" s="2">
        <f>IFERROR(HLOOKUP(lapchart!K55,totallaptimes!$1:$1048576,ROW()-1)-HLOOKUP(lapchart!J55,totallaptimes!$1:$1048576,ROW()-1),"")</f>
        <v>5.3171296296290749E-5</v>
      </c>
      <c r="L55" s="2">
        <f>IFERROR(HLOOKUP(lapchart!L55,totallaptimes!$1:$1048576,ROW()-1)-HLOOKUP(lapchart!K55,totallaptimes!$1:$1048576,ROW()-1),"")</f>
        <v>9.2013888889075357E-6</v>
      </c>
      <c r="M55" s="2">
        <f>IFERROR(HLOOKUP(lapchart!M55,totallaptimes!$1:$1048576,ROW()-1)-HLOOKUP(lapchart!L55,totallaptimes!$1:$1048576,ROW()-1),"")</f>
        <v>1.3854166666674161E-5</v>
      </c>
      <c r="N55" s="2">
        <f>IFERROR(HLOOKUP(lapchart!N55,totallaptimes!$1:$1048576,ROW()-1)-HLOOKUP(lapchart!M55,totallaptimes!$1:$1048576,ROW()-1),"")</f>
        <v>5.462962962929363E-6</v>
      </c>
      <c r="O55" s="2">
        <f>IFERROR(HLOOKUP(lapchart!O55,totallaptimes!$1:$1048576,ROW()-1)-HLOOKUP(lapchart!N55,totallaptimes!$1:$1048576,ROW()-1),"")</f>
        <v>1.021990740741191E-5</v>
      </c>
      <c r="P55" s="2">
        <f>IFERROR(HLOOKUP(lapchart!P55,totallaptimes!$1:$1048576,ROW()-1)-HLOOKUP(lapchart!O55,totallaptimes!$1:$1048576,ROW()-1),"")</f>
        <v>5.2430555555552094E-5</v>
      </c>
      <c r="Q55" s="2">
        <f>IFERROR(HLOOKUP(lapchart!Q55,totallaptimes!$1:$1048576,ROW()-1)-HLOOKUP(lapchart!P55,totallaptimes!$1:$1048576,ROW()-1),"")</f>
        <v>1.3231481481481427E-4</v>
      </c>
      <c r="R55" s="2">
        <f>IFERROR(HLOOKUP(lapchart!R55,totallaptimes!$1:$1048576,ROW()-1)-HLOOKUP(lapchart!Q55,totallaptimes!$1:$1048576,ROW()-1),"")</f>
        <v>1.9930555555556367E-4</v>
      </c>
      <c r="S55" s="2">
        <f>IFERROR(HLOOKUP(lapchart!S55,totallaptimes!$1:$1048576,ROW()-1)-HLOOKUP(lapchart!R55,totallaptimes!$1:$1048576,ROW()-1),"")</f>
        <v>4.6592592592593213E-4</v>
      </c>
      <c r="T55" s="2">
        <f>IFERROR(HLOOKUP(lapchart!T55,totallaptimes!$1:$1048576,ROW()-1)-HLOOKUP(lapchart!S55,totallaptimes!$1:$1048576,ROW()-1),"")</f>
        <v>7.5561342592590786E-4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0.45833333333333298</v>
      </c>
      <c r="C56" s="2">
        <f>IFERROR(HLOOKUP(lapchart!C56,totallaptimes!$1:$1048576,ROW()-1)-HLOOKUP(lapchart!B56,totallaptimes!$1:$1048576,ROW()-1),"")</f>
        <v>1.8831018518530862E-5</v>
      </c>
      <c r="D56" s="2">
        <f>IFERROR(HLOOKUP(lapchart!D56,totallaptimes!$1:$1048576,ROW()-1)-HLOOKUP(lapchart!C56,totallaptimes!$1:$1048576,ROW()-1),"")</f>
        <v>3.2577546296295307E-4</v>
      </c>
      <c r="E56" s="2">
        <f>IFERROR(HLOOKUP(lapchart!E56,totallaptimes!$1:$1048576,ROW()-1)-HLOOKUP(lapchart!D56,totallaptimes!$1:$1048576,ROW()-1),"")</f>
        <v>2.9437500000000644E-4</v>
      </c>
      <c r="F56" s="2">
        <f>IFERROR(HLOOKUP(lapchart!F56,totallaptimes!$1:$1048576,ROW()-1)-HLOOKUP(lapchart!E56,totallaptimes!$1:$1048576,ROW()-1),"")</f>
        <v>2.6863425925928441E-5</v>
      </c>
      <c r="G56" s="2">
        <f>IFERROR(HLOOKUP(lapchart!G56,totallaptimes!$1:$1048576,ROW()-1)-HLOOKUP(lapchart!F56,totallaptimes!$1:$1048576,ROW()-1),"")</f>
        <v>6.1548611111111873E-4</v>
      </c>
      <c r="H56" s="2">
        <f>IFERROR(HLOOKUP(lapchart!H56,totallaptimes!$1:$1048576,ROW()-1)-HLOOKUP(lapchart!G56,totallaptimes!$1:$1048576,ROW()-1),"")</f>
        <v>2.7766203703684378E-5</v>
      </c>
      <c r="I56" s="2">
        <f>IFERROR(HLOOKUP(lapchart!I56,totallaptimes!$1:$1048576,ROW()-1)-HLOOKUP(lapchart!H56,totallaptimes!$1:$1048576,ROW()-1),"")</f>
        <v>2.3599537037045926E-5</v>
      </c>
      <c r="J56" s="2">
        <f>IFERROR(HLOOKUP(lapchart!J56,totallaptimes!$1:$1048576,ROW()-1)-HLOOKUP(lapchart!I56,totallaptimes!$1:$1048576,ROW()-1),"")</f>
        <v>2.5428240740733854E-5</v>
      </c>
      <c r="K56" s="2">
        <f>IFERROR(HLOOKUP(lapchart!K56,totallaptimes!$1:$1048576,ROW()-1)-HLOOKUP(lapchart!J56,totallaptimes!$1:$1048576,ROW()-1),"")</f>
        <v>4.9791666666666734E-5</v>
      </c>
      <c r="L56" s="2">
        <f>IFERROR(HLOOKUP(lapchart!L56,totallaptimes!$1:$1048576,ROW()-1)-HLOOKUP(lapchart!K56,totallaptimes!$1:$1048576,ROW()-1),"")</f>
        <v>4.9074074074326179E-6</v>
      </c>
      <c r="M56" s="2">
        <f>IFERROR(HLOOKUP(lapchart!M56,totallaptimes!$1:$1048576,ROW()-1)-HLOOKUP(lapchart!L56,totallaptimes!$1:$1048576,ROW()-1),"")</f>
        <v>2.122685185182438E-5</v>
      </c>
      <c r="N56" s="2">
        <f>IFERROR(HLOOKUP(lapchart!N56,totallaptimes!$1:$1048576,ROW()-1)-HLOOKUP(lapchart!M56,totallaptimes!$1:$1048576,ROW()-1),"")</f>
        <v>5.6493055555550953E-5</v>
      </c>
      <c r="O56" s="2">
        <f>IFERROR(HLOOKUP(lapchart!O56,totallaptimes!$1:$1048576,ROW()-1)-HLOOKUP(lapchart!N56,totallaptimes!$1:$1048576,ROW()-1),"")</f>
        <v>6.2812500000022919E-5</v>
      </c>
      <c r="P56" s="2">
        <f>IFERROR(HLOOKUP(lapchart!P56,totallaptimes!$1:$1048576,ROW()-1)-HLOOKUP(lapchart!O56,totallaptimes!$1:$1048576,ROW()-1),"")</f>
        <v>1.8090277777750574E-5</v>
      </c>
      <c r="Q56" s="2">
        <f>IFERROR(HLOOKUP(lapchart!Q56,totallaptimes!$1:$1048576,ROW()-1)-HLOOKUP(lapchart!P56,totallaptimes!$1:$1048576,ROW()-1),"")</f>
        <v>1.8096064814814711E-4</v>
      </c>
      <c r="R56" s="2">
        <f>IFERROR(HLOOKUP(lapchart!R56,totallaptimes!$1:$1048576,ROW()-1)-HLOOKUP(lapchart!Q56,totallaptimes!$1:$1048576,ROW()-1),"")</f>
        <v>7.6805555555566063E-5</v>
      </c>
      <c r="S56" s="2">
        <f>IFERROR(HLOOKUP(lapchart!S56,totallaptimes!$1:$1048576,ROW()-1)-HLOOKUP(lapchart!R56,totallaptimes!$1:$1048576,ROW()-1),"")</f>
        <v>2.1962962962963906E-4</v>
      </c>
      <c r="T56" s="2">
        <f>IFERROR(HLOOKUP(lapchart!T56,totallaptimes!$1:$1048576,ROW()-1)-HLOOKUP(lapchart!S56,totallaptimes!$1:$1048576,ROW()-1),"")</f>
        <v>9.6414351851849961E-4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0.5</v>
      </c>
      <c r="C57" s="2">
        <f>IFERROR(HLOOKUP(lapchart!C57,totallaptimes!$1:$1048576,ROW()-1)-HLOOKUP(lapchart!B57,totallaptimes!$1:$1048576,ROW()-1),"")</f>
        <v>5.143518518519602E-5</v>
      </c>
      <c r="D57" s="2">
        <f>IFERROR(HLOOKUP(lapchart!D57,totallaptimes!$1:$1048576,ROW()-1)-HLOOKUP(lapchart!C57,totallaptimes!$1:$1048576,ROW()-1),"")</f>
        <v>1.978124999999914E-4</v>
      </c>
      <c r="E57" s="2">
        <f>IFERROR(HLOOKUP(lapchart!E57,totallaptimes!$1:$1048576,ROW()-1)-HLOOKUP(lapchart!D57,totallaptimes!$1:$1048576,ROW()-1),"")</f>
        <v>2.5140046296297236E-4</v>
      </c>
      <c r="F57" s="2">
        <f>IFERROR(HLOOKUP(lapchart!F57,totallaptimes!$1:$1048576,ROW()-1)-HLOOKUP(lapchart!E57,totallaptimes!$1:$1048576,ROW()-1),"")</f>
        <v>4.9976851851846193E-5</v>
      </c>
      <c r="G57" s="2">
        <f>IFERROR(HLOOKUP(lapchart!G57,totallaptimes!$1:$1048576,ROW()-1)-HLOOKUP(lapchart!F57,totallaptimes!$1:$1048576,ROW()-1),"")</f>
        <v>8.1684027777779306E-4</v>
      </c>
      <c r="H57" s="2">
        <f>IFERROR(HLOOKUP(lapchart!H57,totallaptimes!$1:$1048576,ROW()-1)-HLOOKUP(lapchart!G57,totallaptimes!$1:$1048576,ROW()-1),"")</f>
        <v>1.593749999997951E-5</v>
      </c>
      <c r="I57" s="2">
        <f>IFERROR(HLOOKUP(lapchart!I57,totallaptimes!$1:$1048576,ROW()-1)-HLOOKUP(lapchart!H57,totallaptimes!$1:$1048576,ROW()-1),"")</f>
        <v>1.7858796296302271E-5</v>
      </c>
      <c r="J57" s="2">
        <f>IFERROR(HLOOKUP(lapchart!J57,totallaptimes!$1:$1048576,ROW()-1)-HLOOKUP(lapchart!I57,totallaptimes!$1:$1048576,ROW()-1),"")</f>
        <v>1.5856481481474338E-5</v>
      </c>
      <c r="K57" s="2">
        <f>IFERROR(HLOOKUP(lapchart!K57,totallaptimes!$1:$1048576,ROW()-1)-HLOOKUP(lapchart!J57,totallaptimes!$1:$1048576,ROW()-1),"")</f>
        <v>1.3923611111112122E-5</v>
      </c>
      <c r="L57" s="2">
        <f>IFERROR(HLOOKUP(lapchart!L57,totallaptimes!$1:$1048576,ROW()-1)-HLOOKUP(lapchart!K57,totallaptimes!$1:$1048576,ROW()-1),"")</f>
        <v>1.488425925928738E-5</v>
      </c>
      <c r="M57" s="2">
        <f>IFERROR(HLOOKUP(lapchart!M57,totallaptimes!$1:$1048576,ROW()-1)-HLOOKUP(lapchart!L57,totallaptimes!$1:$1048576,ROW()-1),"")</f>
        <v>1.8078703703676424E-5</v>
      </c>
      <c r="N57" s="2">
        <f>IFERROR(HLOOKUP(lapchart!N57,totallaptimes!$1:$1048576,ROW()-1)-HLOOKUP(lapchart!M57,totallaptimes!$1:$1048576,ROW()-1),"")</f>
        <v>1.8368055555550988E-5</v>
      </c>
      <c r="O57" s="2">
        <f>IFERROR(HLOOKUP(lapchart!O57,totallaptimes!$1:$1048576,ROW()-1)-HLOOKUP(lapchart!N57,totallaptimes!$1:$1048576,ROW()-1),"")</f>
        <v>1.7106481481503344E-5</v>
      </c>
      <c r="P57" s="2">
        <f>IFERROR(HLOOKUP(lapchart!P57,totallaptimes!$1:$1048576,ROW()-1)-HLOOKUP(lapchart!O57,totallaptimes!$1:$1048576,ROW()-1),"")</f>
        <v>1.0104166666635717E-5</v>
      </c>
      <c r="Q57" s="2">
        <f>IFERROR(HLOOKUP(lapchart!Q57,totallaptimes!$1:$1048576,ROW()-1)-HLOOKUP(lapchart!P57,totallaptimes!$1:$1048576,ROW()-1),"")</f>
        <v>5.6250000000021561E-6</v>
      </c>
      <c r="R57" s="2">
        <f>IFERROR(HLOOKUP(lapchart!R57,totallaptimes!$1:$1048576,ROW()-1)-HLOOKUP(lapchart!Q57,totallaptimes!$1:$1048576,ROW()-1),"")</f>
        <v>2.7256944444456477E-5</v>
      </c>
      <c r="S57" s="2">
        <f>IFERROR(HLOOKUP(lapchart!S57,totallaptimes!$1:$1048576,ROW()-1)-HLOOKUP(lapchart!R57,totallaptimes!$1:$1048576,ROW()-1),"")</f>
        <v>2.9928240740741824E-4</v>
      </c>
      <c r="T57" s="2">
        <f>IFERROR(HLOOKUP(lapchart!T57,totallaptimes!$1:$1048576,ROW()-1)-HLOOKUP(lapchart!S57,totallaptimes!$1:$1048576,ROW()-1),"")</f>
        <v>8.2675925925923544E-4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0.54166666666666696</v>
      </c>
      <c r="C58" s="2">
        <f>IFERROR(HLOOKUP(lapchart!C58,totallaptimes!$1:$1048576,ROW()-1)-HLOOKUP(lapchart!B58,totallaptimes!$1:$1048576,ROW()-1),"")</f>
        <v>3.7939814814827444E-5</v>
      </c>
      <c r="D58" s="2">
        <f>IFERROR(HLOOKUP(lapchart!D58,totallaptimes!$1:$1048576,ROW()-1)-HLOOKUP(lapchart!C58,totallaptimes!$1:$1048576,ROW()-1),"")</f>
        <v>1.120023148148061E-4</v>
      </c>
      <c r="E58" s="2">
        <f>IFERROR(HLOOKUP(lapchart!E58,totallaptimes!$1:$1048576,ROW()-1)-HLOOKUP(lapchart!D58,totallaptimes!$1:$1048576,ROW()-1),"")</f>
        <v>2.6712962962971432E-5</v>
      </c>
      <c r="F58" s="2">
        <f>IFERROR(HLOOKUP(lapchart!F58,totallaptimes!$1:$1048576,ROW()-1)-HLOOKUP(lapchart!E58,totallaptimes!$1:$1048576,ROW()-1),"")</f>
        <v>6.9675925925896665E-6</v>
      </c>
      <c r="G58" s="2">
        <f>IFERROR(HLOOKUP(lapchart!G58,totallaptimes!$1:$1048576,ROW()-1)-HLOOKUP(lapchart!F58,totallaptimes!$1:$1048576,ROW()-1),"")</f>
        <v>8.4675925925926931E-4</v>
      </c>
      <c r="H58" s="2">
        <f>IFERROR(HLOOKUP(lapchart!H58,totallaptimes!$1:$1048576,ROW()-1)-HLOOKUP(lapchart!G58,totallaptimes!$1:$1048576,ROW()-1),"")</f>
        <v>2.4733796296277921E-5</v>
      </c>
      <c r="I58" s="2">
        <f>IFERROR(HLOOKUP(lapchart!I58,totallaptimes!$1:$1048576,ROW()-1)-HLOOKUP(lapchart!H58,totallaptimes!$1:$1048576,ROW()-1),"")</f>
        <v>4.3634259259336949E-6</v>
      </c>
      <c r="J58" s="2">
        <f>IFERROR(HLOOKUP(lapchart!J58,totallaptimes!$1:$1048576,ROW()-1)-HLOOKUP(lapchart!I58,totallaptimes!$1:$1048576,ROW()-1),"")</f>
        <v>6.8981481481378282E-6</v>
      </c>
      <c r="K58" s="2">
        <f>IFERROR(HLOOKUP(lapchart!K58,totallaptimes!$1:$1048576,ROW()-1)-HLOOKUP(lapchart!J58,totallaptimes!$1:$1048576,ROW()-1),"")</f>
        <v>3.0798611111111651E-5</v>
      </c>
      <c r="L58" s="2">
        <f>IFERROR(HLOOKUP(lapchart!L58,totallaptimes!$1:$1048576,ROW()-1)-HLOOKUP(lapchart!K58,totallaptimes!$1:$1048576,ROW()-1),"")</f>
        <v>3.738425925957356E-6</v>
      </c>
      <c r="M58" s="2">
        <f>IFERROR(HLOOKUP(lapchart!M58,totallaptimes!$1:$1048576,ROW()-1)-HLOOKUP(lapchart!L58,totallaptimes!$1:$1048576,ROW()-1),"")</f>
        <v>1.866898148145113E-5</v>
      </c>
      <c r="N58" s="2">
        <f>IFERROR(HLOOKUP(lapchart!N58,totallaptimes!$1:$1048576,ROW()-1)-HLOOKUP(lapchart!M58,totallaptimes!$1:$1048576,ROW()-1),"")</f>
        <v>1.0856481481476277E-5</v>
      </c>
      <c r="O58" s="2">
        <f>IFERROR(HLOOKUP(lapchart!O58,totallaptimes!$1:$1048576,ROW()-1)-HLOOKUP(lapchart!N58,totallaptimes!$1:$1048576,ROW()-1),"")</f>
        <v>7.9050925926166249E-6</v>
      </c>
      <c r="P58" s="2">
        <f>IFERROR(HLOOKUP(lapchart!P58,totallaptimes!$1:$1048576,ROW()-1)-HLOOKUP(lapchart!O58,totallaptimes!$1:$1048576,ROW()-1),"")</f>
        <v>3.3680555555221092E-6</v>
      </c>
      <c r="Q58" s="2">
        <f>IFERROR(HLOOKUP(lapchart!Q58,totallaptimes!$1:$1048576,ROW()-1)-HLOOKUP(lapchart!P58,totallaptimes!$1:$1048576,ROW()-1),"")</f>
        <v>7.002314814819055E-6</v>
      </c>
      <c r="R58" s="2">
        <f>IFERROR(HLOOKUP(lapchart!R58,totallaptimes!$1:$1048576,ROW()-1)-HLOOKUP(lapchart!Q58,totallaptimes!$1:$1048576,ROW()-1),"")</f>
        <v>2.3923611111122123E-5</v>
      </c>
      <c r="S58" s="2">
        <f>IFERROR(HLOOKUP(lapchart!S58,totallaptimes!$1:$1048576,ROW()-1)-HLOOKUP(lapchart!R58,totallaptimes!$1:$1048576,ROW()-1),"")</f>
        <v>1.9637731481482457E-4</v>
      </c>
      <c r="T58" s="2">
        <f>IFERROR(HLOOKUP(lapchart!T58,totallaptimes!$1:$1048576,ROW()-1)-HLOOKUP(lapchart!S58,totallaptimes!$1:$1048576,ROW()-1),"")</f>
        <v>8.2440972222220382E-4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0.58333333333333304</v>
      </c>
      <c r="C59" s="2">
        <f>IFERROR(HLOOKUP(lapchart!C59,totallaptimes!$1:$1048576,ROW()-1)-HLOOKUP(lapchart!B59,totallaptimes!$1:$1048576,ROW()-1),"")</f>
        <v>1.2094907407424194E-5</v>
      </c>
      <c r="D59" s="2">
        <f>IFERROR(HLOOKUP(lapchart!D59,totallaptimes!$1:$1048576,ROW()-1)-HLOOKUP(lapchart!C59,totallaptimes!$1:$1048576,ROW()-1),"")</f>
        <v>3.1932870370357525E-5</v>
      </c>
      <c r="E59" s="2">
        <f>IFERROR(HLOOKUP(lapchart!E59,totallaptimes!$1:$1048576,ROW()-1)-HLOOKUP(lapchart!D59,totallaptimes!$1:$1048576,ROW()-1),"")</f>
        <v>7.4189814814953903E-6</v>
      </c>
      <c r="F59" s="2">
        <f>IFERROR(HLOOKUP(lapchart!F59,totallaptimes!$1:$1048576,ROW()-1)-HLOOKUP(lapchart!E59,totallaptimes!$1:$1048576,ROW()-1),"")</f>
        <v>1.173611111110473E-5</v>
      </c>
      <c r="G59" s="2">
        <f>IFERROR(HLOOKUP(lapchart!G59,totallaptimes!$1:$1048576,ROW()-1)-HLOOKUP(lapchart!F59,totallaptimes!$1:$1048576,ROW()-1),"")</f>
        <v>4.7813657407408394E-4</v>
      </c>
      <c r="H59" s="2">
        <f>IFERROR(HLOOKUP(lapchart!H59,totallaptimes!$1:$1048576,ROW()-1)-HLOOKUP(lapchart!G59,totallaptimes!$1:$1048576,ROW()-1),"")</f>
        <v>2.3067129629614214E-5</v>
      </c>
      <c r="I59" s="2">
        <f>IFERROR(HLOOKUP(lapchart!I59,totallaptimes!$1:$1048576,ROW()-1)-HLOOKUP(lapchart!H59,totallaptimes!$1:$1048576,ROW()-1),"")</f>
        <v>2.6157407407439992E-6</v>
      </c>
      <c r="J59" s="2">
        <f>IFERROR(HLOOKUP(lapchart!J59,totallaptimes!$1:$1048576,ROW()-1)-HLOOKUP(lapchart!I59,totallaptimes!$1:$1048576,ROW()-1),"")</f>
        <v>2.857638888888181E-5</v>
      </c>
      <c r="K59" s="2">
        <f>IFERROR(HLOOKUP(lapchart!K59,totallaptimes!$1:$1048576,ROW()-1)-HLOOKUP(lapchart!J59,totallaptimes!$1:$1048576,ROW()-1),"")</f>
        <v>2.3483796296297488E-5</v>
      </c>
      <c r="L59" s="2">
        <f>IFERROR(HLOOKUP(lapchart!L59,totallaptimes!$1:$1048576,ROW()-1)-HLOOKUP(lapchart!K59,totallaptimes!$1:$1048576,ROW()-1),"")</f>
        <v>7.7083333333630155E-6</v>
      </c>
      <c r="M59" s="2">
        <f>IFERROR(HLOOKUP(lapchart!M59,totallaptimes!$1:$1048576,ROW()-1)-HLOOKUP(lapchart!L59,totallaptimes!$1:$1048576,ROW()-1),"")</f>
        <v>2.2222222222194332E-5</v>
      </c>
      <c r="N59" s="2">
        <f>IFERROR(HLOOKUP(lapchart!N59,totallaptimes!$1:$1048576,ROW()-1)-HLOOKUP(lapchart!M59,totallaptimes!$1:$1048576,ROW()-1),"")</f>
        <v>5.7175925925884163E-6</v>
      </c>
      <c r="O59" s="2">
        <f>IFERROR(HLOOKUP(lapchart!O59,totallaptimes!$1:$1048576,ROW()-1)-HLOOKUP(lapchart!N59,totallaptimes!$1:$1048576,ROW()-1),"")</f>
        <v>7.9513888889062856E-6</v>
      </c>
      <c r="P59" s="2">
        <f>IFERROR(HLOOKUP(lapchart!P59,totallaptimes!$1:$1048576,ROW()-1)-HLOOKUP(lapchart!O59,totallaptimes!$1:$1048576,ROW()-1),"")</f>
        <v>4.4560185184852608E-6</v>
      </c>
      <c r="Q59" s="2">
        <f>IFERROR(HLOOKUP(lapchart!Q59,totallaptimes!$1:$1048576,ROW()-1)-HLOOKUP(lapchart!P59,totallaptimes!$1:$1048576,ROW()-1),"")</f>
        <v>1.4548611111116216E-5</v>
      </c>
      <c r="R59" s="2">
        <f>IFERROR(HLOOKUP(lapchart!R59,totallaptimes!$1:$1048576,ROW()-1)-HLOOKUP(lapchart!Q59,totallaptimes!$1:$1048576,ROW()-1),"")</f>
        <v>3.8587962962972899E-5</v>
      </c>
      <c r="S59" s="2">
        <f>IFERROR(HLOOKUP(lapchart!S59,totallaptimes!$1:$1048576,ROW()-1)-HLOOKUP(lapchart!R59,totallaptimes!$1:$1048576,ROW()-1),"")</f>
        <v>1.0674768518519756E-4</v>
      </c>
      <c r="T59" s="2">
        <f>IFERROR(HLOOKUP(lapchart!T59,totallaptimes!$1:$1048576,ROW()-1)-HLOOKUP(lapchart!S59,totallaptimes!$1:$1048576,ROW()-1),"")</f>
        <v>8.6195601851850323E-4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0.625</v>
      </c>
      <c r="C60" s="2">
        <f>IFERROR(HLOOKUP(lapchart!C60,totallaptimes!$1:$1048576,ROW()-1)-HLOOKUP(lapchart!B60,totallaptimes!$1:$1048576,ROW()-1),"")</f>
        <v>1.1701388888903097E-5</v>
      </c>
      <c r="D60" s="2">
        <f>IFERROR(HLOOKUP(lapchart!D60,totallaptimes!$1:$1048576,ROW()-1)-HLOOKUP(lapchart!C60,totallaptimes!$1:$1048576,ROW()-1),"")</f>
        <v>3.121527777776717E-5</v>
      </c>
      <c r="E60" s="2">
        <f>IFERROR(HLOOKUP(lapchart!E60,totallaptimes!$1:$1048576,ROW()-1)-HLOOKUP(lapchart!D60,totallaptimes!$1:$1048576,ROW()-1),"")</f>
        <v>1.3796296296310351E-5</v>
      </c>
      <c r="F60" s="2">
        <f>IFERROR(HLOOKUP(lapchart!F60,totallaptimes!$1:$1048576,ROW()-1)-HLOOKUP(lapchart!E60,totallaptimes!$1:$1048576,ROW()-1),"")</f>
        <v>2.1620370370366293E-5</v>
      </c>
      <c r="G60" s="2">
        <f>IFERROR(HLOOKUP(lapchart!G60,totallaptimes!$1:$1048576,ROW()-1)-HLOOKUP(lapchart!F60,totallaptimes!$1:$1048576,ROW()-1),"")</f>
        <v>1.2094907407408234E-4</v>
      </c>
      <c r="H60" s="2">
        <f>IFERROR(HLOOKUP(lapchart!H60,totallaptimes!$1:$1048576,ROW()-1)-HLOOKUP(lapchart!G60,totallaptimes!$1:$1048576,ROW()-1),"")</f>
        <v>2.5532407407394264E-5</v>
      </c>
      <c r="I60" s="2">
        <f>IFERROR(HLOOKUP(lapchart!I60,totallaptimes!$1:$1048576,ROW()-1)-HLOOKUP(lapchart!H60,totallaptimes!$1:$1048576,ROW()-1),"")</f>
        <v>1.0740740740741717E-5</v>
      </c>
      <c r="J60" s="2">
        <f>IFERROR(HLOOKUP(lapchart!J60,totallaptimes!$1:$1048576,ROW()-1)-HLOOKUP(lapchart!I60,totallaptimes!$1:$1048576,ROW()-1),"")</f>
        <v>1.8784722222213446E-5</v>
      </c>
      <c r="K60" s="2">
        <f>IFERROR(HLOOKUP(lapchart!K60,totallaptimes!$1:$1048576,ROW()-1)-HLOOKUP(lapchart!J60,totallaptimes!$1:$1048576,ROW()-1),"")</f>
        <v>2.9814814814815849E-5</v>
      </c>
      <c r="L60" s="2">
        <f>IFERROR(HLOOKUP(lapchart!L60,totallaptimes!$1:$1048576,ROW()-1)-HLOOKUP(lapchart!K60,totallaptimes!$1:$1048576,ROW()-1),"")</f>
        <v>1.741898148151233E-5</v>
      </c>
      <c r="M60" s="2">
        <f>IFERROR(HLOOKUP(lapchart!M60,totallaptimes!$1:$1048576,ROW()-1)-HLOOKUP(lapchart!L60,totallaptimes!$1:$1048576,ROW()-1),"")</f>
        <v>1.4571759259229822E-5</v>
      </c>
      <c r="N60" s="2">
        <f>IFERROR(HLOOKUP(lapchart!N60,totallaptimes!$1:$1048576,ROW()-1)-HLOOKUP(lapchart!M60,totallaptimes!$1:$1048576,ROW()-1),"")</f>
        <v>1.5891203703703727E-5</v>
      </c>
      <c r="O60" s="2">
        <f>IFERROR(HLOOKUP(lapchart!O60,totallaptimes!$1:$1048576,ROW()-1)-HLOOKUP(lapchart!N60,totallaptimes!$1:$1048576,ROW()-1),"")</f>
        <v>5.6712962963126334E-6</v>
      </c>
      <c r="P60" s="2">
        <f>IFERROR(HLOOKUP(lapchart!P60,totallaptimes!$1:$1048576,ROW()-1)-HLOOKUP(lapchart!O60,totallaptimes!$1:$1048576,ROW()-1),"")</f>
        <v>3.5879629629309573E-6</v>
      </c>
      <c r="Q60" s="2">
        <f>IFERROR(HLOOKUP(lapchart!Q60,totallaptimes!$1:$1048576,ROW()-1)-HLOOKUP(lapchart!P60,totallaptimes!$1:$1048576,ROW()-1),"")</f>
        <v>2.6319444444443396E-5</v>
      </c>
      <c r="R60" s="2">
        <f>IFERROR(HLOOKUP(lapchart!R60,totallaptimes!$1:$1048576,ROW()-1)-HLOOKUP(lapchart!Q60,totallaptimes!$1:$1048576,ROW()-1),"")</f>
        <v>6.9444444444552444E-6</v>
      </c>
      <c r="S60" s="2">
        <f>IFERROR(HLOOKUP(lapchart!S60,totallaptimes!$1:$1048576,ROW()-1)-HLOOKUP(lapchart!R60,totallaptimes!$1:$1048576,ROW()-1),"")</f>
        <v>7.2870370370382853E-5</v>
      </c>
      <c r="T60" s="2">
        <f>IFERROR(HLOOKUP(lapchart!T60,totallaptimes!$1:$1048576,ROW()-1)-HLOOKUP(lapchart!S60,totallaptimes!$1:$1048576,ROW()-1),"")</f>
        <v>9.9768518518517091E-4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0.66666666666666696</v>
      </c>
      <c r="C61" s="2">
        <f>IFERROR(HLOOKUP(lapchart!C61,totallaptimes!$1:$1048576,ROW()-1)-HLOOKUP(lapchart!B61,totallaptimes!$1:$1048576,ROW()-1),"")</f>
        <v>1.3425925926083271E-6</v>
      </c>
      <c r="D61" s="2">
        <f>IFERROR(HLOOKUP(lapchart!D61,totallaptimes!$1:$1048576,ROW()-1)-HLOOKUP(lapchart!C61,totallaptimes!$1:$1048576,ROW()-1),"")</f>
        <v>2.6157407407301214E-6</v>
      </c>
      <c r="E61" s="2">
        <f>IFERROR(HLOOKUP(lapchart!E61,totallaptimes!$1:$1048576,ROW()-1)-HLOOKUP(lapchart!D61,totallaptimes!$1:$1048576,ROW()-1),"")</f>
        <v>1.0879629629770293E-6</v>
      </c>
      <c r="F61" s="2">
        <f>IFERROR(HLOOKUP(lapchart!F61,totallaptimes!$1:$1048576,ROW()-1)-HLOOKUP(lapchart!E61,totallaptimes!$1:$1048576,ROW()-1),"")</f>
        <v>1.3425925925875104E-6</v>
      </c>
      <c r="G61" s="2">
        <f>IFERROR(HLOOKUP(lapchart!G61,totallaptimes!$1:$1048576,ROW()-1)-HLOOKUP(lapchart!F61,totallaptimes!$1:$1048576,ROW()-1),"")</f>
        <v>2.5347222222318888E-6</v>
      </c>
      <c r="H61" s="2">
        <f>IFERROR(HLOOKUP(lapchart!H61,totallaptimes!$1:$1048576,ROW()-1)-HLOOKUP(lapchart!G61,totallaptimes!$1:$1048576,ROW()-1),"")</f>
        <v>4.5370370370251267E-6</v>
      </c>
      <c r="I61" s="2">
        <f>IFERROR(HLOOKUP(lapchart!I61,totallaptimes!$1:$1048576,ROW()-1)-HLOOKUP(lapchart!H61,totallaptimes!$1:$1048576,ROW()-1),"")</f>
        <v>1.1226851851856012E-6</v>
      </c>
      <c r="J61" s="2">
        <f>IFERROR(HLOOKUP(lapchart!J61,totallaptimes!$1:$1048576,ROW()-1)-HLOOKUP(lapchart!I61,totallaptimes!$1:$1048576,ROW()-1),"")</f>
        <v>1.9097222222139165E-6</v>
      </c>
      <c r="K61" s="2">
        <f>IFERROR(HLOOKUP(lapchart!K61,totallaptimes!$1:$1048576,ROW()-1)-HLOOKUP(lapchart!J61,totallaptimes!$1:$1048576,ROW()-1),"")</f>
        <v>2.1412037037038534E-6</v>
      </c>
      <c r="L61" s="2">
        <f>IFERROR(HLOOKUP(lapchart!L61,totallaptimes!$1:$1048576,ROW()-1)-HLOOKUP(lapchart!K61,totallaptimes!$1:$1048576,ROW()-1),"")</f>
        <v>3.8310185185505552E-6</v>
      </c>
      <c r="M61" s="2">
        <f>IFERROR(HLOOKUP(lapchart!M61,totallaptimes!$1:$1048576,ROW()-1)-HLOOKUP(lapchart!L61,totallaptimes!$1:$1048576,ROW()-1),"")</f>
        <v>3.0092592592304013E-6</v>
      </c>
      <c r="N61" s="2">
        <f>IFERROR(HLOOKUP(lapchart!N61,totallaptimes!$1:$1048576,ROW()-1)-HLOOKUP(lapchart!M61,totallaptimes!$1:$1048576,ROW()-1),"")</f>
        <v>2.2916666666678021E-6</v>
      </c>
      <c r="O61" s="2">
        <f>IFERROR(HLOOKUP(lapchart!O61,totallaptimes!$1:$1048576,ROW()-1)-HLOOKUP(lapchart!N61,totallaptimes!$1:$1048576,ROW()-1),"")</f>
        <v>1.3217592592602856E-5</v>
      </c>
      <c r="P61" s="2">
        <f>IFERROR(HLOOKUP(lapchart!P61,totallaptimes!$1:$1048576,ROW()-1)-HLOOKUP(lapchart!O61,totallaptimes!$1:$1048576,ROW()-1),"")</f>
        <v>3.9004629629330045E-6</v>
      </c>
      <c r="Q61" s="2">
        <f>IFERROR(HLOOKUP(lapchart!Q61,totallaptimes!$1:$1048576,ROW()-1)-HLOOKUP(lapchart!P61,totallaptimes!$1:$1048576,ROW()-1),"")</f>
        <v>1.0289351851863748E-5</v>
      </c>
      <c r="R61" s="2">
        <f>IFERROR(HLOOKUP(lapchart!R61,totallaptimes!$1:$1048576,ROW()-1)-HLOOKUP(lapchart!Q61,totallaptimes!$1:$1048576,ROW()-1),"")</f>
        <v>1.1574074072762119E-7</v>
      </c>
      <c r="S61" s="2">
        <f>IFERROR(HLOOKUP(lapchart!S61,totallaptimes!$1:$1048576,ROW()-1)-HLOOKUP(lapchart!R61,totallaptimes!$1:$1048576,ROW()-1),"")</f>
        <v>6.9907407407657218E-6</v>
      </c>
      <c r="T61" s="2">
        <f>IFERROR(HLOOKUP(lapchart!T61,totallaptimes!$1:$1048576,ROW()-1)-HLOOKUP(lapchart!S61,totallaptimes!$1:$1048576,ROW()-1),"")</f>
        <v>9.023958333333193E-4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0.70833333333333304</v>
      </c>
      <c r="C62" s="2">
        <f>IFERROR(HLOOKUP(lapchart!C62,totallaptimes!$1:$1048576,ROW()-1)-HLOOKUP(lapchart!B62,totallaptimes!$1:$1048576,ROW()-1),"")</f>
        <v>1.8993055555541205E-5</v>
      </c>
      <c r="D62" s="2">
        <f>IFERROR(HLOOKUP(lapchart!D62,totallaptimes!$1:$1048576,ROW()-1)-HLOOKUP(lapchart!C62,totallaptimes!$1:$1048576,ROW()-1),"")</f>
        <v>7.2337962963089919E-6</v>
      </c>
      <c r="E62" s="2">
        <f>IFERROR(HLOOKUP(lapchart!E62,totallaptimes!$1:$1048576,ROW()-1)-HLOOKUP(lapchart!D62,totallaptimes!$1:$1048576,ROW()-1),"")</f>
        <v>5.1388888888809214E-6</v>
      </c>
      <c r="F62" s="2">
        <f>IFERROR(HLOOKUP(lapchart!F62,totallaptimes!$1:$1048576,ROW()-1)-HLOOKUP(lapchart!E62,totallaptimes!$1:$1048576,ROW()-1),"")</f>
        <v>7.4421296296367512E-6</v>
      </c>
      <c r="G62" s="2">
        <f>IFERROR(HLOOKUP(lapchart!G62,totallaptimes!$1:$1048576,ROW()-1)-HLOOKUP(lapchart!F62,totallaptimes!$1:$1048576,ROW()-1),"")</f>
        <v>1.2453703703708963E-5</v>
      </c>
      <c r="H62" s="2">
        <f>IFERROR(HLOOKUP(lapchart!H62,totallaptimes!$1:$1048576,ROW()-1)-HLOOKUP(lapchart!G62,totallaptimes!$1:$1048576,ROW()-1),"")</f>
        <v>1.7418981481470697E-5</v>
      </c>
      <c r="I62" s="2">
        <f>IFERROR(HLOOKUP(lapchart!I62,totallaptimes!$1:$1048576,ROW()-1)-HLOOKUP(lapchart!H62,totallaptimes!$1:$1048576,ROW()-1),"")</f>
        <v>1.7476851851827568E-6</v>
      </c>
      <c r="J62" s="2">
        <f>IFERROR(HLOOKUP(lapchart!J62,totallaptimes!$1:$1048576,ROW()-1)-HLOOKUP(lapchart!I62,totallaptimes!$1:$1048576,ROW()-1),"")</f>
        <v>3.101851851851356E-6</v>
      </c>
      <c r="K62" s="2">
        <f>IFERROR(HLOOKUP(lapchart!K62,totallaptimes!$1:$1048576,ROW()-1)-HLOOKUP(lapchart!J62,totallaptimes!$1:$1048576,ROW()-1),"")</f>
        <v>5.6597222222246057E-6</v>
      </c>
      <c r="L62" s="2">
        <f>IFERROR(HLOOKUP(lapchart!L62,totallaptimes!$1:$1048576,ROW()-1)-HLOOKUP(lapchart!K62,totallaptimes!$1:$1048576,ROW()-1),"")</f>
        <v>1.0023148148151362E-5</v>
      </c>
      <c r="M62" s="2">
        <f>IFERROR(HLOOKUP(lapchart!M62,totallaptimes!$1:$1048576,ROW()-1)-HLOOKUP(lapchart!L62,totallaptimes!$1:$1048576,ROW()-1),"")</f>
        <v>3.5416666666898688E-6</v>
      </c>
      <c r="N62" s="2">
        <f>IFERROR(HLOOKUP(lapchart!N62,totallaptimes!$1:$1048576,ROW()-1)-HLOOKUP(lapchart!M62,totallaptimes!$1:$1048576,ROW()-1),"")</f>
        <v>4.5833333333078485E-6</v>
      </c>
      <c r="O62" s="2">
        <f>IFERROR(HLOOKUP(lapchart!O62,totallaptimes!$1:$1048576,ROW()-1)-HLOOKUP(lapchart!N62,totallaptimes!$1:$1048576,ROW()-1),"")</f>
        <v>7.6388888890083217E-7</v>
      </c>
      <c r="P62" s="2">
        <f>IFERROR(HLOOKUP(lapchart!P62,totallaptimes!$1:$1048576,ROW()-1)-HLOOKUP(lapchart!O62,totallaptimes!$1:$1048576,ROW()-1),"")</f>
        <v>4.3287037036696119E-6</v>
      </c>
      <c r="Q62" s="2">
        <f>IFERROR(HLOOKUP(lapchart!Q62,totallaptimes!$1:$1048576,ROW()-1)-HLOOKUP(lapchart!P62,totallaptimes!$1:$1048576,ROW()-1),"")</f>
        <v>6.5972222223348309E-7</v>
      </c>
      <c r="R62" s="2">
        <f>IFERROR(HLOOKUP(lapchart!R62,totallaptimes!$1:$1048576,ROW()-1)-HLOOKUP(lapchart!Q62,totallaptimes!$1:$1048576,ROW()-1),"")</f>
        <v>2.5925925925818216E-6</v>
      </c>
      <c r="S62" s="2">
        <f>IFERROR(HLOOKUP(lapchart!S62,totallaptimes!$1:$1048576,ROW()-1)-HLOOKUP(lapchart!R62,totallaptimes!$1:$1048576,ROW()-1),"")</f>
        <v>4.4791666666890717E-6</v>
      </c>
      <c r="T62" s="2">
        <f>IFERROR(HLOOKUP(lapchart!T62,totallaptimes!$1:$1048576,ROW()-1)-HLOOKUP(lapchart!S62,totallaptimes!$1:$1048576,ROW()-1),"")</f>
        <v>9.1026620370369266E-4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0.75</v>
      </c>
      <c r="C63" s="2">
        <f>IFERROR(HLOOKUP(lapchart!C63,totallaptimes!$1:$1048576,ROW()-1)-HLOOKUP(lapchart!B63,totallaptimes!$1:$1048576,ROW()-1),"")</f>
        <v>2.6678240740721226E-5</v>
      </c>
      <c r="D63" s="2">
        <f>IFERROR(HLOOKUP(lapchart!D63,totallaptimes!$1:$1048576,ROW()-1)-HLOOKUP(lapchart!C63,totallaptimes!$1:$1048576,ROW()-1),"")</f>
        <v>1.0972222222238592E-5</v>
      </c>
      <c r="E63" s="2">
        <f>IFERROR(HLOOKUP(lapchart!E63,totallaptimes!$1:$1048576,ROW()-1)-HLOOKUP(lapchart!D63,totallaptimes!$1:$1048576,ROW()-1),"")</f>
        <v>6.7708333333221793E-6</v>
      </c>
      <c r="F63" s="2">
        <f>IFERROR(HLOOKUP(lapchart!F63,totallaptimes!$1:$1048576,ROW()-1)-HLOOKUP(lapchart!E63,totallaptimes!$1:$1048576,ROW()-1),"")</f>
        <v>9.8611111111202021E-6</v>
      </c>
      <c r="G63" s="2">
        <f>IFERROR(HLOOKUP(lapchart!G63,totallaptimes!$1:$1048576,ROW()-1)-HLOOKUP(lapchart!F63,totallaptimes!$1:$1048576,ROW()-1),"")</f>
        <v>2.1678240740743981E-5</v>
      </c>
      <c r="H63" s="2">
        <f>IFERROR(HLOOKUP(lapchart!H63,totallaptimes!$1:$1048576,ROW()-1)-HLOOKUP(lapchart!G63,totallaptimes!$1:$1048576,ROW()-1),"")</f>
        <v>2.857638888888181E-5</v>
      </c>
      <c r="I63" s="2">
        <f>IFERROR(HLOOKUP(lapchart!I63,totallaptimes!$1:$1048576,ROW()-1)-HLOOKUP(lapchart!H63,totallaptimes!$1:$1048576,ROW()-1),"")</f>
        <v>5.0462962962946611E-6</v>
      </c>
      <c r="J63" s="2">
        <f>IFERROR(HLOOKUP(lapchart!J63,totallaptimes!$1:$1048576,ROW()-1)-HLOOKUP(lapchart!I63,totallaptimes!$1:$1048576,ROW()-1),"")</f>
        <v>5.1041666666654106E-6</v>
      </c>
      <c r="K63" s="2">
        <f>IFERROR(HLOOKUP(lapchart!K63,totallaptimes!$1:$1048576,ROW()-1)-HLOOKUP(lapchart!J63,totallaptimes!$1:$1048576,ROW()-1),"")</f>
        <v>6.7708333333360571E-6</v>
      </c>
      <c r="L63" s="2">
        <f>IFERROR(HLOOKUP(lapchart!L63,totallaptimes!$1:$1048576,ROW()-1)-HLOOKUP(lapchart!K63,totallaptimes!$1:$1048576,ROW()-1),"")</f>
        <v>1.9502314814817678E-5</v>
      </c>
      <c r="M63" s="2">
        <f>IFERROR(HLOOKUP(lapchart!M63,totallaptimes!$1:$1048576,ROW()-1)-HLOOKUP(lapchart!L63,totallaptimes!$1:$1048576,ROW()-1),"")</f>
        <v>3.8310185185436163E-6</v>
      </c>
      <c r="N63" s="2">
        <f>IFERROR(HLOOKUP(lapchart!N63,totallaptimes!$1:$1048576,ROW()-1)-HLOOKUP(lapchart!M63,totallaptimes!$1:$1048576,ROW()-1),"")</f>
        <v>8.5648148146627578E-7</v>
      </c>
      <c r="O63" s="2">
        <f>IFERROR(HLOOKUP(lapchart!O63,totallaptimes!$1:$1048576,ROW()-1)-HLOOKUP(lapchart!N63,totallaptimes!$1:$1048576,ROW()-1),"")</f>
        <v>1.0254629629606604E-5</v>
      </c>
      <c r="P63" s="2">
        <f>IFERROR(HLOOKUP(lapchart!P63,totallaptimes!$1:$1048576,ROW()-1)-HLOOKUP(lapchart!O63,totallaptimes!$1:$1048576,ROW()-1),"")</f>
        <v>5.2083333332286763E-7</v>
      </c>
      <c r="Q63" s="2">
        <f>IFERROR(HLOOKUP(lapchart!Q63,totallaptimes!$1:$1048576,ROW()-1)-HLOOKUP(lapchart!P63,totallaptimes!$1:$1048576,ROW()-1),"")</f>
        <v>5.6365740740971226E-6</v>
      </c>
      <c r="R63" s="2">
        <f>IFERROR(HLOOKUP(lapchart!R63,totallaptimes!$1:$1048576,ROW()-1)-HLOOKUP(lapchart!Q63,totallaptimes!$1:$1048576,ROW()-1),"")</f>
        <v>2.233796296269297E-6</v>
      </c>
      <c r="S63" s="2">
        <f>IFERROR(HLOOKUP(lapchart!S63,totallaptimes!$1:$1048576,ROW()-1)-HLOOKUP(lapchart!R63,totallaptimes!$1:$1048576,ROW()-1),"")</f>
        <v>1.2777777777799038E-5</v>
      </c>
      <c r="T63" s="2">
        <f>IFERROR(HLOOKUP(lapchart!T63,totallaptimes!$1:$1048576,ROW()-1)-HLOOKUP(lapchart!S63,totallaptimes!$1:$1048576,ROW()-1),"")</f>
        <v>8.9211805555555052E-4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0.79166666666666696</v>
      </c>
      <c r="C64" s="2">
        <f>IFERROR(HLOOKUP(lapchart!C64,totallaptimes!$1:$1048576,ROW()-1)-HLOOKUP(lapchart!B64,totallaptimes!$1:$1048576,ROW()-1),"")</f>
        <v>3.1817129629609087E-5</v>
      </c>
      <c r="D64" s="2">
        <f>IFERROR(HLOOKUP(lapchart!D64,totallaptimes!$1:$1048576,ROW()-1)-HLOOKUP(lapchart!C64,totallaptimes!$1:$1048576,ROW()-1),"")</f>
        <v>8.1134259259443842E-6</v>
      </c>
      <c r="E64" s="2">
        <f>IFERROR(HLOOKUP(lapchart!E64,totallaptimes!$1:$1048576,ROW()-1)-HLOOKUP(lapchart!D64,totallaptimes!$1:$1048576,ROW()-1),"")</f>
        <v>8.4953703703566363E-6</v>
      </c>
      <c r="F64" s="2">
        <f>IFERROR(HLOOKUP(lapchart!F64,totallaptimes!$1:$1048576,ROW()-1)-HLOOKUP(lapchart!E64,totallaptimes!$1:$1048576,ROW()-1),"")</f>
        <v>9.5138888889026441E-6</v>
      </c>
      <c r="G64" s="2">
        <f>IFERROR(HLOOKUP(lapchart!G64,totallaptimes!$1:$1048576,ROW()-1)-HLOOKUP(lapchart!F64,totallaptimes!$1:$1048576,ROW()-1),"")</f>
        <v>3.1724537037036704E-5</v>
      </c>
      <c r="H64" s="2">
        <f>IFERROR(HLOOKUP(lapchart!H64,totallaptimes!$1:$1048576,ROW()-1)-HLOOKUP(lapchart!G64,totallaptimes!$1:$1048576,ROW()-1),"")</f>
        <v>4.2094907407398685E-5</v>
      </c>
      <c r="I64" s="2">
        <f>IFERROR(HLOOKUP(lapchart!I64,totallaptimes!$1:$1048576,ROW()-1)-HLOOKUP(lapchart!H64,totallaptimes!$1:$1048576,ROW()-1),"")</f>
        <v>4.3402777777784562E-6</v>
      </c>
      <c r="J64" s="2">
        <f>IFERROR(HLOOKUP(lapchart!J64,totallaptimes!$1:$1048576,ROW()-1)-HLOOKUP(lapchart!I64,totallaptimes!$1:$1048576,ROW()-1),"")</f>
        <v>7.1759259259243646E-6</v>
      </c>
      <c r="K64" s="2">
        <f>IFERROR(HLOOKUP(lapchart!K64,totallaptimes!$1:$1048576,ROW()-1)-HLOOKUP(lapchart!J64,totallaptimes!$1:$1048576,ROW()-1),"")</f>
        <v>5.5324074074089569E-6</v>
      </c>
      <c r="L64" s="2">
        <f>IFERROR(HLOOKUP(lapchart!L64,totallaptimes!$1:$1048576,ROW()-1)-HLOOKUP(lapchart!K64,totallaptimes!$1:$1048576,ROW()-1),"")</f>
        <v>2.6273148148160674E-5</v>
      </c>
      <c r="M64" s="2">
        <f>IFERROR(HLOOKUP(lapchart!M64,totallaptimes!$1:$1048576,ROW()-1)-HLOOKUP(lapchart!L64,totallaptimes!$1:$1048576,ROW()-1),"")</f>
        <v>8.6805555554736458E-7</v>
      </c>
      <c r="N64" s="2">
        <f>IFERROR(HLOOKUP(lapchart!N64,totallaptimes!$1:$1048576,ROW()-1)-HLOOKUP(lapchart!M64,totallaptimes!$1:$1048576,ROW()-1),"")</f>
        <v>6.8287037037276233E-6</v>
      </c>
      <c r="O64" s="2">
        <f>IFERROR(HLOOKUP(lapchart!O64,totallaptimes!$1:$1048576,ROW()-1)-HLOOKUP(lapchart!N64,totallaptimes!$1:$1048576,ROW()-1),"")</f>
        <v>7.0601851851481712E-6</v>
      </c>
      <c r="P64" s="2">
        <f>IFERROR(HLOOKUP(lapchart!P64,totallaptimes!$1:$1048576,ROW()-1)-HLOOKUP(lapchart!O64,totallaptimes!$1:$1048576,ROW()-1),"")</f>
        <v>4.6759259259149255E-6</v>
      </c>
      <c r="Q64" s="2">
        <f>IFERROR(HLOOKUP(lapchart!Q64,totallaptimes!$1:$1048576,ROW()-1)-HLOOKUP(lapchart!P64,totallaptimes!$1:$1048576,ROW()-1),"")</f>
        <v>8.518518518511875E-6</v>
      </c>
      <c r="R64" s="2">
        <f>IFERROR(HLOOKUP(lapchart!R64,totallaptimes!$1:$1048576,ROW()-1)-HLOOKUP(lapchart!Q64,totallaptimes!$1:$1048576,ROW()-1),"")</f>
        <v>3.7847222222539556E-6</v>
      </c>
      <c r="S64" s="2">
        <f>IFERROR(HLOOKUP(lapchart!S64,totallaptimes!$1:$1048576,ROW()-1)-HLOOKUP(lapchart!R64,totallaptimes!$1:$1048576,ROW()-1),"")</f>
        <v>1.0555555555548379E-5</v>
      </c>
      <c r="T64" s="2">
        <f>IFERROR(HLOOKUP(lapchart!T64,totallaptimes!$1:$1048576,ROW()-1)-HLOOKUP(lapchart!S64,totallaptimes!$1:$1048576,ROW()-1),"")</f>
        <v>8.9096064814814246E-4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0.83333333333333304</v>
      </c>
      <c r="C65" s="2">
        <f>IFERROR(HLOOKUP(lapchart!C65,totallaptimes!$1:$1048576,ROW()-1)-HLOOKUP(lapchart!B65,totallaptimes!$1:$1048576,ROW()-1),"")</f>
        <v>3.778935185183574E-5</v>
      </c>
      <c r="D65" s="2">
        <f>IFERROR(HLOOKUP(lapchart!D65,totallaptimes!$1:$1048576,ROW()-1)-HLOOKUP(lapchart!C65,totallaptimes!$1:$1048576,ROW()-1),"")</f>
        <v>1.121527777779574E-5</v>
      </c>
      <c r="E65" s="2">
        <f>IFERROR(HLOOKUP(lapchart!E65,totallaptimes!$1:$1048576,ROW()-1)-HLOOKUP(lapchart!D65,totallaptimes!$1:$1048576,ROW()-1),"")</f>
        <v>2.4652777777661727E-6</v>
      </c>
      <c r="F65" s="2">
        <f>IFERROR(HLOOKUP(lapchart!F65,totallaptimes!$1:$1048576,ROW()-1)-HLOOKUP(lapchart!E65,totallaptimes!$1:$1048576,ROW()-1),"")</f>
        <v>9.5601851851992437E-6</v>
      </c>
      <c r="G65" s="2">
        <f>IFERROR(HLOOKUP(lapchart!G65,totallaptimes!$1:$1048576,ROW()-1)-HLOOKUP(lapchart!F65,totallaptimes!$1:$1048576,ROW()-1),"")</f>
        <v>4.6759259259253338E-5</v>
      </c>
      <c r="H65" s="2">
        <f>IFERROR(HLOOKUP(lapchart!H65,totallaptimes!$1:$1048576,ROW()-1)-HLOOKUP(lapchart!G65,totallaptimes!$1:$1048576,ROW()-1),"")</f>
        <v>4.7141203703700285E-5</v>
      </c>
      <c r="I65" s="2">
        <f>IFERROR(HLOOKUP(lapchart!I65,totallaptimes!$1:$1048576,ROW()-1)-HLOOKUP(lapchart!H65,totallaptimes!$1:$1048576,ROW()-1),"")</f>
        <v>7.1759259259243646E-6</v>
      </c>
      <c r="J65" s="2">
        <f>IFERROR(HLOOKUP(lapchart!J65,totallaptimes!$1:$1048576,ROW()-1)-HLOOKUP(lapchart!I65,totallaptimes!$1:$1048576,ROW()-1),"")</f>
        <v>4.7337962962926139E-6</v>
      </c>
      <c r="K65" s="2">
        <f>IFERROR(HLOOKUP(lapchart!K65,totallaptimes!$1:$1048576,ROW()-1)-HLOOKUP(lapchart!J65,totallaptimes!$1:$1048576,ROW()-1),"")</f>
        <v>6.7245370370394575E-6</v>
      </c>
      <c r="L65" s="2">
        <f>IFERROR(HLOOKUP(lapchart!L65,totallaptimes!$1:$1048576,ROW()-1)-HLOOKUP(lapchart!K65,totallaptimes!$1:$1048576,ROW()-1),"")</f>
        <v>1.5081018518534051E-5</v>
      </c>
      <c r="M65" s="2">
        <f>IFERROR(HLOOKUP(lapchart!M65,totallaptimes!$1:$1048576,ROW()-1)-HLOOKUP(lapchart!L65,totallaptimes!$1:$1048576,ROW()-1),"")</f>
        <v>2.1192129629643564E-5</v>
      </c>
      <c r="N65" s="2">
        <f>IFERROR(HLOOKUP(lapchart!N65,totallaptimes!$1:$1048576,ROW()-1)-HLOOKUP(lapchart!M65,totallaptimes!$1:$1048576,ROW()-1),"")</f>
        <v>1.4236111111086414E-5</v>
      </c>
      <c r="O65" s="2">
        <f>IFERROR(HLOOKUP(lapchart!O65,totallaptimes!$1:$1048576,ROW()-1)-HLOOKUP(lapchart!N65,totallaptimes!$1:$1048576,ROW()-1),"")</f>
        <v>8.10185185051715E-8</v>
      </c>
      <c r="P65" s="2">
        <f>IFERROR(HLOOKUP(lapchart!P65,totallaptimes!$1:$1048576,ROW()-1)-HLOOKUP(lapchart!O65,totallaptimes!$1:$1048576,ROW()-1),"")</f>
        <v>5.2777777777637813E-6</v>
      </c>
      <c r="Q65" s="2">
        <f>IFERROR(HLOOKUP(lapchart!Q65,totallaptimes!$1:$1048576,ROW()-1)-HLOOKUP(lapchart!P65,totallaptimes!$1:$1048576,ROW()-1),"")</f>
        <v>6.6203703703651695E-6</v>
      </c>
      <c r="R65" s="2">
        <f>IFERROR(HLOOKUP(lapchart!R65,totallaptimes!$1:$1048576,ROW()-1)-HLOOKUP(lapchart!Q65,totallaptimes!$1:$1048576,ROW()-1),"")</f>
        <v>5.0694444444776554E-6</v>
      </c>
      <c r="S65" s="2">
        <f>IFERROR(HLOOKUP(lapchart!S65,totallaptimes!$1:$1048576,ROW()-1)-HLOOKUP(lapchart!R65,totallaptimes!$1:$1048576,ROW()-1),"")</f>
        <v>1.0601851851844979E-5</v>
      </c>
      <c r="T65" s="2">
        <f>IFERROR(HLOOKUP(lapchart!T65,totallaptimes!$1:$1048576,ROW()-1)-HLOOKUP(lapchart!S65,totallaptimes!$1:$1048576,ROW()-1),"")</f>
        <v>8.9592592592591808E-4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0.875</v>
      </c>
      <c r="C66" s="2">
        <f>IFERROR(HLOOKUP(lapchart!C66,totallaptimes!$1:$1048576,ROW()-1)-HLOOKUP(lapchart!B66,totallaptimes!$1:$1048576,ROW()-1),"")</f>
        <v>4.1840277777767387E-5</v>
      </c>
      <c r="D66" s="2">
        <f>IFERROR(HLOOKUP(lapchart!D66,totallaptimes!$1:$1048576,ROW()-1)-HLOOKUP(lapchart!C66,totallaptimes!$1:$1048576,ROW()-1),"")</f>
        <v>1.39004629629777E-5</v>
      </c>
      <c r="E66" s="2">
        <f>IFERROR(HLOOKUP(lapchart!E66,totallaptimes!$1:$1048576,ROW()-1)-HLOOKUP(lapchart!D66,totallaptimes!$1:$1048576,ROW()-1),"")</f>
        <v>7.8009259259145813E-6</v>
      </c>
      <c r="F66" s="2">
        <f>IFERROR(HLOOKUP(lapchart!F66,totallaptimes!$1:$1048576,ROW()-1)-HLOOKUP(lapchart!E66,totallaptimes!$1:$1048576,ROW()-1),"")</f>
        <v>7.4189814814953903E-6</v>
      </c>
      <c r="G66" s="2">
        <f>IFERROR(HLOOKUP(lapchart!G66,totallaptimes!$1:$1048576,ROW()-1)-HLOOKUP(lapchart!F66,totallaptimes!$1:$1048576,ROW()-1),"")</f>
        <v>5.4768518518516496E-5</v>
      </c>
      <c r="H66" s="2">
        <f>IFERROR(HLOOKUP(lapchart!H66,totallaptimes!$1:$1048576,ROW()-1)-HLOOKUP(lapchart!G66,totallaptimes!$1:$1048576,ROW()-1),"")</f>
        <v>5.555555555555175E-5</v>
      </c>
      <c r="I66" s="2">
        <f>IFERROR(HLOOKUP(lapchart!I66,totallaptimes!$1:$1048576,ROW()-1)-HLOOKUP(lapchart!H66,totallaptimes!$1:$1048576,ROW()-1),"")</f>
        <v>7.1064814814794652E-6</v>
      </c>
      <c r="J66" s="2">
        <f>IFERROR(HLOOKUP(lapchart!J66,totallaptimes!$1:$1048576,ROW()-1)-HLOOKUP(lapchart!I66,totallaptimes!$1:$1048576,ROW()-1),"")</f>
        <v>5.6828703703659667E-6</v>
      </c>
      <c r="K66" s="2">
        <f>IFERROR(HLOOKUP(lapchart!K66,totallaptimes!$1:$1048576,ROW()-1)-HLOOKUP(lapchart!J66,totallaptimes!$1:$1048576,ROW()-1),"")</f>
        <v>6.3078703703700612E-6</v>
      </c>
      <c r="L66" s="2">
        <f>IFERROR(HLOOKUP(lapchart!L66,totallaptimes!$1:$1048576,ROW()-1)-HLOOKUP(lapchart!K66,totallaptimes!$1:$1048576,ROW()-1),"")</f>
        <v>6.2152777777976786E-6</v>
      </c>
      <c r="M66" s="2">
        <f>IFERROR(HLOOKUP(lapchart!M66,totallaptimes!$1:$1048576,ROW()-1)-HLOOKUP(lapchart!L66,totallaptimes!$1:$1048576,ROW()-1),"")</f>
        <v>2.3807870370380624E-5</v>
      </c>
      <c r="N66" s="2">
        <f>IFERROR(HLOOKUP(lapchart!N66,totallaptimes!$1:$1048576,ROW()-1)-HLOOKUP(lapchart!M66,totallaptimes!$1:$1048576,ROW()-1),"")</f>
        <v>1.5405092592554737E-5</v>
      </c>
      <c r="O66" s="2">
        <f>IFERROR(HLOOKUP(lapchart!O66,totallaptimes!$1:$1048576,ROW()-1)-HLOOKUP(lapchart!N66,totallaptimes!$1:$1048576,ROW()-1),"")</f>
        <v>2.7789351851839617E-5</v>
      </c>
      <c r="P66" s="2">
        <f>IFERROR(HLOOKUP(lapchart!P66,totallaptimes!$1:$1048576,ROW()-1)-HLOOKUP(lapchart!O66,totallaptimes!$1:$1048576,ROW()-1),"")</f>
        <v>3.8425925925830717E-6</v>
      </c>
      <c r="Q66" s="2">
        <f>IFERROR(HLOOKUP(lapchart!Q66,totallaptimes!$1:$1048576,ROW()-1)-HLOOKUP(lapchart!P66,totallaptimes!$1:$1048576,ROW()-1),"")</f>
        <v>1.4467592592964928E-6</v>
      </c>
      <c r="R66" s="2">
        <f>IFERROR(HLOOKUP(lapchart!R66,totallaptimes!$1:$1048576,ROW()-1)-HLOOKUP(lapchart!Q66,totallaptimes!$1:$1048576,ROW()-1),"")</f>
        <v>2.4305555555714786E-7</v>
      </c>
      <c r="S66" s="2">
        <f>IFERROR(HLOOKUP(lapchart!S66,totallaptimes!$1:$1048576,ROW()-1)-HLOOKUP(lapchart!R66,totallaptimes!$1:$1048576,ROW()-1),"")</f>
        <v>9.9652777777667345E-6</v>
      </c>
      <c r="T66" s="2">
        <f>IFERROR(HLOOKUP(lapchart!T66,totallaptimes!$1:$1048576,ROW()-1)-HLOOKUP(lapchart!S66,totallaptimes!$1:$1048576,ROW()-1),"")</f>
        <v>9.0416666666665729E-4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0.91666666666666696</v>
      </c>
      <c r="C67" s="2">
        <f>IFERROR(HLOOKUP(lapchart!C67,totallaptimes!$1:$1048576,ROW()-1)-HLOOKUP(lapchart!B67,totallaptimes!$1:$1048576,ROW()-1),"")</f>
        <v>4.3692129629617493E-5</v>
      </c>
      <c r="D67" s="2">
        <f>IFERROR(HLOOKUP(lapchart!D67,totallaptimes!$1:$1048576,ROW()-1)-HLOOKUP(lapchart!C67,totallaptimes!$1:$1048576,ROW()-1),"")</f>
        <v>1.5057870370385751E-5</v>
      </c>
      <c r="E67" s="2">
        <f>IFERROR(HLOOKUP(lapchart!E67,totallaptimes!$1:$1048576,ROW()-1)-HLOOKUP(lapchart!D67,totallaptimes!$1:$1048576,ROW()-1),"")</f>
        <v>1.1759259259246091E-5</v>
      </c>
      <c r="F67" s="2">
        <f>IFERROR(HLOOKUP(lapchart!F67,totallaptimes!$1:$1048576,ROW()-1)-HLOOKUP(lapchart!E67,totallaptimes!$1:$1048576,ROW()-1),"")</f>
        <v>5.2546296296432371E-6</v>
      </c>
      <c r="G67" s="2">
        <f>IFERROR(HLOOKUP(lapchart!G67,totallaptimes!$1:$1048576,ROW()-1)-HLOOKUP(lapchart!F67,totallaptimes!$1:$1048576,ROW()-1),"")</f>
        <v>6.314814814815245E-5</v>
      </c>
      <c r="H67" s="2">
        <f>IFERROR(HLOOKUP(lapchart!H67,totallaptimes!$1:$1048576,ROW()-1)-HLOOKUP(lapchart!G67,totallaptimes!$1:$1048576,ROW()-1),"")</f>
        <v>6.4131944444434374E-5</v>
      </c>
      <c r="I67" s="2">
        <f>IFERROR(HLOOKUP(lapchart!I67,totallaptimes!$1:$1048576,ROW()-1)-HLOOKUP(lapchart!H67,totallaptimes!$1:$1048576,ROW()-1),"")</f>
        <v>6.7476851851877573E-6</v>
      </c>
      <c r="J67" s="2">
        <f>IFERROR(HLOOKUP(lapchart!J67,totallaptimes!$1:$1048576,ROW()-1)-HLOOKUP(lapchart!I67,totallaptimes!$1:$1048576,ROW()-1),"")</f>
        <v>4.9884259259169728E-6</v>
      </c>
      <c r="K67" s="2">
        <f>IFERROR(HLOOKUP(lapchart!K67,totallaptimes!$1:$1048576,ROW()-1)-HLOOKUP(lapchart!J67,totallaptimes!$1:$1048576,ROW()-1),"")</f>
        <v>8.8194444444467113E-6</v>
      </c>
      <c r="L67" s="2">
        <f>IFERROR(HLOOKUP(lapchart!L67,totallaptimes!$1:$1048576,ROW()-1)-HLOOKUP(lapchart!K67,totallaptimes!$1:$1048576,ROW()-1),"")</f>
        <v>5.1620370370569768E-6</v>
      </c>
      <c r="M67" s="2">
        <f>IFERROR(HLOOKUP(lapchart!M67,totallaptimes!$1:$1048576,ROW()-1)-HLOOKUP(lapchart!L67,totallaptimes!$1:$1048576,ROW()-1),"")</f>
        <v>2.1250000000014313E-5</v>
      </c>
      <c r="N67" s="2">
        <f>IFERROR(HLOOKUP(lapchart!N67,totallaptimes!$1:$1048576,ROW()-1)-HLOOKUP(lapchart!M67,totallaptimes!$1:$1048576,ROW()-1),"")</f>
        <v>1.5983796296255293E-5</v>
      </c>
      <c r="O67" s="2">
        <f>IFERROR(HLOOKUP(lapchart!O67,totallaptimes!$1:$1048576,ROW()-1)-HLOOKUP(lapchart!N67,totallaptimes!$1:$1048576,ROW()-1),"")</f>
        <v>2.2847222222212304E-5</v>
      </c>
      <c r="P67" s="2">
        <f>IFERROR(HLOOKUP(lapchart!P67,totallaptimes!$1:$1048576,ROW()-1)-HLOOKUP(lapchart!O67,totallaptimes!$1:$1048576,ROW()-1),"")</f>
        <v>1.1469907407392343E-5</v>
      </c>
      <c r="Q67" s="2">
        <f>IFERROR(HLOOKUP(lapchart!Q67,totallaptimes!$1:$1048576,ROW()-1)-HLOOKUP(lapchart!P67,totallaptimes!$1:$1048576,ROW()-1),"")</f>
        <v>7.1064814815210986E-6</v>
      </c>
      <c r="R67" s="2">
        <f>IFERROR(HLOOKUP(lapchart!R67,totallaptimes!$1:$1048576,ROW()-1)-HLOOKUP(lapchart!Q67,totallaptimes!$1:$1048576,ROW()-1),"")</f>
        <v>2.6122685185175909E-5</v>
      </c>
      <c r="S67" s="2">
        <f>IFERROR(HLOOKUP(lapchart!S67,totallaptimes!$1:$1048576,ROW()-1)-HLOOKUP(lapchart!R67,totallaptimes!$1:$1048576,ROW()-1),"")</f>
        <v>4.5034722222232759E-5</v>
      </c>
      <c r="T67" s="2">
        <f>IFERROR(HLOOKUP(lapchart!T67,totallaptimes!$1:$1048576,ROW()-1)-HLOOKUP(lapchart!S67,totallaptimes!$1:$1048576,ROW()-1),"")</f>
        <v>1.0420138888888666E-3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0.95833333333333304</v>
      </c>
      <c r="C68" s="2">
        <f>IFERROR(HLOOKUP(lapchart!C68,totallaptimes!$1:$1048576,ROW()-1)-HLOOKUP(lapchart!B68,totallaptimes!$1:$1048576,ROW()-1),"")</f>
        <v>2.9062500000003044E-5</v>
      </c>
      <c r="D68" s="2">
        <f>IFERROR(HLOOKUP(lapchart!D68,totallaptimes!$1:$1048576,ROW()-1)-HLOOKUP(lapchart!C68,totallaptimes!$1:$1048576,ROW()-1),"")</f>
        <v>1.7719907407391655E-5</v>
      </c>
      <c r="E68" s="2">
        <f>IFERROR(HLOOKUP(lapchart!E68,totallaptimes!$1:$1048576,ROW()-1)-HLOOKUP(lapchart!D68,totallaptimes!$1:$1048576,ROW()-1),"")</f>
        <v>7.2037037037057938E-5</v>
      </c>
      <c r="F68" s="2">
        <f>IFERROR(HLOOKUP(lapchart!F68,totallaptimes!$1:$1048576,ROW()-1)-HLOOKUP(lapchart!E68,totallaptimes!$1:$1048576,ROW()-1),"")</f>
        <v>8.6932870370363957E-5</v>
      </c>
      <c r="G68" s="2">
        <f>IFERROR(HLOOKUP(lapchart!G68,totallaptimes!$1:$1048576,ROW()-1)-HLOOKUP(lapchart!F68,totallaptimes!$1:$1048576,ROW()-1),"")</f>
        <v>1.2361111111108825E-5</v>
      </c>
      <c r="H68" s="2">
        <f>IFERROR(HLOOKUP(lapchart!H68,totallaptimes!$1:$1048576,ROW()-1)-HLOOKUP(lapchart!G68,totallaptimes!$1:$1048576,ROW()-1),"")</f>
        <v>1.3414351851842587E-5</v>
      </c>
      <c r="I68" s="2">
        <f>IFERROR(HLOOKUP(lapchart!I68,totallaptimes!$1:$1048576,ROW()-1)-HLOOKUP(lapchart!H68,totallaptimes!$1:$1048576,ROW()-1),"")</f>
        <v>1.3113425925928568E-5</v>
      </c>
      <c r="J68" s="2">
        <f>IFERROR(HLOOKUP(lapchart!J68,totallaptimes!$1:$1048576,ROW()-1)-HLOOKUP(lapchart!I68,totallaptimes!$1:$1048576,ROW()-1),"")</f>
        <v>1.4953703703725341E-5</v>
      </c>
      <c r="K68" s="2">
        <f>IFERROR(HLOOKUP(lapchart!K68,totallaptimes!$1:$1048576,ROW()-1)-HLOOKUP(lapchart!J68,totallaptimes!$1:$1048576,ROW()-1),"")</f>
        <v>2.3206018518531768E-5</v>
      </c>
      <c r="L68" s="2">
        <f>IFERROR(HLOOKUP(lapchart!L68,totallaptimes!$1:$1048576,ROW()-1)-HLOOKUP(lapchart!K68,totallaptimes!$1:$1048576,ROW()-1),"")</f>
        <v>4.7337962962579194E-6</v>
      </c>
      <c r="M68" s="2">
        <f>IFERROR(HLOOKUP(lapchart!M68,totallaptimes!$1:$1048576,ROW()-1)-HLOOKUP(lapchart!L68,totallaptimes!$1:$1048576,ROW()-1),"")</f>
        <v>4.8935185185158825E-5</v>
      </c>
      <c r="N68" s="2">
        <f>IFERROR(HLOOKUP(lapchart!N68,totallaptimes!$1:$1048576,ROW()-1)-HLOOKUP(lapchart!M68,totallaptimes!$1:$1048576,ROW()-1),"")</f>
        <v>1.1365740740780506E-5</v>
      </c>
      <c r="O68" s="2">
        <f>IFERROR(HLOOKUP(lapchart!O68,totallaptimes!$1:$1048576,ROW()-1)-HLOOKUP(lapchart!N68,totallaptimes!$1:$1048576,ROW()-1),"")</f>
        <v>5.8576388888877118E-5</v>
      </c>
      <c r="P68" s="2">
        <f>IFERROR(HLOOKUP(lapchart!P68,totallaptimes!$1:$1048576,ROW()-1)-HLOOKUP(lapchart!O68,totallaptimes!$1:$1048576,ROW()-1),"")</f>
        <v>3.0210648148149694E-4</v>
      </c>
      <c r="Q68" s="2">
        <f>IFERROR(HLOOKUP(lapchart!Q68,totallaptimes!$1:$1048576,ROW()-1)-HLOOKUP(lapchart!P68,totallaptimes!$1:$1048576,ROW()-1),"")</f>
        <v>9.1732638888886164E-4</v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1</v>
      </c>
      <c r="C69" s="2">
        <f>IFERROR(HLOOKUP(lapchart!C69,totallaptimes!$1:$1048576,ROW()-1)-HLOOKUP(lapchart!B69,totallaptimes!$1:$1048576,ROW()-1),"")</f>
        <v>1.1875000000001468E-5</v>
      </c>
      <c r="D69" s="2">
        <f>IFERROR(HLOOKUP(lapchart!D69,totallaptimes!$1:$1048576,ROW()-1)-HLOOKUP(lapchart!C69,totallaptimes!$1:$1048576,ROW()-1),"")</f>
        <v>9.8263888888908135E-6</v>
      </c>
      <c r="E69" s="2">
        <f>IFERROR(HLOOKUP(lapchart!E69,totallaptimes!$1:$1048576,ROW()-1)-HLOOKUP(lapchart!D69,totallaptimes!$1:$1048576,ROW()-1),"")</f>
        <v>1.7650462962946756E-5</v>
      </c>
      <c r="F69" s="2">
        <f>IFERROR(HLOOKUP(lapchart!F69,totallaptimes!$1:$1048576,ROW()-1)-HLOOKUP(lapchart!E69,totallaptimes!$1:$1048576,ROW()-1),"")</f>
        <v>2.6435185185198773E-5</v>
      </c>
      <c r="G69" s="2">
        <f>IFERROR(HLOOKUP(lapchart!G69,totallaptimes!$1:$1048576,ROW()-1)-HLOOKUP(lapchart!F69,totallaptimes!$1:$1048576,ROW()-1),"")</f>
        <v>8.5300925925860249E-6</v>
      </c>
      <c r="H69" s="2">
        <f>IFERROR(HLOOKUP(lapchart!H69,totallaptimes!$1:$1048576,ROW()-1)-HLOOKUP(lapchart!G69,totallaptimes!$1:$1048576,ROW()-1),"")</f>
        <v>1.4166666666662331E-5</v>
      </c>
      <c r="I69" s="2">
        <f>IFERROR(HLOOKUP(lapchart!I69,totallaptimes!$1:$1048576,ROW()-1)-HLOOKUP(lapchart!H69,totallaptimes!$1:$1048576,ROW()-1),"")</f>
        <v>1.3668981481480824E-5</v>
      </c>
      <c r="J69" s="2">
        <f>IFERROR(HLOOKUP(lapchart!J69,totallaptimes!$1:$1048576,ROW()-1)-HLOOKUP(lapchart!I69,totallaptimes!$1:$1048576,ROW()-1),"")</f>
        <v>2.1203703703724652E-5</v>
      </c>
      <c r="K69" s="2">
        <f>IFERROR(HLOOKUP(lapchart!K69,totallaptimes!$1:$1048576,ROW()-1)-HLOOKUP(lapchart!J69,totallaptimes!$1:$1048576,ROW()-1),"")</f>
        <v>1.1793981481496296E-5</v>
      </c>
      <c r="L69" s="2">
        <f>IFERROR(HLOOKUP(lapchart!L69,totallaptimes!$1:$1048576,ROW()-1)-HLOOKUP(lapchart!K69,totallaptimes!$1:$1048576,ROW()-1),"")</f>
        <v>8.1828703703337724E-6</v>
      </c>
      <c r="M69" s="2">
        <f>IFERROR(HLOOKUP(lapchart!M69,totallaptimes!$1:$1048576,ROW()-1)-HLOOKUP(lapchart!L69,totallaptimes!$1:$1048576,ROW()-1),"")</f>
        <v>5.8032407407378195E-5</v>
      </c>
      <c r="N69" s="2">
        <f>IFERROR(HLOOKUP(lapchart!N69,totallaptimes!$1:$1048576,ROW()-1)-HLOOKUP(lapchart!M69,totallaptimes!$1:$1048576,ROW()-1),"")</f>
        <v>1.8263888888932212E-5</v>
      </c>
      <c r="O69" s="2">
        <f>IFERROR(HLOOKUP(lapchart!O69,totallaptimes!$1:$1048576,ROW()-1)-HLOOKUP(lapchart!N69,totallaptimes!$1:$1048576,ROW()-1),"")</f>
        <v>1.6598379629628041E-4</v>
      </c>
      <c r="P69" s="2">
        <f>IFERROR(HLOOKUP(lapchart!P69,totallaptimes!$1:$1048576,ROW()-1)-HLOOKUP(lapchart!O69,totallaptimes!$1:$1048576,ROW()-1),"")</f>
        <v>1.7528935185186917E-4</v>
      </c>
      <c r="Q69" s="2">
        <f>IFERROR(HLOOKUP(lapchart!Q69,totallaptimes!$1:$1048576,ROW()-1)-HLOOKUP(lapchart!P69,totallaptimes!$1:$1048576,ROW()-1),"")</f>
        <v>9.8402777777775036E-4</v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1.0416666666666701</v>
      </c>
      <c r="C70" s="2">
        <f>IFERROR(HLOOKUP(lapchart!C70,totallaptimes!$1:$1048576,ROW()-1)-HLOOKUP(lapchart!B70,totallaptimes!$1:$1048576,ROW()-1),"")</f>
        <v>1.2766203703704071E-5</v>
      </c>
      <c r="D70" s="2">
        <f>IFERROR(HLOOKUP(lapchart!D70,totallaptimes!$1:$1048576,ROW()-1)-HLOOKUP(lapchart!C70,totallaptimes!$1:$1048576,ROW()-1),"")</f>
        <v>1.2152777777781065E-5</v>
      </c>
      <c r="E70" s="2">
        <f>IFERROR(HLOOKUP(lapchart!E70,totallaptimes!$1:$1048576,ROW()-1)-HLOOKUP(lapchart!D70,totallaptimes!$1:$1048576,ROW()-1),"")</f>
        <v>1.2673611111090055E-5</v>
      </c>
      <c r="F70" s="2">
        <f>IFERROR(HLOOKUP(lapchart!F70,totallaptimes!$1:$1048576,ROW()-1)-HLOOKUP(lapchart!E70,totallaptimes!$1:$1048576,ROW()-1),"")</f>
        <v>1.2060185185201744E-5</v>
      </c>
      <c r="G70" s="2">
        <f>IFERROR(HLOOKUP(lapchart!G70,totallaptimes!$1:$1048576,ROW()-1)-HLOOKUP(lapchart!F70,totallaptimes!$1:$1048576,ROW()-1),"")</f>
        <v>1.7546296296286346E-5</v>
      </c>
      <c r="H70" s="2">
        <f>IFERROR(HLOOKUP(lapchart!H70,totallaptimes!$1:$1048576,ROW()-1)-HLOOKUP(lapchart!G70,totallaptimes!$1:$1048576,ROW()-1),"")</f>
        <v>1.0543981481481168E-5</v>
      </c>
      <c r="I70" s="2">
        <f>IFERROR(HLOOKUP(lapchart!I70,totallaptimes!$1:$1048576,ROW()-1)-HLOOKUP(lapchart!H70,totallaptimes!$1:$1048576,ROW()-1),"")</f>
        <v>1.7407407407403486E-5</v>
      </c>
      <c r="J70" s="2">
        <f>IFERROR(HLOOKUP(lapchart!J70,totallaptimes!$1:$1048576,ROW()-1)-HLOOKUP(lapchart!I70,totallaptimes!$1:$1048576,ROW()-1),"")</f>
        <v>1.376157407409484E-5</v>
      </c>
      <c r="K70" s="2">
        <f>IFERROR(HLOOKUP(lapchart!K70,totallaptimes!$1:$1048576,ROW()-1)-HLOOKUP(lapchart!J70,totallaptimes!$1:$1048576,ROW()-1),"")</f>
        <v>1.638888888890605E-5</v>
      </c>
      <c r="L70" s="2">
        <f>IFERROR(HLOOKUP(lapchart!L70,totallaptimes!$1:$1048576,ROW()-1)-HLOOKUP(lapchart!K70,totallaptimes!$1:$1048576,ROW()-1),"")</f>
        <v>1.0567129629594774E-5</v>
      </c>
      <c r="M70" s="2">
        <f>IFERROR(HLOOKUP(lapchart!M70,totallaptimes!$1:$1048576,ROW()-1)-HLOOKUP(lapchart!L70,totallaptimes!$1:$1048576,ROW()-1),"")</f>
        <v>1.3148148148116323E-5</v>
      </c>
      <c r="N70" s="2">
        <f>IFERROR(HLOOKUP(lapchart!N70,totallaptimes!$1:$1048576,ROW()-1)-HLOOKUP(lapchart!M70,totallaptimes!$1:$1048576,ROW()-1),"")</f>
        <v>1.0972222222266348E-5</v>
      </c>
      <c r="O70" s="2">
        <f>IFERROR(HLOOKUP(lapchart!O70,totallaptimes!$1:$1048576,ROW()-1)-HLOOKUP(lapchart!N70,totallaptimes!$1:$1048576,ROW()-1),"")</f>
        <v>2.9479166666651624E-5</v>
      </c>
      <c r="P70" s="2">
        <f>IFERROR(HLOOKUP(lapchart!P70,totallaptimes!$1:$1048576,ROW()-1)-HLOOKUP(lapchart!O70,totallaptimes!$1:$1048576,ROW()-1),"")</f>
        <v>4.1527777777793096E-5</v>
      </c>
      <c r="Q70" s="2">
        <f>IFERROR(HLOOKUP(lapchart!Q70,totallaptimes!$1:$1048576,ROW()-1)-HLOOKUP(lapchart!P70,totallaptimes!$1:$1048576,ROW()-1),"")</f>
        <v>1.4357986111110874E-3</v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1.0833333333333299</v>
      </c>
      <c r="C71" s="2">
        <f>IFERROR(HLOOKUP(lapchart!C71,totallaptimes!$1:$1048576,ROW()-1)-HLOOKUP(lapchart!B71,totallaptimes!$1:$1048576,ROW()-1),"")</f>
        <v>6.8402777777809565E-6</v>
      </c>
      <c r="D71" s="2">
        <f>IFERROR(HLOOKUP(lapchart!D71,totallaptimes!$1:$1048576,ROW()-1)-HLOOKUP(lapchart!C71,totallaptimes!$1:$1048576,ROW()-1),"")</f>
        <v>2.5115740740766501E-6</v>
      </c>
      <c r="E71" s="2">
        <f>IFERROR(HLOOKUP(lapchart!E71,totallaptimes!$1:$1048576,ROW()-1)-HLOOKUP(lapchart!D71,totallaptimes!$1:$1048576,ROW()-1),"")</f>
        <v>6.5972222219878862E-7</v>
      </c>
      <c r="F71" s="2">
        <f>IFERROR(HLOOKUP(lapchart!F71,totallaptimes!$1:$1048576,ROW()-1)-HLOOKUP(lapchart!E71,totallaptimes!$1:$1048576,ROW()-1),"")</f>
        <v>1.0659722222236545E-5</v>
      </c>
      <c r="G71" s="2">
        <f>IFERROR(HLOOKUP(lapchart!G71,totallaptimes!$1:$1048576,ROW()-1)-HLOOKUP(lapchart!F71,totallaptimes!$1:$1048576,ROW()-1),"")</f>
        <v>3.4374999999947642E-6</v>
      </c>
      <c r="H71" s="2">
        <f>IFERROR(HLOOKUP(lapchart!H71,totallaptimes!$1:$1048576,ROW()-1)-HLOOKUP(lapchart!G71,totallaptimes!$1:$1048576,ROW()-1),"")</f>
        <v>5.0694444444498998E-6</v>
      </c>
      <c r="I71" s="2">
        <f>IFERROR(HLOOKUP(lapchart!I71,totallaptimes!$1:$1048576,ROW()-1)-HLOOKUP(lapchart!H71,totallaptimes!$1:$1048576,ROW()-1),"")</f>
        <v>9.6180555555491765E-6</v>
      </c>
      <c r="J71" s="2">
        <f>IFERROR(HLOOKUP(lapchart!J71,totallaptimes!$1:$1048576,ROW()-1)-HLOOKUP(lapchart!I71,totallaptimes!$1:$1048576,ROW()-1),"")</f>
        <v>4.7685185185358803E-6</v>
      </c>
      <c r="K71" s="2">
        <f>IFERROR(HLOOKUP(lapchart!K71,totallaptimes!$1:$1048576,ROW()-1)-HLOOKUP(lapchart!J71,totallaptimes!$1:$1048576,ROW()-1),"")</f>
        <v>1.3541666666894159E-6</v>
      </c>
      <c r="L71" s="2">
        <f>IFERROR(HLOOKUP(lapchart!L71,totallaptimes!$1:$1048576,ROW()-1)-HLOOKUP(lapchart!K71,totallaptimes!$1:$1048576,ROW()-1),"")</f>
        <v>2.6388888888506656E-6</v>
      </c>
      <c r="M71" s="2">
        <f>IFERROR(HLOOKUP(lapchart!M71,totallaptimes!$1:$1048576,ROW()-1)-HLOOKUP(lapchart!L71,totallaptimes!$1:$1048576,ROW()-1),"")</f>
        <v>2.4421296296039952E-6</v>
      </c>
      <c r="N71" s="2">
        <f>IFERROR(HLOOKUP(lapchart!N71,totallaptimes!$1:$1048576,ROW()-1)-HLOOKUP(lapchart!M71,totallaptimes!$1:$1048576,ROW()-1),"")</f>
        <v>2.7430555555874037E-6</v>
      </c>
      <c r="O71" s="2">
        <f>IFERROR(HLOOKUP(lapchart!O71,totallaptimes!$1:$1048576,ROW()-1)-HLOOKUP(lapchart!N71,totallaptimes!$1:$1048576,ROW()-1),"")</f>
        <v>1.7361111110947292E-6</v>
      </c>
      <c r="P71" s="2">
        <f>IFERROR(HLOOKUP(lapchart!P71,totallaptimes!$1:$1048576,ROW()-1)-HLOOKUP(lapchart!O71,totallaptimes!$1:$1048576,ROW()-1),"")</f>
        <v>5.7638888889127715E-6</v>
      </c>
      <c r="Q71" s="2">
        <f>IFERROR(HLOOKUP(lapchart!Q71,totallaptimes!$1:$1048576,ROW()-1)-HLOOKUP(lapchart!P71,totallaptimes!$1:$1048576,ROW()-1),"")</f>
        <v>9.1736111111108409E-4</v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1.125</v>
      </c>
      <c r="C72" s="2">
        <f>IFERROR(HLOOKUP(lapchart!C72,totallaptimes!$1:$1048576,ROW()-1)-HLOOKUP(lapchart!B72,totallaptimes!$1:$1048576,ROW()-1),"")</f>
        <v>5.2430555555565972E-5</v>
      </c>
      <c r="D72" s="2">
        <f>IFERROR(HLOOKUP(lapchart!D72,totallaptimes!$1:$1048576,ROW()-1)-HLOOKUP(lapchart!C72,totallaptimes!$1:$1048576,ROW()-1),"")</f>
        <v>4.8958333333098958E-6</v>
      </c>
      <c r="E72" s="2">
        <f>IFERROR(HLOOKUP(lapchart!E72,totallaptimes!$1:$1048576,ROW()-1)-HLOOKUP(lapchart!D72,totallaptimes!$1:$1048576,ROW()-1),"")</f>
        <v>1.6296296296305912E-5</v>
      </c>
      <c r="F72" s="2">
        <f>IFERROR(HLOOKUP(lapchart!F72,totallaptimes!$1:$1048576,ROW()-1)-HLOOKUP(lapchart!E72,totallaptimes!$1:$1048576,ROW()-1),"")</f>
        <v>3.4374999999947642E-6</v>
      </c>
      <c r="G72" s="2">
        <f>IFERROR(HLOOKUP(lapchart!G72,totallaptimes!$1:$1048576,ROW()-1)-HLOOKUP(lapchart!F72,totallaptimes!$1:$1048576,ROW()-1),"")</f>
        <v>3.8773148148263381E-6</v>
      </c>
      <c r="H72" s="2">
        <f>IFERROR(HLOOKUP(lapchart!H72,totallaptimes!$1:$1048576,ROW()-1)-HLOOKUP(lapchart!G72,totallaptimes!$1:$1048576,ROW()-1),"")</f>
        <v>6.2268518518371341E-6</v>
      </c>
      <c r="I72" s="2">
        <f>IFERROR(HLOOKUP(lapchart!I72,totallaptimes!$1:$1048576,ROW()-1)-HLOOKUP(lapchart!H72,totallaptimes!$1:$1048576,ROW()-1),"")</f>
        <v>1.9560185185452106E-6</v>
      </c>
      <c r="J72" s="2">
        <f>IFERROR(HLOOKUP(lapchart!J72,totallaptimes!$1:$1048576,ROW()-1)-HLOOKUP(lapchart!I72,totallaptimes!$1:$1048576,ROW()-1),"")</f>
        <v>8.1250000000115952E-6</v>
      </c>
      <c r="K72" s="2">
        <f>IFERROR(HLOOKUP(lapchart!K72,totallaptimes!$1:$1048576,ROW()-1)-HLOOKUP(lapchart!J72,totallaptimes!$1:$1048576,ROW()-1),"")</f>
        <v>5.972222222164203E-6</v>
      </c>
      <c r="L72" s="2">
        <f>IFERROR(HLOOKUP(lapchart!L72,totallaptimes!$1:$1048576,ROW()-1)-HLOOKUP(lapchart!K72,totallaptimes!$1:$1048576,ROW()-1),"")</f>
        <v>5.2083333336450099E-7</v>
      </c>
      <c r="M72" s="2">
        <f>IFERROR(HLOOKUP(lapchart!M72,totallaptimes!$1:$1048576,ROW()-1)-HLOOKUP(lapchart!L72,totallaptimes!$1:$1048576,ROW()-1),"")</f>
        <v>8.0671296296269679E-6</v>
      </c>
      <c r="N72" s="2">
        <f>IFERROR(HLOOKUP(lapchart!N72,totallaptimes!$1:$1048576,ROW()-1)-HLOOKUP(lapchart!M72,totallaptimes!$1:$1048576,ROW()-1),"")</f>
        <v>6.1342592592439349E-6</v>
      </c>
      <c r="O72" s="2">
        <f>IFERROR(HLOOKUP(lapchart!O72,totallaptimes!$1:$1048576,ROW()-1)-HLOOKUP(lapchart!N72,totallaptimes!$1:$1048576,ROW()-1),"")</f>
        <v>5.3587962963175251E-6</v>
      </c>
      <c r="P72" s="2">
        <f>IFERROR(HLOOKUP(lapchart!P72,totallaptimes!$1:$1048576,ROW()-1)-HLOOKUP(lapchart!O72,totallaptimes!$1:$1048576,ROW()-1),"")</f>
        <v>3.0115740740743746E-5</v>
      </c>
      <c r="Q72" s="2">
        <f>IFERROR(HLOOKUP(lapchart!Q72,totallaptimes!$1:$1048576,ROW()-1)-HLOOKUP(lapchart!P72,totallaptimes!$1:$1048576,ROW()-1),"")</f>
        <v>8.7555555555553222E-4</v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1.1666666666666701</v>
      </c>
      <c r="C73" s="2">
        <f>IFERROR(HLOOKUP(lapchart!C73,totallaptimes!$1:$1048576,ROW()-1)-HLOOKUP(lapchart!B73,totallaptimes!$1:$1048576,ROW()-1),"")</f>
        <v>7.0335648148150964E-5</v>
      </c>
      <c r="D73" s="2">
        <f>IFERROR(HLOOKUP(lapchart!D73,totallaptimes!$1:$1048576,ROW()-1)-HLOOKUP(lapchart!C73,totallaptimes!$1:$1048576,ROW()-1),"")</f>
        <v>7.1759259256953811E-7</v>
      </c>
      <c r="E73" s="2">
        <f>IFERROR(HLOOKUP(lapchart!E73,totallaptimes!$1:$1048576,ROW()-1)-HLOOKUP(lapchart!D73,totallaptimes!$1:$1048576,ROW()-1),"")</f>
        <v>3.190972222223698E-5</v>
      </c>
      <c r="F73" s="2">
        <f>IFERROR(HLOOKUP(lapchart!F73,totallaptimes!$1:$1048576,ROW()-1)-HLOOKUP(lapchart!E73,totallaptimes!$1:$1048576,ROW()-1),"")</f>
        <v>6.4351851851718322E-6</v>
      </c>
      <c r="G73" s="2">
        <f>IFERROR(HLOOKUP(lapchart!G73,totallaptimes!$1:$1048576,ROW()-1)-HLOOKUP(lapchart!F73,totallaptimes!$1:$1048576,ROW()-1),"")</f>
        <v>8.6689814814966404E-6</v>
      </c>
      <c r="H73" s="2">
        <f>IFERROR(HLOOKUP(lapchart!H73,totallaptimes!$1:$1048576,ROW()-1)-HLOOKUP(lapchart!G73,totallaptimes!$1:$1048576,ROW()-1),"")</f>
        <v>3.935185185169332E-6</v>
      </c>
      <c r="I73" s="2">
        <f>IFERROR(HLOOKUP(lapchart!I73,totallaptimes!$1:$1048576,ROW()-1)-HLOOKUP(lapchart!H73,totallaptimes!$1:$1048576,ROW()-1),"")</f>
        <v>7.6736111111336269E-6</v>
      </c>
      <c r="J73" s="2">
        <f>IFERROR(HLOOKUP(lapchart!J73,totallaptimes!$1:$1048576,ROW()-1)-HLOOKUP(lapchart!I73,totallaptimes!$1:$1048576,ROW()-1),"")</f>
        <v>3.7615740740848391E-6</v>
      </c>
      <c r="K73" s="2">
        <f>IFERROR(HLOOKUP(lapchart!K73,totallaptimes!$1:$1048576,ROW()-1)-HLOOKUP(lapchart!J73,totallaptimes!$1:$1048576,ROW()-1),"")</f>
        <v>4.6527777777527479E-6</v>
      </c>
      <c r="L73" s="2">
        <f>IFERROR(HLOOKUP(lapchart!L73,totallaptimes!$1:$1048576,ROW()-1)-HLOOKUP(lapchart!K73,totallaptimes!$1:$1048576,ROW()-1),"")</f>
        <v>9.2708333333108017E-6</v>
      </c>
      <c r="M73" s="2">
        <f>IFERROR(HLOOKUP(lapchart!M73,totallaptimes!$1:$1048576,ROW()-1)-HLOOKUP(lapchart!L73,totallaptimes!$1:$1048576,ROW()-1),"")</f>
        <v>3.7847222222470167E-6</v>
      </c>
      <c r="N73" s="2">
        <f>IFERROR(HLOOKUP(lapchart!N73,totallaptimes!$1:$1048576,ROW()-1)-HLOOKUP(lapchart!M73,totallaptimes!$1:$1048576,ROW()-1),"")</f>
        <v>6.2499999999854339E-6</v>
      </c>
      <c r="O73" s="2">
        <f>IFERROR(HLOOKUP(lapchart!O73,totallaptimes!$1:$1048576,ROW()-1)-HLOOKUP(lapchart!N73,totallaptimes!$1:$1048576,ROW()-1),"")</f>
        <v>7.5000000000213785E-6</v>
      </c>
      <c r="P73" s="2">
        <f>IFERROR(HLOOKUP(lapchart!P73,totallaptimes!$1:$1048576,ROW()-1)-HLOOKUP(lapchart!O73,totallaptimes!$1:$1048576,ROW()-1),"")</f>
        <v>7.8703703703664196E-6</v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74</v>
      </c>
      <c r="B74" s="2">
        <v>1.2083333333333299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75</v>
      </c>
      <c r="B75" s="2">
        <v>1.25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DFD4-7B58-4839-BA8A-2A90343D4E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76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25">
      <c r="A2">
        <v>3</v>
      </c>
      <c r="B2">
        <f>VLOOKUP(A2,pitstop!$1:$1048576,4)</f>
        <v>40</v>
      </c>
      <c r="C2">
        <f>_xlfn.MAXIFS(pitstop!E:E,pitstop!A:A,A2)</f>
        <v>2</v>
      </c>
      <c r="D2">
        <f ca="1">IFERROR(MATCH(A2,INDIRECT("lapchart!"&amp;B2+1&amp;":"&amp;B2+1),0)-1,"")</f>
        <v>11</v>
      </c>
      <c r="E2" cm="1">
        <f t="array" aca="1" ref="E2" ca="1">IFERROR(IF(D2=1,"",INDEX(lapchart!$B:$U,B2+1,D2-1)),"")</f>
        <v>11</v>
      </c>
      <c r="F2">
        <f ca="1">IFERROR(IF(B2&lt;VLOOKUP(E2,A:B,2),MATCH(E2,INDIRECT("lapchart!"&amp;VLOOKUP(E2,A:B,2)+2&amp;":"&amp;VLOOKUP(E2,A:B,2)+2),0)-1,""),"")</f>
        <v>10</v>
      </c>
      <c r="G2">
        <f ca="1">IFERROR(IF(F2&lt;&gt;"",ABS(B2-VLOOKUP(E2,A:B,2)),""),"")</f>
        <v>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53</v>
      </c>
      <c r="C3">
        <f>_xlfn.MAXIFS(pitstop!E:E,pitstop!A:A,A3)</f>
        <v>2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7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49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47</v>
      </c>
      <c r="C5">
        <f>_xlfn.MAXIFS(pitstop!E:E,pitstop!A:A,A5)</f>
        <v>2</v>
      </c>
      <c r="D5">
        <f t="shared" ca="1" si="0"/>
        <v>8</v>
      </c>
      <c r="E5" cm="1">
        <f t="array" aca="1" ref="E5" ca="1">IFERROR(IF(D5=1,"",INDEX(lapchart!$B:$U,B5+1,D5-1)),"")</f>
        <v>10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65</v>
      </c>
      <c r="C6">
        <f>_xlfn.MAXIFS(pitstop!E:E,pitstop!A:A,A6)</f>
        <v>2</v>
      </c>
      <c r="D6">
        <f t="shared" ca="1" si="0"/>
        <v>16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47</v>
      </c>
      <c r="C7">
        <f>_xlfn.MAXIFS(pitstop!E:E,pitstop!A:A,A7)</f>
        <v>2</v>
      </c>
      <c r="D7">
        <f t="shared" ca="1" si="0"/>
        <v>7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99</v>
      </c>
      <c r="F8">
        <f t="shared" ca="1" si="1"/>
        <v>9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54</v>
      </c>
      <c r="C9">
        <f>_xlfn.MAXIFS(pitstop!E:E,pitstop!A:A,A9)</f>
        <v>2</v>
      </c>
      <c r="D9">
        <f t="shared" ca="1" si="0"/>
        <v>4</v>
      </c>
      <c r="E9" cm="1">
        <f t="array" aca="1" ref="E9" ca="1">IFERROR(IF(D9=1,"",INDEX(lapchart!$B:$U,B9+1,D9-1)),"")</f>
        <v>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53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53</v>
      </c>
      <c r="C11">
        <f>_xlfn.MAXIFS(pitstop!E:E,pitstop!A:A,A11)</f>
        <v>2</v>
      </c>
      <c r="D11">
        <f t="shared" ca="1" si="0"/>
        <v>16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50</v>
      </c>
      <c r="C12">
        <f>_xlfn.MAXIFS(pitstop!E:E,pitstop!A:A,A12)</f>
        <v>2</v>
      </c>
      <c r="D12">
        <f t="shared" ca="1" si="0"/>
        <v>4</v>
      </c>
      <c r="E12" cm="1">
        <f t="array" aca="1" ref="E12" ca="1">IFERROR(IF(D12=1,"",INDEX(lapchart!$B:$U,B12+1,D12-1)),"")</f>
        <v>5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46</v>
      </c>
      <c r="C13">
        <f>_xlfn.MAXIFS(pitstop!E:E,pitstop!A:A,A13)</f>
        <v>2</v>
      </c>
      <c r="D13">
        <f t="shared" ca="1" si="0"/>
        <v>13</v>
      </c>
      <c r="E13" cm="1">
        <f t="array" aca="1" ref="E13" ca="1">IFERROR(IF(D13=1,"",INDEX(lapchart!$B:$U,B13+1,D13-1)),"")</f>
        <v>4</v>
      </c>
      <c r="F13">
        <f t="shared" ca="1" si="1"/>
        <v>11</v>
      </c>
      <c r="G13">
        <f t="shared" ca="1" si="2"/>
        <v>7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53</v>
      </c>
      <c r="C14">
        <f>_xlfn.MAXIFS(pitstop!E:E,pitstop!A:A,A14)</f>
        <v>3</v>
      </c>
      <c r="D14">
        <f t="shared" ca="1" si="0"/>
        <v>17</v>
      </c>
      <c r="E14" cm="1">
        <f t="array" aca="1" ref="E14" ca="1">IFERROR(IF(D14=1,"",INDEX(lapchart!$B:$U,B14+1,D14-1)),"")</f>
        <v>20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54</v>
      </c>
      <c r="C15">
        <f>_xlfn.MAXIFS(pitstop!E:E,pitstop!A:A,A15)</f>
        <v>3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66</v>
      </c>
      <c r="C16">
        <f>_xlfn.MAXIFS(pitstop!E:E,pitstop!A:A,A16)</f>
        <v>3</v>
      </c>
      <c r="D16">
        <f t="shared" ca="1" si="0"/>
        <v>2</v>
      </c>
      <c r="E16" cm="1">
        <f t="array" aca="1" ref="E16" ca="1">IFERROR(IF(D16=1,"",INDEX(lapchart!$B:$U,B16+1,D16-1)),"")</f>
        <v>33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29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23</v>
      </c>
      <c r="F17">
        <f t="shared" ca="1" si="1"/>
        <v>4</v>
      </c>
      <c r="G17">
        <f t="shared" ca="1" si="2"/>
        <v>21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66</v>
      </c>
      <c r="C18">
        <f>_xlfn.MAXIFS(pitstop!E:E,pitstop!A:A,A18)</f>
        <v>3</v>
      </c>
      <c r="D18">
        <f t="shared" ca="1" si="0"/>
        <v>17</v>
      </c>
      <c r="E18" cm="1">
        <f t="array" aca="1" ref="E18" ca="1">IFERROR(IF(D18=1,"",INDEX(lapchart!$B:$U,B18+1,D18-1)),"")</f>
        <v>26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41</v>
      </c>
      <c r="C19">
        <f>_xlfn.MAXIFS(pitstop!E:E,pitstop!A:A,A19)</f>
        <v>2</v>
      </c>
      <c r="D19">
        <f t="shared" ca="1" si="0"/>
        <v>4</v>
      </c>
      <c r="E19" cm="1">
        <f t="array" aca="1" ref="E19" ca="1">IFERROR(IF(D19=1,"",INDEX(lapchart!$B:$U,B19+1,D19-1)),"")</f>
        <v>5</v>
      </c>
      <c r="F19">
        <f t="shared" ca="1" si="1"/>
        <v>3</v>
      </c>
      <c r="G19">
        <f t="shared" ca="1" si="2"/>
        <v>8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66</v>
      </c>
      <c r="C20">
        <f>_xlfn.MAXIFS(pitstop!E:E,pitstop!A:A,A20)</f>
        <v>4</v>
      </c>
      <c r="D20">
        <f t="shared" ca="1" si="0"/>
        <v>19</v>
      </c>
      <c r="E20" cm="1">
        <f t="array" aca="1" ref="E20" ca="1">IFERROR(IF(D20=1,"",INDEX(lapchart!$B:$U,B20+1,D20-1)),"")</f>
        <v>8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46</v>
      </c>
      <c r="C21">
        <f>_xlfn.MAXIFS(pitstop!E:E,pitstop!A:A,A21)</f>
        <v>2</v>
      </c>
      <c r="D21">
        <f t="shared" ca="1" si="0"/>
        <v>9</v>
      </c>
      <c r="E21" cm="1">
        <f t="array" aca="1" ref="E21" ca="1">IFERROR(IF(D21=1,"",INDEX(lapchart!$B:$U,B21+1,D21-1)),"")</f>
        <v>7</v>
      </c>
      <c r="F21">
        <f t="shared" ca="1" si="1"/>
        <v>8</v>
      </c>
      <c r="G21">
        <f t="shared" ca="1" si="2"/>
        <v>1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D6E-AA6C-44A6-9066-80B6409269B8}">
  <dimension ref="A1:B5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s="4">
        <v>0.66</v>
      </c>
    </row>
    <row r="4" spans="1:2" x14ac:dyDescent="0.25">
      <c r="A4" t="s">
        <v>127</v>
      </c>
      <c r="B4" t="s">
        <v>128</v>
      </c>
    </row>
    <row r="5" spans="1:2" x14ac:dyDescent="0.25">
      <c r="A5" t="s">
        <v>129</v>
      </c>
      <c r="B5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F0E-BD2D-49BF-8440-07678FF75F1A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131</v>
      </c>
      <c r="B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10E-F405-4D19-9C0B-7C18624D1180}">
  <dimension ref="A1:K21"/>
  <sheetViews>
    <sheetView workbookViewId="0">
      <selection activeCell="B20" sqref="B20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132</v>
      </c>
      <c r="B1" t="s">
        <v>133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10</v>
      </c>
      <c r="K3" s="1"/>
    </row>
    <row r="4" spans="1:11" x14ac:dyDescent="0.25">
      <c r="A4">
        <v>3</v>
      </c>
      <c r="B4">
        <v>55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99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44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20</v>
      </c>
      <c r="K12" s="1"/>
    </row>
    <row r="13" spans="1:11" x14ac:dyDescent="0.25">
      <c r="A13">
        <v>12</v>
      </c>
      <c r="B13">
        <v>63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23</v>
      </c>
      <c r="K15" s="1"/>
    </row>
    <row r="16" spans="1:11" x14ac:dyDescent="0.25">
      <c r="A16">
        <v>15</v>
      </c>
      <c r="B16">
        <v>27</v>
      </c>
      <c r="K16" s="1"/>
    </row>
    <row r="17" spans="1:11" x14ac:dyDescent="0.25">
      <c r="A17">
        <v>16</v>
      </c>
      <c r="B17">
        <v>88</v>
      </c>
      <c r="K17" s="1"/>
    </row>
    <row r="18" spans="1:11" x14ac:dyDescent="0.25">
      <c r="A18" t="s">
        <v>134</v>
      </c>
      <c r="B18">
        <v>5</v>
      </c>
      <c r="K18" s="1"/>
    </row>
    <row r="19" spans="1:11" x14ac:dyDescent="0.25">
      <c r="A19" t="s">
        <v>134</v>
      </c>
      <c r="B19">
        <v>16</v>
      </c>
      <c r="K19" s="1"/>
    </row>
    <row r="20" spans="1:11" x14ac:dyDescent="0.25">
      <c r="A20" t="s">
        <v>134</v>
      </c>
      <c r="B20">
        <v>18</v>
      </c>
      <c r="K20" s="1"/>
    </row>
    <row r="21" spans="1:11" x14ac:dyDescent="0.25">
      <c r="A21" t="s">
        <v>134</v>
      </c>
      <c r="B21">
        <v>77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0E4-5192-4970-97AD-3672D0E5A6EA}">
  <dimension ref="A1:N21"/>
  <sheetViews>
    <sheetView workbookViewId="0">
      <selection activeCell="N21" sqref="A1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76</v>
      </c>
      <c r="B1" t="s">
        <v>135</v>
      </c>
      <c r="C1" t="s">
        <v>136</v>
      </c>
      <c r="D1" s="7" t="s">
        <v>137</v>
      </c>
      <c r="E1" s="7" t="s">
        <v>138</v>
      </c>
      <c r="F1" s="7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146</v>
      </c>
      <c r="L1" s="8" t="s">
        <v>144</v>
      </c>
      <c r="M1" s="8" t="s">
        <v>145</v>
      </c>
      <c r="N1" s="8" t="s">
        <v>170</v>
      </c>
    </row>
    <row r="2" spans="1:14" x14ac:dyDescent="0.25">
      <c r="A2">
        <v>3</v>
      </c>
      <c r="B2">
        <f>MATCH(A2,lapchart!$B$2:$U$2,0)</f>
        <v>11</v>
      </c>
      <c r="C2">
        <f>INDEX(finalstanding!A:A,MATCH(compoundchange!A2,finalstanding!B:B,0))</f>
        <v>6</v>
      </c>
      <c r="D2">
        <f>COUNTIF(pitstop!A:A, A2)</f>
        <v>2</v>
      </c>
      <c r="E2" cm="1">
        <f t="array" ref="E2">IFERROR(INDEX(pitstop!H:H,SMALL(IF(pitstop!A:A=A2,ROW(pitstop!A:A),""),COLUMNS($E$1:E1))),"")</f>
        <v>2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8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32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31</v>
      </c>
      <c r="K2">
        <v>0</v>
      </c>
      <c r="L2">
        <f>IFERROR((C2-B2)*-1,"")</f>
        <v>5</v>
      </c>
      <c r="M2">
        <f t="shared" ref="M2:M21" si="0">IF(C2=1,25,IF(C2=2,18,IF(C2=3,15,IF(C2=4,12,IF(C2=5,10,IF(C2=6,8,IF(C2=7,6,IF(C2=8,4,IF(C2=9,2,IF(C2=10,1,0))))))))))</f>
        <v>8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6.4875219907407411E-2</v>
      </c>
    </row>
    <row r="3" spans="1:14" x14ac:dyDescent="0.25">
      <c r="A3">
        <v>4</v>
      </c>
      <c r="B3">
        <f>MATCH(A3,lapchart!$B$2:$U$2,0)</f>
        <v>10</v>
      </c>
      <c r="C3">
        <f>INDEX(finalstanding!A:A,MATCH(compoundchange!A3,finalstanding!B:B,0))</f>
        <v>8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1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27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26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18</v>
      </c>
      <c r="K3">
        <v>0</v>
      </c>
      <c r="L3">
        <f t="shared" ref="L3:L21" si="1">IFERROR((C3-B3)*-1,"")</f>
        <v>2</v>
      </c>
      <c r="M3">
        <f t="shared" si="0"/>
        <v>4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6.4882893518518517E-2</v>
      </c>
    </row>
    <row r="4" spans="1:14" x14ac:dyDescent="0.25">
      <c r="A4">
        <v>5</v>
      </c>
      <c r="B4">
        <f>MATCH(A4,lapchart!$B$2:$U$2,0)</f>
        <v>2</v>
      </c>
      <c r="C4" t="str">
        <f>INDEX(finalstanding!A:A,MATCH(compoundchange!A4,finalstanding!B:B,0))</f>
        <v>DNF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25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24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22</v>
      </c>
      <c r="K4">
        <v>0</v>
      </c>
      <c r="L4" t="str">
        <f t="shared" si="1"/>
        <v/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6.2098923611111113E-2</v>
      </c>
    </row>
    <row r="5" spans="1:14" x14ac:dyDescent="0.25">
      <c r="A5">
        <v>7</v>
      </c>
      <c r="B5">
        <f>MATCH(A5,lapchart!$B$2:$U$2,0)</f>
        <v>8</v>
      </c>
      <c r="C5">
        <f>INDEX(finalstanding!A:A,MATCH(compoundchange!A5,finalstanding!B:B,0))</f>
        <v>4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21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26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24</v>
      </c>
      <c r="K5">
        <v>0</v>
      </c>
      <c r="L5">
        <f t="shared" si="1"/>
        <v>4</v>
      </c>
      <c r="M5">
        <f t="shared" si="0"/>
        <v>12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6.4862615740740745E-2</v>
      </c>
    </row>
    <row r="6" spans="1:14" x14ac:dyDescent="0.25">
      <c r="A6">
        <v>8</v>
      </c>
      <c r="B6">
        <f>MATCH(A6,lapchart!$B$2:$U$2,0)</f>
        <v>7</v>
      </c>
      <c r="C6">
        <f>INDEX(finalstanding!A:A,MATCH(compoundchange!A6,finalstanding!B:B,0))</f>
        <v>13</v>
      </c>
      <c r="D6">
        <f>COUNTIF(pitstop!A:A, A6)</f>
        <v>2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26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39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6</v>
      </c>
      <c r="K6">
        <v>0</v>
      </c>
      <c r="L6">
        <f t="shared" si="1"/>
        <v>-6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6.4918113425925919E-2</v>
      </c>
    </row>
    <row r="7" spans="1:14" x14ac:dyDescent="0.25">
      <c r="A7">
        <v>10</v>
      </c>
      <c r="B7">
        <f>MATCH(A7,lapchart!$B$2:$U$2,0)</f>
        <v>6</v>
      </c>
      <c r="C7">
        <f>INDEX(finalstanding!A:A,MATCH(compoundchange!A7,finalstanding!B:B,0))</f>
        <v>2</v>
      </c>
      <c r="D7">
        <f>COUNTIF(pitstop!A:A, A7)</f>
        <v>2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22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25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24</v>
      </c>
      <c r="K7">
        <v>0</v>
      </c>
      <c r="L7">
        <f t="shared" si="1"/>
        <v>4</v>
      </c>
      <c r="M7">
        <f t="shared" si="0"/>
        <v>18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6.4823553240740739E-2</v>
      </c>
    </row>
    <row r="8" spans="1:14" x14ac:dyDescent="0.25">
      <c r="A8">
        <v>11</v>
      </c>
      <c r="B8">
        <f>MATCH(A8,lapchart!$B$2:$U$2,0)</f>
        <v>15</v>
      </c>
      <c r="C8">
        <f>INDEX(finalstanding!A:A,MATCH(compoundchange!A8,finalstanding!B:B,0))</f>
        <v>9</v>
      </c>
      <c r="D8">
        <f>COUNTIF(pitstop!A:A, A8)</f>
        <v>2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17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28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26</v>
      </c>
      <c r="K8">
        <v>0</v>
      </c>
      <c r="L8">
        <f t="shared" si="1"/>
        <v>6</v>
      </c>
      <c r="M8">
        <f t="shared" si="0"/>
        <v>2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6.4886655092592602E-2</v>
      </c>
    </row>
    <row r="9" spans="1:14" x14ac:dyDescent="0.25">
      <c r="A9">
        <v>16</v>
      </c>
      <c r="B9">
        <f>MATCH(A9,lapchart!$B$2:$U$2,0)</f>
        <v>14</v>
      </c>
      <c r="C9" t="str">
        <f>INDEX(finalstanding!A:A,MATCH(compoundchange!A9,finalstanding!B:B,0))</f>
        <v>DNF</v>
      </c>
      <c r="D9">
        <f>COUNTIF(pitstop!A:A, A9)</f>
        <v>2</v>
      </c>
      <c r="E9" cm="1">
        <f t="array" ref="E9">IFERROR(INDEX(pitstop!H:H,SMALL(IF(pitstop!A:A=A9,ROW(pitstop!A:A),""),COLUMNS($E$1:E8))),"")</f>
        <v>2</v>
      </c>
      <c r="F9" cm="1">
        <f t="array" ref="F9">IFERROR(IFERROR(INDEX(pitstop!H:H,SMALL(IF(pitstop!A:A=A9,ROW(pitstop!A:A),""),COLUMNS($E$1:F8))),INDEX(pitstop!I:I,SMALL(IF(pitstop!A:A=A9,ROW(pitstop!A:A),""),COLUMNS($E$1:E8)))),"")</f>
        <v>1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29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25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17</v>
      </c>
      <c r="K9">
        <v>1</v>
      </c>
      <c r="L9" t="str">
        <f t="shared" si="1"/>
        <v/>
      </c>
      <c r="M9">
        <f t="shared" si="0"/>
        <v>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6.2104178240740736E-2</v>
      </c>
    </row>
    <row r="10" spans="1:14" x14ac:dyDescent="0.25">
      <c r="A10">
        <v>18</v>
      </c>
      <c r="B10">
        <f>MATCH(A10,lapchart!$B$2:$U$2,0)</f>
        <v>17</v>
      </c>
      <c r="C10" t="str">
        <f>INDEX(finalstanding!A:A,MATCH(compoundchange!A10,finalstanding!B:B,0))</f>
        <v>DNF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28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25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18</v>
      </c>
      <c r="K10">
        <v>0</v>
      </c>
      <c r="L10" t="str">
        <f t="shared" si="1"/>
        <v/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6.2317256944444441E-2</v>
      </c>
    </row>
    <row r="11" spans="1:14" x14ac:dyDescent="0.25">
      <c r="A11">
        <v>20</v>
      </c>
      <c r="B11">
        <f>MATCH(A11,lapchart!$B$2:$U$2,0)</f>
        <v>9</v>
      </c>
      <c r="C11">
        <f>INDEX(finalstanding!A:A,MATCH(compoundchange!A11,finalstanding!B:B,0))</f>
        <v>11</v>
      </c>
      <c r="D11">
        <f>COUNTIF(pitstop!A:A, A11)</f>
        <v>2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27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26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18</v>
      </c>
      <c r="K11">
        <v>0</v>
      </c>
      <c r="L11">
        <f t="shared" si="1"/>
        <v>-2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6.4900578703703707E-2</v>
      </c>
    </row>
    <row r="12" spans="1:14" x14ac:dyDescent="0.25">
      <c r="A12">
        <v>23</v>
      </c>
      <c r="B12">
        <f>MATCH(A12,lapchart!$B$2:$U$2,0)</f>
        <v>5</v>
      </c>
      <c r="C12">
        <f>INDEX(finalstanding!A:A,MATCH(compoundchange!A12,finalstanding!B:B,0))</f>
        <v>14</v>
      </c>
      <c r="D12">
        <f>COUNTIF(pitstop!A:A, A12)</f>
        <v>2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24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26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21</v>
      </c>
      <c r="K12">
        <v>0</v>
      </c>
      <c r="L12">
        <f t="shared" si="1"/>
        <v>-9</v>
      </c>
      <c r="M12">
        <f t="shared" si="0"/>
        <v>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6.4925983796296299E-2</v>
      </c>
    </row>
    <row r="13" spans="1:14" x14ac:dyDescent="0.25">
      <c r="A13">
        <v>26</v>
      </c>
      <c r="B13">
        <f>MATCH(A13,lapchart!$B$2:$U$2,0)</f>
        <v>16</v>
      </c>
      <c r="C13">
        <f>INDEX(finalstanding!A:A,MATCH(compoundchange!A13,finalstanding!B:B,0))</f>
        <v>10</v>
      </c>
      <c r="D13">
        <f>COUNTIF(pitstop!A:A, A13)</f>
        <v>2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23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23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25</v>
      </c>
      <c r="K13">
        <v>0</v>
      </c>
      <c r="L13">
        <f t="shared" si="1"/>
        <v>6</v>
      </c>
      <c r="M13">
        <f t="shared" si="0"/>
        <v>1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6.4891307870370368E-2</v>
      </c>
    </row>
    <row r="14" spans="1:14" x14ac:dyDescent="0.25">
      <c r="A14">
        <v>27</v>
      </c>
      <c r="B14">
        <f>MATCH(A14,lapchart!$B$2:$U$2,0)</f>
        <v>13</v>
      </c>
      <c r="C14">
        <f>INDEX(finalstanding!A:A,MATCH(compoundchange!A14,finalstanding!B:B,0))</f>
        <v>15</v>
      </c>
      <c r="D14">
        <f>COUNTIF(pitstop!A:A, A14)</f>
        <v>3</v>
      </c>
      <c r="E14" cm="1">
        <f t="array" ref="E14">IFERROR(INDEX(pitstop!H:H,SMALL(IF(pitstop!A:A=A14,ROW(pitstop!A:A),""),COLUMNS($E$1:E13))),"")</f>
        <v>2</v>
      </c>
      <c r="F14" cm="1">
        <f t="array" ref="F14">IFERROR(IFERROR(INDEX(pitstop!H:H,SMALL(IF(pitstop!A:A=A14,ROW(pitstop!A:A),""),COLUMNS($E$1:F13))),INDEX(pitstop!I:I,SMALL(IF(pitstop!A:A=A14,ROW(pitstop!A:A),""),COLUMNS($E$1:E13)))),"")</f>
        <v>1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27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17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-2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6.4962233796296301E-2</v>
      </c>
    </row>
    <row r="15" spans="1:14" x14ac:dyDescent="0.25">
      <c r="A15">
        <v>33</v>
      </c>
      <c r="B15">
        <f>MATCH(A15,lapchart!$B$2:$U$2,0)</f>
        <v>1</v>
      </c>
      <c r="C15">
        <f>INDEX(finalstanding!A:A,MATCH(compoundchange!A15,finalstanding!B:B,0))</f>
        <v>1</v>
      </c>
      <c r="D15">
        <f>COUNTIF(pitstop!A:A, A15)</f>
        <v>3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21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23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1</v>
      </c>
      <c r="L15">
        <f t="shared" si="1"/>
        <v>0</v>
      </c>
      <c r="M15">
        <f t="shared" si="0"/>
        <v>25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6.4753217592592602E-2</v>
      </c>
    </row>
    <row r="16" spans="1:14" x14ac:dyDescent="0.25">
      <c r="A16">
        <v>44</v>
      </c>
      <c r="B16">
        <f>MATCH(A16,lapchart!$B$2:$U$2,0)</f>
        <v>3</v>
      </c>
      <c r="C16">
        <f>INDEX(finalstanding!A:A,MATCH(compoundchange!A16,finalstanding!B:B,0))</f>
        <v>7</v>
      </c>
      <c r="D16">
        <f>COUNTIF(pitstop!A:A, A16)</f>
        <v>3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20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23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1</v>
      </c>
      <c r="L16">
        <f t="shared" si="1"/>
        <v>-4</v>
      </c>
      <c r="M16">
        <f t="shared" si="0"/>
        <v>6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6.4882141203703711E-2</v>
      </c>
    </row>
    <row r="17" spans="1:14" x14ac:dyDescent="0.25">
      <c r="A17">
        <v>55</v>
      </c>
      <c r="B17">
        <f>MATCH(A17,lapchart!$B$2:$U$2,0)</f>
        <v>20</v>
      </c>
      <c r="C17">
        <f>INDEX(finalstanding!A:A,MATCH(compoundchange!A17,finalstanding!B:B,0))</f>
        <v>3</v>
      </c>
      <c r="D17">
        <f>COUNTIF(pitstop!A:A, A17)</f>
        <v>1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29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42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17</v>
      </c>
      <c r="M17">
        <f t="shared" si="0"/>
        <v>15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6.4856180555555545E-2</v>
      </c>
    </row>
    <row r="18" spans="1:14" x14ac:dyDescent="0.25">
      <c r="A18">
        <v>63</v>
      </c>
      <c r="B18">
        <f>MATCH(A18,lapchart!$B$2:$U$2,0)</f>
        <v>18</v>
      </c>
      <c r="C18">
        <f>INDEX(finalstanding!A:A,MATCH(compoundchange!A18,finalstanding!B:B,0))</f>
        <v>12</v>
      </c>
      <c r="D18">
        <f>COUNTIF(pitstop!A:A, A18)</f>
        <v>3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23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31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2</v>
      </c>
      <c r="L18">
        <f t="shared" si="1"/>
        <v>6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6.4910613425925925E-2</v>
      </c>
    </row>
    <row r="19" spans="1:14" x14ac:dyDescent="0.25">
      <c r="A19">
        <v>77</v>
      </c>
      <c r="B19">
        <f>MATCH(A19,lapchart!$B$2:$U$2,0)</f>
        <v>4</v>
      </c>
      <c r="C19" t="str">
        <f>INDEX(finalstanding!A:A,MATCH(compoundchange!A19,finalstanding!B:B,0))</f>
        <v>DNF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1</v>
      </c>
      <c r="G19" cm="1">
        <f t="array" ref="G19">IFERROR(INDEX(pitstop!I:I,SMALL(IF(pitstop!A:A=A19,ROW(pitstop!A:A),""),COLUMNS($E$1:F18))),F19)</f>
        <v>2</v>
      </c>
      <c r="H19" cm="1">
        <f t="array" ref="H19">IFERROR(INDEX(pitstop!D:D,SMALL(IF(pitstop!A:A=A19,ROW(pitstop!A:A),""),1)),"")</f>
        <v>26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30</v>
      </c>
      <c r="K19">
        <v>0</v>
      </c>
      <c r="L19" t="str">
        <f t="shared" si="1"/>
        <v/>
      </c>
      <c r="M19">
        <f t="shared" si="0"/>
        <v>0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4.3983553240740741E-2</v>
      </c>
    </row>
    <row r="20" spans="1:14" x14ac:dyDescent="0.25">
      <c r="A20">
        <v>88</v>
      </c>
      <c r="B20">
        <f>MATCH(A20,lapchart!$B$2:$U$2,0)</f>
        <v>19</v>
      </c>
      <c r="C20">
        <f>INDEX(finalstanding!A:A,MATCH(compoundchange!A20,finalstanding!B:B,0))</f>
        <v>16</v>
      </c>
      <c r="D20">
        <f>COUNTIF(pitstop!A:A, A20)</f>
        <v>4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1</v>
      </c>
      <c r="H20" cm="1">
        <f t="array" ref="H20">IFERROR(INDEX(pitstop!D:D,SMALL(IF(pitstop!A:A=A20,ROW(pitstop!A:A),""),1)),"")</f>
        <v>20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16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1</v>
      </c>
      <c r="L20">
        <f t="shared" si="1"/>
        <v>3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6.6350347222222217E-2</v>
      </c>
    </row>
    <row r="21" spans="1:14" x14ac:dyDescent="0.25">
      <c r="A21">
        <v>99</v>
      </c>
      <c r="B21">
        <f>MATCH(A21,lapchart!$B$2:$U$2,0)</f>
        <v>12</v>
      </c>
      <c r="C21">
        <f>INDEX(finalstanding!A:A,MATCH(compoundchange!A21,finalstanding!B:B,0))</f>
        <v>5</v>
      </c>
      <c r="D21">
        <f>COUNTIF(pitstop!A:A, A21)</f>
        <v>2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20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26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25</v>
      </c>
      <c r="K21">
        <v>0</v>
      </c>
      <c r="L21">
        <f t="shared" si="1"/>
        <v>7</v>
      </c>
      <c r="M21">
        <f t="shared" si="0"/>
        <v>10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6.4871284722222214E-2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3461-685A-48D7-93F7-341BBAB9F3BE}">
  <dimension ref="A1:T33"/>
  <sheetViews>
    <sheetView tabSelected="1" workbookViewId="0">
      <selection activeCell="L2" sqref="L2:L33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  <col min="16" max="16" width="13.28515625" bestFit="1" customWidth="1"/>
    <col min="17" max="17" width="16.42578125" bestFit="1" customWidth="1"/>
    <col min="18" max="18" width="17.5703125" bestFit="1" customWidth="1"/>
    <col min="19" max="19" width="18" bestFit="1" customWidth="1"/>
    <col min="20" max="20" width="14.7109375" bestFit="1" customWidth="1"/>
  </cols>
  <sheetData>
    <row r="1" spans="1:20" x14ac:dyDescent="0.25">
      <c r="A1" t="s">
        <v>76</v>
      </c>
      <c r="B1" t="s">
        <v>135</v>
      </c>
      <c r="C1" t="s">
        <v>136</v>
      </c>
      <c r="D1" s="7" t="s">
        <v>137</v>
      </c>
      <c r="E1" s="7" t="s">
        <v>138</v>
      </c>
      <c r="F1" s="7" t="s">
        <v>139</v>
      </c>
      <c r="G1" s="7" t="s">
        <v>140</v>
      </c>
      <c r="H1" s="7" t="s">
        <v>141</v>
      </c>
      <c r="I1" s="7" t="s">
        <v>142</v>
      </c>
      <c r="J1" s="7" t="s">
        <v>143</v>
      </c>
      <c r="K1" s="7" t="s">
        <v>146</v>
      </c>
      <c r="L1" s="8" t="s">
        <v>144</v>
      </c>
      <c r="M1" s="8" t="s">
        <v>145</v>
      </c>
      <c r="N1" s="8" t="s">
        <v>170</v>
      </c>
      <c r="O1" s="7" t="s">
        <v>175</v>
      </c>
      <c r="P1" s="7" t="s">
        <v>176</v>
      </c>
      <c r="Q1" s="7" t="s">
        <v>171</v>
      </c>
      <c r="R1" s="7" t="s">
        <v>172</v>
      </c>
      <c r="S1" s="7" t="s">
        <v>173</v>
      </c>
      <c r="T1" s="10" t="s">
        <v>174</v>
      </c>
    </row>
    <row r="2" spans="1:20" x14ac:dyDescent="0.25">
      <c r="A2">
        <v>3</v>
      </c>
      <c r="B2">
        <f>MATCH(A2,lapchart!$B$2:$U$2,0)</f>
        <v>11</v>
      </c>
      <c r="C2">
        <f>INDEX(finalstanding!A:A,MATCH(sc!A2,finalstanding!B:B,0))</f>
        <v>6</v>
      </c>
      <c r="D2">
        <f>COUNTIF(pitstop!A:A, A2)</f>
        <v>2</v>
      </c>
      <c r="E2" cm="1">
        <f t="array" ref="E2">IFERROR(INDEX(pitstop!H:H,SMALL(IF(pitstop!A:A=A2,ROW(pitstop!A:A),""),COLUMNS($E$1:E1))),"")</f>
        <v>2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8</v>
      </c>
      <c r="I2" cm="1">
        <f t="array" ref="I2">IFERROR(IF(D2=1,LOOKUP(2,1/(laptimes!A:A&lt;&gt;""),laptimes!A:A)-H2,INDEX(pitstop!$D$2:$D$100,SMALL(IF(sc!$A2=pitstop!$A$2:$A$100,ROW(pitstop!$A$2:$A$100)-ROW(pitstop!$A$2)+2),1))-H2),"")</f>
        <v>32</v>
      </c>
      <c r="J2" cm="1">
        <f t="array" ref="J2">IFERROR(IF(D2=1,0,IF(D2=2,LOOKUP(2,1/(laptimes!A:A&lt;&gt;""),laptimes!A:A)-H2-I2,INDEX(pitstop!$D$2:$D$100,SMALL(IF(sc!$A2=pitstop!$A$2:$A$100,ROW(pitstop!$A$2:$A$100)-ROW(pitstop!$A$2)+2),1))-H2-I2)),"")</f>
        <v>31</v>
      </c>
      <c r="K2">
        <v>0</v>
      </c>
      <c r="L2">
        <f>IFERROR((C2-B2)*-1,"")</f>
        <v>5</v>
      </c>
      <c r="M2">
        <f t="shared" ref="M2:M17" si="0">IF(C2=1,25,IF(C2=2,18,IF(C2=3,15,IF(C2=4,12,IF(C2=5,10,IF(C2=6,8,IF(C2=7,6,IF(C2=8,4,IF(C2=9,2,IF(C2=10,1,0))))))))))</f>
        <v>8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6.4875219907407411E-2</v>
      </c>
      <c r="O2">
        <v>54</v>
      </c>
      <c r="P2">
        <v>0</v>
      </c>
      <c r="Q2">
        <f t="shared" ref="Q2:Q17" si="1">IF(H2=O2,O2,IF(H2+I2=O2,I2,IF(H2&gt;O2,H2-O2,IF(H2+I2&gt;O2,O2-H2,IF(H2+I2+J2&gt;O2,O2-H2-I2,"")))))</f>
        <v>14</v>
      </c>
      <c r="R2">
        <f>COUNTA(lapchart!A:A)-2-O2</f>
        <v>17</v>
      </c>
      <c r="S2">
        <f t="shared" ref="S2:S17" si="2">IF(H2&gt;=O2,E2,IF(H2+I2&gt;=O2,F2,IF(H2+I2+J2&gt;=O2,G2)))</f>
        <v>3</v>
      </c>
      <c r="T2">
        <f ca="1">IFERROR(INDEX(lapchart!$B$1:$U$1, MATCH(A2,INDIRECT("lapchart!B"&amp;O2+2&amp;":U" &amp; O2+2),0)),"")</f>
        <v>12</v>
      </c>
    </row>
    <row r="3" spans="1:20" x14ac:dyDescent="0.25">
      <c r="A3">
        <v>4</v>
      </c>
      <c r="B3">
        <f>MATCH(A3,lapchart!$B$2:$U$2,0)</f>
        <v>10</v>
      </c>
      <c r="C3">
        <f>INDEX(finalstanding!A:A,MATCH(sc!A3,finalstanding!B:B,0))</f>
        <v>8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1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27</v>
      </c>
      <c r="I3" cm="1">
        <f t="array" ref="I3">IFERROR(IF(D3=1,LOOKUP(2,1/(laptimes!A:A&lt;&gt;""),laptimes!A:A)-H3,INDEX(pitstop!$D$2:$D$100,SMALL(IF(sc!$A3=pitstop!$A$2:$A$100,ROW(pitstop!$A$2:$A$100)-ROW(pitstop!$A$2)+2),1))-H3),"")</f>
        <v>26</v>
      </c>
      <c r="J3" cm="1">
        <f t="array" ref="J3">IFERROR(IF(D3=1,0,IF(D3=2,LOOKUP(2,1/(laptimes!A:A&lt;&gt;""),laptimes!A:A)-H3-I3,INDEX(pitstop!$D$2:$D$100,SMALL(IF(sc!$A3=pitstop!$A$2:$A$100,ROW(pitstop!$A$2:$A$100)-ROW(pitstop!$A$2)+2),1))-H3-I3)),"")</f>
        <v>18</v>
      </c>
      <c r="K3">
        <v>0</v>
      </c>
      <c r="L3">
        <f t="shared" ref="L3:L17" si="3">IFERROR((C3-B3)*-1,"")</f>
        <v>2</v>
      </c>
      <c r="M3">
        <f t="shared" si="0"/>
        <v>4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6.4882893518518517E-2</v>
      </c>
      <c r="O3">
        <v>54</v>
      </c>
      <c r="P3">
        <v>0</v>
      </c>
      <c r="Q3">
        <f t="shared" si="1"/>
        <v>1</v>
      </c>
      <c r="R3">
        <f>COUNTA(lapchart!A:A)-2-O3</f>
        <v>17</v>
      </c>
      <c r="S3">
        <f t="shared" si="2"/>
        <v>2</v>
      </c>
      <c r="T3">
        <f ca="1">IFERROR(INDEX(lapchart!$B$1:$U$1, MATCH(A3,INDIRECT("lapchart!B"&amp;O3+2&amp;":U" &amp; O3+2),0)),"")</f>
        <v>14</v>
      </c>
    </row>
    <row r="4" spans="1:20" x14ac:dyDescent="0.25">
      <c r="A4">
        <v>7</v>
      </c>
      <c r="B4">
        <f>MATCH(A4,lapchart!$B$2:$U$2,0)</f>
        <v>8</v>
      </c>
      <c r="C4">
        <f>INDEX(finalstanding!A:A,MATCH(sc!A4,finalstanding!B:B,0))</f>
        <v>4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21</v>
      </c>
      <c r="I4" cm="1">
        <f t="array" ref="I4">IFERROR(IF(D4=1,LOOKUP(2,1/(laptimes!A:A&lt;&gt;""),laptimes!A:A)-H4,INDEX(pitstop!$D$2:$D$100,SMALL(IF(sc!$A4=pitstop!$A$2:$A$100,ROW(pitstop!$A$2:$A$100)-ROW(pitstop!$A$2)+2),1))-H4),"")</f>
        <v>26</v>
      </c>
      <c r="J4" cm="1">
        <f t="array" ref="J4">IFERROR(IF(D4=1,0,IF(D4=2,LOOKUP(2,1/(laptimes!A:A&lt;&gt;""),laptimes!A:A)-H4-I4,INDEX(pitstop!$D$2:$D$100,SMALL(IF(sc!$A4=pitstop!$A$2:$A$100,ROW(pitstop!$A$2:$A$100)-ROW(pitstop!$A$2)+2),1))-H4-I4)),"")</f>
        <v>24</v>
      </c>
      <c r="K4">
        <v>0</v>
      </c>
      <c r="L4">
        <f t="shared" si="3"/>
        <v>4</v>
      </c>
      <c r="M4">
        <f t="shared" si="0"/>
        <v>12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6.4862615740740745E-2</v>
      </c>
      <c r="O4">
        <v>54</v>
      </c>
      <c r="P4">
        <v>0</v>
      </c>
      <c r="Q4">
        <f t="shared" si="1"/>
        <v>7</v>
      </c>
      <c r="R4">
        <f>COUNTA(lapchart!A:A)-2-O4</f>
        <v>17</v>
      </c>
      <c r="S4">
        <f t="shared" si="2"/>
        <v>3</v>
      </c>
      <c r="T4">
        <f ca="1">IFERROR(INDEX(lapchart!$B$1:$U$1, MATCH(A4,INDIRECT("lapchart!B"&amp;O4+2&amp;":U" &amp; O4+2),0)),"")</f>
        <v>9</v>
      </c>
    </row>
    <row r="5" spans="1:20" x14ac:dyDescent="0.25">
      <c r="A5">
        <v>8</v>
      </c>
      <c r="B5">
        <f>MATCH(A5,lapchart!$B$2:$U$2,0)</f>
        <v>7</v>
      </c>
      <c r="C5">
        <f>INDEX(finalstanding!A:A,MATCH(sc!A5,finalstanding!B:B,0))</f>
        <v>13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26</v>
      </c>
      <c r="I5" cm="1">
        <f t="array" ref="I5">IFERROR(IF(D5=1,LOOKUP(2,1/(laptimes!A:A&lt;&gt;""),laptimes!A:A)-H5,INDEX(pitstop!$D$2:$D$100,SMALL(IF(sc!$A5=pitstop!$A$2:$A$100,ROW(pitstop!$A$2:$A$100)-ROW(pitstop!$A$2)+2),1))-H5),"")</f>
        <v>39</v>
      </c>
      <c r="J5" cm="1">
        <f t="array" ref="J5">IFERROR(IF(D5=1,0,IF(D5=2,LOOKUP(2,1/(laptimes!A:A&lt;&gt;""),laptimes!A:A)-H5-I5,INDEX(pitstop!$D$2:$D$100,SMALL(IF(sc!$A5=pitstop!$A$2:$A$100,ROW(pitstop!$A$2:$A$100)-ROW(pitstop!$A$2)+2),1))-H5-I5)),"")</f>
        <v>6</v>
      </c>
      <c r="K5">
        <v>0</v>
      </c>
      <c r="L5">
        <f t="shared" si="3"/>
        <v>-6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6.4918113425925919E-2</v>
      </c>
      <c r="O5">
        <v>54</v>
      </c>
      <c r="P5">
        <v>0</v>
      </c>
      <c r="Q5">
        <f t="shared" si="1"/>
        <v>28</v>
      </c>
      <c r="R5">
        <f>COUNTA(lapchart!A:A)-2-O5</f>
        <v>17</v>
      </c>
      <c r="S5">
        <f t="shared" si="2"/>
        <v>2</v>
      </c>
      <c r="T5">
        <f ca="1">IFERROR(INDEX(lapchart!$B$1:$U$1, MATCH(A5,INDIRECT("lapchart!B"&amp;O5+2&amp;":U" &amp; O5+2),0)),"")</f>
        <v>7</v>
      </c>
    </row>
    <row r="6" spans="1:20" x14ac:dyDescent="0.25">
      <c r="A6">
        <v>10</v>
      </c>
      <c r="B6">
        <f>MATCH(A6,lapchart!$B$2:$U$2,0)</f>
        <v>6</v>
      </c>
      <c r="C6">
        <f>INDEX(finalstanding!A:A,MATCH(sc!A6,finalstanding!B:B,0))</f>
        <v>2</v>
      </c>
      <c r="D6">
        <f>COUNTIF(pitstop!A:A, A6)</f>
        <v>2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22</v>
      </c>
      <c r="I6" cm="1">
        <f t="array" ref="I6">IFERROR(IF(D6=1,LOOKUP(2,1/(laptimes!A:A&lt;&gt;""),laptimes!A:A)-H6,INDEX(pitstop!$D$2:$D$100,SMALL(IF(sc!$A6=pitstop!$A$2:$A$100,ROW(pitstop!$A$2:$A$100)-ROW(pitstop!$A$2)+2),1))-H6),"")</f>
        <v>25</v>
      </c>
      <c r="J6" cm="1">
        <f t="array" ref="J6">IFERROR(IF(D6=1,0,IF(D6=2,LOOKUP(2,1/(laptimes!A:A&lt;&gt;""),laptimes!A:A)-H6-I6,INDEX(pitstop!$D$2:$D$100,SMALL(IF(sc!$A6=pitstop!$A$2:$A$100,ROW(pitstop!$A$2:$A$100)-ROW(pitstop!$A$2)+2),1))-H6-I6)),"")</f>
        <v>24</v>
      </c>
      <c r="K6">
        <v>0</v>
      </c>
      <c r="L6">
        <f t="shared" si="3"/>
        <v>4</v>
      </c>
      <c r="M6">
        <f t="shared" si="0"/>
        <v>18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6.4823553240740739E-2</v>
      </c>
      <c r="O6">
        <v>54</v>
      </c>
      <c r="P6">
        <v>0</v>
      </c>
      <c r="Q6">
        <f t="shared" si="1"/>
        <v>7</v>
      </c>
      <c r="R6">
        <f>COUNTA(lapchart!A:A)-2-O6</f>
        <v>17</v>
      </c>
      <c r="S6">
        <f t="shared" si="2"/>
        <v>3</v>
      </c>
      <c r="T6">
        <f ca="1">IFERROR(INDEX(lapchart!$B$1:$U$1, MATCH(A6,INDIRECT("lapchart!B"&amp;O6+2&amp;":U" &amp; O6+2),0)),"")</f>
        <v>6</v>
      </c>
    </row>
    <row r="7" spans="1:20" x14ac:dyDescent="0.25">
      <c r="A7">
        <v>11</v>
      </c>
      <c r="B7">
        <f>MATCH(A7,lapchart!$B$2:$U$2,0)</f>
        <v>15</v>
      </c>
      <c r="C7">
        <f>INDEX(finalstanding!A:A,MATCH(sc!A7,finalstanding!B:B,0))</f>
        <v>9</v>
      </c>
      <c r="D7">
        <f>COUNTIF(pitstop!A:A, A7)</f>
        <v>2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17</v>
      </c>
      <c r="I7" cm="1">
        <f t="array" ref="I7">IFERROR(IF(D7=1,LOOKUP(2,1/(laptimes!A:A&lt;&gt;""),laptimes!A:A)-H7,INDEX(pitstop!$D$2:$D$100,SMALL(IF(sc!$A7=pitstop!$A$2:$A$100,ROW(pitstop!$A$2:$A$100)-ROW(pitstop!$A$2)+2),1))-H7),"")</f>
        <v>28</v>
      </c>
      <c r="J7" cm="1">
        <f t="array" ref="J7">IFERROR(IF(D7=1,0,IF(D7=2,LOOKUP(2,1/(laptimes!A:A&lt;&gt;""),laptimes!A:A)-H7-I7,INDEX(pitstop!$D$2:$D$100,SMALL(IF(sc!$A7=pitstop!$A$2:$A$100,ROW(pitstop!$A$2:$A$100)-ROW(pitstop!$A$2)+2),1))-H7-I7)),"")</f>
        <v>26</v>
      </c>
      <c r="K7">
        <v>0</v>
      </c>
      <c r="L7">
        <f t="shared" si="3"/>
        <v>6</v>
      </c>
      <c r="M7">
        <f t="shared" si="0"/>
        <v>2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6.4886655092592602E-2</v>
      </c>
      <c r="O7">
        <v>54</v>
      </c>
      <c r="P7">
        <v>0</v>
      </c>
      <c r="Q7">
        <f t="shared" si="1"/>
        <v>9</v>
      </c>
      <c r="R7">
        <f>COUNTA(lapchart!A:A)-2-O7</f>
        <v>17</v>
      </c>
      <c r="S7">
        <f t="shared" si="2"/>
        <v>3</v>
      </c>
      <c r="T7">
        <f ca="1">IFERROR(INDEX(lapchart!$B$1:$U$1, MATCH(A7,INDIRECT("lapchart!B"&amp;O7+2&amp;":U" &amp; O7+2),0)),"")</f>
        <v>11</v>
      </c>
    </row>
    <row r="8" spans="1:20" x14ac:dyDescent="0.25">
      <c r="A8">
        <v>20</v>
      </c>
      <c r="B8">
        <f>MATCH(A8,lapchart!$B$2:$U$2,0)</f>
        <v>9</v>
      </c>
      <c r="C8">
        <f>INDEX(finalstanding!A:A,MATCH(sc!A8,finalstanding!B:B,0))</f>
        <v>11</v>
      </c>
      <c r="D8">
        <f>COUNTIF(pitstop!A:A, A8)</f>
        <v>2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27</v>
      </c>
      <c r="I8" cm="1">
        <f t="array" ref="I8">IFERROR(IF(D8=1,LOOKUP(2,1/(laptimes!A:A&lt;&gt;""),laptimes!A:A)-H8,INDEX(pitstop!$D$2:$D$100,SMALL(IF(sc!$A8=pitstop!$A$2:$A$100,ROW(pitstop!$A$2:$A$100)-ROW(pitstop!$A$2)+2),1))-H8),"")</f>
        <v>26</v>
      </c>
      <c r="J8" cm="1">
        <f t="array" ref="J8">IFERROR(IF(D8=1,0,IF(D8=2,LOOKUP(2,1/(laptimes!A:A&lt;&gt;""),laptimes!A:A)-H8-I8,INDEX(pitstop!$D$2:$D$100,SMALL(IF(sc!$A8=pitstop!$A$2:$A$100,ROW(pitstop!$A$2:$A$100)-ROW(pitstop!$A$2)+2),1))-H8-I8)),"")</f>
        <v>18</v>
      </c>
      <c r="K8">
        <v>0</v>
      </c>
      <c r="L8">
        <f t="shared" si="3"/>
        <v>-2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6.4900578703703707E-2</v>
      </c>
      <c r="O8">
        <v>54</v>
      </c>
      <c r="P8">
        <v>0</v>
      </c>
      <c r="Q8">
        <f t="shared" si="1"/>
        <v>1</v>
      </c>
      <c r="R8">
        <f>COUNTA(lapchart!A:A)-2-O8</f>
        <v>17</v>
      </c>
      <c r="S8">
        <f t="shared" si="2"/>
        <v>3</v>
      </c>
      <c r="T8">
        <f ca="1">IFERROR(INDEX(lapchart!$B$1:$U$1, MATCH(A8,INDIRECT("lapchart!B"&amp;O8+2&amp;":U" &amp; O8+2),0)),"")</f>
        <v>16</v>
      </c>
    </row>
    <row r="9" spans="1:20" x14ac:dyDescent="0.25">
      <c r="A9">
        <v>23</v>
      </c>
      <c r="B9">
        <f>MATCH(A9,lapchart!$B$2:$U$2,0)</f>
        <v>5</v>
      </c>
      <c r="C9">
        <f>INDEX(finalstanding!A:A,MATCH(sc!A9,finalstanding!B:B,0))</f>
        <v>14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24</v>
      </c>
      <c r="I9" cm="1">
        <f t="array" ref="I9">IFERROR(IF(D9=1,LOOKUP(2,1/(laptimes!A:A&lt;&gt;""),laptimes!A:A)-H9,INDEX(pitstop!$D$2:$D$100,SMALL(IF(sc!$A9=pitstop!$A$2:$A$100,ROW(pitstop!$A$2:$A$100)-ROW(pitstop!$A$2)+2),1))-H9),"")</f>
        <v>26</v>
      </c>
      <c r="J9" cm="1">
        <f t="array" ref="J9">IFERROR(IF(D9=1,0,IF(D9=2,LOOKUP(2,1/(laptimes!A:A&lt;&gt;""),laptimes!A:A)-H9-I9,INDEX(pitstop!$D$2:$D$100,SMALL(IF(sc!$A9=pitstop!$A$2:$A$100,ROW(pitstop!$A$2:$A$100)-ROW(pitstop!$A$2)+2),1))-H9-I9)),"")</f>
        <v>21</v>
      </c>
      <c r="K9">
        <v>0</v>
      </c>
      <c r="L9">
        <f t="shared" si="3"/>
        <v>-9</v>
      </c>
      <c r="M9">
        <f t="shared" si="0"/>
        <v>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6.4925983796296299E-2</v>
      </c>
      <c r="O9">
        <v>54</v>
      </c>
      <c r="P9">
        <v>0</v>
      </c>
      <c r="Q9">
        <f t="shared" si="1"/>
        <v>4</v>
      </c>
      <c r="R9">
        <f>COUNTA(lapchart!A:A)-2-O9</f>
        <v>17</v>
      </c>
      <c r="S9">
        <f t="shared" si="2"/>
        <v>3</v>
      </c>
      <c r="T9">
        <f ca="1">IFERROR(INDEX(lapchart!$B$1:$U$1, MATCH(A9,INDIRECT("lapchart!B"&amp;O9+2&amp;":U" &amp; O9+2),0)),"")</f>
        <v>5</v>
      </c>
    </row>
    <row r="10" spans="1:20" x14ac:dyDescent="0.25">
      <c r="A10">
        <v>26</v>
      </c>
      <c r="B10">
        <f>MATCH(A10,lapchart!$B$2:$U$2,0)</f>
        <v>16</v>
      </c>
      <c r="C10">
        <f>INDEX(finalstanding!A:A,MATCH(sc!A10,finalstanding!B:B,0))</f>
        <v>10</v>
      </c>
      <c r="D10">
        <f>COUNTIF(pitstop!A:A, A10)</f>
        <v>2</v>
      </c>
      <c r="E10" cm="1">
        <f t="array" ref="E10">IFERROR(INDEX(pitstop!H:H,SMALL(IF(pitstop!A:A=A10,ROW(pitstop!A:A),""),COLUMNS($E$1:E9))),"")</f>
        <v>2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23</v>
      </c>
      <c r="I10" cm="1">
        <f t="array" ref="I10">IFERROR(IF(D10=1,LOOKUP(2,1/(laptimes!A:A&lt;&gt;""),laptimes!A:A)-H10,INDEX(pitstop!$D$2:$D$100,SMALL(IF(sc!$A10=pitstop!$A$2:$A$100,ROW(pitstop!$A$2:$A$100)-ROW(pitstop!$A$2)+2),1))-H10),"")</f>
        <v>23</v>
      </c>
      <c r="J10" cm="1">
        <f t="array" ref="J10">IFERROR(IF(D10=1,0,IF(D10=2,LOOKUP(2,1/(laptimes!A:A&lt;&gt;""),laptimes!A:A)-H10-I10,INDEX(pitstop!$D$2:$D$100,SMALL(IF(sc!$A10=pitstop!$A$2:$A$100,ROW(pitstop!$A$2:$A$100)-ROW(pitstop!$A$2)+2),1))-H10-I10)),"")</f>
        <v>25</v>
      </c>
      <c r="K10">
        <v>0</v>
      </c>
      <c r="L10">
        <f t="shared" si="3"/>
        <v>6</v>
      </c>
      <c r="M10">
        <f t="shared" si="0"/>
        <v>1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6.4891307870370368E-2</v>
      </c>
      <c r="O10">
        <v>54</v>
      </c>
      <c r="P10">
        <v>0</v>
      </c>
      <c r="Q10">
        <f t="shared" si="1"/>
        <v>8</v>
      </c>
      <c r="R10">
        <f>COUNTA(lapchart!A:A)-2-O10</f>
        <v>17</v>
      </c>
      <c r="S10">
        <f t="shared" si="2"/>
        <v>3</v>
      </c>
      <c r="T10">
        <f ca="1">IFERROR(INDEX(lapchart!$B$1:$U$1, MATCH(A10,INDIRECT("lapchart!B"&amp;O10+2&amp;":U" &amp; O10+2),0)),"")</f>
        <v>13</v>
      </c>
    </row>
    <row r="11" spans="1:20" x14ac:dyDescent="0.25">
      <c r="A11">
        <v>27</v>
      </c>
      <c r="B11">
        <f>MATCH(A11,lapchart!$B$2:$U$2,0)</f>
        <v>13</v>
      </c>
      <c r="C11">
        <f>INDEX(finalstanding!A:A,MATCH(sc!A11,finalstanding!B:B,0))</f>
        <v>15</v>
      </c>
      <c r="D11">
        <f>COUNTIF(pitstop!A:A, A11)</f>
        <v>3</v>
      </c>
      <c r="E11" cm="1">
        <f t="array" ref="E11">IFERROR(INDEX(pitstop!H:H,SMALL(IF(pitstop!A:A=A11,ROW(pitstop!A:A),""),COLUMNS($E$1:E10))),"")</f>
        <v>2</v>
      </c>
      <c r="F11" cm="1">
        <f t="array" ref="F11">IFERROR(IFERROR(INDEX(pitstop!H:H,SMALL(IF(pitstop!A:A=A11,ROW(pitstop!A:A),""),COLUMNS($E$1:F10))),INDEX(pitstop!I:I,SMALL(IF(pitstop!A:A=A11,ROW(pitstop!A:A),""),COLUMNS($E$1:E10)))),"")</f>
        <v>1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27</v>
      </c>
      <c r="I11" cm="1">
        <f t="array" ref="I11">IFERROR(IF(D11=1,LOOKUP(2,1/(laptimes!A:A&lt;&gt;""),laptimes!A:A)-H11,INDEX(pitstop!$D$2:$D$100,SMALL(IF(sc!$A11=pitstop!$A$2:$A$100,ROW(pitstop!$A$2:$A$100)-ROW(pitstop!$A$2)+2),1))-H11),"")</f>
        <v>17</v>
      </c>
      <c r="J11" cm="1">
        <f t="array" ref="J11">IFERROR(IF(D11=1,0,IF(D11=2,LOOKUP(2,1/(laptimes!A:A&lt;&gt;""),laptimes!A:A)-H11-I11,INDEX(pitstop!$D$2:$D$100,SMALL(IF(sc!$A11=pitstop!$A$2:$A$100,ROW(pitstop!$A$2:$A$100)-ROW(pitstop!$A$2)+2),1))-H11-I11)),"")</f>
        <v>0</v>
      </c>
      <c r="K11">
        <v>0</v>
      </c>
      <c r="L11">
        <f t="shared" si="3"/>
        <v>-2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6.4962233796296301E-2</v>
      </c>
      <c r="O11">
        <v>54</v>
      </c>
      <c r="P11">
        <v>0</v>
      </c>
      <c r="Q11">
        <v>1</v>
      </c>
      <c r="R11">
        <f>COUNTA(lapchart!A:A)-2-O11</f>
        <v>17</v>
      </c>
      <c r="S11">
        <v>3</v>
      </c>
      <c r="T11">
        <f ca="1">IFERROR(INDEX(lapchart!$B$1:$U$1, MATCH(A11,INDIRECT("lapchart!B"&amp;O11+2&amp;":U" &amp; O11+2),0)),"")</f>
        <v>17</v>
      </c>
    </row>
    <row r="12" spans="1:20" x14ac:dyDescent="0.25">
      <c r="A12">
        <v>33</v>
      </c>
      <c r="B12">
        <f>MATCH(A12,lapchart!$B$2:$U$2,0)</f>
        <v>1</v>
      </c>
      <c r="C12">
        <f>INDEX(finalstanding!A:A,MATCH(sc!A12,finalstanding!B:B,0))</f>
        <v>1</v>
      </c>
      <c r="D12">
        <f>COUNTIF(pitstop!A:A, A12)</f>
        <v>3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21</v>
      </c>
      <c r="I12" cm="1">
        <f t="array" ref="I12">IFERROR(IF(D12=1,LOOKUP(2,1/(laptimes!A:A&lt;&gt;""),laptimes!A:A)-H12,INDEX(pitstop!$D$2:$D$100,SMALL(IF(sc!$A12=pitstop!$A$2:$A$100,ROW(pitstop!$A$2:$A$100)-ROW(pitstop!$A$2)+2),1))-H12),"")</f>
        <v>23</v>
      </c>
      <c r="J12" cm="1">
        <f t="array" ref="J12">IFERROR(IF(D12=1,0,IF(D12=2,LOOKUP(2,1/(laptimes!A:A&lt;&gt;""),laptimes!A:A)-H12-I12,INDEX(pitstop!$D$2:$D$100,SMALL(IF(sc!$A12=pitstop!$A$2:$A$100,ROW(pitstop!$A$2:$A$100)-ROW(pitstop!$A$2)+2),1))-H12-I12)),"")</f>
        <v>0</v>
      </c>
      <c r="K12">
        <v>1</v>
      </c>
      <c r="L12">
        <f t="shared" si="3"/>
        <v>0</v>
      </c>
      <c r="M12">
        <f t="shared" si="0"/>
        <v>25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6.4753217592592602E-2</v>
      </c>
      <c r="O12">
        <v>54</v>
      </c>
      <c r="P12">
        <v>1</v>
      </c>
      <c r="Q12">
        <v>10</v>
      </c>
      <c r="R12">
        <f>COUNTA(lapchart!A:A)-2-O12</f>
        <v>17</v>
      </c>
      <c r="S12">
        <v>2</v>
      </c>
      <c r="T12">
        <f ca="1">IFERROR(INDEX(lapchart!$B$1:$U$1, MATCH(A12,INDIRECT("lapchart!B"&amp;O12+2&amp;":U" &amp; O12+2),0)),"")</f>
        <v>2</v>
      </c>
    </row>
    <row r="13" spans="1:20" x14ac:dyDescent="0.25">
      <c r="A13">
        <v>44</v>
      </c>
      <c r="B13">
        <f>MATCH(A13,lapchart!$B$2:$U$2,0)</f>
        <v>3</v>
      </c>
      <c r="C13">
        <f>INDEX(finalstanding!A:A,MATCH(sc!A13,finalstanding!B:B,0))</f>
        <v>7</v>
      </c>
      <c r="D13">
        <f>COUNTIF(pitstop!A:A, A13)</f>
        <v>3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20</v>
      </c>
      <c r="I13" cm="1">
        <f t="array" ref="I13">IFERROR(IF(D13=1,LOOKUP(2,1/(laptimes!A:A&lt;&gt;""),laptimes!A:A)-H13,INDEX(pitstop!$D$2:$D$100,SMALL(IF(sc!$A13=pitstop!$A$2:$A$100,ROW(pitstop!$A$2:$A$100)-ROW(pitstop!$A$2)+2),1))-H13),"")</f>
        <v>23</v>
      </c>
      <c r="J13" cm="1">
        <f t="array" ref="J13">IFERROR(IF(D13=1,0,IF(D13=2,LOOKUP(2,1/(laptimes!A:A&lt;&gt;""),laptimes!A:A)-H13-I13,INDEX(pitstop!$D$2:$D$100,SMALL(IF(sc!$A13=pitstop!$A$2:$A$100,ROW(pitstop!$A$2:$A$100)-ROW(pitstop!$A$2)+2),1))-H13-I13)),"")</f>
        <v>0</v>
      </c>
      <c r="K13">
        <v>1</v>
      </c>
      <c r="L13">
        <f t="shared" si="3"/>
        <v>-4</v>
      </c>
      <c r="M13">
        <f t="shared" si="0"/>
        <v>6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6.4882141203703711E-2</v>
      </c>
      <c r="O13">
        <v>54</v>
      </c>
      <c r="P13">
        <v>0</v>
      </c>
      <c r="Q13">
        <v>11</v>
      </c>
      <c r="R13">
        <f>COUNTA(lapchart!A:A)-2-O13</f>
        <v>17</v>
      </c>
      <c r="S13">
        <v>3</v>
      </c>
      <c r="T13">
        <f ca="1">IFERROR(INDEX(lapchart!$B$1:$U$1, MATCH(A13,INDIRECT("lapchart!B"&amp;O13+2&amp;":U" &amp; O13+2),0)),"")</f>
        <v>1</v>
      </c>
    </row>
    <row r="14" spans="1:20" x14ac:dyDescent="0.25">
      <c r="A14">
        <v>55</v>
      </c>
      <c r="B14">
        <f>MATCH(A14,lapchart!$B$2:$U$2,0)</f>
        <v>20</v>
      </c>
      <c r="C14">
        <f>INDEX(finalstanding!A:A,MATCH(sc!A14,finalstanding!B:B,0))</f>
        <v>3</v>
      </c>
      <c r="D14">
        <f>COUNTIF(pitstop!A:A, A14)</f>
        <v>1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29</v>
      </c>
      <c r="I14" cm="1">
        <f t="array" ref="I14">IFERROR(IF(D14=1,LOOKUP(2,1/(laptimes!A:A&lt;&gt;""),laptimes!A:A)-H14,INDEX(pitstop!$D$2:$D$100,SMALL(IF(sc!$A14=pitstop!$A$2:$A$100,ROW(pitstop!$A$2:$A$100)-ROW(pitstop!$A$2)+2),1))-H14),"")</f>
        <v>42</v>
      </c>
      <c r="J14" cm="1">
        <f t="array" ref="J14">IFERROR(IF(D14=1,0,IF(D14=2,LOOKUP(2,1/(laptimes!A:A&lt;&gt;""),laptimes!A:A)-H14-I14,INDEX(pitstop!$D$2:$D$100,SMALL(IF(sc!$A14=pitstop!$A$2:$A$100,ROW(pitstop!$A$2:$A$100)-ROW(pitstop!$A$2)+2),1))-H14-I14)),"")</f>
        <v>0</v>
      </c>
      <c r="K14">
        <v>0</v>
      </c>
      <c r="L14">
        <f t="shared" si="3"/>
        <v>17</v>
      </c>
      <c r="M14">
        <f t="shared" si="0"/>
        <v>15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6.4856180555555545E-2</v>
      </c>
      <c r="O14">
        <v>54</v>
      </c>
      <c r="P14">
        <v>0</v>
      </c>
      <c r="Q14">
        <f t="shared" si="1"/>
        <v>25</v>
      </c>
      <c r="R14">
        <f>COUNTA(lapchart!A:A)-2-O14</f>
        <v>17</v>
      </c>
      <c r="S14">
        <f t="shared" si="2"/>
        <v>2</v>
      </c>
      <c r="T14">
        <f ca="1">IFERROR(INDEX(lapchart!$B$1:$U$1, MATCH(A14,INDIRECT("lapchart!B"&amp;O14+2&amp;":U" &amp; O14+2),0)),"")</f>
        <v>8</v>
      </c>
    </row>
    <row r="15" spans="1:20" x14ac:dyDescent="0.25">
      <c r="A15">
        <v>63</v>
      </c>
      <c r="B15">
        <f>MATCH(A15,lapchart!$B$2:$U$2,0)</f>
        <v>18</v>
      </c>
      <c r="C15">
        <f>INDEX(finalstanding!A:A,MATCH(sc!A15,finalstanding!B:B,0))</f>
        <v>12</v>
      </c>
      <c r="D15">
        <f>COUNTIF(pitstop!A:A, A15)</f>
        <v>3</v>
      </c>
      <c r="E15" cm="1">
        <f t="array" ref="E15">IFERROR(INDEX(pitstop!H:H,SMALL(IF(pitstop!A:A=A15,ROW(pitstop!A:A),""),COLUMNS($E$1:E14))),"")</f>
        <v>2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23</v>
      </c>
      <c r="I15" cm="1">
        <f t="array" ref="I15">IFERROR(IF(D15=1,LOOKUP(2,1/(laptimes!A:A&lt;&gt;""),laptimes!A:A)-H15,INDEX(pitstop!$D$2:$D$100,SMALL(IF(sc!$A15=pitstop!$A$2:$A$100,ROW(pitstop!$A$2:$A$100)-ROW(pitstop!$A$2)+2),1))-H15),"")</f>
        <v>31</v>
      </c>
      <c r="J15" cm="1">
        <f t="array" ref="J15">IFERROR(IF(D15=1,0,IF(D15=2,LOOKUP(2,1/(laptimes!A:A&lt;&gt;""),laptimes!A:A)-H15-I15,INDEX(pitstop!$D$2:$D$100,SMALL(IF(sc!$A15=pitstop!$A$2:$A$100,ROW(pitstop!$A$2:$A$100)-ROW(pitstop!$A$2)+2),1))-H15-I15)),"")</f>
        <v>0</v>
      </c>
      <c r="K15">
        <v>2</v>
      </c>
      <c r="L15">
        <f t="shared" si="3"/>
        <v>6</v>
      </c>
      <c r="M15">
        <f t="shared" si="0"/>
        <v>0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6.4910613425925925E-2</v>
      </c>
      <c r="O15">
        <v>54</v>
      </c>
      <c r="P15">
        <v>1</v>
      </c>
      <c r="Q15">
        <f t="shared" si="1"/>
        <v>31</v>
      </c>
      <c r="R15">
        <f>COUNTA(lapchart!A:A)-2-O15</f>
        <v>17</v>
      </c>
      <c r="S15">
        <f t="shared" si="2"/>
        <v>2</v>
      </c>
      <c r="T15">
        <f ca="1">IFERROR(INDEX(lapchart!$B$1:$U$1, MATCH(A15,INDIRECT("lapchart!B"&amp;O15+2&amp;":U" &amp; O15+2),0)),"")</f>
        <v>18</v>
      </c>
    </row>
    <row r="16" spans="1:20" x14ac:dyDescent="0.25">
      <c r="A16">
        <v>88</v>
      </c>
      <c r="B16">
        <f>MATCH(A16,lapchart!$B$2:$U$2,0)</f>
        <v>19</v>
      </c>
      <c r="C16">
        <f>INDEX(finalstanding!A:A,MATCH(sc!A16,finalstanding!B:B,0))</f>
        <v>16</v>
      </c>
      <c r="D16">
        <f>COUNTIF(pitstop!A:A, A16)</f>
        <v>4</v>
      </c>
      <c r="E16" cm="1">
        <f t="array" ref="E16">IFERROR(INDEX(pitstop!H:H,SMALL(IF(pitstop!A:A=A16,ROW(pitstop!A:A),""),COLUMNS($E$1:E15))),"")</f>
        <v>2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1</v>
      </c>
      <c r="H16" cm="1">
        <f t="array" ref="H16">IFERROR(INDEX(pitstop!D:D,SMALL(IF(pitstop!A:A=A16,ROW(pitstop!A:A),""),1)),"")</f>
        <v>20</v>
      </c>
      <c r="I16" cm="1">
        <f t="array" ref="I16">IFERROR(IF(D16=1,LOOKUP(2,1/(laptimes!A:A&lt;&gt;""),laptimes!A:A)-H16,INDEX(pitstop!$D$2:$D$100,SMALL(IF(sc!$A16=pitstop!$A$2:$A$100,ROW(pitstop!$A$2:$A$100)-ROW(pitstop!$A$2)+2),1))-H16),"")</f>
        <v>16</v>
      </c>
      <c r="J16" cm="1">
        <f t="array" ref="J16">IFERROR(IF(D16=1,0,IF(D16=2,LOOKUP(2,1/(laptimes!A:A&lt;&gt;""),laptimes!A:A)-H16-I16,INDEX(pitstop!$D$2:$D$100,SMALL(IF(sc!$A16=pitstop!$A$2:$A$100,ROW(pitstop!$A$2:$A$100)-ROW(pitstop!$A$2)+2),1))-H16-I16)),"")</f>
        <v>0</v>
      </c>
      <c r="K16">
        <v>1</v>
      </c>
      <c r="L16">
        <f t="shared" si="3"/>
        <v>3</v>
      </c>
      <c r="M16">
        <f t="shared" si="0"/>
        <v>0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6.6350347222222217E-2</v>
      </c>
      <c r="O16">
        <v>54</v>
      </c>
      <c r="P16">
        <v>0</v>
      </c>
      <c r="Q16">
        <v>1</v>
      </c>
      <c r="R16">
        <f>COUNTA(lapchart!A:A)-2-O16</f>
        <v>17</v>
      </c>
      <c r="S16">
        <v>1</v>
      </c>
      <c r="T16">
        <f ca="1">IFERROR(INDEX(lapchart!$B$1:$U$1, MATCH(A16,INDIRECT("lapchart!B"&amp;O16+2&amp;":U" &amp; O16+2),0)),"")</f>
        <v>19</v>
      </c>
    </row>
    <row r="17" spans="1:20" x14ac:dyDescent="0.25">
      <c r="A17">
        <v>99</v>
      </c>
      <c r="B17">
        <f>MATCH(A17,lapchart!$B$2:$U$2,0)</f>
        <v>12</v>
      </c>
      <c r="C17">
        <f>INDEX(finalstanding!A:A,MATCH(sc!A17,finalstanding!B:B,0))</f>
        <v>5</v>
      </c>
      <c r="D17">
        <f>COUNTIF(pitstop!A:A, A17)</f>
        <v>2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20</v>
      </c>
      <c r="I17" cm="1">
        <f t="array" ref="I17">IFERROR(IF(D17=1,LOOKUP(2,1/(laptimes!A:A&lt;&gt;""),laptimes!A:A)-H17,INDEX(pitstop!$D$2:$D$100,SMALL(IF(sc!$A17=pitstop!$A$2:$A$100,ROW(pitstop!$A$2:$A$100)-ROW(pitstop!$A$2)+2),1))-H17),"")</f>
        <v>26</v>
      </c>
      <c r="J17" cm="1">
        <f t="array" ref="J17">IFERROR(IF(D17=1,0,IF(D17=2,LOOKUP(2,1/(laptimes!A:A&lt;&gt;""),laptimes!A:A)-H17-I17,INDEX(pitstop!$D$2:$D$100,SMALL(IF(sc!$A17=pitstop!$A$2:$A$100,ROW(pitstop!$A$2:$A$100)-ROW(pitstop!$A$2)+2),1))-H17-I17)),"")</f>
        <v>25</v>
      </c>
      <c r="K17">
        <v>0</v>
      </c>
      <c r="L17">
        <f t="shared" si="3"/>
        <v>7</v>
      </c>
      <c r="M17">
        <f t="shared" si="0"/>
        <v>10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6.4871284722222214E-2</v>
      </c>
      <c r="O17">
        <v>54</v>
      </c>
      <c r="P17">
        <v>0</v>
      </c>
      <c r="Q17">
        <f t="shared" si="1"/>
        <v>8</v>
      </c>
      <c r="R17">
        <f>COUNTA(lapchart!A:A)-2-O17</f>
        <v>17</v>
      </c>
      <c r="S17">
        <f t="shared" si="2"/>
        <v>3</v>
      </c>
      <c r="T17">
        <f ca="1">IFERROR(INDEX(lapchart!$B$1:$U$1, MATCH(A17,INDIRECT("lapchart!B"&amp;O17+2&amp;":U" &amp; O17+2),0)),"")</f>
        <v>10</v>
      </c>
    </row>
    <row r="18" spans="1:20" x14ac:dyDescent="0.25">
      <c r="A18">
        <v>3</v>
      </c>
      <c r="B18">
        <f>MATCH(A18,lapchart!$B$2:$U$2,0)</f>
        <v>11</v>
      </c>
      <c r="C18">
        <f>INDEX(finalstanding!A:A,MATCH(sc!A18,finalstanding!B:B,0))</f>
        <v>6</v>
      </c>
      <c r="D18">
        <f>COUNTIF(pitstop!A:A, A18)</f>
        <v>2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8</v>
      </c>
      <c r="I18" cm="1">
        <f t="array" ref="I18">IFERROR(IF(D18=1,LOOKUP(2,1/(laptimes!A:A&lt;&gt;""),laptimes!A:A)-H18,INDEX(pitstop!$D$2:$D$100,SMALL(IF(sc!$A18=pitstop!$A$2:$A$100,ROW(pitstop!$A$2:$A$100)-ROW(pitstop!$A$2)+2),1))-H18),"")</f>
        <v>32</v>
      </c>
      <c r="J18" cm="1">
        <f t="array" ref="J18">IFERROR(IF(D18=1,0,IF(D18=2,LOOKUP(2,1/(laptimes!A:A&lt;&gt;""),laptimes!A:A)-H18-I18,INDEX(pitstop!$D$2:$D$100,SMALL(IF(sc!$A18=pitstop!$A$2:$A$100,ROW(pitstop!$A$2:$A$100)-ROW(pitstop!$A$2)+2),1))-H18-I18)),"")</f>
        <v>31</v>
      </c>
      <c r="K18">
        <v>0</v>
      </c>
      <c r="L18">
        <f>IFERROR((C18-B18)*-1,"")</f>
        <v>5</v>
      </c>
      <c r="M18">
        <f t="shared" ref="M18:M33" si="4">IF(C18=1,25,IF(C18=2,18,IF(C18=3,15,IF(C18=4,12,IF(C18=5,10,IF(C18=6,8,IF(C18=7,6,IF(C18=8,4,IF(C18=9,2,IF(C18=10,1,0))))))))))</f>
        <v>8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6.4875219907407411E-2</v>
      </c>
      <c r="O18">
        <v>66</v>
      </c>
      <c r="P18">
        <v>0</v>
      </c>
      <c r="Q18">
        <f t="shared" ref="Q18:Q26" si="5">IF(H18=O18,O18,IF(H18+I18=O18,I18,IF(H18&gt;O18,H18-O18,IF(H18+I18&gt;O18,O18-H18,IF(H18+I18+J18&gt;O18,O18-H18-I18,"")))))</f>
        <v>26</v>
      </c>
      <c r="R18">
        <f>COUNTA(lapchart!A:A)-2-O18</f>
        <v>5</v>
      </c>
      <c r="S18">
        <f t="shared" ref="S18:S26" si="6">IF(H18&gt;=O18,E18,IF(H18+I18&gt;=O18,F18,IF(H18+I18+J18&gt;=O18,G18)))</f>
        <v>3</v>
      </c>
      <c r="T18">
        <f ca="1">IFERROR(INDEX(lapchart!$B$1:$U$1, MATCH(A18,INDIRECT("lapchart!B"&amp;O18+2&amp;":U" &amp; O18+2),0)),"")</f>
        <v>8</v>
      </c>
    </row>
    <row r="19" spans="1:20" x14ac:dyDescent="0.25">
      <c r="A19">
        <v>4</v>
      </c>
      <c r="B19">
        <f>MATCH(A19,lapchart!$B$2:$U$2,0)</f>
        <v>10</v>
      </c>
      <c r="C19">
        <f>INDEX(finalstanding!A:A,MATCH(sc!A19,finalstanding!B:B,0))</f>
        <v>8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1</v>
      </c>
      <c r="G19" cm="1">
        <f t="array" ref="G19">IFERROR(INDEX(pitstop!I:I,SMALL(IF(pitstop!A:A=A19,ROW(pitstop!A:A),""),COLUMNS($E$1:F18))),F19)</f>
        <v>2</v>
      </c>
      <c r="H19" cm="1">
        <f t="array" ref="H19">IFERROR(INDEX(pitstop!D:D,SMALL(IF(pitstop!A:A=A19,ROW(pitstop!A:A),""),1)),"")</f>
        <v>27</v>
      </c>
      <c r="I19" cm="1">
        <f t="array" ref="I19">IFERROR(IF(D19=1,LOOKUP(2,1/(laptimes!A:A&lt;&gt;""),laptimes!A:A)-H19,INDEX(pitstop!$D$2:$D$100,SMALL(IF(sc!$A19=pitstop!$A$2:$A$100,ROW(pitstop!$A$2:$A$100)-ROW(pitstop!$A$2)+2),1))-H19),"")</f>
        <v>26</v>
      </c>
      <c r="J19" cm="1">
        <f t="array" ref="J19">IFERROR(IF(D19=1,0,IF(D19=2,LOOKUP(2,1/(laptimes!A:A&lt;&gt;""),laptimes!A:A)-H19-I19,INDEX(pitstop!$D$2:$D$100,SMALL(IF(sc!$A19=pitstop!$A$2:$A$100,ROW(pitstop!$A$2:$A$100)-ROW(pitstop!$A$2)+2),1))-H19-I19)),"")</f>
        <v>18</v>
      </c>
      <c r="K19">
        <v>0</v>
      </c>
      <c r="L19">
        <f t="shared" ref="L19:L33" si="7">IFERROR((C19-B19)*-1,"")</f>
        <v>2</v>
      </c>
      <c r="M19">
        <f t="shared" si="4"/>
        <v>4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6.4882893518518517E-2</v>
      </c>
      <c r="O19">
        <v>66</v>
      </c>
      <c r="P19">
        <v>0</v>
      </c>
      <c r="Q19">
        <f t="shared" si="5"/>
        <v>13</v>
      </c>
      <c r="R19">
        <f>COUNTA(lapchart!A:A)-2-O19</f>
        <v>5</v>
      </c>
      <c r="S19">
        <f t="shared" si="6"/>
        <v>2</v>
      </c>
      <c r="T19">
        <f ca="1">IFERROR(INDEX(lapchart!$B$1:$U$1, MATCH(A19,INDIRECT("lapchart!B"&amp;O19+2&amp;":U" &amp; O19+2),0)),"")</f>
        <v>9</v>
      </c>
    </row>
    <row r="20" spans="1:20" x14ac:dyDescent="0.25">
      <c r="A20">
        <v>7</v>
      </c>
      <c r="B20">
        <f>MATCH(A20,lapchart!$B$2:$U$2,0)</f>
        <v>8</v>
      </c>
      <c r="C20">
        <f>INDEX(finalstanding!A:A,MATCH(sc!A20,finalstanding!B:B,0))</f>
        <v>4</v>
      </c>
      <c r="D20">
        <f>COUNTIF(pitstop!A:A, A20)</f>
        <v>2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21</v>
      </c>
      <c r="I20" cm="1">
        <f t="array" ref="I20">IFERROR(IF(D20=1,LOOKUP(2,1/(laptimes!A:A&lt;&gt;""),laptimes!A:A)-H20,INDEX(pitstop!$D$2:$D$100,SMALL(IF(sc!$A20=pitstop!$A$2:$A$100,ROW(pitstop!$A$2:$A$100)-ROW(pitstop!$A$2)+2),1))-H20),"")</f>
        <v>26</v>
      </c>
      <c r="J20" cm="1">
        <f t="array" ref="J20">IFERROR(IF(D20=1,0,IF(D20=2,LOOKUP(2,1/(laptimes!A:A&lt;&gt;""),laptimes!A:A)-H20-I20,INDEX(pitstop!$D$2:$D$100,SMALL(IF(sc!$A20=pitstop!$A$2:$A$100,ROW(pitstop!$A$2:$A$100)-ROW(pitstop!$A$2)+2),1))-H20-I20)),"")</f>
        <v>24</v>
      </c>
      <c r="K20">
        <v>0</v>
      </c>
      <c r="L20">
        <f t="shared" si="7"/>
        <v>4</v>
      </c>
      <c r="M20">
        <f t="shared" si="4"/>
        <v>12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6.4862615740740745E-2</v>
      </c>
      <c r="O20">
        <v>66</v>
      </c>
      <c r="P20">
        <v>0</v>
      </c>
      <c r="Q20">
        <f t="shared" si="5"/>
        <v>19</v>
      </c>
      <c r="R20">
        <f>COUNTA(lapchart!A:A)-2-O20</f>
        <v>5</v>
      </c>
      <c r="S20">
        <f t="shared" si="6"/>
        <v>3</v>
      </c>
      <c r="T20">
        <f ca="1">IFERROR(INDEX(lapchart!$B$1:$U$1, MATCH(A20,INDIRECT("lapchart!B"&amp;O20+2&amp;":U" &amp; O20+2),0)),"")</f>
        <v>6</v>
      </c>
    </row>
    <row r="21" spans="1:20" x14ac:dyDescent="0.25">
      <c r="A21">
        <v>8</v>
      </c>
      <c r="B21">
        <f>MATCH(A21,lapchart!$B$2:$U$2,0)</f>
        <v>7</v>
      </c>
      <c r="C21">
        <f>INDEX(finalstanding!A:A,MATCH(sc!A21,finalstanding!B:B,0))</f>
        <v>13</v>
      </c>
      <c r="D21">
        <f>COUNTIF(pitstop!A:A, A21)</f>
        <v>2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26</v>
      </c>
      <c r="I21" cm="1">
        <f t="array" ref="I21">IFERROR(IF(D21=1,LOOKUP(2,1/(laptimes!A:A&lt;&gt;""),laptimes!A:A)-H21,INDEX(pitstop!$D$2:$D$100,SMALL(IF(sc!$A21=pitstop!$A$2:$A$100,ROW(pitstop!$A$2:$A$100)-ROW(pitstop!$A$2)+2),1))-H21),"")</f>
        <v>39</v>
      </c>
      <c r="J21" cm="1">
        <f t="array" ref="J21">IFERROR(IF(D21=1,0,IF(D21=2,LOOKUP(2,1/(laptimes!A:A&lt;&gt;""),laptimes!A:A)-H21-I21,INDEX(pitstop!$D$2:$D$100,SMALL(IF(sc!$A21=pitstop!$A$2:$A$100,ROW(pitstop!$A$2:$A$100)-ROW(pitstop!$A$2)+2),1))-H21-I21)),"")</f>
        <v>6</v>
      </c>
      <c r="K21">
        <v>0</v>
      </c>
      <c r="L21">
        <f t="shared" si="7"/>
        <v>-6</v>
      </c>
      <c r="M21">
        <f t="shared" si="4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6.4918113425925919E-2</v>
      </c>
      <c r="O21">
        <v>66</v>
      </c>
      <c r="P21">
        <v>0</v>
      </c>
      <c r="Q21">
        <f t="shared" si="5"/>
        <v>1</v>
      </c>
      <c r="R21">
        <f>COUNTA(lapchart!A:A)-2-O21</f>
        <v>5</v>
      </c>
      <c r="S21">
        <f t="shared" si="6"/>
        <v>3</v>
      </c>
      <c r="T21">
        <f ca="1">IFERROR(INDEX(lapchart!$B$1:$U$1, MATCH(A21,INDIRECT("lapchart!B"&amp;O21+2&amp;":U" &amp; O21+2),0)),"")</f>
        <v>15</v>
      </c>
    </row>
    <row r="22" spans="1:20" x14ac:dyDescent="0.25">
      <c r="A22">
        <v>10</v>
      </c>
      <c r="B22">
        <f>MATCH(A22,lapchart!$B$2:$U$2,0)</f>
        <v>6</v>
      </c>
      <c r="C22">
        <f>INDEX(finalstanding!A:A,MATCH(sc!A22,finalstanding!B:B,0))</f>
        <v>2</v>
      </c>
      <c r="D22">
        <f>COUNTIF(pitstop!A:A, A22)</f>
        <v>2</v>
      </c>
      <c r="E22" cm="1">
        <f t="array" ref="E22">IFERROR(INDEX(pitstop!H:H,SMALL(IF(pitstop!A:A=A22,ROW(pitstop!A:A),""),COLUMNS($E$1:E21))),"")</f>
        <v>3</v>
      </c>
      <c r="F22" cm="1">
        <f t="array" ref="F22">IFERROR(IFERROR(INDEX(pitstop!H:H,SMALL(IF(pitstop!A:A=A22,ROW(pitstop!A:A),""),COLUMNS($E$1:F21))),INDEX(pitstop!I:I,SMALL(IF(pitstop!A:A=A22,ROW(pitstop!A:A),""),COLUMNS($E$1:E21)))),"")</f>
        <v>2</v>
      </c>
      <c r="G22" cm="1">
        <f t="array" ref="G22">IFERROR(INDEX(pitstop!I:I,SMALL(IF(pitstop!A:A=A22,ROW(pitstop!A:A),""),COLUMNS($E$1:F21))),F22)</f>
        <v>3</v>
      </c>
      <c r="H22" cm="1">
        <f t="array" ref="H22">IFERROR(INDEX(pitstop!D:D,SMALL(IF(pitstop!A:A=A22,ROW(pitstop!A:A),""),1)),"")</f>
        <v>22</v>
      </c>
      <c r="I22" cm="1">
        <f t="array" ref="I22">IFERROR(IF(D22=1,LOOKUP(2,1/(laptimes!A:A&lt;&gt;""),laptimes!A:A)-H22,INDEX(pitstop!$D$2:$D$100,SMALL(IF(sc!$A22=pitstop!$A$2:$A$100,ROW(pitstop!$A$2:$A$100)-ROW(pitstop!$A$2)+2),1))-H22),"")</f>
        <v>25</v>
      </c>
      <c r="J22" cm="1">
        <f t="array" ref="J22">IFERROR(IF(D22=1,0,IF(D22=2,LOOKUP(2,1/(laptimes!A:A&lt;&gt;""),laptimes!A:A)-H22-I22,INDEX(pitstop!$D$2:$D$100,SMALL(IF(sc!$A22=pitstop!$A$2:$A$100,ROW(pitstop!$A$2:$A$100)-ROW(pitstop!$A$2)+2),1))-H22-I22)),"")</f>
        <v>24</v>
      </c>
      <c r="K22">
        <v>0</v>
      </c>
      <c r="L22">
        <f t="shared" si="7"/>
        <v>4</v>
      </c>
      <c r="M22">
        <f t="shared" si="4"/>
        <v>18</v>
      </c>
      <c r="N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6.4823553240740739E-2</v>
      </c>
      <c r="O22">
        <v>66</v>
      </c>
      <c r="P22">
        <v>0</v>
      </c>
      <c r="Q22">
        <f t="shared" si="5"/>
        <v>19</v>
      </c>
      <c r="R22">
        <f>COUNTA(lapchart!A:A)-2-O22</f>
        <v>5</v>
      </c>
      <c r="S22">
        <f t="shared" si="6"/>
        <v>3</v>
      </c>
      <c r="T22">
        <f ca="1">IFERROR(INDEX(lapchart!$B$1:$U$1, MATCH(A22,INDIRECT("lapchart!B"&amp;O22+2&amp;":U" &amp; O22+2),0)),"")</f>
        <v>4</v>
      </c>
    </row>
    <row r="23" spans="1:20" x14ac:dyDescent="0.25">
      <c r="A23">
        <v>11</v>
      </c>
      <c r="B23">
        <f>MATCH(A23,lapchart!$B$2:$U$2,0)</f>
        <v>15</v>
      </c>
      <c r="C23">
        <f>INDEX(finalstanding!A:A,MATCH(sc!A23,finalstanding!B:B,0))</f>
        <v>9</v>
      </c>
      <c r="D23">
        <f>COUNTIF(pitstop!A:A, A23)</f>
        <v>2</v>
      </c>
      <c r="E23" cm="1">
        <f t="array" ref="E23">IFERROR(INDEX(pitstop!H:H,SMALL(IF(pitstop!A:A=A23,ROW(pitstop!A:A),""),COLUMNS($E$1:E22))),"")</f>
        <v>3</v>
      </c>
      <c r="F23" cm="1">
        <f t="array" ref="F23">IFERROR(IFERROR(INDEX(pitstop!H:H,SMALL(IF(pitstop!A:A=A23,ROW(pitstop!A:A),""),COLUMNS($E$1:F22))),INDEX(pitstop!I:I,SMALL(IF(pitstop!A:A=A23,ROW(pitstop!A:A),""),COLUMNS($E$1:E22)))),"")</f>
        <v>2</v>
      </c>
      <c r="G23" cm="1">
        <f t="array" ref="G23">IFERROR(INDEX(pitstop!I:I,SMALL(IF(pitstop!A:A=A23,ROW(pitstop!A:A),""),COLUMNS($E$1:F22))),F23)</f>
        <v>3</v>
      </c>
      <c r="H23" cm="1">
        <f t="array" ref="H23">IFERROR(INDEX(pitstop!D:D,SMALL(IF(pitstop!A:A=A23,ROW(pitstop!A:A),""),1)),"")</f>
        <v>17</v>
      </c>
      <c r="I23" cm="1">
        <f t="array" ref="I23">IFERROR(IF(D23=1,LOOKUP(2,1/(laptimes!A:A&lt;&gt;""),laptimes!A:A)-H23,INDEX(pitstop!$D$2:$D$100,SMALL(IF(sc!$A23=pitstop!$A$2:$A$100,ROW(pitstop!$A$2:$A$100)-ROW(pitstop!$A$2)+2),1))-H23),"")</f>
        <v>28</v>
      </c>
      <c r="J23" cm="1">
        <f t="array" ref="J23">IFERROR(IF(D23=1,0,IF(D23=2,LOOKUP(2,1/(laptimes!A:A&lt;&gt;""),laptimes!A:A)-H23-I23,INDEX(pitstop!$D$2:$D$100,SMALL(IF(sc!$A23=pitstop!$A$2:$A$100,ROW(pitstop!$A$2:$A$100)-ROW(pitstop!$A$2)+2),1))-H23-I23)),"")</f>
        <v>26</v>
      </c>
      <c r="K23">
        <v>0</v>
      </c>
      <c r="L23">
        <f t="shared" si="7"/>
        <v>6</v>
      </c>
      <c r="M23">
        <f t="shared" si="4"/>
        <v>2</v>
      </c>
      <c r="N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6.4886655092592602E-2</v>
      </c>
      <c r="O23">
        <v>66</v>
      </c>
      <c r="P23">
        <v>0</v>
      </c>
      <c r="Q23">
        <f t="shared" si="5"/>
        <v>21</v>
      </c>
      <c r="R23">
        <f>COUNTA(lapchart!A:A)-2-O23</f>
        <v>5</v>
      </c>
      <c r="S23">
        <f t="shared" si="6"/>
        <v>3</v>
      </c>
      <c r="T23">
        <f ca="1">IFERROR(INDEX(lapchart!$B$1:$U$1, MATCH(A23,INDIRECT("lapchart!B"&amp;O23+2&amp;":U" &amp; O23+2),0)),"")</f>
        <v>10</v>
      </c>
    </row>
    <row r="24" spans="1:20" x14ac:dyDescent="0.25">
      <c r="A24">
        <v>20</v>
      </c>
      <c r="B24">
        <f>MATCH(A24,lapchart!$B$2:$U$2,0)</f>
        <v>9</v>
      </c>
      <c r="C24">
        <f>INDEX(finalstanding!A:A,MATCH(sc!A24,finalstanding!B:B,0))</f>
        <v>11</v>
      </c>
      <c r="D24">
        <f>COUNTIF(pitstop!A:A, A24)</f>
        <v>2</v>
      </c>
      <c r="E24" cm="1">
        <f t="array" ref="E24">IFERROR(INDEX(pitstop!H:H,SMALL(IF(pitstop!A:A=A24,ROW(pitstop!A:A),""),COLUMNS($E$1:E23))),"")</f>
        <v>3</v>
      </c>
      <c r="F24" cm="1">
        <f t="array" ref="F24">IFERROR(IFERROR(INDEX(pitstop!H:H,SMALL(IF(pitstop!A:A=A24,ROW(pitstop!A:A),""),COLUMNS($E$1:F23))),INDEX(pitstop!I:I,SMALL(IF(pitstop!A:A=A24,ROW(pitstop!A:A),""),COLUMNS($E$1:E23)))),"")</f>
        <v>2</v>
      </c>
      <c r="G24" cm="1">
        <f t="array" ref="G24">IFERROR(INDEX(pitstop!I:I,SMALL(IF(pitstop!A:A=A24,ROW(pitstop!A:A),""),COLUMNS($E$1:F23))),F24)</f>
        <v>3</v>
      </c>
      <c r="H24" cm="1">
        <f t="array" ref="H24">IFERROR(INDEX(pitstop!D:D,SMALL(IF(pitstop!A:A=A24,ROW(pitstop!A:A),""),1)),"")</f>
        <v>27</v>
      </c>
      <c r="I24" cm="1">
        <f t="array" ref="I24">IFERROR(IF(D24=1,LOOKUP(2,1/(laptimes!A:A&lt;&gt;""),laptimes!A:A)-H24,INDEX(pitstop!$D$2:$D$100,SMALL(IF(sc!$A24=pitstop!$A$2:$A$100,ROW(pitstop!$A$2:$A$100)-ROW(pitstop!$A$2)+2),1))-H24),"")</f>
        <v>26</v>
      </c>
      <c r="J24" cm="1">
        <f t="array" ref="J24">IFERROR(IF(D24=1,0,IF(D24=2,LOOKUP(2,1/(laptimes!A:A&lt;&gt;""),laptimes!A:A)-H24-I24,INDEX(pitstop!$D$2:$D$100,SMALL(IF(sc!$A24=pitstop!$A$2:$A$100,ROW(pitstop!$A$2:$A$100)-ROW(pitstop!$A$2)+2),1))-H24-I24)),"")</f>
        <v>18</v>
      </c>
      <c r="K24">
        <v>0</v>
      </c>
      <c r="L24">
        <f t="shared" si="7"/>
        <v>-2</v>
      </c>
      <c r="M24">
        <f t="shared" si="4"/>
        <v>0</v>
      </c>
      <c r="N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6.4900578703703707E-2</v>
      </c>
      <c r="O24">
        <v>66</v>
      </c>
      <c r="P24">
        <v>0</v>
      </c>
      <c r="Q24">
        <f t="shared" si="5"/>
        <v>13</v>
      </c>
      <c r="R24">
        <f>COUNTA(lapchart!A:A)-2-O24</f>
        <v>5</v>
      </c>
      <c r="S24">
        <f t="shared" si="6"/>
        <v>3</v>
      </c>
      <c r="T24">
        <f ca="1">IFERROR(INDEX(lapchart!$B$1:$U$1, MATCH(A24,INDIRECT("lapchart!B"&amp;O24+2&amp;":U" &amp; O24+2),0)),"")</f>
        <v>12</v>
      </c>
    </row>
    <row r="25" spans="1:20" x14ac:dyDescent="0.25">
      <c r="A25">
        <v>23</v>
      </c>
      <c r="B25">
        <f>MATCH(A25,lapchart!$B$2:$U$2,0)</f>
        <v>5</v>
      </c>
      <c r="C25">
        <f>INDEX(finalstanding!A:A,MATCH(sc!A25,finalstanding!B:B,0))</f>
        <v>14</v>
      </c>
      <c r="D25">
        <f>COUNTIF(pitstop!A:A, A25)</f>
        <v>2</v>
      </c>
      <c r="E25" cm="1">
        <f t="array" ref="E25">IFERROR(INDEX(pitstop!H:H,SMALL(IF(pitstop!A:A=A25,ROW(pitstop!A:A),""),COLUMNS($E$1:E24))),"")</f>
        <v>3</v>
      </c>
      <c r="F25" cm="1">
        <f t="array" ref="F25">IFERROR(IFERROR(INDEX(pitstop!H:H,SMALL(IF(pitstop!A:A=A25,ROW(pitstop!A:A),""),COLUMNS($E$1:F24))),INDEX(pitstop!I:I,SMALL(IF(pitstop!A:A=A25,ROW(pitstop!A:A),""),COLUMNS($E$1:E24)))),"")</f>
        <v>2</v>
      </c>
      <c r="G25" cm="1">
        <f t="array" ref="G25">IFERROR(INDEX(pitstop!I:I,SMALL(IF(pitstop!A:A=A25,ROW(pitstop!A:A),""),COLUMNS($E$1:F24))),F25)</f>
        <v>3</v>
      </c>
      <c r="H25" cm="1">
        <f t="array" ref="H25">IFERROR(INDEX(pitstop!D:D,SMALL(IF(pitstop!A:A=A25,ROW(pitstop!A:A),""),1)),"")</f>
        <v>24</v>
      </c>
      <c r="I25" cm="1">
        <f t="array" ref="I25">IFERROR(IF(D25=1,LOOKUP(2,1/(laptimes!A:A&lt;&gt;""),laptimes!A:A)-H25,INDEX(pitstop!$D$2:$D$100,SMALL(IF(sc!$A25=pitstop!$A$2:$A$100,ROW(pitstop!$A$2:$A$100)-ROW(pitstop!$A$2)+2),1))-H25),"")</f>
        <v>26</v>
      </c>
      <c r="J25" cm="1">
        <f t="array" ref="J25">IFERROR(IF(D25=1,0,IF(D25=2,LOOKUP(2,1/(laptimes!A:A&lt;&gt;""),laptimes!A:A)-H25-I25,INDEX(pitstop!$D$2:$D$100,SMALL(IF(sc!$A25=pitstop!$A$2:$A$100,ROW(pitstop!$A$2:$A$100)-ROW(pitstop!$A$2)+2),1))-H25-I25)),"")</f>
        <v>21</v>
      </c>
      <c r="K25">
        <v>0</v>
      </c>
      <c r="L25">
        <f t="shared" si="7"/>
        <v>-9</v>
      </c>
      <c r="M25">
        <f t="shared" si="4"/>
        <v>0</v>
      </c>
      <c r="N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6.4925983796296299E-2</v>
      </c>
      <c r="O25">
        <v>66</v>
      </c>
      <c r="P25">
        <v>0</v>
      </c>
      <c r="Q25">
        <f t="shared" si="5"/>
        <v>16</v>
      </c>
      <c r="R25">
        <f>COUNTA(lapchart!A:A)-2-O25</f>
        <v>5</v>
      </c>
      <c r="S25">
        <f t="shared" si="6"/>
        <v>3</v>
      </c>
      <c r="T25">
        <f ca="1">IFERROR(INDEX(lapchart!$B$1:$U$1, MATCH(A25,INDIRECT("lapchart!B"&amp;O25+2&amp;":U" &amp; O25+2),0)),"")</f>
        <v>2</v>
      </c>
    </row>
    <row r="26" spans="1:20" x14ac:dyDescent="0.25">
      <c r="A26">
        <v>26</v>
      </c>
      <c r="B26">
        <f>MATCH(A26,lapchart!$B$2:$U$2,0)</f>
        <v>16</v>
      </c>
      <c r="C26">
        <f>INDEX(finalstanding!A:A,MATCH(sc!A26,finalstanding!B:B,0))</f>
        <v>10</v>
      </c>
      <c r="D26">
        <f>COUNTIF(pitstop!A:A, A26)</f>
        <v>2</v>
      </c>
      <c r="E26" cm="1">
        <f t="array" ref="E26">IFERROR(INDEX(pitstop!H:H,SMALL(IF(pitstop!A:A=A26,ROW(pitstop!A:A),""),COLUMNS($E$1:E25))),"")</f>
        <v>2</v>
      </c>
      <c r="F26" cm="1">
        <f t="array" ref="F26">IFERROR(IFERROR(INDEX(pitstop!H:H,SMALL(IF(pitstop!A:A=A26,ROW(pitstop!A:A),""),COLUMNS($E$1:F25))),INDEX(pitstop!I:I,SMALL(IF(pitstop!A:A=A26,ROW(pitstop!A:A),""),COLUMNS($E$1:E25)))),"")</f>
        <v>3</v>
      </c>
      <c r="G26" cm="1">
        <f t="array" ref="G26">IFERROR(INDEX(pitstop!I:I,SMALL(IF(pitstop!A:A=A26,ROW(pitstop!A:A),""),COLUMNS($E$1:F25))),F26)</f>
        <v>3</v>
      </c>
      <c r="H26" cm="1">
        <f t="array" ref="H26">IFERROR(INDEX(pitstop!D:D,SMALL(IF(pitstop!A:A=A26,ROW(pitstop!A:A),""),1)),"")</f>
        <v>23</v>
      </c>
      <c r="I26" cm="1">
        <f t="array" ref="I26">IFERROR(IF(D26=1,LOOKUP(2,1/(laptimes!A:A&lt;&gt;""),laptimes!A:A)-H26,INDEX(pitstop!$D$2:$D$100,SMALL(IF(sc!$A26=pitstop!$A$2:$A$100,ROW(pitstop!$A$2:$A$100)-ROW(pitstop!$A$2)+2),1))-H26),"")</f>
        <v>23</v>
      </c>
      <c r="J26" cm="1">
        <f t="array" ref="J26">IFERROR(IF(D26=1,0,IF(D26=2,LOOKUP(2,1/(laptimes!A:A&lt;&gt;""),laptimes!A:A)-H26-I26,INDEX(pitstop!$D$2:$D$100,SMALL(IF(sc!$A26=pitstop!$A$2:$A$100,ROW(pitstop!$A$2:$A$100)-ROW(pitstop!$A$2)+2),1))-H26-I26)),"")</f>
        <v>25</v>
      </c>
      <c r="K26">
        <v>0</v>
      </c>
      <c r="L26">
        <f t="shared" si="7"/>
        <v>6</v>
      </c>
      <c r="M26">
        <f t="shared" si="4"/>
        <v>1</v>
      </c>
      <c r="N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6.4891307870370368E-2</v>
      </c>
      <c r="O26">
        <v>66</v>
      </c>
      <c r="P26">
        <v>0</v>
      </c>
      <c r="Q26">
        <f t="shared" si="5"/>
        <v>20</v>
      </c>
      <c r="R26">
        <f>COUNTA(lapchart!A:A)-2-O26</f>
        <v>5</v>
      </c>
      <c r="S26">
        <f t="shared" si="6"/>
        <v>3</v>
      </c>
      <c r="T26">
        <f ca="1">IFERROR(INDEX(lapchart!$B$1:$U$1, MATCH(A26,INDIRECT("lapchart!B"&amp;O26+2&amp;":U" &amp; O26+2),0)),"")</f>
        <v>13</v>
      </c>
    </row>
    <row r="27" spans="1:20" x14ac:dyDescent="0.25">
      <c r="A27">
        <v>27</v>
      </c>
      <c r="B27">
        <f>MATCH(A27,lapchart!$B$2:$U$2,0)</f>
        <v>13</v>
      </c>
      <c r="C27">
        <f>INDEX(finalstanding!A:A,MATCH(sc!A27,finalstanding!B:B,0))</f>
        <v>15</v>
      </c>
      <c r="D27">
        <f>COUNTIF(pitstop!A:A, A27)</f>
        <v>3</v>
      </c>
      <c r="L27">
        <f t="shared" si="7"/>
        <v>-2</v>
      </c>
      <c r="M27">
        <f t="shared" si="4"/>
        <v>0</v>
      </c>
      <c r="N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6.4962233796296301E-2</v>
      </c>
      <c r="O27">
        <v>66</v>
      </c>
      <c r="P27">
        <v>0</v>
      </c>
      <c r="Q27">
        <v>13</v>
      </c>
      <c r="R27">
        <f>COUNTA(lapchart!A:A)-2-O27</f>
        <v>5</v>
      </c>
      <c r="S27">
        <v>3</v>
      </c>
      <c r="T27">
        <f ca="1">IFERROR(INDEX(lapchart!$B$1:$U$1, MATCH(A27,INDIRECT("lapchart!B"&amp;O27+2&amp;":U" &amp; O27+2),0)),"")</f>
        <v>11</v>
      </c>
    </row>
    <row r="28" spans="1:20" x14ac:dyDescent="0.25">
      <c r="A28">
        <v>33</v>
      </c>
      <c r="B28">
        <f>MATCH(A28,lapchart!$B$2:$U$2,0)</f>
        <v>1</v>
      </c>
      <c r="C28">
        <f>INDEX(finalstanding!A:A,MATCH(sc!A28,finalstanding!B:B,0))</f>
        <v>1</v>
      </c>
      <c r="D28">
        <f>COUNTIF(pitstop!A:A, A28)</f>
        <v>3</v>
      </c>
      <c r="L28">
        <f t="shared" si="7"/>
        <v>0</v>
      </c>
      <c r="M28">
        <f t="shared" si="4"/>
        <v>25</v>
      </c>
      <c r="N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6.4753217592592602E-2</v>
      </c>
      <c r="O28">
        <v>66</v>
      </c>
      <c r="P28">
        <v>0</v>
      </c>
      <c r="Q28">
        <v>12</v>
      </c>
      <c r="R28">
        <f>COUNTA(lapchart!A:A)-2-O28</f>
        <v>5</v>
      </c>
      <c r="S28">
        <v>2</v>
      </c>
      <c r="T28">
        <f ca="1">IFERROR(INDEX(lapchart!$B$1:$U$1, MATCH(A28,INDIRECT("lapchart!B"&amp;O28+2&amp;":U" &amp; O28+2),0)),"")</f>
        <v>1</v>
      </c>
    </row>
    <row r="29" spans="1:20" x14ac:dyDescent="0.25">
      <c r="A29">
        <v>44</v>
      </c>
      <c r="B29">
        <f>MATCH(A29,lapchart!$B$2:$U$2,0)</f>
        <v>3</v>
      </c>
      <c r="C29">
        <f>INDEX(finalstanding!A:A,MATCH(sc!A29,finalstanding!B:B,0))</f>
        <v>7</v>
      </c>
      <c r="D29">
        <f>COUNTIF(pitstop!A:A, A29)</f>
        <v>3</v>
      </c>
      <c r="L29">
        <f t="shared" si="7"/>
        <v>-4</v>
      </c>
      <c r="M29">
        <f t="shared" si="4"/>
        <v>6</v>
      </c>
      <c r="N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6.4882141203703711E-2</v>
      </c>
      <c r="O29">
        <v>66</v>
      </c>
      <c r="P29">
        <v>1</v>
      </c>
      <c r="Q29">
        <v>23</v>
      </c>
      <c r="R29">
        <f>COUNTA(lapchart!A:A)-2-O29</f>
        <v>5</v>
      </c>
      <c r="S29">
        <v>2</v>
      </c>
      <c r="T29">
        <f ca="1">IFERROR(INDEX(lapchart!$B$1:$U$1, MATCH(A29,INDIRECT("lapchart!B"&amp;O29+2&amp;":U" &amp; O29+2),0)),"")</f>
        <v>3</v>
      </c>
    </row>
    <row r="30" spans="1:20" x14ac:dyDescent="0.25">
      <c r="A30">
        <v>55</v>
      </c>
      <c r="B30">
        <f>MATCH(A30,lapchart!$B$2:$U$2,0)</f>
        <v>20</v>
      </c>
      <c r="C30">
        <f>INDEX(finalstanding!A:A,MATCH(sc!A30,finalstanding!B:B,0))</f>
        <v>3</v>
      </c>
      <c r="D30">
        <f>COUNTIF(pitstop!A:A, A30)</f>
        <v>1</v>
      </c>
      <c r="E30" cm="1">
        <f t="array" ref="E30">IFERROR(INDEX(pitstop!H:H,SMALL(IF(pitstop!A:A=A30,ROW(pitstop!A:A),""),COLUMNS($E$1:E29))),"")</f>
        <v>3</v>
      </c>
      <c r="F30" cm="1">
        <f t="array" ref="F30">IFERROR(IFERROR(INDEX(pitstop!H:H,SMALL(IF(pitstop!A:A=A30,ROW(pitstop!A:A),""),COLUMNS($E$1:F29))),INDEX(pitstop!I:I,SMALL(IF(pitstop!A:A=A30,ROW(pitstop!A:A),""),COLUMNS($E$1:E29)))),"")</f>
        <v>2</v>
      </c>
      <c r="G30" cm="1">
        <f t="array" ref="G30">IFERROR(INDEX(pitstop!I:I,SMALL(IF(pitstop!A:A=A30,ROW(pitstop!A:A),""),COLUMNS($E$1:F29))),F30)</f>
        <v>2</v>
      </c>
      <c r="H30" cm="1">
        <f t="array" ref="H30">IFERROR(INDEX(pitstop!D:D,SMALL(IF(pitstop!A:A=A30,ROW(pitstop!A:A),""),1)),"")</f>
        <v>29</v>
      </c>
      <c r="I30" cm="1">
        <f t="array" ref="I30">IFERROR(IF(D30=1,LOOKUP(2,1/(laptimes!A:A&lt;&gt;""),laptimes!A:A)-H30,INDEX(pitstop!$D$2:$D$100,SMALL(IF(sc!$A30=pitstop!$A$2:$A$100,ROW(pitstop!$A$2:$A$100)-ROW(pitstop!$A$2)+2),1))-H30),"")</f>
        <v>42</v>
      </c>
      <c r="J30" cm="1">
        <f t="array" ref="J30">IFERROR(IF(D30=1,0,IF(D30=2,LOOKUP(2,1/(laptimes!A:A&lt;&gt;""),laptimes!A:A)-H30-I30,INDEX(pitstop!$D$2:$D$100,SMALL(IF(sc!$A30=pitstop!$A$2:$A$100,ROW(pitstop!$A$2:$A$100)-ROW(pitstop!$A$2)+2),1))-H30-I30)),"")</f>
        <v>0</v>
      </c>
      <c r="K30">
        <v>0</v>
      </c>
      <c r="L30">
        <f t="shared" si="7"/>
        <v>17</v>
      </c>
      <c r="M30">
        <f t="shared" si="4"/>
        <v>15</v>
      </c>
      <c r="N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6.4856180555555545E-2</v>
      </c>
      <c r="O30">
        <v>66</v>
      </c>
      <c r="P30">
        <v>0</v>
      </c>
      <c r="Q30">
        <f t="shared" ref="Q30" si="8">IF(H30=O30,O30,IF(H30+I30=O30,I30,IF(H30&gt;O30,H30-O30,IF(H30+I30&gt;O30,O30-H30,IF(H30+I30+J30&gt;O30,O30-H30-I30,"")))))</f>
        <v>37</v>
      </c>
      <c r="R30">
        <f>COUNTA(lapchart!A:A)-2-O30</f>
        <v>5</v>
      </c>
      <c r="S30">
        <f t="shared" ref="S30" si="9">IF(H30&gt;=O30,E30,IF(H30+I30&gt;=O30,F30,IF(H30+I30+J30&gt;=O30,G30)))</f>
        <v>2</v>
      </c>
      <c r="T30">
        <f ca="1">IFERROR(INDEX(lapchart!$B$1:$U$1, MATCH(A30,INDIRECT("lapchart!B"&amp;O30+2&amp;":U" &amp; O30+2),0)),"")</f>
        <v>5</v>
      </c>
    </row>
    <row r="31" spans="1:20" x14ac:dyDescent="0.25">
      <c r="A31">
        <v>63</v>
      </c>
      <c r="B31">
        <f>MATCH(A31,lapchart!$B$2:$U$2,0)</f>
        <v>18</v>
      </c>
      <c r="C31">
        <f>INDEX(finalstanding!A:A,MATCH(sc!A31,finalstanding!B:B,0))</f>
        <v>12</v>
      </c>
      <c r="D31">
        <f>COUNTIF(pitstop!A:A, A31)</f>
        <v>3</v>
      </c>
      <c r="L31">
        <f t="shared" si="7"/>
        <v>6</v>
      </c>
      <c r="M31">
        <f t="shared" si="4"/>
        <v>0</v>
      </c>
      <c r="N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6.4910613425925925E-2</v>
      </c>
      <c r="O31">
        <v>66</v>
      </c>
      <c r="P31">
        <v>1</v>
      </c>
      <c r="Q31">
        <v>12</v>
      </c>
      <c r="R31">
        <f>COUNTA(lapchart!A:A)-2-O31</f>
        <v>5</v>
      </c>
      <c r="S31">
        <v>3</v>
      </c>
      <c r="T31">
        <f ca="1">IFERROR(INDEX(lapchart!$B$1:$U$1, MATCH(A31,INDIRECT("lapchart!B"&amp;O31+2&amp;":U" &amp; O31+2),0)),"")</f>
        <v>14</v>
      </c>
    </row>
    <row r="32" spans="1:20" x14ac:dyDescent="0.25">
      <c r="A32">
        <v>88</v>
      </c>
      <c r="B32">
        <f>MATCH(A32,lapchart!$B$2:$U$2,0)</f>
        <v>19</v>
      </c>
      <c r="C32">
        <f>INDEX(finalstanding!A:A,MATCH(sc!A32,finalstanding!B:B,0))</f>
        <v>16</v>
      </c>
      <c r="D32">
        <f>COUNTIF(pitstop!A:A, A32)</f>
        <v>4</v>
      </c>
      <c r="L32">
        <f t="shared" si="7"/>
        <v>3</v>
      </c>
      <c r="M32">
        <f t="shared" si="4"/>
        <v>0</v>
      </c>
      <c r="N32" s="9">
        <f>VLOOKUP(A32,raceclassification!B:G,6,FALSE)+IF(ISNUMBER(SEARCH("Lap",VLOOKUP(A32,raceclassification!B:H,7,FALSE))),IF(VLOOKUP(A32,raceclassification!B:H,7,FALSE)="1 Lap","0:02",IF(VLOOKUP(A32,raceclassification!B:H,7,FALSE)="2 Lap","0:04","0:06")),0)</f>
        <v>6.6350347222222217E-2</v>
      </c>
      <c r="O32">
        <v>66</v>
      </c>
      <c r="P32">
        <v>1</v>
      </c>
      <c r="Q32">
        <v>13</v>
      </c>
      <c r="R32">
        <f>COUNTA(lapchart!A:A)-2-O32</f>
        <v>5</v>
      </c>
      <c r="S32">
        <v>3</v>
      </c>
      <c r="T32">
        <f ca="1">IFERROR(INDEX(lapchart!$B$1:$U$1, MATCH(A32,INDIRECT("lapchart!B"&amp;O32+2&amp;":U" &amp; O32+2),0)),"")</f>
        <v>16</v>
      </c>
    </row>
    <row r="33" spans="1:20" x14ac:dyDescent="0.25">
      <c r="A33">
        <v>99</v>
      </c>
      <c r="B33">
        <f>MATCH(A33,lapchart!$B$2:$U$2,0)</f>
        <v>12</v>
      </c>
      <c r="C33">
        <f>INDEX(finalstanding!A:A,MATCH(sc!A33,finalstanding!B:B,0))</f>
        <v>5</v>
      </c>
      <c r="D33">
        <f>COUNTIF(pitstop!A:A, A33)</f>
        <v>2</v>
      </c>
      <c r="E33" cm="1">
        <f t="array" ref="E33">IFERROR(INDEX(pitstop!H:H,SMALL(IF(pitstop!A:A=A33,ROW(pitstop!A:A),""),COLUMNS($E$1:E32))),"")</f>
        <v>3</v>
      </c>
      <c r="F33" cm="1">
        <f t="array" ref="F33">IFERROR(IFERROR(INDEX(pitstop!H:H,SMALL(IF(pitstop!A:A=A33,ROW(pitstop!A:A),""),COLUMNS($E$1:F32))),INDEX(pitstop!I:I,SMALL(IF(pitstop!A:A=A33,ROW(pitstop!A:A),""),COLUMNS($E$1:E32)))),"")</f>
        <v>2</v>
      </c>
      <c r="G33" cm="1">
        <f t="array" ref="G33">IFERROR(INDEX(pitstop!I:I,SMALL(IF(pitstop!A:A=A33,ROW(pitstop!A:A),""),COLUMNS($E$1:F32))),F33)</f>
        <v>3</v>
      </c>
      <c r="H33" cm="1">
        <f t="array" ref="H33">IFERROR(INDEX(pitstop!D:D,SMALL(IF(pitstop!A:A=A33,ROW(pitstop!A:A),""),1)),"")</f>
        <v>20</v>
      </c>
      <c r="I33" cm="1">
        <f t="array" ref="I33">IFERROR(IF(D33=1,LOOKUP(2,1/(laptimes!A:A&lt;&gt;""),laptimes!A:A)-H33,INDEX(pitstop!$D$2:$D$100,SMALL(IF(sc!$A33=pitstop!$A$2:$A$100,ROW(pitstop!$A$2:$A$100)-ROW(pitstop!$A$2)+2),1))-H33),"")</f>
        <v>26</v>
      </c>
      <c r="J33" cm="1">
        <f t="array" ref="J33">IFERROR(IF(D33=1,0,IF(D33=2,LOOKUP(2,1/(laptimes!A:A&lt;&gt;""),laptimes!A:A)-H33-I33,INDEX(pitstop!$D$2:$D$100,SMALL(IF(sc!$A33=pitstop!$A$2:$A$100,ROW(pitstop!$A$2:$A$100)-ROW(pitstop!$A$2)+2),1))-H33-I33)),"")</f>
        <v>25</v>
      </c>
      <c r="K33">
        <v>0</v>
      </c>
      <c r="L33">
        <f t="shared" si="7"/>
        <v>7</v>
      </c>
      <c r="M33">
        <f t="shared" si="4"/>
        <v>10</v>
      </c>
      <c r="N33" s="9">
        <f>VLOOKUP(A33,raceclassification!B:G,6,FALSE)+IF(ISNUMBER(SEARCH("Lap",VLOOKUP(A33,raceclassification!B:H,7,FALSE))),IF(VLOOKUP(A33,raceclassification!B:H,7,FALSE)="1 Lap","0:02",IF(VLOOKUP(A33,raceclassification!B:H,7,FALSE)="2 Lap","0:04","0:06")),0)</f>
        <v>6.4871284722222214E-2</v>
      </c>
      <c r="O33">
        <v>66</v>
      </c>
      <c r="P33">
        <v>0</v>
      </c>
      <c r="Q33">
        <f t="shared" ref="Q33" si="10">IF(H33=O33,O33,IF(H33+I33=O33,I33,IF(H33&gt;O33,H33-O33,IF(H33+I33&gt;O33,O33-H33,IF(H33+I33+J33&gt;O33,O33-H33-I33,"")))))</f>
        <v>20</v>
      </c>
      <c r="R33">
        <f>COUNTA(lapchart!A:A)-2-O33</f>
        <v>5</v>
      </c>
      <c r="S33">
        <f t="shared" ref="S33" si="11">IF(H33&gt;=O33,E33,IF(H33+I33&gt;=O33,F33,IF(H33+I33+J33&gt;=O33,G33)))</f>
        <v>3</v>
      </c>
      <c r="T33">
        <f ca="1">IFERROR(INDEX(lapchart!$B$1:$U$1, MATCH(A33,INDIRECT("lapchart!B"&amp;O33+2&amp;":U" &amp; O33+2),0)),"")</f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414-CA72-4061-99C5-D3C32FBB5055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132</v>
      </c>
      <c r="B1" t="s">
        <v>133</v>
      </c>
      <c r="C1" t="s">
        <v>77</v>
      </c>
      <c r="D1" t="s">
        <v>147</v>
      </c>
      <c r="E1" t="s">
        <v>78</v>
      </c>
      <c r="F1" t="s">
        <v>148</v>
      </c>
      <c r="G1" t="s">
        <v>79</v>
      </c>
      <c r="H1" t="s">
        <v>80</v>
      </c>
      <c r="I1" t="s">
        <v>149</v>
      </c>
      <c r="J1" t="s">
        <v>150</v>
      </c>
      <c r="K1" t="s">
        <v>151</v>
      </c>
      <c r="L1" t="s">
        <v>60</v>
      </c>
    </row>
    <row r="2" spans="1:12" x14ac:dyDescent="0.25">
      <c r="A2">
        <v>1</v>
      </c>
      <c r="B2">
        <v>33</v>
      </c>
      <c r="C2" t="s">
        <v>83</v>
      </c>
      <c r="D2" t="s">
        <v>152</v>
      </c>
      <c r="E2" t="s">
        <v>84</v>
      </c>
      <c r="F2">
        <v>71</v>
      </c>
      <c r="G2" s="1">
        <v>6.4753217592592602E-2</v>
      </c>
      <c r="J2">
        <v>196.82300000000001</v>
      </c>
      <c r="K2" s="1">
        <v>8.2016203703703711E-4</v>
      </c>
      <c r="L2">
        <v>61</v>
      </c>
    </row>
    <row r="3" spans="1:12" x14ac:dyDescent="0.25">
      <c r="A3">
        <v>2</v>
      </c>
      <c r="B3">
        <v>10</v>
      </c>
      <c r="C3" t="s">
        <v>94</v>
      </c>
      <c r="D3" t="s">
        <v>153</v>
      </c>
      <c r="E3" t="s">
        <v>93</v>
      </c>
      <c r="F3">
        <v>71</v>
      </c>
      <c r="G3" s="1">
        <v>6.4823553240740739E-2</v>
      </c>
      <c r="H3">
        <v>6.077</v>
      </c>
      <c r="I3">
        <v>6.077</v>
      </c>
      <c r="J3">
        <v>196.60900000000001</v>
      </c>
      <c r="K3" s="1">
        <v>8.3825231481481478E-4</v>
      </c>
      <c r="L3">
        <v>65</v>
      </c>
    </row>
    <row r="4" spans="1:12" x14ac:dyDescent="0.25">
      <c r="A4">
        <v>3</v>
      </c>
      <c r="B4">
        <v>55</v>
      </c>
      <c r="C4" t="s">
        <v>104</v>
      </c>
      <c r="D4" t="s">
        <v>154</v>
      </c>
      <c r="E4" t="s">
        <v>91</v>
      </c>
      <c r="F4">
        <v>71</v>
      </c>
      <c r="G4" s="1">
        <v>6.4856180555555545E-2</v>
      </c>
      <c r="H4">
        <v>8.8960000000000008</v>
      </c>
      <c r="I4">
        <v>2.819</v>
      </c>
      <c r="J4">
        <v>196.511</v>
      </c>
      <c r="K4" s="1">
        <v>8.4673611111111115E-4</v>
      </c>
      <c r="L4">
        <v>63</v>
      </c>
    </row>
    <row r="5" spans="1:12" x14ac:dyDescent="0.25">
      <c r="A5">
        <v>4</v>
      </c>
      <c r="B5">
        <v>7</v>
      </c>
      <c r="C5" t="s">
        <v>103</v>
      </c>
      <c r="D5" t="s">
        <v>155</v>
      </c>
      <c r="E5" t="s">
        <v>102</v>
      </c>
      <c r="F5">
        <v>71</v>
      </c>
      <c r="G5" s="1">
        <v>6.4862615740740745E-2</v>
      </c>
      <c r="H5">
        <v>9.452</v>
      </c>
      <c r="I5">
        <v>0.55600000000000005</v>
      </c>
      <c r="J5">
        <v>196.49100000000001</v>
      </c>
      <c r="K5" s="1">
        <v>8.4646990740740733E-4</v>
      </c>
      <c r="L5">
        <v>65</v>
      </c>
    </row>
    <row r="6" spans="1:12" x14ac:dyDescent="0.25">
      <c r="A6">
        <v>5</v>
      </c>
      <c r="B6">
        <v>99</v>
      </c>
      <c r="C6" t="s">
        <v>101</v>
      </c>
      <c r="D6" t="s">
        <v>156</v>
      </c>
      <c r="E6" t="s">
        <v>102</v>
      </c>
      <c r="F6">
        <v>71</v>
      </c>
      <c r="G6" s="1">
        <v>6.4871284722222214E-2</v>
      </c>
      <c r="H6">
        <v>10.201000000000001</v>
      </c>
      <c r="I6">
        <v>0.749</v>
      </c>
      <c r="J6">
        <v>196.465</v>
      </c>
      <c r="K6" s="1">
        <v>8.4513888888888887E-4</v>
      </c>
      <c r="L6">
        <v>49</v>
      </c>
    </row>
    <row r="7" spans="1:12" x14ac:dyDescent="0.25">
      <c r="A7">
        <v>6</v>
      </c>
      <c r="B7">
        <v>3</v>
      </c>
      <c r="C7" t="s">
        <v>97</v>
      </c>
      <c r="D7" t="s">
        <v>157</v>
      </c>
      <c r="E7" t="s">
        <v>98</v>
      </c>
      <c r="F7">
        <v>71</v>
      </c>
      <c r="G7" s="1">
        <v>6.4875219907407411E-2</v>
      </c>
      <c r="H7">
        <v>10.541</v>
      </c>
      <c r="I7">
        <v>0.34</v>
      </c>
      <c r="J7">
        <v>196.453</v>
      </c>
      <c r="K7" s="1">
        <v>8.4181712962962975E-4</v>
      </c>
      <c r="L7">
        <v>44</v>
      </c>
    </row>
    <row r="8" spans="1:12" x14ac:dyDescent="0.25">
      <c r="A8">
        <v>7</v>
      </c>
      <c r="B8">
        <v>44</v>
      </c>
      <c r="C8" t="s">
        <v>85</v>
      </c>
      <c r="D8" t="s">
        <v>158</v>
      </c>
      <c r="E8" t="s">
        <v>82</v>
      </c>
      <c r="F8">
        <v>71</v>
      </c>
      <c r="G8" s="1">
        <v>6.4882141203703711E-2</v>
      </c>
      <c r="H8">
        <v>11.138999999999999</v>
      </c>
      <c r="I8">
        <v>0.59799999999999998</v>
      </c>
      <c r="J8">
        <v>196.43199999999999</v>
      </c>
      <c r="K8" s="1">
        <v>8.2270833333333339E-4</v>
      </c>
      <c r="L8">
        <v>46</v>
      </c>
    </row>
    <row r="9" spans="1:12" x14ac:dyDescent="0.25">
      <c r="A9">
        <v>8</v>
      </c>
      <c r="B9">
        <v>4</v>
      </c>
      <c r="C9" t="s">
        <v>90</v>
      </c>
      <c r="D9" t="s">
        <v>158</v>
      </c>
      <c r="E9" t="s">
        <v>91</v>
      </c>
      <c r="F9">
        <v>71</v>
      </c>
      <c r="G9" s="1">
        <v>6.4882893518518517E-2</v>
      </c>
      <c r="H9">
        <v>11.204000000000001</v>
      </c>
      <c r="I9">
        <v>6.5000000000000002E-2</v>
      </c>
      <c r="J9">
        <v>196.43</v>
      </c>
      <c r="K9" s="1">
        <v>8.3712962962962962E-4</v>
      </c>
      <c r="L9">
        <v>63</v>
      </c>
    </row>
    <row r="10" spans="1:12" x14ac:dyDescent="0.25">
      <c r="A10">
        <v>9</v>
      </c>
      <c r="B10">
        <v>11</v>
      </c>
      <c r="C10" t="s">
        <v>99</v>
      </c>
      <c r="D10" t="s">
        <v>159</v>
      </c>
      <c r="E10" t="s">
        <v>96</v>
      </c>
      <c r="F10">
        <v>71</v>
      </c>
      <c r="G10" s="1">
        <v>6.4886655092592602E-2</v>
      </c>
      <c r="H10">
        <v>11.529</v>
      </c>
      <c r="I10">
        <v>0.32500000000000001</v>
      </c>
      <c r="J10">
        <v>196.41800000000001</v>
      </c>
      <c r="K10" s="1">
        <v>8.4305555555555555E-4</v>
      </c>
      <c r="L10">
        <v>64</v>
      </c>
    </row>
    <row r="11" spans="1:12" x14ac:dyDescent="0.25">
      <c r="A11">
        <v>10</v>
      </c>
      <c r="B11">
        <v>26</v>
      </c>
      <c r="C11" t="s">
        <v>92</v>
      </c>
      <c r="D11" t="s">
        <v>160</v>
      </c>
      <c r="E11" t="s">
        <v>93</v>
      </c>
      <c r="F11">
        <v>71</v>
      </c>
      <c r="G11" s="1">
        <v>6.4891307870370368E-2</v>
      </c>
      <c r="H11">
        <v>11.930999999999999</v>
      </c>
      <c r="I11">
        <v>0.40200000000000002</v>
      </c>
      <c r="J11">
        <v>196.404</v>
      </c>
      <c r="K11" s="1">
        <v>8.3778935185185182E-4</v>
      </c>
      <c r="L11">
        <v>49</v>
      </c>
    </row>
    <row r="12" spans="1:12" x14ac:dyDescent="0.25">
      <c r="A12">
        <v>11</v>
      </c>
      <c r="B12">
        <v>20</v>
      </c>
      <c r="C12" t="s">
        <v>105</v>
      </c>
      <c r="D12" t="s">
        <v>161</v>
      </c>
      <c r="E12" t="s">
        <v>106</v>
      </c>
      <c r="F12">
        <v>71</v>
      </c>
      <c r="G12" s="1">
        <v>6.4900578703703707E-2</v>
      </c>
      <c r="H12">
        <v>12.731999999999999</v>
      </c>
      <c r="I12">
        <v>0.80100000000000005</v>
      </c>
      <c r="J12">
        <v>196.376</v>
      </c>
      <c r="K12" s="1">
        <v>8.4793981481481482E-4</v>
      </c>
      <c r="L12">
        <v>65</v>
      </c>
    </row>
    <row r="13" spans="1:12" x14ac:dyDescent="0.25">
      <c r="A13">
        <v>12</v>
      </c>
      <c r="B13">
        <v>63</v>
      </c>
      <c r="C13" t="s">
        <v>108</v>
      </c>
      <c r="D13" t="s">
        <v>158</v>
      </c>
      <c r="E13" t="s">
        <v>109</v>
      </c>
      <c r="F13">
        <v>71</v>
      </c>
      <c r="G13" s="1">
        <v>6.4910613425925925E-2</v>
      </c>
      <c r="H13">
        <v>13.599</v>
      </c>
      <c r="I13">
        <v>0.86699999999999999</v>
      </c>
      <c r="J13">
        <v>196.346</v>
      </c>
      <c r="K13" s="1">
        <v>8.5361111111111109E-4</v>
      </c>
      <c r="L13">
        <v>57</v>
      </c>
    </row>
    <row r="14" spans="1:12" x14ac:dyDescent="0.25">
      <c r="A14">
        <v>13</v>
      </c>
      <c r="B14">
        <v>8</v>
      </c>
      <c r="C14" t="s">
        <v>107</v>
      </c>
      <c r="D14" t="s">
        <v>153</v>
      </c>
      <c r="E14" t="s">
        <v>106</v>
      </c>
      <c r="F14">
        <v>71</v>
      </c>
      <c r="G14" s="1">
        <v>6.4918113425925919E-2</v>
      </c>
      <c r="H14">
        <v>14.247</v>
      </c>
      <c r="I14">
        <v>0.64800000000000002</v>
      </c>
      <c r="J14">
        <v>196.32300000000001</v>
      </c>
      <c r="K14" s="1">
        <v>8.5207175925925934E-4</v>
      </c>
      <c r="L14">
        <v>29</v>
      </c>
    </row>
    <row r="15" spans="1:12" x14ac:dyDescent="0.25">
      <c r="A15">
        <v>14</v>
      </c>
      <c r="B15">
        <v>23</v>
      </c>
      <c r="C15" t="s">
        <v>86</v>
      </c>
      <c r="D15" t="s">
        <v>162</v>
      </c>
      <c r="E15" t="s">
        <v>84</v>
      </c>
      <c r="F15">
        <v>71</v>
      </c>
      <c r="G15" s="1">
        <v>6.4925983796296299E-2</v>
      </c>
      <c r="H15">
        <v>14.927</v>
      </c>
      <c r="I15">
        <v>0.68</v>
      </c>
      <c r="J15">
        <v>196.29900000000001</v>
      </c>
      <c r="K15" s="1">
        <v>8.227662037037037E-4</v>
      </c>
      <c r="L15">
        <v>52</v>
      </c>
    </row>
    <row r="16" spans="1:12" x14ac:dyDescent="0.25">
      <c r="A16">
        <v>15</v>
      </c>
      <c r="B16">
        <v>27</v>
      </c>
      <c r="C16" t="s">
        <v>100</v>
      </c>
      <c r="D16" t="s">
        <v>163</v>
      </c>
      <c r="E16" t="s">
        <v>98</v>
      </c>
      <c r="F16">
        <v>71</v>
      </c>
      <c r="G16" s="1">
        <v>6.4962233796296301E-2</v>
      </c>
      <c r="H16">
        <v>18.059000000000001</v>
      </c>
      <c r="I16">
        <v>3.1320000000000001</v>
      </c>
      <c r="J16">
        <v>196.19</v>
      </c>
      <c r="K16" s="1">
        <v>8.4414351851851848E-4</v>
      </c>
      <c r="L16">
        <v>64</v>
      </c>
    </row>
    <row r="17" spans="1:12" x14ac:dyDescent="0.25">
      <c r="A17">
        <v>16</v>
      </c>
      <c r="B17">
        <v>88</v>
      </c>
      <c r="C17" t="s">
        <v>110</v>
      </c>
      <c r="D17" t="s">
        <v>164</v>
      </c>
      <c r="E17" t="s">
        <v>109</v>
      </c>
      <c r="F17">
        <v>70</v>
      </c>
      <c r="G17" s="1">
        <v>6.4961458333333333E-2</v>
      </c>
      <c r="H17" t="s">
        <v>165</v>
      </c>
      <c r="I17" t="s">
        <v>165</v>
      </c>
      <c r="J17">
        <v>193.428</v>
      </c>
      <c r="K17" s="1">
        <v>8.6288194444444444E-4</v>
      </c>
      <c r="L17">
        <v>63</v>
      </c>
    </row>
    <row r="18" spans="1:12" x14ac:dyDescent="0.25">
      <c r="A18">
        <v>17</v>
      </c>
      <c r="B18">
        <v>5</v>
      </c>
      <c r="C18" t="s">
        <v>87</v>
      </c>
      <c r="D18" t="s">
        <v>163</v>
      </c>
      <c r="E18" t="s">
        <v>88</v>
      </c>
      <c r="F18">
        <v>65</v>
      </c>
      <c r="G18" s="1">
        <v>5.7932256944444448E-2</v>
      </c>
      <c r="H18" t="s">
        <v>166</v>
      </c>
      <c r="I18" t="s">
        <v>167</v>
      </c>
      <c r="J18">
        <v>201.40199999999999</v>
      </c>
      <c r="K18" s="1">
        <v>8.2620370370370367E-4</v>
      </c>
      <c r="L18">
        <v>51</v>
      </c>
    </row>
    <row r="19" spans="1:12" x14ac:dyDescent="0.25">
      <c r="A19">
        <v>18</v>
      </c>
      <c r="B19">
        <v>16</v>
      </c>
      <c r="C19" t="s">
        <v>89</v>
      </c>
      <c r="D19" t="s">
        <v>168</v>
      </c>
      <c r="E19" t="s">
        <v>88</v>
      </c>
      <c r="F19">
        <v>65</v>
      </c>
      <c r="G19" s="1">
        <v>5.793751157407407E-2</v>
      </c>
      <c r="H19" t="s">
        <v>166</v>
      </c>
      <c r="I19">
        <v>0.45400000000000001</v>
      </c>
      <c r="J19">
        <v>201.38399999999999</v>
      </c>
      <c r="K19" s="1">
        <v>8.266550925925927E-4</v>
      </c>
      <c r="L19">
        <v>63</v>
      </c>
    </row>
    <row r="20" spans="1:12" x14ac:dyDescent="0.25">
      <c r="A20">
        <v>19</v>
      </c>
      <c r="B20">
        <v>18</v>
      </c>
      <c r="C20" t="s">
        <v>95</v>
      </c>
      <c r="D20" t="s">
        <v>169</v>
      </c>
      <c r="E20" t="s">
        <v>96</v>
      </c>
      <c r="F20">
        <v>65</v>
      </c>
      <c r="G20" s="1">
        <v>5.8150590277777775E-2</v>
      </c>
      <c r="H20" t="s">
        <v>166</v>
      </c>
      <c r="I20">
        <v>18.41</v>
      </c>
      <c r="J20">
        <v>200.64599999999999</v>
      </c>
      <c r="K20" s="1">
        <v>8.4031250000000002E-4</v>
      </c>
      <c r="L20">
        <v>65</v>
      </c>
    </row>
    <row r="21" spans="1:12" x14ac:dyDescent="0.25">
      <c r="A21" t="s">
        <v>134</v>
      </c>
      <c r="B21">
        <v>77</v>
      </c>
      <c r="C21" t="s">
        <v>81</v>
      </c>
      <c r="D21" t="s">
        <v>155</v>
      </c>
      <c r="E21" t="s">
        <v>82</v>
      </c>
      <c r="F21">
        <v>51</v>
      </c>
      <c r="G21" s="1">
        <v>4.3983553240740741E-2</v>
      </c>
      <c r="J21">
        <v>208.126</v>
      </c>
      <c r="K21" s="1">
        <v>8.1826388888888888E-4</v>
      </c>
      <c r="L21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2021-04-14T12:50:39Z</dcterms:modified>
</cp:coreProperties>
</file>