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5BBE2D62-D652-4675-AFA0-B1923A314BA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G21" i="15" a="1"/>
  <c r="G21" i="15" s="1"/>
  <c r="F21" i="15" a="1"/>
  <c r="F21" i="15" s="1"/>
  <c r="E21" i="15" a="1"/>
  <c r="E21" i="15" s="1"/>
  <c r="D21" i="15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L17" i="15" s="1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H14" i="15" a="1"/>
  <c r="H14" i="15" s="1"/>
  <c r="G14" i="15" a="1"/>
  <c r="G14" i="15" s="1"/>
  <c r="F14" i="15" a="1"/>
  <c r="F14" i="15" s="1"/>
  <c r="E14" i="15" a="1"/>
  <c r="E14" i="15" s="1"/>
  <c r="D14" i="15"/>
  <c r="B14" i="15"/>
  <c r="H13" i="15" a="1"/>
  <c r="H13" i="15" s="1"/>
  <c r="G13" i="15" a="1"/>
  <c r="G13" i="15" s="1"/>
  <c r="F13" i="15" a="1"/>
  <c r="F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F6" i="15" a="1"/>
  <c r="F6" i="15" s="1"/>
  <c r="G6" i="15" s="1" a="1"/>
  <c r="G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L5" i="15" s="1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M20" i="15"/>
  <c r="C20" i="15"/>
  <c r="C19" i="15"/>
  <c r="M19" i="15" s="1"/>
  <c r="C18" i="15"/>
  <c r="M18" i="15" s="1"/>
  <c r="M17" i="15"/>
  <c r="C17" i="15"/>
  <c r="M16" i="15"/>
  <c r="C16" i="15"/>
  <c r="L16" i="15" s="1"/>
  <c r="C15" i="15"/>
  <c r="M15" i="15" s="1"/>
  <c r="C14" i="15"/>
  <c r="L14" i="15" s="1"/>
  <c r="C13" i="15"/>
  <c r="M13" i="15" s="1"/>
  <c r="C12" i="15"/>
  <c r="L12" i="15" s="1"/>
  <c r="C11" i="15"/>
  <c r="M11" i="15" s="1"/>
  <c r="C10" i="15"/>
  <c r="M10" i="15" s="1"/>
  <c r="C9" i="15"/>
  <c r="M9" i="15" s="1"/>
  <c r="C8" i="15"/>
  <c r="L8" i="15" s="1"/>
  <c r="C7" i="15"/>
  <c r="M7" i="15" s="1"/>
  <c r="C6" i="15"/>
  <c r="L6" i="15" s="1"/>
  <c r="C5" i="15"/>
  <c r="M5" i="15" s="1"/>
  <c r="C4" i="15"/>
  <c r="L3" i="15"/>
  <c r="C3" i="15"/>
  <c r="M3" i="15" s="1"/>
  <c r="M2" i="15"/>
  <c r="C2" i="15"/>
  <c r="J5" i="15" l="1" a="1"/>
  <c r="J5" i="15" s="1"/>
  <c r="I5" i="15" a="1"/>
  <c r="I5" i="15" s="1"/>
  <c r="I20" i="15" a="1"/>
  <c r="I20" i="15" s="1"/>
  <c r="J20" i="15" a="1"/>
  <c r="J20" i="15" s="1"/>
  <c r="I6" i="15" a="1"/>
  <c r="I6" i="15" s="1"/>
  <c r="J6" i="15" s="1" a="1"/>
  <c r="J6" i="15" s="1"/>
  <c r="J14" i="15" a="1"/>
  <c r="J14" i="15" s="1"/>
  <c r="I14" i="15" a="1"/>
  <c r="I14" i="15" s="1"/>
  <c r="J9" i="15" a="1"/>
  <c r="J9" i="15" s="1"/>
  <c r="I9" i="15" a="1"/>
  <c r="I9" i="15" s="1"/>
  <c r="J13" i="15" a="1"/>
  <c r="J13" i="15" s="1"/>
  <c r="I13" i="15" a="1"/>
  <c r="I13" i="15" s="1"/>
  <c r="J21" i="15" a="1"/>
  <c r="J21" i="15" s="1"/>
  <c r="I21" i="15" a="1"/>
  <c r="I21" i="15" s="1"/>
  <c r="L4" i="15"/>
  <c r="L2" i="15"/>
  <c r="L20" i="15"/>
  <c r="M4" i="15"/>
  <c r="M8" i="15"/>
  <c r="M12" i="15"/>
  <c r="M6" i="15"/>
  <c r="L7" i="15"/>
  <c r="M14" i="15"/>
  <c r="L15" i="15"/>
  <c r="L9" i="15"/>
  <c r="L10" i="15"/>
  <c r="L18" i="15"/>
  <c r="L11" i="15"/>
  <c r="L19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T29" i="10"/>
  <c r="U29" i="10"/>
  <c r="S30" i="10"/>
  <c r="T30" i="10"/>
  <c r="U30" i="10"/>
  <c r="R31" i="10"/>
  <c r="S31" i="10"/>
  <c r="T31" i="10"/>
  <c r="U31" i="10"/>
  <c r="R32" i="10"/>
  <c r="S32" i="10"/>
  <c r="T32" i="10"/>
  <c r="U32" i="10"/>
  <c r="R33" i="10"/>
  <c r="S33" i="10"/>
  <c r="T33" i="10"/>
  <c r="U33" i="10"/>
  <c r="R34" i="10"/>
  <c r="S34" i="10"/>
  <c r="T34" i="10"/>
  <c r="U34" i="10"/>
  <c r="R35" i="10"/>
  <c r="S35" i="10"/>
  <c r="T35" i="10"/>
  <c r="U35" i="10"/>
  <c r="R36" i="10"/>
  <c r="S36" i="10"/>
  <c r="T36" i="10"/>
  <c r="U36" i="10"/>
  <c r="R37" i="10"/>
  <c r="S37" i="10"/>
  <c r="T37" i="10"/>
  <c r="U37" i="10"/>
  <c r="R38" i="10"/>
  <c r="S38" i="10"/>
  <c r="T38" i="10"/>
  <c r="U38" i="10"/>
  <c r="R39" i="10"/>
  <c r="S39" i="10"/>
  <c r="T39" i="10"/>
  <c r="U39" i="10"/>
  <c r="R40" i="10"/>
  <c r="S40" i="10"/>
  <c r="T40" i="10"/>
  <c r="U40" i="10"/>
  <c r="R41" i="10"/>
  <c r="S41" i="10"/>
  <c r="T41" i="10"/>
  <c r="U41" i="10"/>
  <c r="R42" i="10"/>
  <c r="S42" i="10"/>
  <c r="T42" i="10"/>
  <c r="U42" i="10"/>
  <c r="R43" i="10"/>
  <c r="S43" i="10"/>
  <c r="T43" i="10"/>
  <c r="U43" i="10"/>
  <c r="R44" i="10"/>
  <c r="S44" i="10"/>
  <c r="T44" i="10"/>
  <c r="U44" i="10"/>
  <c r="R45" i="10"/>
  <c r="S45" i="10"/>
  <c r="T45" i="10"/>
  <c r="U45" i="10"/>
  <c r="R46" i="10"/>
  <c r="S46" i="10"/>
  <c r="T46" i="10"/>
  <c r="U46" i="10"/>
  <c r="R47" i="10"/>
  <c r="S47" i="10"/>
  <c r="T47" i="10"/>
  <c r="U47" i="10"/>
  <c r="R48" i="10"/>
  <c r="S48" i="10"/>
  <c r="T48" i="10"/>
  <c r="U48" i="10"/>
  <c r="R49" i="10"/>
  <c r="S49" i="10"/>
  <c r="T49" i="10"/>
  <c r="U49" i="10"/>
  <c r="R50" i="10"/>
  <c r="S50" i="10"/>
  <c r="T50" i="10"/>
  <c r="U50" i="10"/>
  <c r="R51" i="10"/>
  <c r="S51" i="10"/>
  <c r="T51" i="10"/>
  <c r="U51" i="10"/>
  <c r="R52" i="10"/>
  <c r="S52" i="10"/>
  <c r="T52" i="10"/>
  <c r="U52" i="10"/>
  <c r="R53" i="10"/>
  <c r="S53" i="10"/>
  <c r="T53" i="10"/>
  <c r="U53" i="10"/>
  <c r="R54" i="10"/>
  <c r="S54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S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R5" i="10" s="1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S11" i="10" s="1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J22" i="10" s="1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O32" i="10" s="1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O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O34" i="10" s="1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P38" i="10" s="1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Q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Q46" i="10" s="1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C54" i="10" l="1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4" i="11"/>
  <c r="D10" i="11"/>
  <c r="D21" i="11"/>
  <c r="D6" i="11"/>
  <c r="D13" i="11"/>
  <c r="D16" i="11"/>
  <c r="D14" i="11"/>
  <c r="D15" i="11"/>
  <c r="D8" i="11"/>
  <c r="D12" i="11"/>
  <c r="D11" i="11"/>
  <c r="D7" i="11"/>
  <c r="D3" i="11"/>
  <c r="D18" i="11"/>
  <c r="D5" i="11"/>
  <c r="D17" i="11"/>
  <c r="D19" i="11"/>
  <c r="D20" i="11"/>
  <c r="D9" i="11"/>
  <c r="D2" i="11"/>
  <c r="E15" i="11" l="1" a="1"/>
  <c r="E15" i="11" s="1"/>
  <c r="E5" i="11" a="1"/>
  <c r="E5" i="11" s="1"/>
  <c r="F5" i="11" s="1"/>
  <c r="E17" i="11" a="1"/>
  <c r="E17" i="11" s="1"/>
  <c r="E20" i="11" a="1"/>
  <c r="E20" i="11" s="1"/>
  <c r="E4" i="11" a="1"/>
  <c r="E4" i="11" s="1"/>
  <c r="F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E2" i="11" a="1"/>
  <c r="E2" i="11" s="1"/>
  <c r="F8" i="11"/>
  <c r="F15" i="11"/>
  <c r="F17" i="11"/>
  <c r="F3" i="11"/>
  <c r="F11" i="11"/>
  <c r="F20" i="11"/>
  <c r="F2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<sst xmlns="http://schemas.openxmlformats.org/spreadsheetml/2006/main" count="335" uniqueCount="151">
  <si>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</si>
  <si>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</si>
  <si>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</si>
  <si>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</si>
  <si>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</si>
  <si>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</si>
  <si>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</si>
  <si>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</si>
  <si>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</si>
  <si>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</si>
  <si>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</si>
  <si>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</si>
  <si>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</si>
  <si>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</si>
  <si>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</si>
  <si>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</si>
  <si>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</si>
  <si>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</si>
  <si>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</si>
  <si>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</si>
  <si>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</si>
  <si>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</si>
  <si>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</si>
  <si>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</si>
  <si>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</si>
  <si>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</si>
  <si>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</si>
  <si>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</si>
  <si>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</si>
  <si>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</si>
  <si>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</si>
  <si>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</si>
  <si>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</si>
  <si>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</si>
  <si>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</si>
  <si>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</si>
  <si>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</si>
  <si>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</si>
  <si>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</si>
  <si>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</si>
  <si>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</si>
  <si>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</si>
  <si>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</si>
  <si>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</si>
  <si>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</si>
  <si>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</si>
  <si>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</si>
  <si>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</si>
  <si>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</si>
  <si>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</si>
  <si>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</si>
  <si>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</si>
  <si>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</si>
  <si>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</si>
  <si>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</si>
  <si>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</si>
  <si>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</si>
  <si>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</si>
  <si>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</si>
  <si>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</si>
  <si>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</si>
  <si>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</si>
  <si>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</si>
  <si>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</si>
  <si>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</si>
  <si>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</si>
  <si>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</si>
  <si>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</si>
  <si>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</si>
  <si>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</si>
  <si>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</si>
  <si>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</si>
  <si>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</si>
  <si>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</si>
  <si>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</si>
  <si>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</si>
  <si>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</si>
  <si>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</si>
  <si>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</si>
  <si>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</si>
  <si>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</si>
  <si>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</si>
  <si>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</si>
  <si>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</si>
  <si>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</si>
  <si>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</si>
  <si>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</si>
  <si>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</si>
  <si>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</si>
  <si>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</si>
  <si>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</si>
  <si>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</si>
  <si>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</si>
  <si>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</si>
  <si>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</si>
  <si>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</si>
  <si>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</si>
  <si>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</si>
  <si>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</si>
  <si>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</si>
  <si>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</si>
  <si>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</si>
  <si>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</si>
  <si>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</si>
  <si>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</si>
  <si>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</si>
  <si>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71.79°F</t>
  </si>
  <si>
    <t>Humidity</t>
  </si>
  <si>
    <t>Wind speed</t>
  </si>
  <si>
    <t>7.13 mph</t>
  </si>
  <si>
    <t>Wind bearing</t>
  </si>
  <si>
    <t>179°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</si>
  <si>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</si>
  <si>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</si>
  <si>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</si>
  <si>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</si>
  <si>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</si>
  <si>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</si>
  <si>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</si>
  <si>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</si>
  <si>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</si>
  <si>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</si>
  <si>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</si>
  <si>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</si>
  <si>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</si>
  <si>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</si>
  <si>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</si>
  <si>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</si>
  <si>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</si>
  <si>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</si>
  <si>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</si>
  <si>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</si>
  <si>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</si>
  <si>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</si>
  <si>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</si>
  <si>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Monaco</t>
  </si>
  <si>
    <t>Netherlands</t>
  </si>
  <si>
    <t>Thailand</t>
  </si>
  <si>
    <t>Spain</t>
  </si>
  <si>
    <t>Mexico</t>
  </si>
  <si>
    <t>Denmark</t>
  </si>
  <si>
    <t>Germany</t>
  </si>
  <si>
    <t>Canada</t>
  </si>
  <si>
    <t>Russia</t>
  </si>
  <si>
    <t>France</t>
  </si>
  <si>
    <t>Italy</t>
  </si>
  <si>
    <t>Poland</t>
  </si>
  <si>
    <t>Australia</t>
  </si>
  <si>
    <t>Romain Grosjean</t>
  </si>
  <si>
    <t>+ 1:00.821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</si>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</sst>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1.1083449074074075E-3</v>
      </c>
      <c r="F2">
        <v>51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1.1133449074074073E-3</v>
      </c>
      <c r="F3">
        <v>52</v>
      </c>
      <c r="G3">
        <v>0.432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1.1147685185185186E-3</v>
      </c>
      <c r="F4">
        <v>50</v>
      </c>
      <c r="G4">
        <v>0.55500000000000005</v>
      </c>
    </row>
    <row r="5" spans="1:7" x14ac:dyDescent="0.25">
      <c r="A5">
        <v>4</v>
      </c>
      <c r="B5">
        <v>23</v>
      </c>
      <c r="C5" t="s">
        <v>66</v>
      </c>
      <c r="D5" t="s">
        <v>67</v>
      </c>
      <c r="E5" s="1">
        <v>1.1199305555555557E-3</v>
      </c>
      <c r="F5">
        <v>50</v>
      </c>
      <c r="G5">
        <v>1.0009999999999999</v>
      </c>
    </row>
    <row r="6" spans="1:7" x14ac:dyDescent="0.25">
      <c r="A6">
        <v>5</v>
      </c>
      <c r="B6">
        <v>33</v>
      </c>
      <c r="C6" t="s">
        <v>68</v>
      </c>
      <c r="D6" t="s">
        <v>67</v>
      </c>
      <c r="E6" s="1">
        <v>1.1219560185185184E-3</v>
      </c>
      <c r="F6">
        <v>47</v>
      </c>
      <c r="G6">
        <v>1.1759999999999999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1.1344907407407408E-3</v>
      </c>
      <c r="F7">
        <v>53</v>
      </c>
      <c r="G7">
        <v>2.2589999999999999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1.1347569444444445E-3</v>
      </c>
      <c r="F8">
        <v>49</v>
      </c>
      <c r="G8">
        <v>2.282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1.1357638888888888E-3</v>
      </c>
      <c r="F9">
        <v>53</v>
      </c>
      <c r="G9">
        <v>2.3690000000000002</v>
      </c>
    </row>
    <row r="10" spans="1:7" x14ac:dyDescent="0.25">
      <c r="A10">
        <v>9</v>
      </c>
      <c r="B10">
        <v>26</v>
      </c>
      <c r="C10" t="s">
        <v>75</v>
      </c>
      <c r="D10" t="s">
        <v>76</v>
      </c>
      <c r="E10" s="1">
        <v>1.1368981481481482E-3</v>
      </c>
      <c r="F10">
        <v>52</v>
      </c>
      <c r="G10">
        <v>2.4670000000000001</v>
      </c>
    </row>
    <row r="11" spans="1:7" x14ac:dyDescent="0.25">
      <c r="A11">
        <v>10</v>
      </c>
      <c r="B11">
        <v>5</v>
      </c>
      <c r="C11" t="s">
        <v>77</v>
      </c>
      <c r="D11" t="s">
        <v>64</v>
      </c>
      <c r="E11" s="1">
        <v>1.1370949074074074E-3</v>
      </c>
      <c r="F11">
        <v>16</v>
      </c>
      <c r="G11">
        <v>2.484</v>
      </c>
    </row>
    <row r="12" spans="1:7" x14ac:dyDescent="0.25">
      <c r="A12">
        <v>11</v>
      </c>
      <c r="B12">
        <v>4</v>
      </c>
      <c r="C12" t="s">
        <v>78</v>
      </c>
      <c r="D12" t="s">
        <v>70</v>
      </c>
      <c r="E12" s="1">
        <v>1.1377430555555555E-3</v>
      </c>
      <c r="F12">
        <v>52</v>
      </c>
      <c r="G12">
        <v>2.54</v>
      </c>
    </row>
    <row r="13" spans="1:7" x14ac:dyDescent="0.25">
      <c r="A13">
        <v>12</v>
      </c>
      <c r="B13">
        <v>27</v>
      </c>
      <c r="C13" t="s">
        <v>79</v>
      </c>
      <c r="D13" t="s">
        <v>80</v>
      </c>
      <c r="E13" s="1">
        <v>1.1402662037037037E-3</v>
      </c>
      <c r="F13">
        <v>53</v>
      </c>
      <c r="G13">
        <v>2.758</v>
      </c>
    </row>
    <row r="14" spans="1:7" x14ac:dyDescent="0.25">
      <c r="A14">
        <v>13</v>
      </c>
      <c r="B14">
        <v>7</v>
      </c>
      <c r="C14" t="s">
        <v>81</v>
      </c>
      <c r="D14" t="s">
        <v>82</v>
      </c>
      <c r="E14" s="1">
        <v>1.1410763888888887E-3</v>
      </c>
      <c r="F14">
        <v>51</v>
      </c>
      <c r="G14">
        <v>2.8279999999999998</v>
      </c>
    </row>
    <row r="15" spans="1:7" x14ac:dyDescent="0.25">
      <c r="A15">
        <v>14</v>
      </c>
      <c r="B15">
        <v>10</v>
      </c>
      <c r="C15" t="s">
        <v>83</v>
      </c>
      <c r="D15" t="s">
        <v>76</v>
      </c>
      <c r="E15" s="1">
        <v>1.141273148148148E-3</v>
      </c>
      <c r="F15">
        <v>51</v>
      </c>
      <c r="G15">
        <v>2.8450000000000002</v>
      </c>
    </row>
    <row r="16" spans="1:7" x14ac:dyDescent="0.25">
      <c r="A16">
        <v>15</v>
      </c>
      <c r="B16">
        <v>18</v>
      </c>
      <c r="C16" t="s">
        <v>84</v>
      </c>
      <c r="D16" t="s">
        <v>72</v>
      </c>
      <c r="E16" s="1">
        <v>1.1413310185185185E-3</v>
      </c>
      <c r="F16">
        <v>53</v>
      </c>
      <c r="G16">
        <v>2.85</v>
      </c>
    </row>
    <row r="17" spans="1:7" x14ac:dyDescent="0.25">
      <c r="A17">
        <v>16</v>
      </c>
      <c r="B17">
        <v>99</v>
      </c>
      <c r="C17" t="s">
        <v>85</v>
      </c>
      <c r="D17" t="s">
        <v>82</v>
      </c>
      <c r="E17" s="1">
        <v>1.142314814814815E-3</v>
      </c>
      <c r="F17">
        <v>51</v>
      </c>
      <c r="G17">
        <v>2.9350000000000001</v>
      </c>
    </row>
    <row r="18" spans="1:7" x14ac:dyDescent="0.25">
      <c r="A18">
        <v>17</v>
      </c>
      <c r="B18">
        <v>3</v>
      </c>
      <c r="C18" t="s">
        <v>86</v>
      </c>
      <c r="D18" t="s">
        <v>80</v>
      </c>
      <c r="E18" s="1">
        <v>1.1722685185185185E-3</v>
      </c>
      <c r="F18">
        <v>22</v>
      </c>
      <c r="G18">
        <v>5.5229999999999997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1.1771412037037037E-3</v>
      </c>
      <c r="F19">
        <v>18</v>
      </c>
      <c r="G19">
        <v>5.944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1.1843402777777776E-3</v>
      </c>
      <c r="F20">
        <v>24</v>
      </c>
      <c r="G20">
        <v>6.5659999999999998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activeCell="G38" sqref="G3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77</v>
      </c>
      <c r="F2">
        <v>55</v>
      </c>
      <c r="G2">
        <v>27</v>
      </c>
      <c r="H2">
        <v>4</v>
      </c>
      <c r="I2">
        <v>8</v>
      </c>
      <c r="J2">
        <v>33</v>
      </c>
      <c r="K2">
        <v>3</v>
      </c>
      <c r="L2">
        <v>11</v>
      </c>
      <c r="M2">
        <v>99</v>
      </c>
      <c r="N2">
        <v>20</v>
      </c>
      <c r="O2">
        <v>18</v>
      </c>
      <c r="P2">
        <v>7</v>
      </c>
      <c r="Q2">
        <v>10</v>
      </c>
      <c r="R2">
        <v>63</v>
      </c>
      <c r="S2">
        <v>88</v>
      </c>
      <c r="T2">
        <v>26</v>
      </c>
      <c r="U2">
        <v>23</v>
      </c>
    </row>
    <row r="3" spans="1:21" x14ac:dyDescent="0.25">
      <c r="A3" t="s">
        <v>2</v>
      </c>
      <c r="B3">
        <v>5</v>
      </c>
      <c r="C3">
        <v>16</v>
      </c>
      <c r="D3">
        <v>44</v>
      </c>
      <c r="E3">
        <v>55</v>
      </c>
      <c r="F3">
        <v>77</v>
      </c>
      <c r="G3">
        <v>4</v>
      </c>
      <c r="H3">
        <v>11</v>
      </c>
      <c r="I3">
        <v>33</v>
      </c>
      <c r="J3">
        <v>27</v>
      </c>
      <c r="K3">
        <v>20</v>
      </c>
      <c r="L3">
        <v>18</v>
      </c>
      <c r="M3">
        <v>99</v>
      </c>
      <c r="N3">
        <v>10</v>
      </c>
      <c r="O3">
        <v>26</v>
      </c>
      <c r="P3">
        <v>7</v>
      </c>
      <c r="Q3">
        <v>63</v>
      </c>
      <c r="R3">
        <v>88</v>
      </c>
      <c r="S3">
        <v>23</v>
      </c>
      <c r="T3">
        <v>3</v>
      </c>
    </row>
    <row r="4" spans="1:21" x14ac:dyDescent="0.25">
      <c r="A4" t="s">
        <v>3</v>
      </c>
      <c r="B4">
        <v>5</v>
      </c>
      <c r="C4">
        <v>16</v>
      </c>
      <c r="D4">
        <v>44</v>
      </c>
      <c r="E4">
        <v>55</v>
      </c>
      <c r="F4">
        <v>77</v>
      </c>
      <c r="G4">
        <v>4</v>
      </c>
      <c r="H4">
        <v>11</v>
      </c>
      <c r="I4">
        <v>33</v>
      </c>
      <c r="J4">
        <v>27</v>
      </c>
      <c r="K4">
        <v>20</v>
      </c>
      <c r="L4">
        <v>18</v>
      </c>
      <c r="M4">
        <v>10</v>
      </c>
      <c r="N4">
        <v>99</v>
      </c>
      <c r="O4">
        <v>26</v>
      </c>
      <c r="P4">
        <v>7</v>
      </c>
      <c r="Q4">
        <v>63</v>
      </c>
      <c r="R4">
        <v>23</v>
      </c>
      <c r="S4">
        <v>88</v>
      </c>
      <c r="T4">
        <v>3</v>
      </c>
    </row>
    <row r="5" spans="1:21" x14ac:dyDescent="0.25">
      <c r="A5" t="s">
        <v>4</v>
      </c>
      <c r="B5">
        <v>5</v>
      </c>
      <c r="C5">
        <v>16</v>
      </c>
      <c r="D5">
        <v>44</v>
      </c>
      <c r="E5">
        <v>55</v>
      </c>
      <c r="F5">
        <v>77</v>
      </c>
      <c r="G5">
        <v>4</v>
      </c>
      <c r="H5">
        <v>11</v>
      </c>
      <c r="I5">
        <v>33</v>
      </c>
      <c r="J5">
        <v>27</v>
      </c>
      <c r="K5">
        <v>20</v>
      </c>
      <c r="L5">
        <v>18</v>
      </c>
      <c r="M5">
        <v>10</v>
      </c>
      <c r="N5">
        <v>26</v>
      </c>
      <c r="O5">
        <v>7</v>
      </c>
      <c r="P5">
        <v>63</v>
      </c>
      <c r="Q5">
        <v>23</v>
      </c>
      <c r="R5">
        <v>88</v>
      </c>
      <c r="S5">
        <v>99</v>
      </c>
      <c r="T5">
        <v>3</v>
      </c>
    </row>
    <row r="6" spans="1:21" x14ac:dyDescent="0.25">
      <c r="A6" t="s">
        <v>5</v>
      </c>
      <c r="B6">
        <v>5</v>
      </c>
      <c r="C6">
        <v>16</v>
      </c>
      <c r="D6">
        <v>44</v>
      </c>
      <c r="E6">
        <v>55</v>
      </c>
      <c r="F6">
        <v>77</v>
      </c>
      <c r="G6">
        <v>4</v>
      </c>
      <c r="H6">
        <v>11</v>
      </c>
      <c r="I6">
        <v>33</v>
      </c>
      <c r="J6">
        <v>20</v>
      </c>
      <c r="K6">
        <v>27</v>
      </c>
      <c r="L6">
        <v>18</v>
      </c>
      <c r="M6">
        <v>10</v>
      </c>
      <c r="N6">
        <v>26</v>
      </c>
      <c r="O6">
        <v>7</v>
      </c>
      <c r="P6">
        <v>23</v>
      </c>
      <c r="Q6">
        <v>63</v>
      </c>
      <c r="R6">
        <v>99</v>
      </c>
      <c r="S6">
        <v>3</v>
      </c>
      <c r="T6">
        <v>88</v>
      </c>
    </row>
    <row r="7" spans="1:21" x14ac:dyDescent="0.25">
      <c r="A7" t="s">
        <v>6</v>
      </c>
      <c r="B7">
        <v>5</v>
      </c>
      <c r="C7">
        <v>16</v>
      </c>
      <c r="D7">
        <v>44</v>
      </c>
      <c r="E7">
        <v>55</v>
      </c>
      <c r="F7">
        <v>77</v>
      </c>
      <c r="G7">
        <v>4</v>
      </c>
      <c r="H7">
        <v>11</v>
      </c>
      <c r="I7">
        <v>33</v>
      </c>
      <c r="J7">
        <v>20</v>
      </c>
      <c r="K7">
        <v>27</v>
      </c>
      <c r="L7">
        <v>18</v>
      </c>
      <c r="M7">
        <v>10</v>
      </c>
      <c r="N7">
        <v>26</v>
      </c>
      <c r="O7">
        <v>7</v>
      </c>
      <c r="P7">
        <v>23</v>
      </c>
      <c r="Q7">
        <v>63</v>
      </c>
      <c r="R7">
        <v>99</v>
      </c>
      <c r="S7">
        <v>3</v>
      </c>
      <c r="T7">
        <v>88</v>
      </c>
    </row>
    <row r="8" spans="1:21" x14ac:dyDescent="0.25">
      <c r="A8" t="s">
        <v>7</v>
      </c>
      <c r="B8">
        <v>5</v>
      </c>
      <c r="C8">
        <v>16</v>
      </c>
      <c r="D8">
        <v>44</v>
      </c>
      <c r="E8">
        <v>55</v>
      </c>
      <c r="F8">
        <v>77</v>
      </c>
      <c r="G8">
        <v>4</v>
      </c>
      <c r="H8">
        <v>11</v>
      </c>
      <c r="I8">
        <v>33</v>
      </c>
      <c r="J8">
        <v>27</v>
      </c>
      <c r="K8">
        <v>20</v>
      </c>
      <c r="L8">
        <v>18</v>
      </c>
      <c r="M8">
        <v>10</v>
      </c>
      <c r="N8">
        <v>26</v>
      </c>
      <c r="O8">
        <v>7</v>
      </c>
      <c r="P8">
        <v>23</v>
      </c>
      <c r="Q8">
        <v>63</v>
      </c>
      <c r="R8">
        <v>99</v>
      </c>
      <c r="S8">
        <v>3</v>
      </c>
      <c r="T8">
        <v>88</v>
      </c>
    </row>
    <row r="9" spans="1:21" x14ac:dyDescent="0.25">
      <c r="A9" t="s">
        <v>8</v>
      </c>
      <c r="B9">
        <v>5</v>
      </c>
      <c r="C9">
        <v>16</v>
      </c>
      <c r="D9">
        <v>44</v>
      </c>
      <c r="E9">
        <v>77</v>
      </c>
      <c r="F9">
        <v>55</v>
      </c>
      <c r="G9">
        <v>4</v>
      </c>
      <c r="H9">
        <v>11</v>
      </c>
      <c r="I9">
        <v>33</v>
      </c>
      <c r="J9">
        <v>27</v>
      </c>
      <c r="K9">
        <v>20</v>
      </c>
      <c r="L9">
        <v>18</v>
      </c>
      <c r="M9">
        <v>10</v>
      </c>
      <c r="N9">
        <v>26</v>
      </c>
      <c r="O9">
        <v>7</v>
      </c>
      <c r="P9">
        <v>23</v>
      </c>
      <c r="Q9">
        <v>63</v>
      </c>
      <c r="R9">
        <v>3</v>
      </c>
      <c r="S9">
        <v>99</v>
      </c>
      <c r="T9">
        <v>88</v>
      </c>
    </row>
    <row r="10" spans="1:21" x14ac:dyDescent="0.25">
      <c r="A10" t="s">
        <v>9</v>
      </c>
      <c r="B10">
        <v>5</v>
      </c>
      <c r="C10">
        <v>16</v>
      </c>
      <c r="D10">
        <v>44</v>
      </c>
      <c r="E10">
        <v>77</v>
      </c>
      <c r="F10">
        <v>55</v>
      </c>
      <c r="G10">
        <v>4</v>
      </c>
      <c r="H10">
        <v>33</v>
      </c>
      <c r="I10">
        <v>11</v>
      </c>
      <c r="J10">
        <v>27</v>
      </c>
      <c r="K10">
        <v>20</v>
      </c>
      <c r="L10">
        <v>18</v>
      </c>
      <c r="M10">
        <v>10</v>
      </c>
      <c r="N10">
        <v>26</v>
      </c>
      <c r="O10">
        <v>7</v>
      </c>
      <c r="P10">
        <v>23</v>
      </c>
      <c r="Q10">
        <v>63</v>
      </c>
      <c r="R10">
        <v>3</v>
      </c>
      <c r="S10">
        <v>99</v>
      </c>
      <c r="T10">
        <v>88</v>
      </c>
    </row>
    <row r="11" spans="1:21" x14ac:dyDescent="0.25">
      <c r="A11" t="s">
        <v>10</v>
      </c>
      <c r="B11">
        <v>5</v>
      </c>
      <c r="C11">
        <v>16</v>
      </c>
      <c r="D11">
        <v>44</v>
      </c>
      <c r="E11">
        <v>77</v>
      </c>
      <c r="F11">
        <v>55</v>
      </c>
      <c r="G11">
        <v>4</v>
      </c>
      <c r="H11">
        <v>33</v>
      </c>
      <c r="I11">
        <v>11</v>
      </c>
      <c r="J11">
        <v>27</v>
      </c>
      <c r="K11">
        <v>20</v>
      </c>
      <c r="L11">
        <v>18</v>
      </c>
      <c r="M11">
        <v>10</v>
      </c>
      <c r="N11">
        <v>26</v>
      </c>
      <c r="O11">
        <v>23</v>
      </c>
      <c r="P11">
        <v>63</v>
      </c>
      <c r="Q11">
        <v>3</v>
      </c>
      <c r="R11">
        <v>7</v>
      </c>
      <c r="S11">
        <v>99</v>
      </c>
      <c r="T11">
        <v>88</v>
      </c>
    </row>
    <row r="12" spans="1:21" x14ac:dyDescent="0.25">
      <c r="A12" t="s">
        <v>11</v>
      </c>
      <c r="B12">
        <v>5</v>
      </c>
      <c r="C12">
        <v>16</v>
      </c>
      <c r="D12">
        <v>44</v>
      </c>
      <c r="E12">
        <v>77</v>
      </c>
      <c r="F12">
        <v>55</v>
      </c>
      <c r="G12">
        <v>4</v>
      </c>
      <c r="H12">
        <v>33</v>
      </c>
      <c r="I12">
        <v>11</v>
      </c>
      <c r="J12">
        <v>27</v>
      </c>
      <c r="K12">
        <v>20</v>
      </c>
      <c r="L12">
        <v>18</v>
      </c>
      <c r="M12">
        <v>10</v>
      </c>
      <c r="N12">
        <v>26</v>
      </c>
      <c r="O12">
        <v>23</v>
      </c>
      <c r="P12">
        <v>63</v>
      </c>
      <c r="Q12">
        <v>3</v>
      </c>
      <c r="R12">
        <v>99</v>
      </c>
      <c r="S12">
        <v>88</v>
      </c>
      <c r="T12">
        <v>7</v>
      </c>
    </row>
    <row r="13" spans="1:21" x14ac:dyDescent="0.25">
      <c r="A13" t="s">
        <v>12</v>
      </c>
      <c r="B13">
        <v>5</v>
      </c>
      <c r="C13">
        <v>16</v>
      </c>
      <c r="D13">
        <v>44</v>
      </c>
      <c r="E13">
        <v>77</v>
      </c>
      <c r="F13">
        <v>55</v>
      </c>
      <c r="G13">
        <v>4</v>
      </c>
      <c r="H13">
        <v>33</v>
      </c>
      <c r="I13">
        <v>11</v>
      </c>
      <c r="J13">
        <v>27</v>
      </c>
      <c r="K13">
        <v>20</v>
      </c>
      <c r="L13">
        <v>18</v>
      </c>
      <c r="M13">
        <v>10</v>
      </c>
      <c r="N13">
        <v>26</v>
      </c>
      <c r="O13">
        <v>23</v>
      </c>
      <c r="P13">
        <v>63</v>
      </c>
      <c r="Q13">
        <v>3</v>
      </c>
      <c r="R13">
        <v>99</v>
      </c>
      <c r="S13">
        <v>88</v>
      </c>
      <c r="T13">
        <v>7</v>
      </c>
    </row>
    <row r="14" spans="1:21" x14ac:dyDescent="0.25">
      <c r="A14" t="s">
        <v>13</v>
      </c>
      <c r="B14">
        <v>5</v>
      </c>
      <c r="C14">
        <v>16</v>
      </c>
      <c r="D14">
        <v>44</v>
      </c>
      <c r="E14">
        <v>77</v>
      </c>
      <c r="F14">
        <v>55</v>
      </c>
      <c r="G14">
        <v>33</v>
      </c>
      <c r="H14">
        <v>4</v>
      </c>
      <c r="I14">
        <v>11</v>
      </c>
      <c r="J14">
        <v>27</v>
      </c>
      <c r="K14">
        <v>20</v>
      </c>
      <c r="L14">
        <v>18</v>
      </c>
      <c r="M14">
        <v>10</v>
      </c>
      <c r="N14">
        <v>26</v>
      </c>
      <c r="O14">
        <v>23</v>
      </c>
      <c r="P14">
        <v>63</v>
      </c>
      <c r="Q14">
        <v>3</v>
      </c>
      <c r="R14">
        <v>99</v>
      </c>
      <c r="S14">
        <v>88</v>
      </c>
      <c r="T14">
        <v>7</v>
      </c>
    </row>
    <row r="15" spans="1:21" x14ac:dyDescent="0.25">
      <c r="A15" t="s">
        <v>14</v>
      </c>
      <c r="B15">
        <v>5</v>
      </c>
      <c r="C15">
        <v>16</v>
      </c>
      <c r="D15">
        <v>44</v>
      </c>
      <c r="E15">
        <v>77</v>
      </c>
      <c r="F15">
        <v>55</v>
      </c>
      <c r="G15">
        <v>33</v>
      </c>
      <c r="H15">
        <v>4</v>
      </c>
      <c r="I15">
        <v>11</v>
      </c>
      <c r="J15">
        <v>27</v>
      </c>
      <c r="K15">
        <v>20</v>
      </c>
      <c r="L15">
        <v>18</v>
      </c>
      <c r="M15">
        <v>10</v>
      </c>
      <c r="N15">
        <v>26</v>
      </c>
      <c r="O15">
        <v>23</v>
      </c>
      <c r="P15">
        <v>63</v>
      </c>
      <c r="Q15">
        <v>3</v>
      </c>
      <c r="R15">
        <v>99</v>
      </c>
      <c r="S15">
        <v>88</v>
      </c>
      <c r="T15">
        <v>7</v>
      </c>
    </row>
    <row r="16" spans="1:21" x14ac:dyDescent="0.25">
      <c r="A16" t="s">
        <v>15</v>
      </c>
      <c r="B16">
        <v>5</v>
      </c>
      <c r="C16">
        <v>16</v>
      </c>
      <c r="D16">
        <v>44</v>
      </c>
      <c r="E16">
        <v>77</v>
      </c>
      <c r="F16">
        <v>55</v>
      </c>
      <c r="G16">
        <v>33</v>
      </c>
      <c r="H16">
        <v>4</v>
      </c>
      <c r="I16">
        <v>27</v>
      </c>
      <c r="J16">
        <v>11</v>
      </c>
      <c r="K16">
        <v>20</v>
      </c>
      <c r="L16">
        <v>18</v>
      </c>
      <c r="M16">
        <v>10</v>
      </c>
      <c r="N16">
        <v>26</v>
      </c>
      <c r="O16">
        <v>23</v>
      </c>
      <c r="P16">
        <v>63</v>
      </c>
      <c r="Q16">
        <v>3</v>
      </c>
      <c r="R16">
        <v>99</v>
      </c>
      <c r="S16">
        <v>88</v>
      </c>
      <c r="T16">
        <v>7</v>
      </c>
    </row>
    <row r="17" spans="1:20" x14ac:dyDescent="0.25">
      <c r="A17" t="s">
        <v>16</v>
      </c>
      <c r="B17">
        <v>5</v>
      </c>
      <c r="C17">
        <v>16</v>
      </c>
      <c r="D17">
        <v>44</v>
      </c>
      <c r="E17">
        <v>77</v>
      </c>
      <c r="F17">
        <v>55</v>
      </c>
      <c r="G17">
        <v>33</v>
      </c>
      <c r="H17">
        <v>4</v>
      </c>
      <c r="I17">
        <v>27</v>
      </c>
      <c r="J17">
        <v>11</v>
      </c>
      <c r="K17">
        <v>20</v>
      </c>
      <c r="L17">
        <v>18</v>
      </c>
      <c r="M17">
        <v>10</v>
      </c>
      <c r="N17">
        <v>26</v>
      </c>
      <c r="O17">
        <v>23</v>
      </c>
      <c r="P17">
        <v>63</v>
      </c>
      <c r="Q17">
        <v>3</v>
      </c>
      <c r="R17">
        <v>99</v>
      </c>
      <c r="S17">
        <v>7</v>
      </c>
      <c r="T17">
        <v>88</v>
      </c>
    </row>
    <row r="18" spans="1:20" x14ac:dyDescent="0.25">
      <c r="A18" t="s">
        <v>17</v>
      </c>
      <c r="B18">
        <v>5</v>
      </c>
      <c r="C18">
        <v>16</v>
      </c>
      <c r="D18">
        <v>44</v>
      </c>
      <c r="E18">
        <v>77</v>
      </c>
      <c r="F18">
        <v>55</v>
      </c>
      <c r="G18">
        <v>33</v>
      </c>
      <c r="H18">
        <v>4</v>
      </c>
      <c r="I18">
        <v>11</v>
      </c>
      <c r="J18">
        <v>27</v>
      </c>
      <c r="K18">
        <v>20</v>
      </c>
      <c r="L18">
        <v>18</v>
      </c>
      <c r="M18">
        <v>10</v>
      </c>
      <c r="N18">
        <v>26</v>
      </c>
      <c r="O18">
        <v>23</v>
      </c>
      <c r="P18">
        <v>63</v>
      </c>
      <c r="Q18">
        <v>3</v>
      </c>
      <c r="R18">
        <v>99</v>
      </c>
      <c r="S18">
        <v>7</v>
      </c>
      <c r="T18">
        <v>88</v>
      </c>
    </row>
    <row r="19" spans="1:20" x14ac:dyDescent="0.25">
      <c r="A19" t="s">
        <v>18</v>
      </c>
      <c r="B19">
        <v>5</v>
      </c>
      <c r="C19">
        <v>16</v>
      </c>
      <c r="D19">
        <v>44</v>
      </c>
      <c r="E19">
        <v>77</v>
      </c>
      <c r="F19">
        <v>33</v>
      </c>
      <c r="G19">
        <v>55</v>
      </c>
      <c r="H19">
        <v>4</v>
      </c>
      <c r="I19">
        <v>11</v>
      </c>
      <c r="J19">
        <v>20</v>
      </c>
      <c r="K19">
        <v>18</v>
      </c>
      <c r="L19">
        <v>10</v>
      </c>
      <c r="M19">
        <v>23</v>
      </c>
      <c r="N19">
        <v>26</v>
      </c>
      <c r="O19">
        <v>63</v>
      </c>
      <c r="P19">
        <v>3</v>
      </c>
      <c r="Q19">
        <v>99</v>
      </c>
      <c r="R19">
        <v>27</v>
      </c>
      <c r="S19">
        <v>7</v>
      </c>
      <c r="T19">
        <v>88</v>
      </c>
    </row>
    <row r="20" spans="1:20" x14ac:dyDescent="0.25">
      <c r="A20" t="s">
        <v>19</v>
      </c>
      <c r="B20">
        <v>5</v>
      </c>
      <c r="C20">
        <v>16</v>
      </c>
      <c r="D20">
        <v>44</v>
      </c>
      <c r="E20">
        <v>77</v>
      </c>
      <c r="F20">
        <v>33</v>
      </c>
      <c r="G20">
        <v>55</v>
      </c>
      <c r="H20">
        <v>4</v>
      </c>
      <c r="I20">
        <v>11</v>
      </c>
      <c r="J20">
        <v>20</v>
      </c>
      <c r="K20">
        <v>18</v>
      </c>
      <c r="L20">
        <v>10</v>
      </c>
      <c r="M20">
        <v>23</v>
      </c>
      <c r="N20">
        <v>26</v>
      </c>
      <c r="O20">
        <v>63</v>
      </c>
      <c r="P20">
        <v>3</v>
      </c>
      <c r="Q20">
        <v>99</v>
      </c>
      <c r="R20">
        <v>27</v>
      </c>
      <c r="S20">
        <v>7</v>
      </c>
      <c r="T20">
        <v>88</v>
      </c>
    </row>
    <row r="21" spans="1:20" x14ac:dyDescent="0.25">
      <c r="A21" t="s">
        <v>20</v>
      </c>
      <c r="B21">
        <v>5</v>
      </c>
      <c r="C21">
        <v>16</v>
      </c>
      <c r="D21">
        <v>44</v>
      </c>
      <c r="E21">
        <v>77</v>
      </c>
      <c r="F21">
        <v>33</v>
      </c>
      <c r="G21">
        <v>55</v>
      </c>
      <c r="H21">
        <v>4</v>
      </c>
      <c r="I21">
        <v>11</v>
      </c>
      <c r="J21">
        <v>20</v>
      </c>
      <c r="K21">
        <v>18</v>
      </c>
      <c r="L21">
        <v>10</v>
      </c>
      <c r="M21">
        <v>23</v>
      </c>
      <c r="N21">
        <v>26</v>
      </c>
      <c r="O21">
        <v>63</v>
      </c>
      <c r="P21">
        <v>3</v>
      </c>
      <c r="Q21">
        <v>99</v>
      </c>
      <c r="R21">
        <v>27</v>
      </c>
      <c r="S21">
        <v>7</v>
      </c>
      <c r="T21">
        <v>88</v>
      </c>
    </row>
    <row r="22" spans="1:20" x14ac:dyDescent="0.25">
      <c r="A22" t="s">
        <v>21</v>
      </c>
      <c r="B22">
        <v>5</v>
      </c>
      <c r="C22">
        <v>16</v>
      </c>
      <c r="D22">
        <v>44</v>
      </c>
      <c r="E22">
        <v>77</v>
      </c>
      <c r="F22">
        <v>33</v>
      </c>
      <c r="G22">
        <v>55</v>
      </c>
      <c r="H22">
        <v>11</v>
      </c>
      <c r="I22">
        <v>4</v>
      </c>
      <c r="J22">
        <v>20</v>
      </c>
      <c r="K22">
        <v>18</v>
      </c>
      <c r="L22">
        <v>10</v>
      </c>
      <c r="M22">
        <v>23</v>
      </c>
      <c r="N22">
        <v>26</v>
      </c>
      <c r="O22">
        <v>63</v>
      </c>
      <c r="P22">
        <v>3</v>
      </c>
      <c r="Q22">
        <v>27</v>
      </c>
      <c r="R22">
        <v>99</v>
      </c>
      <c r="S22">
        <v>7</v>
      </c>
      <c r="T22">
        <v>88</v>
      </c>
    </row>
    <row r="23" spans="1:20" x14ac:dyDescent="0.25">
      <c r="A23" t="s">
        <v>22</v>
      </c>
      <c r="B23">
        <v>5</v>
      </c>
      <c r="C23">
        <v>16</v>
      </c>
      <c r="D23">
        <v>44</v>
      </c>
      <c r="E23">
        <v>77</v>
      </c>
      <c r="F23">
        <v>33</v>
      </c>
      <c r="G23">
        <v>55</v>
      </c>
      <c r="H23">
        <v>11</v>
      </c>
      <c r="I23">
        <v>20</v>
      </c>
      <c r="J23">
        <v>18</v>
      </c>
      <c r="K23">
        <v>10</v>
      </c>
      <c r="L23">
        <v>23</v>
      </c>
      <c r="M23">
        <v>26</v>
      </c>
      <c r="N23">
        <v>4</v>
      </c>
      <c r="O23">
        <v>63</v>
      </c>
      <c r="P23">
        <v>27</v>
      </c>
      <c r="Q23">
        <v>3</v>
      </c>
      <c r="R23">
        <v>99</v>
      </c>
      <c r="S23">
        <v>7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11</v>
      </c>
      <c r="H24">
        <v>20</v>
      </c>
      <c r="I24">
        <v>18</v>
      </c>
      <c r="J24">
        <v>10</v>
      </c>
      <c r="K24">
        <v>23</v>
      </c>
      <c r="L24">
        <v>26</v>
      </c>
      <c r="M24">
        <v>55</v>
      </c>
      <c r="N24">
        <v>4</v>
      </c>
      <c r="O24">
        <v>27</v>
      </c>
      <c r="P24">
        <v>63</v>
      </c>
      <c r="Q24">
        <v>3</v>
      </c>
      <c r="R24">
        <v>99</v>
      </c>
      <c r="S24">
        <v>7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77</v>
      </c>
      <c r="E25">
        <v>16</v>
      </c>
      <c r="F25">
        <v>33</v>
      </c>
      <c r="G25">
        <v>11</v>
      </c>
      <c r="H25">
        <v>20</v>
      </c>
      <c r="I25">
        <v>18</v>
      </c>
      <c r="J25">
        <v>10</v>
      </c>
      <c r="K25">
        <v>23</v>
      </c>
      <c r="L25">
        <v>26</v>
      </c>
      <c r="M25">
        <v>55</v>
      </c>
      <c r="N25">
        <v>4</v>
      </c>
      <c r="O25">
        <v>27</v>
      </c>
      <c r="P25">
        <v>63</v>
      </c>
      <c r="Q25">
        <v>3</v>
      </c>
      <c r="R25">
        <v>99</v>
      </c>
      <c r="S25">
        <v>7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77</v>
      </c>
      <c r="E26">
        <v>16</v>
      </c>
      <c r="F26">
        <v>33</v>
      </c>
      <c r="G26">
        <v>20</v>
      </c>
      <c r="H26">
        <v>18</v>
      </c>
      <c r="I26">
        <v>23</v>
      </c>
      <c r="J26">
        <v>26</v>
      </c>
      <c r="K26">
        <v>10</v>
      </c>
      <c r="L26">
        <v>55</v>
      </c>
      <c r="M26">
        <v>4</v>
      </c>
      <c r="N26">
        <v>11</v>
      </c>
      <c r="O26">
        <v>27</v>
      </c>
      <c r="P26">
        <v>63</v>
      </c>
      <c r="Q26">
        <v>99</v>
      </c>
      <c r="R26">
        <v>7</v>
      </c>
      <c r="S26">
        <v>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77</v>
      </c>
      <c r="E27">
        <v>16</v>
      </c>
      <c r="F27">
        <v>33</v>
      </c>
      <c r="G27">
        <v>20</v>
      </c>
      <c r="H27">
        <v>18</v>
      </c>
      <c r="I27">
        <v>23</v>
      </c>
      <c r="J27">
        <v>26</v>
      </c>
      <c r="K27">
        <v>55</v>
      </c>
      <c r="L27">
        <v>10</v>
      </c>
      <c r="M27">
        <v>4</v>
      </c>
      <c r="N27">
        <v>11</v>
      </c>
      <c r="O27">
        <v>27</v>
      </c>
      <c r="P27">
        <v>63</v>
      </c>
      <c r="Q27">
        <v>99</v>
      </c>
      <c r="R27">
        <v>7</v>
      </c>
      <c r="S27">
        <v>88</v>
      </c>
    </row>
    <row r="28" spans="1:20" x14ac:dyDescent="0.25">
      <c r="A28" t="s">
        <v>27</v>
      </c>
      <c r="B28">
        <v>44</v>
      </c>
      <c r="C28">
        <v>5</v>
      </c>
      <c r="D28">
        <v>77</v>
      </c>
      <c r="E28">
        <v>16</v>
      </c>
      <c r="F28">
        <v>33</v>
      </c>
      <c r="G28">
        <v>20</v>
      </c>
      <c r="H28">
        <v>18</v>
      </c>
      <c r="I28">
        <v>23</v>
      </c>
      <c r="J28">
        <v>26</v>
      </c>
      <c r="K28">
        <v>55</v>
      </c>
      <c r="L28">
        <v>4</v>
      </c>
      <c r="M28">
        <v>11</v>
      </c>
      <c r="N28">
        <v>27</v>
      </c>
      <c r="O28">
        <v>10</v>
      </c>
      <c r="P28">
        <v>63</v>
      </c>
      <c r="Q28">
        <v>99</v>
      </c>
      <c r="R28">
        <v>7</v>
      </c>
      <c r="S28">
        <v>88</v>
      </c>
    </row>
    <row r="29" spans="1:20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20</v>
      </c>
      <c r="G29">
        <v>18</v>
      </c>
      <c r="H29">
        <v>23</v>
      </c>
      <c r="I29">
        <v>55</v>
      </c>
      <c r="J29">
        <v>26</v>
      </c>
      <c r="K29">
        <v>4</v>
      </c>
      <c r="L29">
        <v>11</v>
      </c>
      <c r="M29">
        <v>27</v>
      </c>
      <c r="N29">
        <v>63</v>
      </c>
      <c r="O29">
        <v>99</v>
      </c>
      <c r="P29">
        <v>7</v>
      </c>
      <c r="Q29">
        <v>10</v>
      </c>
      <c r="R29">
        <v>88</v>
      </c>
    </row>
    <row r="30" spans="1:20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23</v>
      </c>
      <c r="G30">
        <v>55</v>
      </c>
      <c r="H30">
        <v>20</v>
      </c>
      <c r="I30">
        <v>4</v>
      </c>
      <c r="J30">
        <v>11</v>
      </c>
      <c r="K30">
        <v>27</v>
      </c>
      <c r="L30">
        <v>18</v>
      </c>
      <c r="M30">
        <v>26</v>
      </c>
      <c r="N30">
        <v>10</v>
      </c>
      <c r="O30">
        <v>99</v>
      </c>
      <c r="P30">
        <v>7</v>
      </c>
      <c r="Q30">
        <v>88</v>
      </c>
    </row>
    <row r="31" spans="1:20" x14ac:dyDescent="0.25">
      <c r="A31" t="s">
        <v>30</v>
      </c>
      <c r="B31">
        <v>44</v>
      </c>
      <c r="C31">
        <v>16</v>
      </c>
      <c r="D31">
        <v>77</v>
      </c>
      <c r="E31">
        <v>33</v>
      </c>
      <c r="F31">
        <v>23</v>
      </c>
      <c r="G31">
        <v>55</v>
      </c>
      <c r="H31">
        <v>20</v>
      </c>
      <c r="I31">
        <v>4</v>
      </c>
      <c r="J31">
        <v>11</v>
      </c>
      <c r="K31">
        <v>18</v>
      </c>
      <c r="L31">
        <v>27</v>
      </c>
      <c r="M31">
        <v>26</v>
      </c>
      <c r="N31">
        <v>10</v>
      </c>
      <c r="O31">
        <v>99</v>
      </c>
      <c r="P31">
        <v>7</v>
      </c>
    </row>
    <row r="32" spans="1:20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55</v>
      </c>
      <c r="G32">
        <v>20</v>
      </c>
      <c r="H32">
        <v>4</v>
      </c>
      <c r="I32">
        <v>11</v>
      </c>
      <c r="J32">
        <v>18</v>
      </c>
      <c r="K32">
        <v>23</v>
      </c>
      <c r="L32">
        <v>27</v>
      </c>
      <c r="M32">
        <v>10</v>
      </c>
      <c r="N32">
        <v>26</v>
      </c>
      <c r="O32">
        <v>99</v>
      </c>
      <c r="P32">
        <v>7</v>
      </c>
    </row>
    <row r="33" spans="1:16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55</v>
      </c>
      <c r="G33">
        <v>20</v>
      </c>
      <c r="H33">
        <v>4</v>
      </c>
      <c r="I33">
        <v>11</v>
      </c>
      <c r="J33">
        <v>18</v>
      </c>
      <c r="K33">
        <v>23</v>
      </c>
      <c r="L33">
        <v>27</v>
      </c>
      <c r="M33">
        <v>10</v>
      </c>
      <c r="N33">
        <v>26</v>
      </c>
      <c r="O33">
        <v>99</v>
      </c>
      <c r="P33">
        <v>7</v>
      </c>
    </row>
    <row r="34" spans="1:16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55</v>
      </c>
      <c r="G34">
        <v>20</v>
      </c>
      <c r="H34">
        <v>4</v>
      </c>
      <c r="I34">
        <v>11</v>
      </c>
      <c r="J34">
        <v>23</v>
      </c>
      <c r="K34">
        <v>18</v>
      </c>
      <c r="L34">
        <v>27</v>
      </c>
      <c r="M34">
        <v>10</v>
      </c>
      <c r="N34">
        <v>26</v>
      </c>
      <c r="O34">
        <v>99</v>
      </c>
      <c r="P34">
        <v>7</v>
      </c>
    </row>
    <row r="35" spans="1:16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55</v>
      </c>
      <c r="G35">
        <v>20</v>
      </c>
      <c r="H35">
        <v>4</v>
      </c>
      <c r="I35">
        <v>23</v>
      </c>
      <c r="J35">
        <v>11</v>
      </c>
      <c r="K35">
        <v>18</v>
      </c>
      <c r="L35">
        <v>27</v>
      </c>
      <c r="M35">
        <v>10</v>
      </c>
      <c r="N35">
        <v>26</v>
      </c>
      <c r="O35">
        <v>7</v>
      </c>
      <c r="P35">
        <v>99</v>
      </c>
    </row>
    <row r="36" spans="1:16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55</v>
      </c>
      <c r="G36">
        <v>20</v>
      </c>
      <c r="H36">
        <v>4</v>
      </c>
      <c r="I36">
        <v>23</v>
      </c>
      <c r="J36">
        <v>11</v>
      </c>
      <c r="K36">
        <v>18</v>
      </c>
      <c r="L36">
        <v>27</v>
      </c>
      <c r="M36">
        <v>10</v>
      </c>
      <c r="N36">
        <v>26</v>
      </c>
      <c r="O36">
        <v>7</v>
      </c>
      <c r="P36">
        <v>99</v>
      </c>
    </row>
    <row r="37" spans="1:16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55</v>
      </c>
      <c r="G37">
        <v>20</v>
      </c>
      <c r="H37">
        <v>23</v>
      </c>
      <c r="I37">
        <v>11</v>
      </c>
      <c r="J37">
        <v>4</v>
      </c>
      <c r="K37">
        <v>18</v>
      </c>
      <c r="L37">
        <v>27</v>
      </c>
      <c r="M37">
        <v>10</v>
      </c>
      <c r="N37">
        <v>26</v>
      </c>
      <c r="O37">
        <v>7</v>
      </c>
      <c r="P37">
        <v>99</v>
      </c>
    </row>
    <row r="38" spans="1:16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55</v>
      </c>
      <c r="G38">
        <v>20</v>
      </c>
      <c r="H38">
        <v>23</v>
      </c>
      <c r="I38">
        <v>11</v>
      </c>
      <c r="J38">
        <v>4</v>
      </c>
      <c r="K38">
        <v>18</v>
      </c>
      <c r="L38">
        <v>27</v>
      </c>
      <c r="M38">
        <v>26</v>
      </c>
      <c r="N38">
        <v>10</v>
      </c>
      <c r="O38">
        <v>7</v>
      </c>
      <c r="P38">
        <v>99</v>
      </c>
    </row>
    <row r="39" spans="1:16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55</v>
      </c>
      <c r="G39">
        <v>20</v>
      </c>
      <c r="H39">
        <v>23</v>
      </c>
      <c r="I39">
        <v>11</v>
      </c>
      <c r="J39">
        <v>4</v>
      </c>
      <c r="K39">
        <v>27</v>
      </c>
      <c r="L39">
        <v>18</v>
      </c>
      <c r="M39">
        <v>26</v>
      </c>
      <c r="N39">
        <v>7</v>
      </c>
      <c r="O39">
        <v>10</v>
      </c>
      <c r="P39">
        <v>99</v>
      </c>
    </row>
    <row r="40" spans="1:16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55</v>
      </c>
      <c r="G40">
        <v>20</v>
      </c>
      <c r="H40">
        <v>23</v>
      </c>
      <c r="I40">
        <v>11</v>
      </c>
      <c r="J40">
        <v>4</v>
      </c>
      <c r="K40">
        <v>27</v>
      </c>
      <c r="L40">
        <v>18</v>
      </c>
      <c r="M40">
        <v>26</v>
      </c>
      <c r="N40">
        <v>7</v>
      </c>
      <c r="O40">
        <v>10</v>
      </c>
      <c r="P40">
        <v>99</v>
      </c>
    </row>
    <row r="41" spans="1:16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55</v>
      </c>
      <c r="G41">
        <v>20</v>
      </c>
      <c r="H41">
        <v>23</v>
      </c>
      <c r="I41">
        <v>11</v>
      </c>
      <c r="J41">
        <v>4</v>
      </c>
      <c r="K41">
        <v>27</v>
      </c>
      <c r="L41">
        <v>18</v>
      </c>
      <c r="M41">
        <v>26</v>
      </c>
      <c r="N41">
        <v>7</v>
      </c>
      <c r="O41">
        <v>10</v>
      </c>
      <c r="P41">
        <v>99</v>
      </c>
    </row>
    <row r="42" spans="1:16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55</v>
      </c>
      <c r="G42">
        <v>20</v>
      </c>
      <c r="H42">
        <v>23</v>
      </c>
      <c r="I42">
        <v>11</v>
      </c>
      <c r="J42">
        <v>4</v>
      </c>
      <c r="K42">
        <v>27</v>
      </c>
      <c r="L42">
        <v>18</v>
      </c>
      <c r="M42">
        <v>26</v>
      </c>
      <c r="N42">
        <v>7</v>
      </c>
      <c r="O42">
        <v>10</v>
      </c>
      <c r="P42">
        <v>99</v>
      </c>
    </row>
    <row r="43" spans="1:16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55</v>
      </c>
      <c r="G43">
        <v>20</v>
      </c>
      <c r="H43">
        <v>23</v>
      </c>
      <c r="I43">
        <v>11</v>
      </c>
      <c r="J43">
        <v>4</v>
      </c>
      <c r="K43">
        <v>27</v>
      </c>
      <c r="L43">
        <v>18</v>
      </c>
      <c r="M43">
        <v>26</v>
      </c>
      <c r="N43">
        <v>7</v>
      </c>
      <c r="O43">
        <v>10</v>
      </c>
      <c r="P43">
        <v>99</v>
      </c>
    </row>
    <row r="44" spans="1:16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55</v>
      </c>
      <c r="G44">
        <v>23</v>
      </c>
      <c r="H44">
        <v>20</v>
      </c>
      <c r="I44">
        <v>11</v>
      </c>
      <c r="J44">
        <v>4</v>
      </c>
      <c r="K44">
        <v>27</v>
      </c>
      <c r="L44">
        <v>18</v>
      </c>
      <c r="M44">
        <v>26</v>
      </c>
      <c r="N44">
        <v>7</v>
      </c>
      <c r="O44">
        <v>10</v>
      </c>
      <c r="P44">
        <v>99</v>
      </c>
    </row>
    <row r="45" spans="1:16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55</v>
      </c>
      <c r="G45">
        <v>23</v>
      </c>
      <c r="H45">
        <v>20</v>
      </c>
      <c r="I45">
        <v>11</v>
      </c>
      <c r="J45">
        <v>4</v>
      </c>
      <c r="K45">
        <v>27</v>
      </c>
      <c r="L45">
        <v>18</v>
      </c>
      <c r="M45">
        <v>26</v>
      </c>
      <c r="N45">
        <v>7</v>
      </c>
      <c r="O45">
        <v>10</v>
      </c>
      <c r="P45">
        <v>99</v>
      </c>
    </row>
    <row r="46" spans="1:16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55</v>
      </c>
      <c r="G46">
        <v>23</v>
      </c>
      <c r="H46">
        <v>11</v>
      </c>
      <c r="I46">
        <v>20</v>
      </c>
      <c r="J46">
        <v>4</v>
      </c>
      <c r="K46">
        <v>27</v>
      </c>
      <c r="L46">
        <v>18</v>
      </c>
      <c r="M46">
        <v>26</v>
      </c>
      <c r="N46">
        <v>7</v>
      </c>
      <c r="O46">
        <v>10</v>
      </c>
      <c r="P46">
        <v>99</v>
      </c>
    </row>
    <row r="47" spans="1:16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55</v>
      </c>
      <c r="G47">
        <v>23</v>
      </c>
      <c r="H47">
        <v>11</v>
      </c>
      <c r="I47">
        <v>20</v>
      </c>
      <c r="J47">
        <v>4</v>
      </c>
      <c r="K47">
        <v>27</v>
      </c>
      <c r="L47">
        <v>18</v>
      </c>
      <c r="M47">
        <v>26</v>
      </c>
      <c r="N47">
        <v>7</v>
      </c>
      <c r="O47">
        <v>10</v>
      </c>
      <c r="P47">
        <v>99</v>
      </c>
    </row>
    <row r="48" spans="1:16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55</v>
      </c>
      <c r="G48">
        <v>23</v>
      </c>
      <c r="H48">
        <v>11</v>
      </c>
      <c r="I48">
        <v>20</v>
      </c>
      <c r="J48">
        <v>4</v>
      </c>
      <c r="K48">
        <v>27</v>
      </c>
      <c r="L48">
        <v>18</v>
      </c>
      <c r="M48">
        <v>26</v>
      </c>
      <c r="N48">
        <v>7</v>
      </c>
      <c r="O48">
        <v>10</v>
      </c>
      <c r="P48">
        <v>99</v>
      </c>
    </row>
    <row r="49" spans="1:16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55</v>
      </c>
      <c r="G49">
        <v>23</v>
      </c>
      <c r="H49">
        <v>11</v>
      </c>
      <c r="I49">
        <v>20</v>
      </c>
      <c r="J49">
        <v>4</v>
      </c>
      <c r="K49">
        <v>27</v>
      </c>
      <c r="L49">
        <v>18</v>
      </c>
      <c r="M49">
        <v>26</v>
      </c>
      <c r="N49">
        <v>7</v>
      </c>
      <c r="O49">
        <v>10</v>
      </c>
      <c r="P49">
        <v>99</v>
      </c>
    </row>
    <row r="50" spans="1:16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23</v>
      </c>
      <c r="G50">
        <v>55</v>
      </c>
      <c r="H50">
        <v>11</v>
      </c>
      <c r="I50">
        <v>20</v>
      </c>
      <c r="J50">
        <v>4</v>
      </c>
      <c r="K50">
        <v>27</v>
      </c>
      <c r="L50">
        <v>18</v>
      </c>
      <c r="M50">
        <v>26</v>
      </c>
      <c r="N50">
        <v>7</v>
      </c>
      <c r="O50">
        <v>10</v>
      </c>
      <c r="P50">
        <v>99</v>
      </c>
    </row>
    <row r="51" spans="1:16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23</v>
      </c>
      <c r="G51">
        <v>55</v>
      </c>
      <c r="H51">
        <v>11</v>
      </c>
      <c r="I51">
        <v>20</v>
      </c>
      <c r="J51">
        <v>4</v>
      </c>
      <c r="K51">
        <v>27</v>
      </c>
      <c r="L51">
        <v>18</v>
      </c>
      <c r="M51">
        <v>26</v>
      </c>
      <c r="N51">
        <v>7</v>
      </c>
      <c r="O51">
        <v>10</v>
      </c>
      <c r="P51">
        <v>99</v>
      </c>
    </row>
    <row r="52" spans="1:16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23</v>
      </c>
      <c r="G52">
        <v>55</v>
      </c>
      <c r="H52">
        <v>11</v>
      </c>
      <c r="I52">
        <v>20</v>
      </c>
      <c r="J52">
        <v>4</v>
      </c>
      <c r="K52">
        <v>27</v>
      </c>
      <c r="L52">
        <v>18</v>
      </c>
      <c r="M52">
        <v>26</v>
      </c>
      <c r="N52">
        <v>7</v>
      </c>
      <c r="O52">
        <v>10</v>
      </c>
      <c r="P52">
        <v>99</v>
      </c>
    </row>
    <row r="53" spans="1:16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23</v>
      </c>
      <c r="G53">
        <v>55</v>
      </c>
      <c r="H53">
        <v>11</v>
      </c>
      <c r="I53">
        <v>20</v>
      </c>
      <c r="J53">
        <v>4</v>
      </c>
      <c r="K53">
        <v>27</v>
      </c>
      <c r="L53">
        <v>18</v>
      </c>
      <c r="M53">
        <v>26</v>
      </c>
      <c r="N53">
        <v>7</v>
      </c>
      <c r="O53">
        <v>10</v>
      </c>
      <c r="P53">
        <v>99</v>
      </c>
    </row>
    <row r="54" spans="1:16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23</v>
      </c>
      <c r="G54">
        <v>55</v>
      </c>
      <c r="H54">
        <v>11</v>
      </c>
      <c r="I54">
        <v>20</v>
      </c>
      <c r="J54">
        <v>4</v>
      </c>
      <c r="K54">
        <v>27</v>
      </c>
      <c r="L54">
        <v>18</v>
      </c>
      <c r="M54">
        <v>26</v>
      </c>
      <c r="N54">
        <v>7</v>
      </c>
      <c r="O54">
        <v>10</v>
      </c>
      <c r="P54">
        <v>99</v>
      </c>
    </row>
    <row r="55" spans="1:16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23</v>
      </c>
      <c r="G55">
        <v>55</v>
      </c>
      <c r="H55">
        <v>11</v>
      </c>
      <c r="I55">
        <v>20</v>
      </c>
      <c r="J55">
        <v>4</v>
      </c>
      <c r="K55">
        <v>27</v>
      </c>
      <c r="L55">
        <v>18</v>
      </c>
      <c r="M55">
        <v>26</v>
      </c>
      <c r="N55">
        <v>7</v>
      </c>
      <c r="O55">
        <v>10</v>
      </c>
      <c r="P55">
        <v>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1.8506944444444473E-5</v>
      </c>
      <c r="D3" s="2">
        <f>IFERROR(HLOOKUP(lapchart!D3,totallaptimes!$1:$1048576,ROW()-1)-HLOOKUP(lapchart!C3,totallaptimes!$1:$1048576,ROW()-1),"")</f>
        <v>2.7800925925925693E-5</v>
      </c>
      <c r="E3" s="2">
        <f>IFERROR(HLOOKUP(lapchart!E3,totallaptimes!$1:$1048576,ROW()-1)-HLOOKUP(lapchart!D3,totallaptimes!$1:$1048576,ROW()-1),"")</f>
        <v>2.5034722222222298E-5</v>
      </c>
      <c r="F3" s="2">
        <f>IFERROR(HLOOKUP(lapchart!F3,totallaptimes!$1:$1048576,ROW()-1)-HLOOKUP(lapchart!E3,totallaptimes!$1:$1048576,ROW()-1),"")</f>
        <v>1.0000000000000243E-5</v>
      </c>
      <c r="G3" s="2">
        <f>IFERROR(HLOOKUP(lapchart!G3,totallaptimes!$1:$1048576,ROW()-1)-HLOOKUP(lapchart!F3,totallaptimes!$1:$1048576,ROW()-1),"")</f>
        <v>2.2187499999999638E-5</v>
      </c>
      <c r="H3" s="2">
        <f>IFERROR(HLOOKUP(lapchart!H3,totallaptimes!$1:$1048576,ROW()-1)-HLOOKUP(lapchart!G3,totallaptimes!$1:$1048576,ROW()-1),"")</f>
        <v>1.6296296296296371E-5</v>
      </c>
      <c r="I3" s="2">
        <f>IFERROR(HLOOKUP(lapchart!I3,totallaptimes!$1:$1048576,ROW()-1)-HLOOKUP(lapchart!H3,totallaptimes!$1:$1048576,ROW()-1),"")</f>
        <v>9.3981481481483515E-6</v>
      </c>
      <c r="J3" s="2">
        <f>IFERROR(HLOOKUP(lapchart!J3,totallaptimes!$1:$1048576,ROW()-1)-HLOOKUP(lapchart!I3,totallaptimes!$1:$1048576,ROW()-1),"")</f>
        <v>2.5567129629629724E-5</v>
      </c>
      <c r="K3" s="2">
        <f>IFERROR(HLOOKUP(lapchart!K3,totallaptimes!$1:$1048576,ROW()-1)-HLOOKUP(lapchart!J3,totallaptimes!$1:$1048576,ROW()-1),"")</f>
        <v>1.7476851851851638E-5</v>
      </c>
      <c r="L3" s="2">
        <f>IFERROR(HLOOKUP(lapchart!L3,totallaptimes!$1:$1048576,ROW()-1)-HLOOKUP(lapchart!K3,totallaptimes!$1:$1048576,ROW()-1),"")</f>
        <v>1.7812500000000033E-5</v>
      </c>
      <c r="M3" s="2">
        <f>IFERROR(HLOOKUP(lapchart!M3,totallaptimes!$1:$1048576,ROW()-1)-HLOOKUP(lapchart!L3,totallaptimes!$1:$1048576,ROW()-1),"")</f>
        <v>1.2152777777777596E-5</v>
      </c>
      <c r="N3" s="2">
        <f>IFERROR(HLOOKUP(lapchart!N3,totallaptimes!$1:$1048576,ROW()-1)-HLOOKUP(lapchart!M3,totallaptimes!$1:$1048576,ROW()-1),"")</f>
        <v>2.7083333333333386E-5</v>
      </c>
      <c r="O3" s="2">
        <f>IFERROR(HLOOKUP(lapchart!O3,totallaptimes!$1:$1048576,ROW()-1)-HLOOKUP(lapchart!N3,totallaptimes!$1:$1048576,ROW()-1),"")</f>
        <v>1.4444444444444531E-5</v>
      </c>
      <c r="P3" s="2">
        <f>IFERROR(HLOOKUP(lapchart!P3,totallaptimes!$1:$1048576,ROW()-1)-HLOOKUP(lapchart!O3,totallaptimes!$1:$1048576,ROW()-1),"")</f>
        <v>1.7164351851851759E-5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3.8194444444438792E-6</v>
      </c>
      <c r="S3" s="2">
        <f>IFERROR(HLOOKUP(lapchart!S3,totallaptimes!$1:$1048576,ROW()-1)-HLOOKUP(lapchart!R3,totallaptimes!$1:$1048576,ROW()-1),"")</f>
        <v>1.1724537037037085E-5</v>
      </c>
      <c r="T3" s="2">
        <f>IFERROR(HLOOKUP(lapchart!T3,totallaptimes!$1:$1048576,ROW()-1)-HLOOKUP(lapchart!S3,totallaptimes!$1:$1048576,ROW()-1),"")</f>
        <v>5.3584490740740784E-4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1.4733796296295676E-5</v>
      </c>
      <c r="D4" s="2">
        <f>IFERROR(HLOOKUP(lapchart!D4,totallaptimes!$1:$1048576,ROW()-1)-HLOOKUP(lapchart!C4,totallaptimes!$1:$1048576,ROW()-1),"")</f>
        <v>9.5833333333336657E-6</v>
      </c>
      <c r="E4" s="2">
        <f>IFERROR(HLOOKUP(lapchart!E4,totallaptimes!$1:$1048576,ROW()-1)-HLOOKUP(lapchart!D4,totallaptimes!$1:$1048576,ROW()-1),"")</f>
        <v>1.5995370370370209E-5</v>
      </c>
      <c r="F4" s="2">
        <f>IFERROR(HLOOKUP(lapchart!F4,totallaptimes!$1:$1048576,ROW()-1)-HLOOKUP(lapchart!E4,totallaptimes!$1:$1048576,ROW()-1),"")</f>
        <v>1.6192129629629889E-5</v>
      </c>
      <c r="G4" s="2">
        <f>IFERROR(HLOOKUP(lapchart!G4,totallaptimes!$1:$1048576,ROW()-1)-HLOOKUP(lapchart!F4,totallaptimes!$1:$1048576,ROW()-1),"")</f>
        <v>1.9976851851851319E-5</v>
      </c>
      <c r="H4" s="2">
        <f>IFERROR(HLOOKUP(lapchart!H4,totallaptimes!$1:$1048576,ROW()-1)-HLOOKUP(lapchart!G4,totallaptimes!$1:$1048576,ROW()-1),"")</f>
        <v>2.3194444444444608E-5</v>
      </c>
      <c r="I4" s="2">
        <f>IFERROR(HLOOKUP(lapchart!I4,totallaptimes!$1:$1048576,ROW()-1)-HLOOKUP(lapchart!H4,totallaptimes!$1:$1048576,ROW()-1),"")</f>
        <v>1.0335648148148639E-5</v>
      </c>
      <c r="J4" s="2">
        <f>IFERROR(HLOOKUP(lapchart!J4,totallaptimes!$1:$1048576,ROW()-1)-HLOOKUP(lapchart!I4,totallaptimes!$1:$1048576,ROW()-1),"")</f>
        <v>1.4583333333333462E-5</v>
      </c>
      <c r="K4" s="2">
        <f>IFERROR(HLOOKUP(lapchart!K4,totallaptimes!$1:$1048576,ROW()-1)-HLOOKUP(lapchart!J4,totallaptimes!$1:$1048576,ROW()-1),"")</f>
        <v>1.0243055555555006E-5</v>
      </c>
      <c r="L4" s="2">
        <f>IFERROR(HLOOKUP(lapchart!L4,totallaptimes!$1:$1048576,ROW()-1)-HLOOKUP(lapchart!K4,totallaptimes!$1:$1048576,ROW()-1),"")</f>
        <v>2.1979166666666675E-5</v>
      </c>
      <c r="M4" s="2">
        <f>IFERROR(HLOOKUP(lapchart!M4,totallaptimes!$1:$1048576,ROW()-1)-HLOOKUP(lapchart!L4,totallaptimes!$1:$1048576,ROW()-1),"")</f>
        <v>2.3680555555555434E-5</v>
      </c>
      <c r="N4" s="2">
        <f>IFERROR(HLOOKUP(lapchart!N4,totallaptimes!$1:$1048576,ROW()-1)-HLOOKUP(lapchart!M4,totallaptimes!$1:$1048576,ROW()-1),"")</f>
        <v>1.1793981481481551E-5</v>
      </c>
      <c r="O4" s="2">
        <f>IFERROR(HLOOKUP(lapchart!O4,totallaptimes!$1:$1048576,ROW()-1)-HLOOKUP(lapchart!N4,totallaptimes!$1:$1048576,ROW()-1),"")</f>
        <v>1.5625000000002616E-6</v>
      </c>
      <c r="P4" s="2">
        <f>IFERROR(HLOOKUP(lapchart!P4,totallaptimes!$1:$1048576,ROW()-1)-HLOOKUP(lapchart!O4,totallaptimes!$1:$1048576,ROW()-1),"")</f>
        <v>1.0613425925925634E-5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2.8564814814814599E-5</v>
      </c>
      <c r="T4" s="2">
        <f>IFERROR(HLOOKUP(lapchart!T4,totallaptimes!$1:$1048576,ROW()-1)-HLOOKUP(lapchart!S4,totallaptimes!$1:$1048576,ROW()-1),"")</f>
        <v>3.261689814814824E-4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1.0277777777777455E-5</v>
      </c>
      <c r="D5" s="2">
        <f>IFERROR(HLOOKUP(lapchart!D5,totallaptimes!$1:$1048576,ROW()-1)-HLOOKUP(lapchart!C5,totallaptimes!$1:$1048576,ROW()-1),"")</f>
        <v>7.8819444444449063E-6</v>
      </c>
      <c r="E5" s="2">
        <f>IFERROR(HLOOKUP(lapchart!E5,totallaptimes!$1:$1048576,ROW()-1)-HLOOKUP(lapchart!D5,totallaptimes!$1:$1048576,ROW()-1),"")</f>
        <v>5.5324074074072221E-6</v>
      </c>
      <c r="F5" s="2">
        <f>IFERROR(HLOOKUP(lapchart!F5,totallaptimes!$1:$1048576,ROW()-1)-HLOOKUP(lapchart!E5,totallaptimes!$1:$1048576,ROW()-1),"")</f>
        <v>6.9675925925931359E-6</v>
      </c>
      <c r="G5" s="2">
        <f>IFERROR(HLOOKUP(lapchart!G5,totallaptimes!$1:$1048576,ROW()-1)-HLOOKUP(lapchart!F5,totallaptimes!$1:$1048576,ROW()-1),"")</f>
        <v>4.5949074074071519E-6</v>
      </c>
      <c r="H5" s="2">
        <f>IFERROR(HLOOKUP(lapchart!H5,totallaptimes!$1:$1048576,ROW()-1)-HLOOKUP(lapchart!G5,totallaptimes!$1:$1048576,ROW()-1),"")</f>
        <v>5.6828703703703035E-6</v>
      </c>
      <c r="I5" s="2">
        <f>IFERROR(HLOOKUP(lapchart!I5,totallaptimes!$1:$1048576,ROW()-1)-HLOOKUP(lapchart!H5,totallaptimes!$1:$1048576,ROW()-1),"")</f>
        <v>4.5601851851855696E-6</v>
      </c>
      <c r="J5" s="2">
        <f>IFERROR(HLOOKUP(lapchart!J5,totallaptimes!$1:$1048576,ROW()-1)-HLOOKUP(lapchart!I5,totallaptimes!$1:$1048576,ROW()-1),"")</f>
        <v>7.1759259259260993E-6</v>
      </c>
      <c r="K5" s="2">
        <f>IFERROR(HLOOKUP(lapchart!K5,totallaptimes!$1:$1048576,ROW()-1)-HLOOKUP(lapchart!J5,totallaptimes!$1:$1048576,ROW()-1),"")</f>
        <v>4.6296296296287343E-6</v>
      </c>
      <c r="L5" s="2">
        <f>IFERROR(HLOOKUP(lapchart!L5,totallaptimes!$1:$1048576,ROW()-1)-HLOOKUP(lapchart!K5,totallaptimes!$1:$1048576,ROW()-1),"")</f>
        <v>9.6064814814819655E-6</v>
      </c>
      <c r="M5" s="2">
        <f>IFERROR(HLOOKUP(lapchart!M5,totallaptimes!$1:$1048576,ROW()-1)-HLOOKUP(lapchart!L5,totallaptimes!$1:$1048576,ROW()-1),"")</f>
        <v>6.0300925925921983E-6</v>
      </c>
      <c r="N5" s="2">
        <f>IFERROR(HLOOKUP(lapchart!N5,totallaptimes!$1:$1048576,ROW()-1)-HLOOKUP(lapchart!M5,totallaptimes!$1:$1048576,ROW()-1),"")</f>
        <v>9.1203703703702718E-6</v>
      </c>
      <c r="O5" s="2">
        <f>IFERROR(HLOOKUP(lapchart!O5,totallaptimes!$1:$1048576,ROW()-1)-HLOOKUP(lapchart!N5,totallaptimes!$1:$1048576,ROW()-1),"")</f>
        <v>1.707175925925921E-5</v>
      </c>
      <c r="P5" s="2">
        <f>IFERROR(HLOOKUP(lapchart!P5,totallaptimes!$1:$1048576,ROW()-1)-HLOOKUP(lapchart!O5,totallaptimes!$1:$1048576,ROW()-1),"")</f>
        <v>1.091435185185223E-5</v>
      </c>
      <c r="Q5" s="2">
        <f>IFERROR(HLOOKUP(lapchart!Q5,totallaptimes!$1:$1048576,ROW()-1)-HLOOKUP(lapchart!P5,totallaptimes!$1:$1048576,ROW()-1),"")</f>
        <v>4.7453703703693659E-6</v>
      </c>
      <c r="R5" s="2">
        <f>IFERROR(HLOOKUP(lapchart!R5,totallaptimes!$1:$1048576,ROW()-1)-HLOOKUP(lapchart!Q5,totallaptimes!$1:$1048576,ROW()-1),"")</f>
        <v>4.8148148148151326E-6</v>
      </c>
      <c r="S5" s="2">
        <f>IFERROR(HLOOKUP(lapchart!S5,totallaptimes!$1:$1048576,ROW()-1)-HLOOKUP(lapchart!R5,totallaptimes!$1:$1048576,ROW()-1),"")</f>
        <v>4.4212962962966382E-6</v>
      </c>
      <c r="T5" s="2">
        <f>IFERROR(HLOOKUP(lapchart!T5,totallaptimes!$1:$1048576,ROW()-1)-HLOOKUP(lapchart!S5,totallaptimes!$1:$1048576,ROW()-1),"")</f>
        <v>4.1666666666670751E-6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1.3414351851851261E-5</v>
      </c>
      <c r="D6" s="2">
        <f>IFERROR(HLOOKUP(lapchart!D6,totallaptimes!$1:$1048576,ROW()-1)-HLOOKUP(lapchart!C6,totallaptimes!$1:$1048576,ROW()-1),"")</f>
        <v>1.9803240740741239E-5</v>
      </c>
      <c r="E6" s="2">
        <f>IFERROR(HLOOKUP(lapchart!E6,totallaptimes!$1:$1048576,ROW()-1)-HLOOKUP(lapchart!D6,totallaptimes!$1:$1048576,ROW()-1),"")</f>
        <v>1.7500000000000154E-5</v>
      </c>
      <c r="F6" s="2">
        <f>IFERROR(HLOOKUP(lapchart!F6,totallaptimes!$1:$1048576,ROW()-1)-HLOOKUP(lapchart!E6,totallaptimes!$1:$1048576,ROW()-1),"")</f>
        <v>1.1122685185186061E-5</v>
      </c>
      <c r="G6" s="2">
        <f>IFERROR(HLOOKUP(lapchart!G6,totallaptimes!$1:$1048576,ROW()-1)-HLOOKUP(lapchart!F6,totallaptimes!$1:$1048576,ROW()-1),"")</f>
        <v>1.5057870370369271E-5</v>
      </c>
      <c r="H6" s="2">
        <f>IFERROR(HLOOKUP(lapchart!H6,totallaptimes!$1:$1048576,ROW()-1)-HLOOKUP(lapchart!G6,totallaptimes!$1:$1048576,ROW()-1),"")</f>
        <v>7.6736111111110755E-6</v>
      </c>
      <c r="I6" s="2">
        <f>IFERROR(HLOOKUP(lapchart!I6,totallaptimes!$1:$1048576,ROW()-1)-HLOOKUP(lapchart!H6,totallaptimes!$1:$1048576,ROW()-1),"")</f>
        <v>6.6319444444453909E-6</v>
      </c>
      <c r="J6" s="2">
        <f>IFERROR(HLOOKUP(lapchart!J6,totallaptimes!$1:$1048576,ROW()-1)-HLOOKUP(lapchart!I6,totallaptimes!$1:$1048576,ROW()-1),"")</f>
        <v>1.0428240740739669E-5</v>
      </c>
      <c r="K6" s="2">
        <f>IFERROR(HLOOKUP(lapchart!K6,totallaptimes!$1:$1048576,ROW()-1)-HLOOKUP(lapchart!J6,totallaptimes!$1:$1048576,ROW()-1),"")</f>
        <v>7.3379629629641979E-6</v>
      </c>
      <c r="L6" s="2">
        <f>IFERROR(HLOOKUP(lapchart!L6,totallaptimes!$1:$1048576,ROW()-1)-HLOOKUP(lapchart!K6,totallaptimes!$1:$1048576,ROW()-1),"")</f>
        <v>1.0381944444443937E-5</v>
      </c>
      <c r="M6" s="2">
        <f>IFERROR(HLOOKUP(lapchart!M6,totallaptimes!$1:$1048576,ROW()-1)-HLOOKUP(lapchart!L6,totallaptimes!$1:$1048576,ROW()-1),"")</f>
        <v>7.0254629629621507E-6</v>
      </c>
      <c r="N6" s="2">
        <f>IFERROR(HLOOKUP(lapchart!N6,totallaptimes!$1:$1048576,ROW()-1)-HLOOKUP(lapchart!M6,totallaptimes!$1:$1048576,ROW()-1),"")</f>
        <v>8.2986111111108332E-6</v>
      </c>
      <c r="O6" s="2">
        <f>IFERROR(HLOOKUP(lapchart!O6,totallaptimes!$1:$1048576,ROW()-1)-HLOOKUP(lapchart!N6,totallaptimes!$1:$1048576,ROW()-1),"")</f>
        <v>8.6111111111120131E-6</v>
      </c>
      <c r="P6" s="2">
        <f>IFERROR(HLOOKUP(lapchart!P6,totallaptimes!$1:$1048576,ROW()-1)-HLOOKUP(lapchart!O6,totallaptimes!$1:$1048576,ROW()-1),"")</f>
        <v>6.1689814814802624E-6</v>
      </c>
      <c r="Q6" s="2">
        <f>IFERROR(HLOOKUP(lapchart!Q6,totallaptimes!$1:$1048576,ROW()-1)-HLOOKUP(lapchart!P6,totallaptimes!$1:$1048576,ROW()-1),"")</f>
        <v>2.0081018518519969E-5</v>
      </c>
      <c r="R6" s="2">
        <f>IFERROR(HLOOKUP(lapchart!R6,totallaptimes!$1:$1048576,ROW()-1)-HLOOKUP(lapchart!Q6,totallaptimes!$1:$1048576,ROW()-1),"")</f>
        <v>1.1261574074073258E-5</v>
      </c>
      <c r="S6" s="2">
        <f>IFERROR(HLOOKUP(lapchart!S6,totallaptimes!$1:$1048576,ROW()-1)-HLOOKUP(lapchart!R6,totallaptimes!$1:$1048576,ROW()-1),"")</f>
        <v>9.7685185185191967E-6</v>
      </c>
      <c r="T6" s="2">
        <f>IFERROR(HLOOKUP(lapchart!T6,totallaptimes!$1:$1048576,ROW()-1)-HLOOKUP(lapchart!S6,totallaptimes!$1:$1048576,ROW()-1),"")</f>
        <v>8.5648148148136788E-6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1.5624999999999147E-5</v>
      </c>
      <c r="D7" s="2">
        <f>IFERROR(HLOOKUP(lapchart!D7,totallaptimes!$1:$1048576,ROW()-1)-HLOOKUP(lapchart!C7,totallaptimes!$1:$1048576,ROW()-1),"")</f>
        <v>2.3750000000000333E-5</v>
      </c>
      <c r="E7" s="2">
        <f>IFERROR(HLOOKUP(lapchart!E7,totallaptimes!$1:$1048576,ROW()-1)-HLOOKUP(lapchart!D7,totallaptimes!$1:$1048576,ROW()-1),"")</f>
        <v>3.5659722222222516E-5</v>
      </c>
      <c r="F7" s="2">
        <f>IFERROR(HLOOKUP(lapchart!F7,totallaptimes!$1:$1048576,ROW()-1)-HLOOKUP(lapchart!E7,totallaptimes!$1:$1048576,ROW()-1),"")</f>
        <v>1.0879629629630648E-5</v>
      </c>
      <c r="G7" s="2">
        <f>IFERROR(HLOOKUP(lapchart!G7,totallaptimes!$1:$1048576,ROW()-1)-HLOOKUP(lapchart!F7,totallaptimes!$1:$1048576,ROW()-1),"")</f>
        <v>2.390046296296168E-5</v>
      </c>
      <c r="H7" s="2">
        <f>IFERROR(HLOOKUP(lapchart!H7,totallaptimes!$1:$1048576,ROW()-1)-HLOOKUP(lapchart!G7,totallaptimes!$1:$1048576,ROW()-1),"")</f>
        <v>1.0555555555555318E-5</v>
      </c>
      <c r="I7" s="2">
        <f>IFERROR(HLOOKUP(lapchart!I7,totallaptimes!$1:$1048576,ROW()-1)-HLOOKUP(lapchart!H7,totallaptimes!$1:$1048576,ROW()-1),"")</f>
        <v>6.6782407407419905E-6</v>
      </c>
      <c r="J7" s="2">
        <f>IFERROR(HLOOKUP(lapchart!J7,totallaptimes!$1:$1048576,ROW()-1)-HLOOKUP(lapchart!I7,totallaptimes!$1:$1048576,ROW()-1),"")</f>
        <v>1.5567129629628397E-5</v>
      </c>
      <c r="K7" s="2">
        <f>IFERROR(HLOOKUP(lapchart!K7,totallaptimes!$1:$1048576,ROW()-1)-HLOOKUP(lapchart!J7,totallaptimes!$1:$1048576,ROW()-1),"")</f>
        <v>5.5324074074089569E-6</v>
      </c>
      <c r="L7" s="2">
        <f>IFERROR(HLOOKUP(lapchart!L7,totallaptimes!$1:$1048576,ROW()-1)-HLOOKUP(lapchart!K7,totallaptimes!$1:$1048576,ROW()-1),"")</f>
        <v>1.4571759259258445E-5</v>
      </c>
      <c r="M7" s="2">
        <f>IFERROR(HLOOKUP(lapchart!M7,totallaptimes!$1:$1048576,ROW()-1)-HLOOKUP(lapchart!L7,totallaptimes!$1:$1048576,ROW()-1),"")</f>
        <v>8.9236111111105909E-6</v>
      </c>
      <c r="N7" s="2">
        <f>IFERROR(HLOOKUP(lapchart!N7,totallaptimes!$1:$1048576,ROW()-1)-HLOOKUP(lapchart!M7,totallaptimes!$1:$1048576,ROW()-1),"")</f>
        <v>1.4999999999999389E-5</v>
      </c>
      <c r="O7" s="2">
        <f>IFERROR(HLOOKUP(lapchart!O7,totallaptimes!$1:$1048576,ROW()-1)-HLOOKUP(lapchart!N7,totallaptimes!$1:$1048576,ROW()-1),"")</f>
        <v>9.32870370370497E-6</v>
      </c>
      <c r="P7" s="2">
        <f>IFERROR(HLOOKUP(lapchart!P7,totallaptimes!$1:$1048576,ROW()-1)-HLOOKUP(lapchart!O7,totallaptimes!$1:$1048576,ROW()-1),"")</f>
        <v>7.4421296296280776E-6</v>
      </c>
      <c r="Q7" s="2">
        <f>IFERROR(HLOOKUP(lapchart!Q7,totallaptimes!$1:$1048576,ROW()-1)-HLOOKUP(lapchart!P7,totallaptimes!$1:$1048576,ROW()-1),"")</f>
        <v>1.3773148148149908E-5</v>
      </c>
      <c r="R7" s="2">
        <f>IFERROR(HLOOKUP(lapchart!R7,totallaptimes!$1:$1048576,ROW()-1)-HLOOKUP(lapchart!Q7,totallaptimes!$1:$1048576,ROW()-1),"")</f>
        <v>1.0902777777776346E-5</v>
      </c>
      <c r="S7" s="2">
        <f>IFERROR(HLOOKUP(lapchart!S7,totallaptimes!$1:$1048576,ROW()-1)-HLOOKUP(lapchart!R7,totallaptimes!$1:$1048576,ROW()-1),"")</f>
        <v>1.1585648148149455E-5</v>
      </c>
      <c r="T7" s="2">
        <f>IFERROR(HLOOKUP(lapchart!T7,totallaptimes!$1:$1048576,ROW()-1)-HLOOKUP(lapchart!S7,totallaptimes!$1:$1048576,ROW()-1),"")</f>
        <v>2.3043981481479792E-5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1.5925925925926177E-5</v>
      </c>
      <c r="D8" s="2">
        <f>IFERROR(HLOOKUP(lapchart!D8,totallaptimes!$1:$1048576,ROW()-1)-HLOOKUP(lapchart!C8,totallaptimes!$1:$1048576,ROW()-1),"")</f>
        <v>3.0601851851851103E-5</v>
      </c>
      <c r="E8" s="2">
        <f>IFERROR(HLOOKUP(lapchart!E8,totallaptimes!$1:$1048576,ROW()-1)-HLOOKUP(lapchart!D8,totallaptimes!$1:$1048576,ROW()-1),"")</f>
        <v>5.5659722222222568E-5</v>
      </c>
      <c r="F8" s="2">
        <f>IFERROR(HLOOKUP(lapchart!F8,totallaptimes!$1:$1048576,ROW()-1)-HLOOKUP(lapchart!E8,totallaptimes!$1:$1048576,ROW()-1),"")</f>
        <v>8.5416666666688484E-6</v>
      </c>
      <c r="G8" s="2">
        <f>IFERROR(HLOOKUP(lapchart!G8,totallaptimes!$1:$1048576,ROW()-1)-HLOOKUP(lapchart!F8,totallaptimes!$1:$1048576,ROW()-1),"")</f>
        <v>2.9872685185183129E-5</v>
      </c>
      <c r="H8" s="2">
        <f>IFERROR(HLOOKUP(lapchart!H8,totallaptimes!$1:$1048576,ROW()-1)-HLOOKUP(lapchart!G8,totallaptimes!$1:$1048576,ROW()-1),"")</f>
        <v>9.1666666666677388E-6</v>
      </c>
      <c r="I8" s="2">
        <f>IFERROR(HLOOKUP(lapchart!I8,totallaptimes!$1:$1048576,ROW()-1)-HLOOKUP(lapchart!H8,totallaptimes!$1:$1048576,ROW()-1),"")</f>
        <v>7.9513888888889384E-6</v>
      </c>
      <c r="J8" s="2">
        <f>IFERROR(HLOOKUP(lapchart!J8,totallaptimes!$1:$1048576,ROW()-1)-HLOOKUP(lapchart!I8,totallaptimes!$1:$1048576,ROW()-1),"")</f>
        <v>2.4791666666667753E-5</v>
      </c>
      <c r="K8" s="2">
        <f>IFERROR(HLOOKUP(lapchart!K8,totallaptimes!$1:$1048576,ROW()-1)-HLOOKUP(lapchart!J8,totallaptimes!$1:$1048576,ROW()-1),"")</f>
        <v>2.5833333333330835E-5</v>
      </c>
      <c r="L8" s="2">
        <f>IFERROR(HLOOKUP(lapchart!L8,totallaptimes!$1:$1048576,ROW()-1)-HLOOKUP(lapchart!K8,totallaptimes!$1:$1048576,ROW()-1),"")</f>
        <v>1.2071759259260281E-5</v>
      </c>
      <c r="M8" s="2">
        <f>IFERROR(HLOOKUP(lapchart!M8,totallaptimes!$1:$1048576,ROW()-1)-HLOOKUP(lapchart!L8,totallaptimes!$1:$1048576,ROW()-1),"")</f>
        <v>6.2847222222217614E-6</v>
      </c>
      <c r="N8" s="2">
        <f>IFERROR(HLOOKUP(lapchart!N8,totallaptimes!$1:$1048576,ROW()-1)-HLOOKUP(lapchart!M8,totallaptimes!$1:$1048576,ROW()-1),"")</f>
        <v>9.7453703703700295E-6</v>
      </c>
      <c r="O8" s="2">
        <f>IFERROR(HLOOKUP(lapchart!O8,totallaptimes!$1:$1048576,ROW()-1)-HLOOKUP(lapchart!N8,totallaptimes!$1:$1048576,ROW()-1),"")</f>
        <v>7.0486111111121852E-6</v>
      </c>
      <c r="P8" s="2">
        <f>IFERROR(HLOOKUP(lapchart!P8,totallaptimes!$1:$1048576,ROW()-1)-HLOOKUP(lapchart!O8,totallaptimes!$1:$1048576,ROW()-1),"")</f>
        <v>5.3124999999983741E-6</v>
      </c>
      <c r="Q8" s="2">
        <f>IFERROR(HLOOKUP(lapchart!Q8,totallaptimes!$1:$1048576,ROW()-1)-HLOOKUP(lapchart!P8,totallaptimes!$1:$1048576,ROW()-1),"")</f>
        <v>1.4166666666667535E-5</v>
      </c>
      <c r="R8" s="2">
        <f>IFERROR(HLOOKUP(lapchart!R8,totallaptimes!$1:$1048576,ROW()-1)-HLOOKUP(lapchart!Q8,totallaptimes!$1:$1048576,ROW()-1),"")</f>
        <v>1.0173611111110106E-5</v>
      </c>
      <c r="S8" s="2">
        <f>IFERROR(HLOOKUP(lapchart!S8,totallaptimes!$1:$1048576,ROW()-1)-HLOOKUP(lapchart!R8,totallaptimes!$1:$1048576,ROW()-1),"")</f>
        <v>7.0833333333346349E-6</v>
      </c>
      <c r="T8" s="2">
        <f>IFERROR(HLOOKUP(lapchart!T8,totallaptimes!$1:$1048576,ROW()-1)-HLOOKUP(lapchart!S8,totallaptimes!$1:$1048576,ROW()-1),"")</f>
        <v>3.9756944444442957E-5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1.5879629629631312E-5</v>
      </c>
      <c r="D9" s="2">
        <f>IFERROR(HLOOKUP(lapchart!D9,totallaptimes!$1:$1048576,ROW()-1)-HLOOKUP(lapchart!C9,totallaptimes!$1:$1048576,ROW()-1),"")</f>
        <v>3.2789351851849821E-5</v>
      </c>
      <c r="E9" s="2">
        <f>IFERROR(HLOOKUP(lapchart!E9,totallaptimes!$1:$1048576,ROW()-1)-HLOOKUP(lapchart!D9,totallaptimes!$1:$1048576,ROW()-1),"")</f>
        <v>7.5196759259262697E-5</v>
      </c>
      <c r="F9" s="2">
        <f>IFERROR(HLOOKUP(lapchart!F9,totallaptimes!$1:$1048576,ROW()-1)-HLOOKUP(lapchart!E9,totallaptimes!$1:$1048576,ROW()-1),"")</f>
        <v>2.2939814814812443E-5</v>
      </c>
      <c r="G9" s="2">
        <f>IFERROR(HLOOKUP(lapchart!G9,totallaptimes!$1:$1048576,ROW()-1)-HLOOKUP(lapchart!F9,totallaptimes!$1:$1048576,ROW()-1),"")</f>
        <v>2.7291666666666783E-5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5.7986111111109351E-6</v>
      </c>
      <c r="J9" s="2">
        <f>IFERROR(HLOOKUP(lapchart!J9,totallaptimes!$1:$1048576,ROW()-1)-HLOOKUP(lapchart!I9,totallaptimes!$1:$1048576,ROW()-1),"")</f>
        <v>2.2800925925926113E-5</v>
      </c>
      <c r="K9" s="2">
        <f>IFERROR(HLOOKUP(lapchart!K9,totallaptimes!$1:$1048576,ROW()-1)-HLOOKUP(lapchart!J9,totallaptimes!$1:$1048576,ROW()-1),"")</f>
        <v>3.2581018518516858E-5</v>
      </c>
      <c r="L9" s="2">
        <f>IFERROR(HLOOKUP(lapchart!L9,totallaptimes!$1:$1048576,ROW()-1)-HLOOKUP(lapchart!K9,totallaptimes!$1:$1048576,ROW()-1),"")</f>
        <v>1.4895833333333774E-5</v>
      </c>
      <c r="M9" s="2">
        <f>IFERROR(HLOOKUP(lapchart!M9,totallaptimes!$1:$1048576,ROW()-1)-HLOOKUP(lapchart!L9,totallaptimes!$1:$1048576,ROW()-1),"")</f>
        <v>8.0671296296287026E-6</v>
      </c>
      <c r="N9" s="2">
        <f>IFERROR(HLOOKUP(lapchart!N9,totallaptimes!$1:$1048576,ROW()-1)-HLOOKUP(lapchart!M9,totallaptimes!$1:$1048576,ROW()-1),"")</f>
        <v>1.0312499999999905E-5</v>
      </c>
      <c r="O9" s="2">
        <f>IFERROR(HLOOKUP(lapchart!O9,totallaptimes!$1:$1048576,ROW()-1)-HLOOKUP(lapchart!N9,totallaptimes!$1:$1048576,ROW()-1),"")</f>
        <v>1.0636574074076102E-5</v>
      </c>
      <c r="P9" s="2">
        <f>IFERROR(HLOOKUP(lapchart!P9,totallaptimes!$1:$1048576,ROW()-1)-HLOOKUP(lapchart!O9,totallaptimes!$1:$1048576,ROW()-1),"")</f>
        <v>6.3888888888873757E-6</v>
      </c>
      <c r="Q9" s="2">
        <f>IFERROR(HLOOKUP(lapchart!Q9,totallaptimes!$1:$1048576,ROW()-1)-HLOOKUP(lapchart!P9,totallaptimes!$1:$1048576,ROW()-1),"")</f>
        <v>1.3761574074074023E-5</v>
      </c>
      <c r="R9" s="2">
        <f>IFERROR(HLOOKUP(lapchart!R9,totallaptimes!$1:$1048576,ROW()-1)-HLOOKUP(lapchart!Q9,totallaptimes!$1:$1048576,ROW()-1),"")</f>
        <v>2.5532407407408142E-5</v>
      </c>
      <c r="S9" s="2">
        <f>IFERROR(HLOOKUP(lapchart!S9,totallaptimes!$1:$1048576,ROW()-1)-HLOOKUP(lapchart!R9,totallaptimes!$1:$1048576,ROW()-1),"")</f>
        <v>1.0428240740739669E-5</v>
      </c>
      <c r="T9" s="2">
        <f>IFERROR(HLOOKUP(lapchart!T9,totallaptimes!$1:$1048576,ROW()-1)-HLOOKUP(lapchart!S9,totallaptimes!$1:$1048576,ROW()-1),"")</f>
        <v>4.4918981481480852E-5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1.9513888888890094E-5</v>
      </c>
      <c r="D10" s="2">
        <f>IFERROR(HLOOKUP(lapchart!D10,totallaptimes!$1:$1048576,ROW()-1)-HLOOKUP(lapchart!C10,totallaptimes!$1:$1048576,ROW()-1),"")</f>
        <v>3.101851851851703E-5</v>
      </c>
      <c r="E10" s="2">
        <f>IFERROR(HLOOKUP(lapchart!E10,totallaptimes!$1:$1048576,ROW()-1)-HLOOKUP(lapchart!D10,totallaptimes!$1:$1048576,ROW()-1),"")</f>
        <v>8.0474537037040356E-5</v>
      </c>
      <c r="F10" s="2">
        <f>IFERROR(HLOOKUP(lapchart!F10,totallaptimes!$1:$1048576,ROW()-1)-HLOOKUP(lapchart!E10,totallaptimes!$1:$1048576,ROW()-1),"")</f>
        <v>4.1550925925924048E-5</v>
      </c>
      <c r="G10" s="2">
        <f>IFERROR(HLOOKUP(lapchart!G10,totallaptimes!$1:$1048576,ROW()-1)-HLOOKUP(lapchart!F10,totallaptimes!$1:$1048576,ROW()-1),"")</f>
        <v>3.3576388888888545E-5</v>
      </c>
      <c r="H10" s="2">
        <f>IFERROR(HLOOKUP(lapchart!H10,totallaptimes!$1:$1048576,ROW()-1)-HLOOKUP(lapchart!G10,totallaptimes!$1:$1048576,ROW()-1),"")</f>
        <v>1.3553240740742795E-5</v>
      </c>
      <c r="I10" s="2">
        <f>IFERROR(HLOOKUP(lapchart!I10,totallaptimes!$1:$1048576,ROW()-1)-HLOOKUP(lapchart!H10,totallaptimes!$1:$1048576,ROW()-1),"")</f>
        <v>1.3738425925925724E-5</v>
      </c>
      <c r="J10" s="2">
        <f>IFERROR(HLOOKUP(lapchart!J10,totallaptimes!$1:$1048576,ROW()-1)-HLOOKUP(lapchart!I10,totallaptimes!$1:$1048576,ROW()-1),"")</f>
        <v>8.506944444444664E-6</v>
      </c>
      <c r="K10" s="2">
        <f>IFERROR(HLOOKUP(lapchart!K10,totallaptimes!$1:$1048576,ROW()-1)-HLOOKUP(lapchart!J10,totallaptimes!$1:$1048576,ROW()-1),"")</f>
        <v>3.7314814814812941E-5</v>
      </c>
      <c r="L10" s="2">
        <f>IFERROR(HLOOKUP(lapchart!L10,totallaptimes!$1:$1048576,ROW()-1)-HLOOKUP(lapchart!K10,totallaptimes!$1:$1048576,ROW()-1),"")</f>
        <v>1.6527777777778502E-5</v>
      </c>
      <c r="M10" s="2">
        <f>IFERROR(HLOOKUP(lapchart!M10,totallaptimes!$1:$1048576,ROW()-1)-HLOOKUP(lapchart!L10,totallaptimes!$1:$1048576,ROW()-1),"")</f>
        <v>9.0162037037020554E-6</v>
      </c>
      <c r="N10" s="2">
        <f>IFERROR(HLOOKUP(lapchart!N10,totallaptimes!$1:$1048576,ROW()-1)-HLOOKUP(lapchart!M10,totallaptimes!$1:$1048576,ROW()-1),"")</f>
        <v>9.7453703703700295E-6</v>
      </c>
      <c r="O10" s="2">
        <f>IFERROR(HLOOKUP(lapchart!O10,totallaptimes!$1:$1048576,ROW()-1)-HLOOKUP(lapchart!N10,totallaptimes!$1:$1048576,ROW()-1),"")</f>
        <v>9.6643518518544497E-6</v>
      </c>
      <c r="P10" s="2">
        <f>IFERROR(HLOOKUP(lapchart!P10,totallaptimes!$1:$1048576,ROW()-1)-HLOOKUP(lapchart!O10,totallaptimes!$1:$1048576,ROW()-1),"")</f>
        <v>6.3078703703683264E-6</v>
      </c>
      <c r="Q10" s="2">
        <f>IFERROR(HLOOKUP(lapchart!Q10,totallaptimes!$1:$1048576,ROW()-1)-HLOOKUP(lapchart!P10,totallaptimes!$1:$1048576,ROW()-1),"")</f>
        <v>2.453703703703819E-5</v>
      </c>
      <c r="R10" s="2">
        <f>IFERROR(HLOOKUP(lapchart!R10,totallaptimes!$1:$1048576,ROW()-1)-HLOOKUP(lapchart!Q10,totallaptimes!$1:$1048576,ROW()-1),"")</f>
        <v>1.9641203703704008E-5</v>
      </c>
      <c r="S10" s="2">
        <f>IFERROR(HLOOKUP(lapchart!S10,totallaptimes!$1:$1048576,ROW()-1)-HLOOKUP(lapchart!R10,totallaptimes!$1:$1048576,ROW()-1),"")</f>
        <v>1.6307870370369654E-5</v>
      </c>
      <c r="T10" s="2">
        <f>IFERROR(HLOOKUP(lapchart!T10,totallaptimes!$1:$1048576,ROW()-1)-HLOOKUP(lapchart!S10,totallaptimes!$1:$1048576,ROW()-1),"")</f>
        <v>5.995370370370269E-5</v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2.2557870370372435E-5</v>
      </c>
      <c r="D11" s="2">
        <f>IFERROR(HLOOKUP(lapchart!D11,totallaptimes!$1:$1048576,ROW()-1)-HLOOKUP(lapchart!C11,totallaptimes!$1:$1048576,ROW()-1),"")</f>
        <v>2.9999999999997043E-5</v>
      </c>
      <c r="E11" s="2">
        <f>IFERROR(HLOOKUP(lapchart!E11,totallaptimes!$1:$1048576,ROW()-1)-HLOOKUP(lapchart!D11,totallaptimes!$1:$1048576,ROW()-1),"")</f>
        <v>8.1527777777781057E-5</v>
      </c>
      <c r="F11" s="2">
        <f>IFERROR(HLOOKUP(lapchart!F11,totallaptimes!$1:$1048576,ROW()-1)-HLOOKUP(lapchart!E11,totallaptimes!$1:$1048576,ROW()-1),"")</f>
        <v>6.3611111111109772E-5</v>
      </c>
      <c r="G11" s="2">
        <f>IFERROR(HLOOKUP(lapchart!G11,totallaptimes!$1:$1048576,ROW()-1)-HLOOKUP(lapchart!F11,totallaptimes!$1:$1048576,ROW()-1),"")</f>
        <v>3.7418981481482025E-5</v>
      </c>
      <c r="H11" s="2">
        <f>IFERROR(HLOOKUP(lapchart!H11,totallaptimes!$1:$1048576,ROW()-1)-HLOOKUP(lapchart!G11,totallaptimes!$1:$1048576,ROW()-1),"")</f>
        <v>1.2094907407408581E-5</v>
      </c>
      <c r="I11" s="2">
        <f>IFERROR(HLOOKUP(lapchart!I11,totallaptimes!$1:$1048576,ROW()-1)-HLOOKUP(lapchart!H11,totallaptimes!$1:$1048576,ROW()-1),"")</f>
        <v>1.6377314814814553E-5</v>
      </c>
      <c r="J11" s="2">
        <f>IFERROR(HLOOKUP(lapchart!J11,totallaptimes!$1:$1048576,ROW()-1)-HLOOKUP(lapchart!I11,totallaptimes!$1:$1048576,ROW()-1),"")</f>
        <v>9.0740740740745396E-6</v>
      </c>
      <c r="K11" s="2">
        <f>IFERROR(HLOOKUP(lapchart!K11,totallaptimes!$1:$1048576,ROW()-1)-HLOOKUP(lapchart!J11,totallaptimes!$1:$1048576,ROW()-1),"")</f>
        <v>4.2071759259257324E-5</v>
      </c>
      <c r="L11" s="2">
        <f>IFERROR(HLOOKUP(lapchart!L11,totallaptimes!$1:$1048576,ROW()-1)-HLOOKUP(lapchart!K11,totallaptimes!$1:$1048576,ROW()-1),"")</f>
        <v>1.5636574074074164E-5</v>
      </c>
      <c r="M11" s="2">
        <f>IFERROR(HLOOKUP(lapchart!M11,totallaptimes!$1:$1048576,ROW()-1)-HLOOKUP(lapchart!L11,totallaptimes!$1:$1048576,ROW()-1),"")</f>
        <v>1.0023148148147892E-5</v>
      </c>
      <c r="N11" s="2">
        <f>IFERROR(HLOOKUP(lapchart!N11,totallaptimes!$1:$1048576,ROW()-1)-HLOOKUP(lapchart!M11,totallaptimes!$1:$1048576,ROW()-1),"")</f>
        <v>1.0798611111110731E-5</v>
      </c>
      <c r="O11" s="2">
        <f>IFERROR(HLOOKUP(lapchart!O11,totallaptimes!$1:$1048576,ROW()-1)-HLOOKUP(lapchart!N11,totallaptimes!$1:$1048576,ROW()-1),"")</f>
        <v>1.4618055555555912E-5</v>
      </c>
      <c r="P11" s="2">
        <f>IFERROR(HLOOKUP(lapchart!P11,totallaptimes!$1:$1048576,ROW()-1)-HLOOKUP(lapchart!O11,totallaptimes!$1:$1048576,ROW()-1),"")</f>
        <v>3.3391203703703881E-5</v>
      </c>
      <c r="Q11" s="2">
        <f>IFERROR(HLOOKUP(lapchart!Q11,totallaptimes!$1:$1048576,ROW()-1)-HLOOKUP(lapchart!P11,totallaptimes!$1:$1048576,ROW()-1),"")</f>
        <v>1.3368055555556396E-5</v>
      </c>
      <c r="R11" s="2">
        <f>IFERROR(HLOOKUP(lapchart!R11,totallaptimes!$1:$1048576,ROW()-1)-HLOOKUP(lapchart!Q11,totallaptimes!$1:$1048576,ROW()-1),"")</f>
        <v>2.3495370370368168E-6</v>
      </c>
      <c r="S11" s="2">
        <f>IFERROR(HLOOKUP(lapchart!S11,totallaptimes!$1:$1048576,ROW()-1)-HLOOKUP(lapchart!R11,totallaptimes!$1:$1048576,ROW()-1),"")</f>
        <v>2.1111111111110636E-5</v>
      </c>
      <c r="T11" s="2">
        <f>IFERROR(HLOOKUP(lapchart!T11,totallaptimes!$1:$1048576,ROW()-1)-HLOOKUP(lapchart!S11,totallaptimes!$1:$1048576,ROW()-1),"")</f>
        <v>7.3784722222221613E-5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2.5046296296297316E-5</v>
      </c>
      <c r="D12" s="2">
        <f>IFERROR(HLOOKUP(lapchart!D12,totallaptimes!$1:$1048576,ROW()-1)-HLOOKUP(lapchart!C12,totallaptimes!$1:$1048576,ROW()-1),"")</f>
        <v>4.2303240740738587E-5</v>
      </c>
      <c r="E12" s="2">
        <f>IFERROR(HLOOKUP(lapchart!E12,totallaptimes!$1:$1048576,ROW()-1)-HLOOKUP(lapchart!D12,totallaptimes!$1:$1048576,ROW()-1),"")</f>
        <v>7.350694444444722E-5</v>
      </c>
      <c r="F12" s="2">
        <f>IFERROR(HLOOKUP(lapchart!F12,totallaptimes!$1:$1048576,ROW()-1)-HLOOKUP(lapchart!E12,totallaptimes!$1:$1048576,ROW()-1),"")</f>
        <v>8.0983796296296012E-5</v>
      </c>
      <c r="G12" s="2">
        <f>IFERROR(HLOOKUP(lapchart!G12,totallaptimes!$1:$1048576,ROW()-1)-HLOOKUP(lapchart!F12,totallaptimes!$1:$1048576,ROW()-1),"")</f>
        <v>4.0243055555555518E-5</v>
      </c>
      <c r="H12" s="2">
        <f>IFERROR(HLOOKUP(lapchart!H12,totallaptimes!$1:$1048576,ROW()-1)-HLOOKUP(lapchart!G12,totallaptimes!$1:$1048576,ROW()-1),"")</f>
        <v>9.803240740740779E-6</v>
      </c>
      <c r="I12" s="2">
        <f>IFERROR(HLOOKUP(lapchart!I12,totallaptimes!$1:$1048576,ROW()-1)-HLOOKUP(lapchart!H12,totallaptimes!$1:$1048576,ROW()-1),"")</f>
        <v>1.9143518518519032E-5</v>
      </c>
      <c r="J12" s="2">
        <f>IFERROR(HLOOKUP(lapchart!J12,totallaptimes!$1:$1048576,ROW()-1)-HLOOKUP(lapchart!I12,totallaptimes!$1:$1048576,ROW()-1),"")</f>
        <v>9.6412037037044152E-6</v>
      </c>
      <c r="K12" s="2">
        <f>IFERROR(HLOOKUP(lapchart!K12,totallaptimes!$1:$1048576,ROW()-1)-HLOOKUP(lapchart!J12,totallaptimes!$1:$1048576,ROW()-1),"")</f>
        <v>4.9606481481480336E-5</v>
      </c>
      <c r="L12" s="2">
        <f>IFERROR(HLOOKUP(lapchart!L12,totallaptimes!$1:$1048576,ROW()-1)-HLOOKUP(lapchart!K12,totallaptimes!$1:$1048576,ROW()-1),"")</f>
        <v>1.491898148148034E-5</v>
      </c>
      <c r="M12" s="2">
        <f>IFERROR(HLOOKUP(lapchart!M12,totallaptimes!$1:$1048576,ROW()-1)-HLOOKUP(lapchart!L12,totallaptimes!$1:$1048576,ROW()-1),"")</f>
        <v>9.9884259259254426E-6</v>
      </c>
      <c r="N12" s="2">
        <f>IFERROR(HLOOKUP(lapchart!N12,totallaptimes!$1:$1048576,ROW()-1)-HLOOKUP(lapchart!M12,totallaptimes!$1:$1048576,ROW()-1),"")</f>
        <v>1.0324074074074055E-5</v>
      </c>
      <c r="O12" s="2">
        <f>IFERROR(HLOOKUP(lapchart!O12,totallaptimes!$1:$1048576,ROW()-1)-HLOOKUP(lapchart!N12,totallaptimes!$1:$1048576,ROW()-1),"")</f>
        <v>7.210648148148549E-6</v>
      </c>
      <c r="P12" s="2">
        <f>IFERROR(HLOOKUP(lapchart!P12,totallaptimes!$1:$1048576,ROW()-1)-HLOOKUP(lapchart!O12,totallaptimes!$1:$1048576,ROW()-1),"")</f>
        <v>4.5590277777778077E-5</v>
      </c>
      <c r="Q12" s="2">
        <f>IFERROR(HLOOKUP(lapchart!Q12,totallaptimes!$1:$1048576,ROW()-1)-HLOOKUP(lapchart!P12,totallaptimes!$1:$1048576,ROW()-1),"")</f>
        <v>1.5879629629631312E-5</v>
      </c>
      <c r="R12" s="2">
        <f>IFERROR(HLOOKUP(lapchart!R12,totallaptimes!$1:$1048576,ROW()-1)-HLOOKUP(lapchart!Q12,totallaptimes!$1:$1048576,ROW()-1),"")</f>
        <v>2.1655092592590477E-5</v>
      </c>
      <c r="S12" s="2">
        <f>IFERROR(HLOOKUP(lapchart!S12,totallaptimes!$1:$1048576,ROW()-1)-HLOOKUP(lapchart!R12,totallaptimes!$1:$1048576,ROW()-1),"")</f>
        <v>9.0312500000000115E-5</v>
      </c>
      <c r="T12" s="2">
        <f>IFERROR(HLOOKUP(lapchart!T12,totallaptimes!$1:$1048576,ROW()-1)-HLOOKUP(lapchart!S12,totallaptimes!$1:$1048576,ROW()-1),"")</f>
        <v>5.8206018518519934E-5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3.155092592592619E-5</v>
      </c>
      <c r="D13" s="2">
        <f>IFERROR(HLOOKUP(lapchart!D13,totallaptimes!$1:$1048576,ROW()-1)-HLOOKUP(lapchart!C13,totallaptimes!$1:$1048576,ROW()-1),"")</f>
        <v>4.1481481481479149E-5</v>
      </c>
      <c r="E13" s="2">
        <f>IFERROR(HLOOKUP(lapchart!E13,totallaptimes!$1:$1048576,ROW()-1)-HLOOKUP(lapchart!D13,totallaptimes!$1:$1048576,ROW()-1),"")</f>
        <v>7.8831018518521478E-5</v>
      </c>
      <c r="F13" s="2">
        <f>IFERROR(HLOOKUP(lapchart!F13,totallaptimes!$1:$1048576,ROW()-1)-HLOOKUP(lapchart!E13,totallaptimes!$1:$1048576,ROW()-1),"")</f>
        <v>9.8182870370370004E-5</v>
      </c>
      <c r="G13" s="2">
        <f>IFERROR(HLOOKUP(lapchart!G13,totallaptimes!$1:$1048576,ROW()-1)-HLOOKUP(lapchart!F13,totallaptimes!$1:$1048576,ROW()-1),"")</f>
        <v>3.9155092592592367E-5</v>
      </c>
      <c r="H13" s="2">
        <f>IFERROR(HLOOKUP(lapchart!H13,totallaptimes!$1:$1048576,ROW()-1)-HLOOKUP(lapchart!G13,totallaptimes!$1:$1048576,ROW()-1),"")</f>
        <v>8.1134259259270369E-6</v>
      </c>
      <c r="I13" s="2">
        <f>IFERROR(HLOOKUP(lapchart!I13,totallaptimes!$1:$1048576,ROW()-1)-HLOOKUP(lapchart!H13,totallaptimes!$1:$1048576,ROW()-1),"")</f>
        <v>1.9016203703703383E-5</v>
      </c>
      <c r="J13" s="2">
        <f>IFERROR(HLOOKUP(lapchart!J13,totallaptimes!$1:$1048576,ROW()-1)-HLOOKUP(lapchart!I13,totallaptimes!$1:$1048576,ROW()-1),"")</f>
        <v>1.0543981481482903E-5</v>
      </c>
      <c r="K13" s="2">
        <f>IFERROR(HLOOKUP(lapchart!K13,totallaptimes!$1:$1048576,ROW()-1)-HLOOKUP(lapchart!J13,totallaptimes!$1:$1048576,ROW()-1),"")</f>
        <v>6.0763888888886244E-5</v>
      </c>
      <c r="L13" s="2">
        <f>IFERROR(HLOOKUP(lapchart!L13,totallaptimes!$1:$1048576,ROW()-1)-HLOOKUP(lapchart!K13,totallaptimes!$1:$1048576,ROW()-1),"")</f>
        <v>1.2060185185184397E-5</v>
      </c>
      <c r="M13" s="2">
        <f>IFERROR(HLOOKUP(lapchart!M13,totallaptimes!$1:$1048576,ROW()-1)-HLOOKUP(lapchart!L13,totallaptimes!$1:$1048576,ROW()-1),"")</f>
        <v>1.0104166666666942E-5</v>
      </c>
      <c r="N13" s="2">
        <f>IFERROR(HLOOKUP(lapchart!N13,totallaptimes!$1:$1048576,ROW()-1)-HLOOKUP(lapchart!M13,totallaptimes!$1:$1048576,ROW()-1),"")</f>
        <v>9.953703703702993E-6</v>
      </c>
      <c r="O13" s="2">
        <f>IFERROR(HLOOKUP(lapchart!O13,totallaptimes!$1:$1048576,ROW()-1)-HLOOKUP(lapchart!N13,totallaptimes!$1:$1048576,ROW()-1),"")</f>
        <v>5.7986111111126698E-6</v>
      </c>
      <c r="P13" s="2">
        <f>IFERROR(HLOOKUP(lapchart!P13,totallaptimes!$1:$1048576,ROW()-1)-HLOOKUP(lapchart!O13,totallaptimes!$1:$1048576,ROW()-1),"")</f>
        <v>5.8692129629629025E-5</v>
      </c>
      <c r="Q13" s="2">
        <f>IFERROR(HLOOKUP(lapchart!Q13,totallaptimes!$1:$1048576,ROW()-1)-HLOOKUP(lapchart!P13,totallaptimes!$1:$1048576,ROW()-1),"")</f>
        <v>1.5034722222223573E-5</v>
      </c>
      <c r="R13" s="2">
        <f>IFERROR(HLOOKUP(lapchart!R13,totallaptimes!$1:$1048576,ROW()-1)-HLOOKUP(lapchart!Q13,totallaptimes!$1:$1048576,ROW()-1),"")</f>
        <v>2.00578703703682E-5</v>
      </c>
      <c r="S13" s="2">
        <f>IFERROR(HLOOKUP(lapchart!S13,totallaptimes!$1:$1048576,ROW()-1)-HLOOKUP(lapchart!R13,totallaptimes!$1:$1048576,ROW()-1),"")</f>
        <v>1.0109953703703843E-4</v>
      </c>
      <c r="T13" s="2">
        <f>IFERROR(HLOOKUP(lapchart!T13,totallaptimes!$1:$1048576,ROW()-1)-HLOOKUP(lapchart!S13,totallaptimes!$1:$1048576,ROW()-1),"")</f>
        <v>4.0486111111110931E-5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3.6562500000000137E-5</v>
      </c>
      <c r="D14" s="2">
        <f>IFERROR(HLOOKUP(lapchart!D14,totallaptimes!$1:$1048576,ROW()-1)-HLOOKUP(lapchart!C14,totallaptimes!$1:$1048576,ROW()-1),"")</f>
        <v>4.14004629629601E-5</v>
      </c>
      <c r="E14" s="2">
        <f>IFERROR(HLOOKUP(lapchart!E14,totallaptimes!$1:$1048576,ROW()-1)-HLOOKUP(lapchart!D14,totallaptimes!$1:$1048576,ROW()-1),"")</f>
        <v>8.2083333333335048E-5</v>
      </c>
      <c r="F14" s="2">
        <f>IFERROR(HLOOKUP(lapchart!F14,totallaptimes!$1:$1048576,ROW()-1)-HLOOKUP(lapchart!E14,totallaptimes!$1:$1048576,ROW()-1),"")</f>
        <v>1.1690972222222484E-4</v>
      </c>
      <c r="G14" s="2">
        <f>IFERROR(HLOOKUP(lapchart!G14,totallaptimes!$1:$1048576,ROW()-1)-HLOOKUP(lapchart!F14,totallaptimes!$1:$1048576,ROW()-1),"")</f>
        <v>3.7581018518518389E-5</v>
      </c>
      <c r="H14" s="2">
        <f>IFERROR(HLOOKUP(lapchart!H14,totallaptimes!$1:$1048576,ROW()-1)-HLOOKUP(lapchart!G14,totallaptimes!$1:$1048576,ROW()-1),"")</f>
        <v>2.6030092592589649E-5</v>
      </c>
      <c r="I14" s="2">
        <f>IFERROR(HLOOKUP(lapchart!I14,totallaptimes!$1:$1048576,ROW()-1)-HLOOKUP(lapchart!H14,totallaptimes!$1:$1048576,ROW()-1),"")</f>
        <v>1.2384259259260594E-5</v>
      </c>
      <c r="J14" s="2">
        <f>IFERROR(HLOOKUP(lapchart!J14,totallaptimes!$1:$1048576,ROW()-1)-HLOOKUP(lapchart!I14,totallaptimes!$1:$1048576,ROW()-1),"")</f>
        <v>9.5601851851888353E-6</v>
      </c>
      <c r="K14" s="2">
        <f>IFERROR(HLOOKUP(lapchart!K14,totallaptimes!$1:$1048576,ROW()-1)-HLOOKUP(lapchart!J14,totallaptimes!$1:$1048576,ROW()-1),"")</f>
        <v>5.8726851851848005E-5</v>
      </c>
      <c r="L14" s="2">
        <f>IFERROR(HLOOKUP(lapchart!L14,totallaptimes!$1:$1048576,ROW()-1)-HLOOKUP(lapchart!K14,totallaptimes!$1:$1048576,ROW()-1),"")</f>
        <v>1.5081018518516703E-5</v>
      </c>
      <c r="M14" s="2">
        <f>IFERROR(HLOOKUP(lapchart!M14,totallaptimes!$1:$1048576,ROW()-1)-HLOOKUP(lapchart!L14,totallaptimes!$1:$1048576,ROW()-1),"")</f>
        <v>9.4791666666663166E-6</v>
      </c>
      <c r="N14" s="2">
        <f>IFERROR(HLOOKUP(lapchart!N14,totallaptimes!$1:$1048576,ROW()-1)-HLOOKUP(lapchart!M14,totallaptimes!$1:$1048576,ROW()-1),"")</f>
        <v>1.1030092592591995E-5</v>
      </c>
      <c r="O14" s="2">
        <f>IFERROR(HLOOKUP(lapchart!O14,totallaptimes!$1:$1048576,ROW()-1)-HLOOKUP(lapchart!N14,totallaptimes!$1:$1048576,ROW()-1),"")</f>
        <v>6.5393518518530591E-6</v>
      </c>
      <c r="P14" s="2">
        <f>IFERROR(HLOOKUP(lapchart!P14,totallaptimes!$1:$1048576,ROW()-1)-HLOOKUP(lapchart!O14,totallaptimes!$1:$1048576,ROW()-1),"")</f>
        <v>6.4259259259260432E-5</v>
      </c>
      <c r="Q14" s="2">
        <f>IFERROR(HLOOKUP(lapchart!Q14,totallaptimes!$1:$1048576,ROW()-1)-HLOOKUP(lapchart!P14,totallaptimes!$1:$1048576,ROW()-1),"")</f>
        <v>1.3263888888889047E-5</v>
      </c>
      <c r="R14" s="2">
        <f>IFERROR(HLOOKUP(lapchart!R14,totallaptimes!$1:$1048576,ROW()-1)-HLOOKUP(lapchart!Q14,totallaptimes!$1:$1048576,ROW()-1),"")</f>
        <v>2.0925925925924238E-5</v>
      </c>
      <c r="S14" s="2">
        <f>IFERROR(HLOOKUP(lapchart!S14,totallaptimes!$1:$1048576,ROW()-1)-HLOOKUP(lapchart!R14,totallaptimes!$1:$1048576,ROW()-1),"")</f>
        <v>1.1137731481481589E-4</v>
      </c>
      <c r="T14" s="2">
        <f>IFERROR(HLOOKUP(lapchart!T14,totallaptimes!$1:$1048576,ROW()-1)-HLOOKUP(lapchart!S14,totallaptimes!$1:$1048576,ROW()-1),"")</f>
        <v>2.5891203703703319E-5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4.0324074074074567E-5</v>
      </c>
      <c r="D15" s="2">
        <f>IFERROR(HLOOKUP(lapchart!D15,totallaptimes!$1:$1048576,ROW()-1)-HLOOKUP(lapchart!C15,totallaptimes!$1:$1048576,ROW()-1),"")</f>
        <v>3.8645833333329771E-5</v>
      </c>
      <c r="E15" s="2">
        <f>IFERROR(HLOOKUP(lapchart!E15,totallaptimes!$1:$1048576,ROW()-1)-HLOOKUP(lapchart!D15,totallaptimes!$1:$1048576,ROW()-1),"")</f>
        <v>8.4120370370373287E-5</v>
      </c>
      <c r="F15" s="2">
        <f>IFERROR(HLOOKUP(lapchart!F15,totallaptimes!$1:$1048576,ROW()-1)-HLOOKUP(lapchart!E15,totallaptimes!$1:$1048576,ROW()-1),"")</f>
        <v>1.4070601851852091E-4</v>
      </c>
      <c r="G15" s="2">
        <f>IFERROR(HLOOKUP(lapchart!G15,totallaptimes!$1:$1048576,ROW()-1)-HLOOKUP(lapchart!F15,totallaptimes!$1:$1048576,ROW()-1),"")</f>
        <v>2.7893518518517374E-5</v>
      </c>
      <c r="H15" s="2">
        <f>IFERROR(HLOOKUP(lapchart!H15,totallaptimes!$1:$1048576,ROW()-1)-HLOOKUP(lapchart!G15,totallaptimes!$1:$1048576,ROW()-1),"")</f>
        <v>4.0277777777774498E-5</v>
      </c>
      <c r="I15" s="2">
        <f>IFERROR(HLOOKUP(lapchart!I15,totallaptimes!$1:$1048576,ROW()-1)-HLOOKUP(lapchart!H15,totallaptimes!$1:$1048576,ROW()-1),"")</f>
        <v>1.3865740740741372E-5</v>
      </c>
      <c r="J15" s="2">
        <f>IFERROR(HLOOKUP(lapchart!J15,totallaptimes!$1:$1048576,ROW()-1)-HLOOKUP(lapchart!I15,totallaptimes!$1:$1048576,ROW()-1),"")</f>
        <v>8.6226851851896325E-6</v>
      </c>
      <c r="K15" s="2">
        <f>IFERROR(HLOOKUP(lapchart!K15,totallaptimes!$1:$1048576,ROW()-1)-HLOOKUP(lapchart!J15,totallaptimes!$1:$1048576,ROW()-1),"")</f>
        <v>6.193287037036671E-5</v>
      </c>
      <c r="L15" s="2">
        <f>IFERROR(HLOOKUP(lapchart!L15,totallaptimes!$1:$1048576,ROW()-1)-HLOOKUP(lapchart!K15,totallaptimes!$1:$1048576,ROW()-1),"")</f>
        <v>1.7488425925922535E-5</v>
      </c>
      <c r="M15" s="2">
        <f>IFERROR(HLOOKUP(lapchart!M15,totallaptimes!$1:$1048576,ROW()-1)-HLOOKUP(lapchart!L15,totallaptimes!$1:$1048576,ROW()-1),"")</f>
        <v>9.6412037037044152E-6</v>
      </c>
      <c r="N15" s="2">
        <f>IFERROR(HLOOKUP(lapchart!N15,totallaptimes!$1:$1048576,ROW()-1)-HLOOKUP(lapchart!M15,totallaptimes!$1:$1048576,ROW()-1),"")</f>
        <v>1.0208333333334291E-5</v>
      </c>
      <c r="O15" s="2">
        <f>IFERROR(HLOOKUP(lapchart!O15,totallaptimes!$1:$1048576,ROW()-1)-HLOOKUP(lapchart!N15,totallaptimes!$1:$1048576,ROW()-1),"")</f>
        <v>5.9143518518524341E-6</v>
      </c>
      <c r="P15" s="2">
        <f>IFERROR(HLOOKUP(lapchart!P15,totallaptimes!$1:$1048576,ROW()-1)-HLOOKUP(lapchart!O15,totallaptimes!$1:$1048576,ROW()-1),"")</f>
        <v>7.1574074074074595E-5</v>
      </c>
      <c r="Q15" s="2">
        <f>IFERROR(HLOOKUP(lapchart!Q15,totallaptimes!$1:$1048576,ROW()-1)-HLOOKUP(lapchart!P15,totallaptimes!$1:$1048576,ROW()-1),"")</f>
        <v>1.2800925925926521E-5</v>
      </c>
      <c r="R15" s="2">
        <f>IFERROR(HLOOKUP(lapchart!R15,totallaptimes!$1:$1048576,ROW()-1)-HLOOKUP(lapchart!Q15,totallaptimes!$1:$1048576,ROW()-1),"")</f>
        <v>2.2858796296293393E-5</v>
      </c>
      <c r="S15" s="2">
        <f>IFERROR(HLOOKUP(lapchart!S15,totallaptimes!$1:$1048576,ROW()-1)-HLOOKUP(lapchart!R15,totallaptimes!$1:$1048576,ROW()-1),"")</f>
        <v>1.2145833333333453E-4</v>
      </c>
      <c r="T15" s="2">
        <f>IFERROR(HLOOKUP(lapchart!T15,totallaptimes!$1:$1048576,ROW()-1)-HLOOKUP(lapchart!S15,totallaptimes!$1:$1048576,ROW()-1),"")</f>
        <v>1.2129629629629296E-5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4.2499999999997401E-5</v>
      </c>
      <c r="D16" s="2">
        <f>IFERROR(HLOOKUP(lapchart!D16,totallaptimes!$1:$1048576,ROW()-1)-HLOOKUP(lapchart!C16,totallaptimes!$1:$1048576,ROW()-1),"")</f>
        <v>3.6458333333332787E-5</v>
      </c>
      <c r="E16" s="2">
        <f>IFERROR(HLOOKUP(lapchart!E16,totallaptimes!$1:$1048576,ROW()-1)-HLOOKUP(lapchart!D16,totallaptimes!$1:$1048576,ROW()-1),"")</f>
        <v>8.8402777777780994E-5</v>
      </c>
      <c r="F16" s="2">
        <f>IFERROR(HLOOKUP(lapchart!F16,totallaptimes!$1:$1048576,ROW()-1)-HLOOKUP(lapchart!E16,totallaptimes!$1:$1048576,ROW()-1),"")</f>
        <v>1.6530092592592638E-4</v>
      </c>
      <c r="G16" s="2">
        <f>IFERROR(HLOOKUP(lapchart!G16,totallaptimes!$1:$1048576,ROW()-1)-HLOOKUP(lapchart!F16,totallaptimes!$1:$1048576,ROW()-1),"")</f>
        <v>1.7118055555553208E-5</v>
      </c>
      <c r="H16" s="2">
        <f>IFERROR(HLOOKUP(lapchart!H16,totallaptimes!$1:$1048576,ROW()-1)-HLOOKUP(lapchart!G16,totallaptimes!$1:$1048576,ROW()-1),"")</f>
        <v>4.9525462962961286E-5</v>
      </c>
      <c r="I16" s="2">
        <f>IFERROR(HLOOKUP(lapchart!I16,totallaptimes!$1:$1048576,ROW()-1)-HLOOKUP(lapchart!H16,totallaptimes!$1:$1048576,ROW()-1),"")</f>
        <v>1.5000000000004593E-5</v>
      </c>
      <c r="J16" s="2">
        <f>IFERROR(HLOOKUP(lapchart!J16,totallaptimes!$1:$1048576,ROW()-1)-HLOOKUP(lapchart!I16,totallaptimes!$1:$1048576,ROW()-1),"")</f>
        <v>1.2002314814810178E-5</v>
      </c>
      <c r="K16" s="2">
        <f>IFERROR(HLOOKUP(lapchart!K16,totallaptimes!$1:$1048576,ROW()-1)-HLOOKUP(lapchart!J16,totallaptimes!$1:$1048576,ROW()-1),"")</f>
        <v>6.1469907407407653E-5</v>
      </c>
      <c r="L16" s="2">
        <f>IFERROR(HLOOKUP(lapchart!L16,totallaptimes!$1:$1048576,ROW()-1)-HLOOKUP(lapchart!K16,totallaptimes!$1:$1048576,ROW()-1),"")</f>
        <v>2.2280092592589368E-5</v>
      </c>
      <c r="M16" s="2">
        <f>IFERROR(HLOOKUP(lapchart!M16,totallaptimes!$1:$1048576,ROW()-1)-HLOOKUP(lapchart!L16,totallaptimes!$1:$1048576,ROW()-1),"")</f>
        <v>1.0208333333334291E-5</v>
      </c>
      <c r="N16" s="2">
        <f>IFERROR(HLOOKUP(lapchart!N16,totallaptimes!$1:$1048576,ROW()-1)-HLOOKUP(lapchart!M16,totallaptimes!$1:$1048576,ROW()-1),"")</f>
        <v>1.1284722222223292E-5</v>
      </c>
      <c r="O16" s="2">
        <f>IFERROR(HLOOKUP(lapchart!O16,totallaptimes!$1:$1048576,ROW()-1)-HLOOKUP(lapchart!N16,totallaptimes!$1:$1048576,ROW()-1),"")</f>
        <v>7.8240740740767589E-6</v>
      </c>
      <c r="P16" s="2">
        <f>IFERROR(HLOOKUP(lapchart!P16,totallaptimes!$1:$1048576,ROW()-1)-HLOOKUP(lapchart!O16,totallaptimes!$1:$1048576,ROW()-1),"")</f>
        <v>7.4780092592589831E-5</v>
      </c>
      <c r="Q16" s="2">
        <f>IFERROR(HLOOKUP(lapchart!Q16,totallaptimes!$1:$1048576,ROW()-1)-HLOOKUP(lapchart!P16,totallaptimes!$1:$1048576,ROW()-1),"")</f>
        <v>1.4629629629631796E-5</v>
      </c>
      <c r="R16" s="2">
        <f>IFERROR(HLOOKUP(lapchart!R16,totallaptimes!$1:$1048576,ROW()-1)-HLOOKUP(lapchart!Q16,totallaptimes!$1:$1048576,ROW()-1),"")</f>
        <v>1.9155092592589712E-5</v>
      </c>
      <c r="S16" s="2">
        <f>IFERROR(HLOOKUP(lapchart!S16,totallaptimes!$1:$1048576,ROW()-1)-HLOOKUP(lapchart!R16,totallaptimes!$1:$1048576,ROW()-1),"")</f>
        <v>1.3886574074074148E-4</v>
      </c>
      <c r="T16" s="2">
        <f>IFERROR(HLOOKUP(lapchart!T16,totallaptimes!$1:$1048576,ROW()-1)-HLOOKUP(lapchart!S16,totallaptimes!$1:$1048576,ROW()-1),"")</f>
        <v>6.4930555555564595E-6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4.2349537037036922E-5</v>
      </c>
      <c r="D17" s="2">
        <f>IFERROR(HLOOKUP(lapchart!D17,totallaptimes!$1:$1048576,ROW()-1)-HLOOKUP(lapchart!C17,totallaptimes!$1:$1048576,ROW()-1),"")</f>
        <v>3.4074074074071786E-5</v>
      </c>
      <c r="E17" s="2">
        <f>IFERROR(HLOOKUP(lapchart!E17,totallaptimes!$1:$1048576,ROW()-1)-HLOOKUP(lapchart!D17,totallaptimes!$1:$1048576,ROW()-1),"")</f>
        <v>9.5844907407410806E-5</v>
      </c>
      <c r="F17" s="2">
        <f>IFERROR(HLOOKUP(lapchart!F17,totallaptimes!$1:$1048576,ROW()-1)-HLOOKUP(lapchart!E17,totallaptimes!$1:$1048576,ROW()-1),"")</f>
        <v>1.8752314814814847E-4</v>
      </c>
      <c r="G17" s="2">
        <f>IFERROR(HLOOKUP(lapchart!G17,totallaptimes!$1:$1048576,ROW()-1)-HLOOKUP(lapchart!F17,totallaptimes!$1:$1048576,ROW()-1),"")</f>
        <v>1.1851851851849698E-5</v>
      </c>
      <c r="H17" s="2">
        <f>IFERROR(HLOOKUP(lapchart!H17,totallaptimes!$1:$1048576,ROW()-1)-HLOOKUP(lapchart!G17,totallaptimes!$1:$1048576,ROW()-1),"")</f>
        <v>5.5625000000000119E-5</v>
      </c>
      <c r="I17" s="2">
        <f>IFERROR(HLOOKUP(lapchart!I17,totallaptimes!$1:$1048576,ROW()-1)-HLOOKUP(lapchart!H17,totallaptimes!$1:$1048576,ROW()-1),"")</f>
        <v>1.2581018518521142E-5</v>
      </c>
      <c r="J17" s="2">
        <f>IFERROR(HLOOKUP(lapchart!J17,totallaptimes!$1:$1048576,ROW()-1)-HLOOKUP(lapchart!I17,totallaptimes!$1:$1048576,ROW()-1),"")</f>
        <v>1.7187499999994638E-5</v>
      </c>
      <c r="K17" s="2">
        <f>IFERROR(HLOOKUP(lapchart!K17,totallaptimes!$1:$1048576,ROW()-1)-HLOOKUP(lapchart!J17,totallaptimes!$1:$1048576,ROW()-1),"")</f>
        <v>6.0798611111113898E-5</v>
      </c>
      <c r="L17" s="2">
        <f>IFERROR(HLOOKUP(lapchart!L17,totallaptimes!$1:$1048576,ROW()-1)-HLOOKUP(lapchart!K17,totallaptimes!$1:$1048576,ROW()-1),"")</f>
        <v>2.331018518518177E-5</v>
      </c>
      <c r="M17" s="2">
        <f>IFERROR(HLOOKUP(lapchart!M17,totallaptimes!$1:$1048576,ROW()-1)-HLOOKUP(lapchart!L17,totallaptimes!$1:$1048576,ROW()-1),"")</f>
        <v>1.2754629629629921E-5</v>
      </c>
      <c r="N17" s="2">
        <f>IFERROR(HLOOKUP(lapchart!N17,totallaptimes!$1:$1048576,ROW()-1)-HLOOKUP(lapchart!M17,totallaptimes!$1:$1048576,ROW()-1),"")</f>
        <v>1.0752314814815866E-5</v>
      </c>
      <c r="O17" s="2">
        <f>IFERROR(HLOOKUP(lapchart!O17,totallaptimes!$1:$1048576,ROW()-1)-HLOOKUP(lapchart!N17,totallaptimes!$1:$1048576,ROW()-1),"")</f>
        <v>7.5694444444454612E-6</v>
      </c>
      <c r="P17" s="2">
        <f>IFERROR(HLOOKUP(lapchart!P17,totallaptimes!$1:$1048576,ROW()-1)-HLOOKUP(lapchart!O17,totallaptimes!$1:$1048576,ROW()-1),"")</f>
        <v>8.6747685185184498E-5</v>
      </c>
      <c r="Q17" s="2">
        <f>IFERROR(HLOOKUP(lapchart!Q17,totallaptimes!$1:$1048576,ROW()-1)-HLOOKUP(lapchart!P17,totallaptimes!$1:$1048576,ROW()-1),"")</f>
        <v>1.0821759259260766E-5</v>
      </c>
      <c r="R17" s="2">
        <f>IFERROR(HLOOKUP(lapchart!R17,totallaptimes!$1:$1048576,ROW()-1)-HLOOKUP(lapchart!Q17,totallaptimes!$1:$1048576,ROW()-1),"")</f>
        <v>1.9872685185183536E-5</v>
      </c>
      <c r="S17" s="2">
        <f>IFERROR(HLOOKUP(lapchart!S17,totallaptimes!$1:$1048576,ROW()-1)-HLOOKUP(lapchart!R17,totallaptimes!$1:$1048576,ROW()-1),"")</f>
        <v>1.3361111111111212E-4</v>
      </c>
      <c r="T17" s="2">
        <f>IFERROR(HLOOKUP(lapchart!T17,totallaptimes!$1:$1048576,ROW()-1)-HLOOKUP(lapchart!S17,totallaptimes!$1:$1048576,ROW()-1),"")</f>
        <v>3.4687499999998261E-5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4.6134259259259652E-5</v>
      </c>
      <c r="D18" s="2">
        <f>IFERROR(HLOOKUP(lapchart!D18,totallaptimes!$1:$1048576,ROW()-1)-HLOOKUP(lapchart!C18,totallaptimes!$1:$1048576,ROW()-1),"")</f>
        <v>3.3252314814810613E-5</v>
      </c>
      <c r="E18" s="2">
        <f>IFERROR(HLOOKUP(lapchart!E18,totallaptimes!$1:$1048576,ROW()-1)-HLOOKUP(lapchart!D18,totallaptimes!$1:$1048576,ROW()-1),"")</f>
        <v>9.9131944444448561E-5</v>
      </c>
      <c r="F18" s="2">
        <f>IFERROR(HLOOKUP(lapchart!F18,totallaptimes!$1:$1048576,ROW()-1)-HLOOKUP(lapchart!E18,totallaptimes!$1:$1048576,ROW()-1),"")</f>
        <v>2.1071759259259221E-4</v>
      </c>
      <c r="G18" s="2">
        <f>IFERROR(HLOOKUP(lapchart!G18,totallaptimes!$1:$1048576,ROW()-1)-HLOOKUP(lapchart!F18,totallaptimes!$1:$1048576,ROW()-1),"")</f>
        <v>8.6689814814792931E-6</v>
      </c>
      <c r="H18" s="2">
        <f>IFERROR(HLOOKUP(lapchart!H18,totallaptimes!$1:$1048576,ROW()-1)-HLOOKUP(lapchart!G18,totallaptimes!$1:$1048576,ROW()-1),"")</f>
        <v>5.8807870370370524E-5</v>
      </c>
      <c r="I18" s="2">
        <f>IFERROR(HLOOKUP(lapchart!I18,totallaptimes!$1:$1048576,ROW()-1)-HLOOKUP(lapchart!H18,totallaptimes!$1:$1048576,ROW()-1),"")</f>
        <v>3.1712962962962554E-5</v>
      </c>
      <c r="J18" s="2">
        <f>IFERROR(HLOOKUP(lapchart!J18,totallaptimes!$1:$1048576,ROW()-1)-HLOOKUP(lapchart!I18,totallaptimes!$1:$1048576,ROW()-1),"")</f>
        <v>3.3564814814819599E-5</v>
      </c>
      <c r="K18" s="2">
        <f>IFERROR(HLOOKUP(lapchart!K18,totallaptimes!$1:$1048576,ROW()-1)-HLOOKUP(lapchart!J18,totallaptimes!$1:$1048576,ROW()-1),"")</f>
        <v>2.8993055555551206E-5</v>
      </c>
      <c r="L18" s="2">
        <f>IFERROR(HLOOKUP(lapchart!L18,totallaptimes!$1:$1048576,ROW()-1)-HLOOKUP(lapchart!K18,totallaptimes!$1:$1048576,ROW()-1),"")</f>
        <v>2.5740740740739371E-5</v>
      </c>
      <c r="M18" s="2">
        <f>IFERROR(HLOOKUP(lapchart!M18,totallaptimes!$1:$1048576,ROW()-1)-HLOOKUP(lapchart!L18,totallaptimes!$1:$1048576,ROW()-1),"")</f>
        <v>1.7268518518517156E-5</v>
      </c>
      <c r="N18" s="2">
        <f>IFERROR(HLOOKUP(lapchart!N18,totallaptimes!$1:$1048576,ROW()-1)-HLOOKUP(lapchart!M18,totallaptimes!$1:$1048576,ROW()-1),"")</f>
        <v>1.1180555555555943E-5</v>
      </c>
      <c r="O18" s="2">
        <f>IFERROR(HLOOKUP(lapchart!O18,totallaptimes!$1:$1048576,ROW()-1)-HLOOKUP(lapchart!N18,totallaptimes!$1:$1048576,ROW()-1),"")</f>
        <v>8.8888888888916107E-6</v>
      </c>
      <c r="P18" s="2">
        <f>IFERROR(HLOOKUP(lapchart!P18,totallaptimes!$1:$1048576,ROW()-1)-HLOOKUP(lapchart!O18,totallaptimes!$1:$1048576,ROW()-1),"")</f>
        <v>9.672453703703579E-5</v>
      </c>
      <c r="Q18" s="2">
        <f>IFERROR(HLOOKUP(lapchart!Q18,totallaptimes!$1:$1048576,ROW()-1)-HLOOKUP(lapchart!P18,totallaptimes!$1:$1048576,ROW()-1),"")</f>
        <v>1.1782407407408269E-5</v>
      </c>
      <c r="R18" s="2">
        <f>IFERROR(HLOOKUP(lapchart!R18,totallaptimes!$1:$1048576,ROW()-1)-HLOOKUP(lapchart!Q18,totallaptimes!$1:$1048576,ROW()-1),"")</f>
        <v>1.2569444444443523E-5</v>
      </c>
      <c r="S18" s="2">
        <f>IFERROR(HLOOKUP(lapchart!S18,totallaptimes!$1:$1048576,ROW()-1)-HLOOKUP(lapchart!R18,totallaptimes!$1:$1048576,ROW()-1),"")</f>
        <v>1.2858796296296576E-4</v>
      </c>
      <c r="T18" s="2">
        <f>IFERROR(HLOOKUP(lapchart!T18,totallaptimes!$1:$1048576,ROW()-1)-HLOOKUP(lapchart!S18,totallaptimes!$1:$1048576,ROW()-1),"")</f>
        <v>5.3437499999996196E-5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4.4687500000001323E-5</v>
      </c>
      <c r="D19" s="2">
        <f>IFERROR(HLOOKUP(lapchart!D19,totallaptimes!$1:$1048576,ROW()-1)-HLOOKUP(lapchart!C19,totallaptimes!$1:$1048576,ROW()-1),"")</f>
        <v>3.8576388888884872E-5</v>
      </c>
      <c r="E19" s="2">
        <f>IFERROR(HLOOKUP(lapchart!E19,totallaptimes!$1:$1048576,ROW()-1)-HLOOKUP(lapchart!D19,totallaptimes!$1:$1048576,ROW()-1),"")</f>
        <v>1.0162037037037344E-4</v>
      </c>
      <c r="F19" s="2">
        <f>IFERROR(HLOOKUP(lapchart!F19,totallaptimes!$1:$1048576,ROW()-1)-HLOOKUP(lapchart!E19,totallaptimes!$1:$1048576,ROW()-1),"")</f>
        <v>2.2218749999999843E-4</v>
      </c>
      <c r="G19" s="2">
        <f>IFERROR(HLOOKUP(lapchart!G19,totallaptimes!$1:$1048576,ROW()-1)-HLOOKUP(lapchart!F19,totallaptimes!$1:$1048576,ROW()-1),"")</f>
        <v>2.6782407407409392E-5</v>
      </c>
      <c r="H19" s="2">
        <f>IFERROR(HLOOKUP(lapchart!H19,totallaptimes!$1:$1048576,ROW()-1)-HLOOKUP(lapchart!G19,totallaptimes!$1:$1048576,ROW()-1),"")</f>
        <v>4.5810185185183455E-5</v>
      </c>
      <c r="I19" s="2">
        <f>IFERROR(HLOOKUP(lapchart!I19,totallaptimes!$1:$1048576,ROW()-1)-HLOOKUP(lapchart!H19,totallaptimes!$1:$1048576,ROW()-1),"")</f>
        <v>3.2858796296292986E-5</v>
      </c>
      <c r="J19" s="2">
        <f>IFERROR(HLOOKUP(lapchart!J19,totallaptimes!$1:$1048576,ROW()-1)-HLOOKUP(lapchart!I19,totallaptimes!$1:$1048576,ROW()-1),"")</f>
        <v>6.6863425925926812E-5</v>
      </c>
      <c r="K19" s="2">
        <f>IFERROR(HLOOKUP(lapchart!K19,totallaptimes!$1:$1048576,ROW()-1)-HLOOKUP(lapchart!J19,totallaptimes!$1:$1048576,ROW()-1),"")</f>
        <v>2.4236111111110292E-5</v>
      </c>
      <c r="L19" s="2">
        <f>IFERROR(HLOOKUP(lapchart!L19,totallaptimes!$1:$1048576,ROW()-1)-HLOOKUP(lapchart!K19,totallaptimes!$1:$1048576,ROW()-1),"")</f>
        <v>2.1805555555556161E-5</v>
      </c>
      <c r="M19" s="2">
        <f>IFERROR(HLOOKUP(lapchart!M19,totallaptimes!$1:$1048576,ROW()-1)-HLOOKUP(lapchart!L19,totallaptimes!$1:$1048576,ROW()-1),"")</f>
        <v>1.1099537037036894E-5</v>
      </c>
      <c r="N19" s="2">
        <f>IFERROR(HLOOKUP(lapchart!N19,totallaptimes!$1:$1048576,ROW()-1)-HLOOKUP(lapchart!M19,totallaptimes!$1:$1048576,ROW()-1),"")</f>
        <v>9.8495370370356439E-6</v>
      </c>
      <c r="O19" s="2">
        <f>IFERROR(HLOOKUP(lapchart!O19,totallaptimes!$1:$1048576,ROW()-1)-HLOOKUP(lapchart!N19,totallaptimes!$1:$1048576,ROW()-1),"")</f>
        <v>1.0060185185185519E-4</v>
      </c>
      <c r="P19" s="2">
        <f>IFERROR(HLOOKUP(lapchart!P19,totallaptimes!$1:$1048576,ROW()-1)-HLOOKUP(lapchart!O19,totallaptimes!$1:$1048576,ROW()-1),"")</f>
        <v>1.7152777777775657E-5</v>
      </c>
      <c r="Q19" s="2">
        <f>IFERROR(HLOOKUP(lapchart!Q19,totallaptimes!$1:$1048576,ROW()-1)-HLOOKUP(lapchart!P19,totallaptimes!$1:$1048576,ROW()-1),"")</f>
        <v>1.5995370370371076E-5</v>
      </c>
      <c r="R19" s="2">
        <f>IFERROR(HLOOKUP(lapchart!R19,totallaptimes!$1:$1048576,ROW()-1)-HLOOKUP(lapchart!Q19,totallaptimes!$1:$1048576,ROW()-1),"")</f>
        <v>4.1631944444450036E-5</v>
      </c>
      <c r="S19" s="2">
        <f>IFERROR(HLOOKUP(lapchart!S19,totallaptimes!$1:$1048576,ROW()-1)-HLOOKUP(lapchart!R19,totallaptimes!$1:$1048576,ROW()-1),"")</f>
        <v>7.2662037037034277E-5</v>
      </c>
      <c r="T19" s="2">
        <f>IFERROR(HLOOKUP(lapchart!T19,totallaptimes!$1:$1048576,ROW()-1)-HLOOKUP(lapchart!S19,totallaptimes!$1:$1048576,ROW()-1),"")</f>
        <v>7.3819444444438859E-5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4.5231481481482899E-5</v>
      </c>
      <c r="D20" s="2">
        <f>IFERROR(HLOOKUP(lapchart!D20,totallaptimes!$1:$1048576,ROW()-1)-HLOOKUP(lapchart!C20,totallaptimes!$1:$1048576,ROW()-1),"")</f>
        <v>3.7916666666661797E-5</v>
      </c>
      <c r="E20" s="2">
        <f>IFERROR(HLOOKUP(lapchart!E20,totallaptimes!$1:$1048576,ROW()-1)-HLOOKUP(lapchart!D20,totallaptimes!$1:$1048576,ROW()-1),"")</f>
        <v>1.1682870370370579E-4</v>
      </c>
      <c r="F20" s="2">
        <f>IFERROR(HLOOKUP(lapchart!F20,totallaptimes!$1:$1048576,ROW()-1)-HLOOKUP(lapchart!E20,totallaptimes!$1:$1048576,ROW()-1),"")</f>
        <v>2.196180555555545E-4</v>
      </c>
      <c r="G20" s="2">
        <f>IFERROR(HLOOKUP(lapchart!G20,totallaptimes!$1:$1048576,ROW()-1)-HLOOKUP(lapchart!F20,totallaptimes!$1:$1048576,ROW()-1),"")</f>
        <v>4.0914351851852743E-5</v>
      </c>
      <c r="H20" s="2">
        <f>IFERROR(HLOOKUP(lapchart!H20,totallaptimes!$1:$1048576,ROW()-1)-HLOOKUP(lapchart!G20,totallaptimes!$1:$1048576,ROW()-1),"")</f>
        <v>4.2928240740740947E-5</v>
      </c>
      <c r="I20" s="2">
        <f>IFERROR(HLOOKUP(lapchart!I20,totallaptimes!$1:$1048576,ROW()-1)-HLOOKUP(lapchart!H20,totallaptimes!$1:$1048576,ROW()-1),"")</f>
        <v>3.1689814814810785E-5</v>
      </c>
      <c r="J20" s="2">
        <f>IFERROR(HLOOKUP(lapchart!J20,totallaptimes!$1:$1048576,ROW()-1)-HLOOKUP(lapchart!I20,totallaptimes!$1:$1048576,ROW()-1),"")</f>
        <v>7.1990740740740522E-5</v>
      </c>
      <c r="K20" s="2">
        <f>IFERROR(HLOOKUP(lapchart!K20,totallaptimes!$1:$1048576,ROW()-1)-HLOOKUP(lapchart!J20,totallaptimes!$1:$1048576,ROW()-1),"")</f>
        <v>2.5740740740739371E-5</v>
      </c>
      <c r="L20" s="2">
        <f>IFERROR(HLOOKUP(lapchart!L20,totallaptimes!$1:$1048576,ROW()-1)-HLOOKUP(lapchart!K20,totallaptimes!$1:$1048576,ROW()-1),"")</f>
        <v>2.8159722222222822E-5</v>
      </c>
      <c r="M20" s="2">
        <f>IFERROR(HLOOKUP(lapchart!M20,totallaptimes!$1:$1048576,ROW()-1)-HLOOKUP(lapchart!L20,totallaptimes!$1:$1048576,ROW()-1),"")</f>
        <v>8.4374999999997646E-6</v>
      </c>
      <c r="N20" s="2">
        <f>IFERROR(HLOOKUP(lapchart!N20,totallaptimes!$1:$1048576,ROW()-1)-HLOOKUP(lapchart!M20,totallaptimes!$1:$1048576,ROW()-1),"")</f>
        <v>1.2442129629631343E-5</v>
      </c>
      <c r="O20" s="2">
        <f>IFERROR(HLOOKUP(lapchart!O20,totallaptimes!$1:$1048576,ROW()-1)-HLOOKUP(lapchart!N20,totallaptimes!$1:$1048576,ROW()-1),"")</f>
        <v>1.0340277777777865E-4</v>
      </c>
      <c r="P20" s="2">
        <f>IFERROR(HLOOKUP(lapchart!P20,totallaptimes!$1:$1048576,ROW()-1)-HLOOKUP(lapchart!O20,totallaptimes!$1:$1048576,ROW()-1),"")</f>
        <v>2.0324074074071913E-5</v>
      </c>
      <c r="Q20" s="2">
        <f>IFERROR(HLOOKUP(lapchart!Q20,totallaptimes!$1:$1048576,ROW()-1)-HLOOKUP(lapchart!P20,totallaptimes!$1:$1048576,ROW()-1),"")</f>
        <v>1.5659722222224198E-5</v>
      </c>
      <c r="R20" s="2">
        <f>IFERROR(HLOOKUP(lapchart!R20,totallaptimes!$1:$1048576,ROW()-1)-HLOOKUP(lapchart!Q20,totallaptimes!$1:$1048576,ROW()-1),"")</f>
        <v>2.0173611111114903E-5</v>
      </c>
      <c r="S20" s="2">
        <f>IFERROR(HLOOKUP(lapchart!S20,totallaptimes!$1:$1048576,ROW()-1)-HLOOKUP(lapchart!R20,totallaptimes!$1:$1048576,ROW()-1),"")</f>
        <v>8.4143518518518118E-5</v>
      </c>
      <c r="T20" s="2">
        <f>IFERROR(HLOOKUP(lapchart!T20,totallaptimes!$1:$1048576,ROW()-1)-HLOOKUP(lapchart!S20,totallaptimes!$1:$1048576,ROW()-1),"")</f>
        <v>9.4016203703698592E-5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4.7928240740739009E-5</v>
      </c>
      <c r="D21" s="2">
        <f>IFERROR(HLOOKUP(lapchart!D21,totallaptimes!$1:$1048576,ROW()-1)-HLOOKUP(lapchart!C21,totallaptimes!$1:$1048576,ROW()-1),"")</f>
        <v>3.4699074074068942E-5</v>
      </c>
      <c r="E21" s="2">
        <f>IFERROR(HLOOKUP(lapchart!E21,totallaptimes!$1:$1048576,ROW()-1)-HLOOKUP(lapchart!D21,totallaptimes!$1:$1048576,ROW()-1),"")</f>
        <v>1.2585648148148373E-4</v>
      </c>
      <c r="F21" s="2">
        <f>IFERROR(HLOOKUP(lapchart!F21,totallaptimes!$1:$1048576,ROW()-1)-HLOOKUP(lapchart!E21,totallaptimes!$1:$1048576,ROW()-1),"")</f>
        <v>2.2196759259259305E-4</v>
      </c>
      <c r="G21" s="2">
        <f>IFERROR(HLOOKUP(lapchart!G21,totallaptimes!$1:$1048576,ROW()-1)-HLOOKUP(lapchart!F21,totallaptimes!$1:$1048576,ROW()-1),"")</f>
        <v>5.1979166666667187E-5</v>
      </c>
      <c r="H21" s="2">
        <f>IFERROR(HLOOKUP(lapchart!H21,totallaptimes!$1:$1048576,ROW()-1)-HLOOKUP(lapchart!G21,totallaptimes!$1:$1048576,ROW()-1),"")</f>
        <v>4.2210648148147123E-5</v>
      </c>
      <c r="I21" s="2">
        <f>IFERROR(HLOOKUP(lapchart!I21,totallaptimes!$1:$1048576,ROW()-1)-HLOOKUP(lapchart!H21,totallaptimes!$1:$1048576,ROW()-1),"")</f>
        <v>3.2233796296292361E-5</v>
      </c>
      <c r="J21" s="2">
        <f>IFERROR(HLOOKUP(lapchart!J21,totallaptimes!$1:$1048576,ROW()-1)-HLOOKUP(lapchart!I21,totallaptimes!$1:$1048576,ROW()-1),"")</f>
        <v>7.6689814814817625E-5</v>
      </c>
      <c r="K21" s="2">
        <f>IFERROR(HLOOKUP(lapchart!K21,totallaptimes!$1:$1048576,ROW()-1)-HLOOKUP(lapchart!J21,totallaptimes!$1:$1048576,ROW()-1),"")</f>
        <v>2.5972222222218899E-5</v>
      </c>
      <c r="L21" s="2">
        <f>IFERROR(HLOOKUP(lapchart!L21,totallaptimes!$1:$1048576,ROW()-1)-HLOOKUP(lapchart!K21,totallaptimes!$1:$1048576,ROW()-1),"")</f>
        <v>3.6851851851853884E-5</v>
      </c>
      <c r="M21" s="2">
        <f>IFERROR(HLOOKUP(lapchart!M21,totallaptimes!$1:$1048576,ROW()-1)-HLOOKUP(lapchart!L21,totallaptimes!$1:$1048576,ROW()-1),"")</f>
        <v>1.0439814814813819E-5</v>
      </c>
      <c r="N21" s="2">
        <f>IFERROR(HLOOKUP(lapchart!N21,totallaptimes!$1:$1048576,ROW()-1)-HLOOKUP(lapchart!M21,totallaptimes!$1:$1048576,ROW()-1),"")</f>
        <v>1.0219907407408441E-5</v>
      </c>
      <c r="O21" s="2">
        <f>IFERROR(HLOOKUP(lapchart!O21,totallaptimes!$1:$1048576,ROW()-1)-HLOOKUP(lapchart!N21,totallaptimes!$1:$1048576,ROW()-1),"")</f>
        <v>1.078587962962986E-4</v>
      </c>
      <c r="P21" s="2">
        <f>IFERROR(HLOOKUP(lapchart!P21,totallaptimes!$1:$1048576,ROW()-1)-HLOOKUP(lapchart!O21,totallaptimes!$1:$1048576,ROW()-1),"")</f>
        <v>1.3634259259254905E-5</v>
      </c>
      <c r="Q21" s="2">
        <f>IFERROR(HLOOKUP(lapchart!Q21,totallaptimes!$1:$1048576,ROW()-1)-HLOOKUP(lapchart!P21,totallaptimes!$1:$1048576,ROW()-1),"")</f>
        <v>1.6041666666671145E-5</v>
      </c>
      <c r="R21" s="2">
        <f>IFERROR(HLOOKUP(lapchart!R21,totallaptimes!$1:$1048576,ROW()-1)-HLOOKUP(lapchart!Q21,totallaptimes!$1:$1048576,ROW()-1),"")</f>
        <v>7.1296296296312345E-6</v>
      </c>
      <c r="S21" s="2">
        <f>IFERROR(HLOOKUP(lapchart!S21,totallaptimes!$1:$1048576,ROW()-1)-HLOOKUP(lapchart!R21,totallaptimes!$1:$1048576,ROW()-1),"")</f>
        <v>9.5590277777779509E-5</v>
      </c>
      <c r="T21" s="2">
        <f>IFERROR(HLOOKUP(lapchart!T21,totallaptimes!$1:$1048576,ROW()-1)-HLOOKUP(lapchart!S21,totallaptimes!$1:$1048576,ROW()-1),"")</f>
        <v>1.1467592592592085E-4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5.0775462962962536E-5</v>
      </c>
      <c r="D22" s="2">
        <f>IFERROR(HLOOKUP(lapchart!D22,totallaptimes!$1:$1048576,ROW()-1)-HLOOKUP(lapchart!C22,totallaptimes!$1:$1048576,ROW()-1),"")</f>
        <v>3.2268518518511341E-5</v>
      </c>
      <c r="E22" s="2">
        <f>IFERROR(HLOOKUP(lapchart!E22,totallaptimes!$1:$1048576,ROW()-1)-HLOOKUP(lapchart!D22,totallaptimes!$1:$1048576,ROW()-1),"")</f>
        <v>1.352777777777793E-4</v>
      </c>
      <c r="F22" s="2">
        <f>IFERROR(HLOOKUP(lapchart!F22,totallaptimes!$1:$1048576,ROW()-1)-HLOOKUP(lapchart!E22,totallaptimes!$1:$1048576,ROW()-1),"")</f>
        <v>2.230555555555562E-4</v>
      </c>
      <c r="G22" s="2">
        <f>IFERROR(HLOOKUP(lapchart!G22,totallaptimes!$1:$1048576,ROW()-1)-HLOOKUP(lapchart!F22,totallaptimes!$1:$1048576,ROW()-1),"")</f>
        <v>6.3043981481485101E-5</v>
      </c>
      <c r="H22" s="2">
        <f>IFERROR(HLOOKUP(lapchart!H22,totallaptimes!$1:$1048576,ROW()-1)-HLOOKUP(lapchart!G22,totallaptimes!$1:$1048576,ROW()-1),"")</f>
        <v>7.2812499999994756E-5</v>
      </c>
      <c r="I22" s="2">
        <f>IFERROR(HLOOKUP(lapchart!I22,totallaptimes!$1:$1048576,ROW()-1)-HLOOKUP(lapchart!H22,totallaptimes!$1:$1048576,ROW()-1),"")</f>
        <v>2.5324074074076913E-5</v>
      </c>
      <c r="J22" s="2">
        <f>IFERROR(HLOOKUP(lapchart!J22,totallaptimes!$1:$1048576,ROW()-1)-HLOOKUP(lapchart!I22,totallaptimes!$1:$1048576,ROW()-1),"")</f>
        <v>5.8611111111109976E-5</v>
      </c>
      <c r="K22" s="2">
        <f>IFERROR(HLOOKUP(lapchart!K22,totallaptimes!$1:$1048576,ROW()-1)-HLOOKUP(lapchart!J22,totallaptimes!$1:$1048576,ROW()-1),"")</f>
        <v>2.3055555555550472E-5</v>
      </c>
      <c r="L22" s="2">
        <f>IFERROR(HLOOKUP(lapchart!L22,totallaptimes!$1:$1048576,ROW()-1)-HLOOKUP(lapchart!K22,totallaptimes!$1:$1048576,ROW()-1),"")</f>
        <v>4.0960648148152812E-5</v>
      </c>
      <c r="M22" s="2">
        <f>IFERROR(HLOOKUP(lapchart!M22,totallaptimes!$1:$1048576,ROW()-1)-HLOOKUP(lapchart!L22,totallaptimes!$1:$1048576,ROW()-1),"")</f>
        <v>1.4768518518514656E-5</v>
      </c>
      <c r="N22" s="2">
        <f>IFERROR(HLOOKUP(lapchart!N22,totallaptimes!$1:$1048576,ROW()-1)-HLOOKUP(lapchart!M22,totallaptimes!$1:$1048576,ROW()-1),"")</f>
        <v>1.2152777777781065E-5</v>
      </c>
      <c r="O22" s="2">
        <f>IFERROR(HLOOKUP(lapchart!O22,totallaptimes!$1:$1048576,ROW()-1)-HLOOKUP(lapchart!N22,totallaptimes!$1:$1048576,ROW()-1),"")</f>
        <v>1.1341435185185239E-4</v>
      </c>
      <c r="P22" s="2">
        <f>IFERROR(HLOOKUP(lapchart!P22,totallaptimes!$1:$1048576,ROW()-1)-HLOOKUP(lapchart!O22,totallaptimes!$1:$1048576,ROW()-1),"")</f>
        <v>1.3935185185182802E-5</v>
      </c>
      <c r="Q22" s="2">
        <f>IFERROR(HLOOKUP(lapchart!Q22,totallaptimes!$1:$1048576,ROW()-1)-HLOOKUP(lapchart!P22,totallaptimes!$1:$1048576,ROW()-1),"")</f>
        <v>1.3472222222227215E-5</v>
      </c>
      <c r="R22" s="2">
        <f>IFERROR(HLOOKUP(lapchart!R22,totallaptimes!$1:$1048576,ROW()-1)-HLOOKUP(lapchart!Q22,totallaptimes!$1:$1048576,ROW()-1),"")</f>
        <v>2.7951388888888123E-5</v>
      </c>
      <c r="S22" s="2">
        <f>IFERROR(HLOOKUP(lapchart!S22,totallaptimes!$1:$1048576,ROW()-1)-HLOOKUP(lapchart!R22,totallaptimes!$1:$1048576,ROW()-1),"")</f>
        <v>7.089120370370669E-5</v>
      </c>
      <c r="T22" s="2">
        <f>IFERROR(HLOOKUP(lapchart!T22,totallaptimes!$1:$1048576,ROW()-1)-HLOOKUP(lapchart!S22,totallaptimes!$1:$1048576,ROW()-1),"")</f>
        <v>1.3493055555555133E-4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4.8969907407405561E-5</v>
      </c>
      <c r="D23" s="2">
        <f>IFERROR(HLOOKUP(lapchart!D23,totallaptimes!$1:$1048576,ROW()-1)-HLOOKUP(lapchart!C23,totallaptimes!$1:$1048576,ROW()-1),"")</f>
        <v>2.9548611111103462E-5</v>
      </c>
      <c r="E23" s="2">
        <f>IFERROR(HLOOKUP(lapchart!E23,totallaptimes!$1:$1048576,ROW()-1)-HLOOKUP(lapchart!D23,totallaptimes!$1:$1048576,ROW()-1),"")</f>
        <v>1.3877314814815175E-4</v>
      </c>
      <c r="F23" s="2">
        <f>IFERROR(HLOOKUP(lapchart!F23,totallaptimes!$1:$1048576,ROW()-1)-HLOOKUP(lapchart!E23,totallaptimes!$1:$1048576,ROW()-1),"")</f>
        <v>2.3248842592592592E-4</v>
      </c>
      <c r="G23" s="2">
        <f>IFERROR(HLOOKUP(lapchart!G23,totallaptimes!$1:$1048576,ROW()-1)-HLOOKUP(lapchart!F23,totallaptimes!$1:$1048576,ROW()-1),"")</f>
        <v>1.2596064814815108E-4</v>
      </c>
      <c r="H23" s="2">
        <f>IFERROR(HLOOKUP(lapchart!H23,totallaptimes!$1:$1048576,ROW()-1)-HLOOKUP(lapchart!G23,totallaptimes!$1:$1048576,ROW()-1),"")</f>
        <v>1.4641203703699007E-5</v>
      </c>
      <c r="I23" s="2">
        <f>IFERROR(HLOOKUP(lapchart!I23,totallaptimes!$1:$1048576,ROW()-1)-HLOOKUP(lapchart!H23,totallaptimes!$1:$1048576,ROW()-1),"")</f>
        <v>9.2453703703705703E-5</v>
      </c>
      <c r="J23" s="2">
        <f>IFERROR(HLOOKUP(lapchart!J23,totallaptimes!$1:$1048576,ROW()-1)-HLOOKUP(lapchart!I23,totallaptimes!$1:$1048576,ROW()-1),"")</f>
        <v>2.2824074074067474E-5</v>
      </c>
      <c r="K23" s="2">
        <f>IFERROR(HLOOKUP(lapchart!K23,totallaptimes!$1:$1048576,ROW()-1)-HLOOKUP(lapchart!J23,totallaptimes!$1:$1048576,ROW()-1),"")</f>
        <v>4.2615740740745839E-5</v>
      </c>
      <c r="L23" s="2">
        <f>IFERROR(HLOOKUP(lapchart!L23,totallaptimes!$1:$1048576,ROW()-1)-HLOOKUP(lapchart!K23,totallaptimes!$1:$1048576,ROW()-1),"")</f>
        <v>1.2407407407405424E-5</v>
      </c>
      <c r="M23" s="2">
        <f>IFERROR(HLOOKUP(lapchart!M23,totallaptimes!$1:$1048576,ROW()-1)-HLOOKUP(lapchart!L23,totallaptimes!$1:$1048576,ROW()-1),"")</f>
        <v>1.936342592592788E-5</v>
      </c>
      <c r="N23" s="2">
        <f>IFERROR(HLOOKUP(lapchart!N23,totallaptimes!$1:$1048576,ROW()-1)-HLOOKUP(lapchart!M23,totallaptimes!$1:$1048576,ROW()-1),"")</f>
        <v>6.3958333333336004E-5</v>
      </c>
      <c r="O23" s="2">
        <f>IFERROR(HLOOKUP(lapchart!O23,totallaptimes!$1:$1048576,ROW()-1)-HLOOKUP(lapchart!N23,totallaptimes!$1:$1048576,ROW()-1),"")</f>
        <v>5.3993055555555391E-5</v>
      </c>
      <c r="P23" s="2">
        <f>IFERROR(HLOOKUP(lapchart!P23,totallaptimes!$1:$1048576,ROW()-1)-HLOOKUP(lapchart!O23,totallaptimes!$1:$1048576,ROW()-1),"")</f>
        <v>1.6585648148149251E-5</v>
      </c>
      <c r="Q23" s="2">
        <f>IFERROR(HLOOKUP(lapchart!Q23,totallaptimes!$1:$1048576,ROW()-1)-HLOOKUP(lapchart!P23,totallaptimes!$1:$1048576,ROW()-1),"")</f>
        <v>2.1921296296290721E-5</v>
      </c>
      <c r="R23" s="2">
        <f>IFERROR(HLOOKUP(lapchart!R23,totallaptimes!$1:$1048576,ROW()-1)-HLOOKUP(lapchart!Q23,totallaptimes!$1:$1048576,ROW()-1),"")</f>
        <v>2.3321759259262859E-5</v>
      </c>
      <c r="S23" s="2">
        <f>IFERROR(HLOOKUP(lapchart!S23,totallaptimes!$1:$1048576,ROW()-1)-HLOOKUP(lapchart!R23,totallaptimes!$1:$1048576,ROW()-1),"")</f>
        <v>5.799768518519044E-5</v>
      </c>
      <c r="T23" s="2">
        <f>IFERROR(HLOOKUP(lapchart!T23,totallaptimes!$1:$1048576,ROW()-1)-HLOOKUP(lapchart!S23,totallaptimes!$1:$1048576,ROW()-1),"")</f>
        <v>1.7311342592592205E-4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7.2685185185175638E-5</v>
      </c>
      <c r="D24" s="2">
        <f>IFERROR(HLOOKUP(lapchart!D24,totallaptimes!$1:$1048576,ROW()-1)-HLOOKUP(lapchart!C24,totallaptimes!$1:$1048576,ROW()-1),"")</f>
        <v>3.4305555555561723E-5</v>
      </c>
      <c r="E24" s="2">
        <f>IFERROR(HLOOKUP(lapchart!E24,totallaptimes!$1:$1048576,ROW()-1)-HLOOKUP(lapchart!D24,totallaptimes!$1:$1048576,ROW()-1),"")</f>
        <v>1.0561342592592393E-4</v>
      </c>
      <c r="F24" s="2">
        <f>IFERROR(HLOOKUP(lapchart!F24,totallaptimes!$1:$1048576,ROW()-1)-HLOOKUP(lapchart!E24,totallaptimes!$1:$1048576,ROW()-1),"")</f>
        <v>2.4027777777777676E-4</v>
      </c>
      <c r="G24" s="2">
        <f>IFERROR(HLOOKUP(lapchart!G24,totallaptimes!$1:$1048576,ROW()-1)-HLOOKUP(lapchart!F24,totallaptimes!$1:$1048576,ROW()-1),"")</f>
        <v>1.4531249999999787E-4</v>
      </c>
      <c r="H24" s="2">
        <f>IFERROR(HLOOKUP(lapchart!H24,totallaptimes!$1:$1048576,ROW()-1)-HLOOKUP(lapchart!G24,totallaptimes!$1:$1048576,ROW()-1),"")</f>
        <v>1.0248842592592775E-4</v>
      </c>
      <c r="I24" s="2">
        <f>IFERROR(HLOOKUP(lapchart!I24,totallaptimes!$1:$1048576,ROW()-1)-HLOOKUP(lapchart!H24,totallaptimes!$1:$1048576,ROW()-1),"")</f>
        <v>2.3090277777772922E-5</v>
      </c>
      <c r="J24" s="2">
        <f>IFERROR(HLOOKUP(lapchart!J24,totallaptimes!$1:$1048576,ROW()-1)-HLOOKUP(lapchart!I24,totallaptimes!$1:$1048576,ROW()-1),"")</f>
        <v>4.126157407407724E-5</v>
      </c>
      <c r="K24" s="2">
        <f>IFERROR(HLOOKUP(lapchart!K24,totallaptimes!$1:$1048576,ROW()-1)-HLOOKUP(lapchart!J24,totallaptimes!$1:$1048576,ROW()-1),"")</f>
        <v>1.0590277777777768E-5</v>
      </c>
      <c r="L24" s="2">
        <f>IFERROR(HLOOKUP(lapchart!L24,totallaptimes!$1:$1048576,ROW()-1)-HLOOKUP(lapchart!K24,totallaptimes!$1:$1048576,ROW()-1),"")</f>
        <v>2.3067129629631561E-5</v>
      </c>
      <c r="M24" s="2">
        <f>IFERROR(HLOOKUP(lapchart!M24,totallaptimes!$1:$1048576,ROW()-1)-HLOOKUP(lapchart!L24,totallaptimes!$1:$1048576,ROW()-1),"")</f>
        <v>2.6921296296299191E-5</v>
      </c>
      <c r="N24" s="2">
        <f>IFERROR(HLOOKUP(lapchart!N24,totallaptimes!$1:$1048576,ROW()-1)-HLOOKUP(lapchart!M24,totallaptimes!$1:$1048576,ROW()-1),"")</f>
        <v>3.5659722222219914E-5</v>
      </c>
      <c r="O24" s="2">
        <f>IFERROR(HLOOKUP(lapchart!O24,totallaptimes!$1:$1048576,ROW()-1)-HLOOKUP(lapchart!N24,totallaptimes!$1:$1048576,ROW()-1),"")</f>
        <v>6.18981481481512E-5</v>
      </c>
      <c r="P24" s="2">
        <f>IFERROR(HLOOKUP(lapchart!P24,totallaptimes!$1:$1048576,ROW()-1)-HLOOKUP(lapchart!O24,totallaptimes!$1:$1048576,ROW()-1),"")</f>
        <v>1.7025462962960008E-5</v>
      </c>
      <c r="Q24" s="2">
        <f>IFERROR(HLOOKUP(lapchart!Q24,totallaptimes!$1:$1048576,ROW()-1)-HLOOKUP(lapchart!P24,totallaptimes!$1:$1048576,ROW()-1),"")</f>
        <v>1.9884259259254217E-5</v>
      </c>
      <c r="R24" s="2">
        <f>IFERROR(HLOOKUP(lapchart!R24,totallaptimes!$1:$1048576,ROW()-1)-HLOOKUP(lapchart!Q24,totallaptimes!$1:$1048576,ROW()-1),"")</f>
        <v>2.8703703703707867E-5</v>
      </c>
      <c r="S24" s="2">
        <f>IFERROR(HLOOKUP(lapchart!S24,totallaptimes!$1:$1048576,ROW()-1)-HLOOKUP(lapchart!R24,totallaptimes!$1:$1048576,ROW()-1),"")</f>
        <v>5.4583333333340506E-5</v>
      </c>
      <c r="T24" s="2">
        <f>IFERROR(HLOOKUP(lapchart!T24,totallaptimes!$1:$1048576,ROW()-1)-HLOOKUP(lapchart!S24,totallaptimes!$1:$1048576,ROW()-1),"")</f>
        <v>2.036805555555507E-4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7.2604166666656589E-5</v>
      </c>
      <c r="D25" s="2">
        <f>IFERROR(HLOOKUP(lapchart!D25,totallaptimes!$1:$1048576,ROW()-1)-HLOOKUP(lapchart!C25,totallaptimes!$1:$1048576,ROW()-1),"")</f>
        <v>1.4005787037037545E-4</v>
      </c>
      <c r="E25" s="2">
        <f>IFERROR(HLOOKUP(lapchart!E25,totallaptimes!$1:$1048576,ROW()-1)-HLOOKUP(lapchart!D25,totallaptimes!$1:$1048576,ROW()-1),"")</f>
        <v>1.1357638888889049E-4</v>
      </c>
      <c r="F25" s="2">
        <f>IFERROR(HLOOKUP(lapchart!F25,totallaptimes!$1:$1048576,ROW()-1)-HLOOKUP(lapchart!E25,totallaptimes!$1:$1048576,ROW()-1),"")</f>
        <v>1.3546296296295876E-4</v>
      </c>
      <c r="G25" s="2">
        <f>IFERROR(HLOOKUP(lapchart!G25,totallaptimes!$1:$1048576,ROW()-1)-HLOOKUP(lapchart!F25,totallaptimes!$1:$1048576,ROW()-1),"")</f>
        <v>1.9766203703703439E-4</v>
      </c>
      <c r="H25" s="2">
        <f>IFERROR(HLOOKUP(lapchart!H25,totallaptimes!$1:$1048576,ROW()-1)-HLOOKUP(lapchart!G25,totallaptimes!$1:$1048576,ROW()-1),"")</f>
        <v>6.1331018518521324E-5</v>
      </c>
      <c r="I25" s="2">
        <f>IFERROR(HLOOKUP(lapchart!I25,totallaptimes!$1:$1048576,ROW()-1)-HLOOKUP(lapchart!H25,totallaptimes!$1:$1048576,ROW()-1),"")</f>
        <v>2.4317129629625872E-5</v>
      </c>
      <c r="J25" s="2">
        <f>IFERROR(HLOOKUP(lapchart!J25,totallaptimes!$1:$1048576,ROW()-1)-HLOOKUP(lapchart!I25,totallaptimes!$1:$1048576,ROW()-1),"")</f>
        <v>5.2337962962965834E-5</v>
      </c>
      <c r="K25" s="2">
        <f>IFERROR(HLOOKUP(lapchart!K25,totallaptimes!$1:$1048576,ROW()-1)-HLOOKUP(lapchart!J25,totallaptimes!$1:$1048576,ROW()-1),"")</f>
        <v>8.8078703703690919E-6</v>
      </c>
      <c r="L25" s="2">
        <f>IFERROR(HLOOKUP(lapchart!L25,totallaptimes!$1:$1048576,ROW()-1)-HLOOKUP(lapchart!K25,totallaptimes!$1:$1048576,ROW()-1),"")</f>
        <v>1.7060185185185928E-5</v>
      </c>
      <c r="M25" s="2">
        <f>IFERROR(HLOOKUP(lapchart!M25,totallaptimes!$1:$1048576,ROW()-1)-HLOOKUP(lapchart!L25,totallaptimes!$1:$1048576,ROW()-1),"")</f>
        <v>1.8356481481487247E-5</v>
      </c>
      <c r="N25" s="2">
        <f>IFERROR(HLOOKUP(lapchart!N25,totallaptimes!$1:$1048576,ROW()-1)-HLOOKUP(lapchart!M25,totallaptimes!$1:$1048576,ROW()-1),"")</f>
        <v>3.5138888888886638E-5</v>
      </c>
      <c r="O25" s="2">
        <f>IFERROR(HLOOKUP(lapchart!O25,totallaptimes!$1:$1048576,ROW()-1)-HLOOKUP(lapchart!N25,totallaptimes!$1:$1048576,ROW()-1),"")</f>
        <v>6.0393518518518652E-5</v>
      </c>
      <c r="P25" s="2">
        <f>IFERROR(HLOOKUP(lapchart!P25,totallaptimes!$1:$1048576,ROW()-1)-HLOOKUP(lapchart!O25,totallaptimes!$1:$1048576,ROW()-1),"")</f>
        <v>4.2141203703702224E-5</v>
      </c>
      <c r="Q25" s="2">
        <f>IFERROR(HLOOKUP(lapchart!Q25,totallaptimes!$1:$1048576,ROW()-1)-HLOOKUP(lapchart!P25,totallaptimes!$1:$1048576,ROW()-1),"")</f>
        <v>1.3402777777771907E-5</v>
      </c>
      <c r="R25" s="2">
        <f>IFERROR(HLOOKUP(lapchart!R25,totallaptimes!$1:$1048576,ROW()-1)-HLOOKUP(lapchart!Q25,totallaptimes!$1:$1048576,ROW()-1),"")</f>
        <v>2.6168981481486386E-5</v>
      </c>
      <c r="S25" s="2">
        <f>IFERROR(HLOOKUP(lapchart!S25,totallaptimes!$1:$1048576,ROW()-1)-HLOOKUP(lapchart!R25,totallaptimes!$1:$1048576,ROW()-1),"")</f>
        <v>5.2256944444450254E-5</v>
      </c>
      <c r="T25" s="2">
        <f>IFERROR(HLOOKUP(lapchart!T25,totallaptimes!$1:$1048576,ROW()-1)-HLOOKUP(lapchart!S25,totallaptimes!$1:$1048576,ROW()-1),"")</f>
        <v>2.2076388888888493E-4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6.7800925925915606E-5</v>
      </c>
      <c r="D26" s="2">
        <f>IFERROR(HLOOKUP(lapchart!D26,totallaptimes!$1:$1048576,ROW()-1)-HLOOKUP(lapchart!C26,totallaptimes!$1:$1048576,ROW()-1),"")</f>
        <v>1.4112268518519031E-4</v>
      </c>
      <c r="E26" s="2">
        <f>IFERROR(HLOOKUP(lapchart!E26,totallaptimes!$1:$1048576,ROW()-1)-HLOOKUP(lapchart!D26,totallaptimes!$1:$1048576,ROW()-1),"")</f>
        <v>1.0491898148148535E-4</v>
      </c>
      <c r="F26" s="2">
        <f>IFERROR(HLOOKUP(lapchart!F26,totallaptimes!$1:$1048576,ROW()-1)-HLOOKUP(lapchart!E26,totallaptimes!$1:$1048576,ROW()-1),"")</f>
        <v>1.5456018518518119E-4</v>
      </c>
      <c r="G26" s="2">
        <f>IFERROR(HLOOKUP(lapchart!G26,totallaptimes!$1:$1048576,ROW()-1)-HLOOKUP(lapchart!F26,totallaptimes!$1:$1048576,ROW()-1),"")</f>
        <v>2.7027777777777554E-4</v>
      </c>
      <c r="H26" s="2">
        <f>IFERROR(HLOOKUP(lapchart!H26,totallaptimes!$1:$1048576,ROW()-1)-HLOOKUP(lapchart!G26,totallaptimes!$1:$1048576,ROW()-1),"")</f>
        <v>2.8935185185183926E-5</v>
      </c>
      <c r="I26" s="2">
        <f>IFERROR(HLOOKUP(lapchart!I26,totallaptimes!$1:$1048576,ROW()-1)-HLOOKUP(lapchart!H26,totallaptimes!$1:$1048576,ROW()-1),"")</f>
        <v>6.4085648148148183E-5</v>
      </c>
      <c r="J26" s="2">
        <f>IFERROR(HLOOKUP(lapchart!J26,totallaptimes!$1:$1048576,ROW()-1)-HLOOKUP(lapchart!I26,totallaptimes!$1:$1048576,ROW()-1),"")</f>
        <v>2.1828703703704461E-5</v>
      </c>
      <c r="K26" s="2">
        <f>IFERROR(HLOOKUP(lapchart!K26,totallaptimes!$1:$1048576,ROW()-1)-HLOOKUP(lapchart!J26,totallaptimes!$1:$1048576,ROW()-1),"")</f>
        <v>1.6273148148147204E-5</v>
      </c>
      <c r="L26" s="2">
        <f>IFERROR(HLOOKUP(lapchart!L26,totallaptimes!$1:$1048576,ROW()-1)-HLOOKUP(lapchart!K26,totallaptimes!$1:$1048576,ROW()-1),"")</f>
        <v>5.3819444444519471E-6</v>
      </c>
      <c r="M26" s="2">
        <f>IFERROR(HLOOKUP(lapchart!M26,totallaptimes!$1:$1048576,ROW()-1)-HLOOKUP(lapchart!L26,totallaptimes!$1:$1048576,ROW()-1),"")</f>
        <v>2.2662037037032845E-5</v>
      </c>
      <c r="N26" s="2">
        <f>IFERROR(HLOOKUP(lapchart!N26,totallaptimes!$1:$1048576,ROW()-1)-HLOOKUP(lapchart!M26,totallaptimes!$1:$1048576,ROW()-1),"")</f>
        <v>2.2708333333329445E-5</v>
      </c>
      <c r="O26" s="2">
        <f>IFERROR(HLOOKUP(lapchart!O26,totallaptimes!$1:$1048576,ROW()-1)-HLOOKUP(lapchart!N26,totallaptimes!$1:$1048576,ROW()-1),"")</f>
        <v>3.8159722222225884E-5</v>
      </c>
      <c r="P26" s="2">
        <f>IFERROR(HLOOKUP(lapchart!P26,totallaptimes!$1:$1048576,ROW()-1)-HLOOKUP(lapchart!O26,totallaptimes!$1:$1048576,ROW()-1),"")</f>
        <v>6.0891203703703628E-5</v>
      </c>
      <c r="Q26" s="2">
        <f>IFERROR(HLOOKUP(lapchart!Q26,totallaptimes!$1:$1048576,ROW()-1)-HLOOKUP(lapchart!P26,totallaptimes!$1:$1048576,ROW()-1),"")</f>
        <v>3.1562499999998606E-5</v>
      </c>
      <c r="R26" s="2">
        <f>IFERROR(HLOOKUP(lapchart!R26,totallaptimes!$1:$1048576,ROW()-1)-HLOOKUP(lapchart!Q26,totallaptimes!$1:$1048576,ROW()-1),"")</f>
        <v>4.3425925925932862E-5</v>
      </c>
      <c r="S26" s="2">
        <f>IFERROR(HLOOKUP(lapchart!S26,totallaptimes!$1:$1048576,ROW()-1)-HLOOKUP(lapchart!R26,totallaptimes!$1:$1048576,ROW()-1),"")</f>
        <v>7.1874999999881062E-6</v>
      </c>
      <c r="T26" s="2">
        <f>IFERROR(HLOOKUP(lapchart!T26,totallaptimes!$1:$1048576,ROW()-1)-HLOOKUP(lapchart!S26,totallaptimes!$1:$1048576,ROW()-1),"")</f>
        <v>2.3115740740741603E-4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5.8726851851841066E-5</v>
      </c>
      <c r="D27" s="2">
        <f>IFERROR(HLOOKUP(lapchart!D27,totallaptimes!$1:$1048576,ROW()-1)-HLOOKUP(lapchart!C27,totallaptimes!$1:$1048576,ROW()-1),"")</f>
        <v>1.4337962962963566E-4</v>
      </c>
      <c r="E27" s="2">
        <f>IFERROR(HLOOKUP(lapchart!E27,totallaptimes!$1:$1048576,ROW()-1)-HLOOKUP(lapchart!D27,totallaptimes!$1:$1048576,ROW()-1),"")</f>
        <v>9.2141203703707125E-5</v>
      </c>
      <c r="F27" s="2">
        <f>IFERROR(HLOOKUP(lapchart!F27,totallaptimes!$1:$1048576,ROW()-1)-HLOOKUP(lapchart!E27,totallaptimes!$1:$1048576,ROW()-1),"")</f>
        <v>1.8207175925925509E-4</v>
      </c>
      <c r="G27" s="2">
        <f>IFERROR(HLOOKUP(lapchart!G27,totallaptimes!$1:$1048576,ROW()-1)-HLOOKUP(lapchart!F27,totallaptimes!$1:$1048576,ROW()-1),"")</f>
        <v>2.7513888888888727E-4</v>
      </c>
      <c r="H27" s="2">
        <f>IFERROR(HLOOKUP(lapchart!H27,totallaptimes!$1:$1048576,ROW()-1)-HLOOKUP(lapchart!G27,totallaptimes!$1:$1048576,ROW()-1),"")</f>
        <v>3.1678240740740105E-5</v>
      </c>
      <c r="I27" s="2">
        <f>IFERROR(HLOOKUP(lapchart!I27,totallaptimes!$1:$1048576,ROW()-1)-HLOOKUP(lapchart!H27,totallaptimes!$1:$1048576,ROW()-1),"")</f>
        <v>6.2627314814815704E-5</v>
      </c>
      <c r="J27" s="2">
        <f>IFERROR(HLOOKUP(lapchart!J27,totallaptimes!$1:$1048576,ROW()-1)-HLOOKUP(lapchart!I27,totallaptimes!$1:$1048576,ROW()-1),"")</f>
        <v>2.8055555555558942E-5</v>
      </c>
      <c r="K27" s="2">
        <f>IFERROR(HLOOKUP(lapchart!K27,totallaptimes!$1:$1048576,ROW()-1)-HLOOKUP(lapchart!J27,totallaptimes!$1:$1048576,ROW()-1),"")</f>
        <v>1.4224537037040019E-5</v>
      </c>
      <c r="L27" s="2">
        <f>IFERROR(HLOOKUP(lapchart!L27,totallaptimes!$1:$1048576,ROW()-1)-HLOOKUP(lapchart!K27,totallaptimes!$1:$1048576,ROW()-1),"")</f>
        <v>1.949074074073659E-5</v>
      </c>
      <c r="M27" s="2">
        <f>IFERROR(HLOOKUP(lapchart!M27,totallaptimes!$1:$1048576,ROW()-1)-HLOOKUP(lapchart!L27,totallaptimes!$1:$1048576,ROW()-1),"")</f>
        <v>1.0231481481479121E-5</v>
      </c>
      <c r="N27" s="2">
        <f>IFERROR(HLOOKUP(lapchart!N27,totallaptimes!$1:$1048576,ROW()-1)-HLOOKUP(lapchart!M27,totallaptimes!$1:$1048576,ROW()-1),"")</f>
        <v>1.6874999999999529E-5</v>
      </c>
      <c r="O27" s="2">
        <f>IFERROR(HLOOKUP(lapchart!O27,totallaptimes!$1:$1048576,ROW()-1)-HLOOKUP(lapchart!N27,totallaptimes!$1:$1048576,ROW()-1),"")</f>
        <v>3.9236111111111416E-5</v>
      </c>
      <c r="P27" s="2">
        <f>IFERROR(HLOOKUP(lapchart!P27,totallaptimes!$1:$1048576,ROW()-1)-HLOOKUP(lapchart!O27,totallaptimes!$1:$1048576,ROW()-1),"")</f>
        <v>7.9502314814815234E-5</v>
      </c>
      <c r="Q27" s="2">
        <f>IFERROR(HLOOKUP(lapchart!Q27,totallaptimes!$1:$1048576,ROW()-1)-HLOOKUP(lapchart!P27,totallaptimes!$1:$1048576,ROW()-1),"")</f>
        <v>2.71180555555528E-5</v>
      </c>
      <c r="R27" s="2">
        <f>IFERROR(HLOOKUP(lapchart!R27,totallaptimes!$1:$1048576,ROW()-1)-HLOOKUP(lapchart!Q27,totallaptimes!$1:$1048576,ROW()-1),"")</f>
        <v>3.4953703703710648E-5</v>
      </c>
      <c r="S27" s="2">
        <f>IFERROR(HLOOKUP(lapchart!S27,totallaptimes!$1:$1048576,ROW()-1)-HLOOKUP(lapchart!R27,totallaptimes!$1:$1048576,ROW()-1),"")</f>
        <v>2.7412037037036902E-4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5.3009259259328978E-6</v>
      </c>
      <c r="D28" s="2">
        <f>IFERROR(HLOOKUP(lapchart!D28,totallaptimes!$1:$1048576,ROW()-1)-HLOOKUP(lapchart!C28,totallaptimes!$1:$1048576,ROW()-1),"")</f>
        <v>1.4384259259259125E-4</v>
      </c>
      <c r="E28" s="2">
        <f>IFERROR(HLOOKUP(lapchart!E28,totallaptimes!$1:$1048576,ROW()-1)-HLOOKUP(lapchart!D28,totallaptimes!$1:$1048576,ROW()-1),"")</f>
        <v>7.4155092592592675E-5</v>
      </c>
      <c r="F28" s="2">
        <f>IFERROR(HLOOKUP(lapchart!F28,totallaptimes!$1:$1048576,ROW()-1)-HLOOKUP(lapchart!E28,totallaptimes!$1:$1048576,ROW()-1),"")</f>
        <v>2.075115740740735E-4</v>
      </c>
      <c r="G28" s="2">
        <f>IFERROR(HLOOKUP(lapchart!G28,totallaptimes!$1:$1048576,ROW()-1)-HLOOKUP(lapchart!F28,totallaptimes!$1:$1048576,ROW()-1),"")</f>
        <v>2.8484953703702964E-4</v>
      </c>
      <c r="H28" s="2">
        <f>IFERROR(HLOOKUP(lapchart!H28,totallaptimes!$1:$1048576,ROW()-1)-HLOOKUP(lapchart!G28,totallaptimes!$1:$1048576,ROW()-1),"")</f>
        <v>2.8553240740740449E-5</v>
      </c>
      <c r="I28" s="2">
        <f>IFERROR(HLOOKUP(lapchart!I28,totallaptimes!$1:$1048576,ROW()-1)-HLOOKUP(lapchart!H28,totallaptimes!$1:$1048576,ROW()-1),"")</f>
        <v>6.0937500000003697E-5</v>
      </c>
      <c r="J28" s="2">
        <f>IFERROR(HLOOKUP(lapchart!J28,totallaptimes!$1:$1048576,ROW()-1)-HLOOKUP(lapchart!I28,totallaptimes!$1:$1048576,ROW()-1),"")</f>
        <v>3.5474537037040454E-5</v>
      </c>
      <c r="K28" s="2">
        <f>IFERROR(HLOOKUP(lapchart!K28,totallaptimes!$1:$1048576,ROW()-1)-HLOOKUP(lapchart!J28,totallaptimes!$1:$1048576,ROW()-1),"")</f>
        <v>1.1099537037040363E-5</v>
      </c>
      <c r="L28" s="2">
        <f>IFERROR(HLOOKUP(lapchart!L28,totallaptimes!$1:$1048576,ROW()-1)-HLOOKUP(lapchart!K28,totallaptimes!$1:$1048576,ROW()-1),"")</f>
        <v>5.8263888888882009E-5</v>
      </c>
      <c r="M28" s="2">
        <f>IFERROR(HLOOKUP(lapchart!M28,totallaptimes!$1:$1048576,ROW()-1)-HLOOKUP(lapchart!L28,totallaptimes!$1:$1048576,ROW()-1),"")</f>
        <v>8.2523148148133663E-6</v>
      </c>
      <c r="N28" s="2">
        <f>IFERROR(HLOOKUP(lapchart!N28,totallaptimes!$1:$1048576,ROW()-1)-HLOOKUP(lapchart!M28,totallaptimes!$1:$1048576,ROW()-1),"")</f>
        <v>2.2893518518515843E-5</v>
      </c>
      <c r="O28" s="2">
        <f>IFERROR(HLOOKUP(lapchart!O28,totallaptimes!$1:$1048576,ROW()-1)-HLOOKUP(lapchart!N28,totallaptimes!$1:$1048576,ROW()-1),"")</f>
        <v>6.5625000000082978E-6</v>
      </c>
      <c r="P28" s="2">
        <f>IFERROR(HLOOKUP(lapchart!P28,totallaptimes!$1:$1048576,ROW()-1)-HLOOKUP(lapchart!O28,totallaptimes!$1:$1048576,ROW()-1),"")</f>
        <v>8.6990740740734707E-5</v>
      </c>
      <c r="Q28" s="2">
        <f>IFERROR(HLOOKUP(lapchart!Q28,totallaptimes!$1:$1048576,ROW()-1)-HLOOKUP(lapchart!P28,totallaptimes!$1:$1048576,ROW()-1),"")</f>
        <v>2.0312500000001232E-5</v>
      </c>
      <c r="R28" s="2">
        <f>IFERROR(HLOOKUP(lapchart!R28,totallaptimes!$1:$1048576,ROW()-1)-HLOOKUP(lapchart!Q28,totallaptimes!$1:$1048576,ROW()-1),"")</f>
        <v>3.34490740740781E-5</v>
      </c>
      <c r="S28" s="2">
        <f>IFERROR(HLOOKUP(lapchart!S28,totallaptimes!$1:$1048576,ROW()-1)-HLOOKUP(lapchart!R28,totallaptimes!$1:$1048576,ROW()-1),"")</f>
        <v>3.0274305555555436E-4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1.513078703703763E-4</v>
      </c>
      <c r="D29" s="2">
        <f>IFERROR(HLOOKUP(lapchart!D29,totallaptimes!$1:$1048576,ROW()-1)-HLOOKUP(lapchart!C29,totallaptimes!$1:$1048576,ROW()-1),"")</f>
        <v>6.7939814814808874E-5</v>
      </c>
      <c r="E29" s="2">
        <f>IFERROR(HLOOKUP(lapchart!E29,totallaptimes!$1:$1048576,ROW()-1)-HLOOKUP(lapchart!D29,totallaptimes!$1:$1048576,ROW()-1),"")</f>
        <v>2.3562500000000319E-4</v>
      </c>
      <c r="F29" s="2">
        <f>IFERROR(HLOOKUP(lapchart!F29,totallaptimes!$1:$1048576,ROW()-1)-HLOOKUP(lapchart!E29,totallaptimes!$1:$1048576,ROW()-1),"")</f>
        <v>4.0987268518517805E-4</v>
      </c>
      <c r="G29" s="2">
        <f>IFERROR(HLOOKUP(lapchart!G29,totallaptimes!$1:$1048576,ROW()-1)-HLOOKUP(lapchart!F29,totallaptimes!$1:$1048576,ROW()-1),"")</f>
        <v>4.1597222222224117E-5</v>
      </c>
      <c r="H29" s="2">
        <f>IFERROR(HLOOKUP(lapchart!H29,totallaptimes!$1:$1048576,ROW()-1)-HLOOKUP(lapchart!G29,totallaptimes!$1:$1048576,ROW()-1),"")</f>
        <v>1.684027777777708E-5</v>
      </c>
      <c r="I29" s="2">
        <f>IFERROR(HLOOKUP(lapchart!I29,totallaptimes!$1:$1048576,ROW()-1)-HLOOKUP(lapchart!H29,totallaptimes!$1:$1048576,ROW()-1),"")</f>
        <v>6.2442129629636245E-5</v>
      </c>
      <c r="J29" s="2">
        <f>IFERROR(HLOOKUP(lapchart!J29,totallaptimes!$1:$1048576,ROW()-1)-HLOOKUP(lapchart!I29,totallaptimes!$1:$1048576,ROW()-1),"")</f>
        <v>1.6631944444442381E-5</v>
      </c>
      <c r="K29" s="2">
        <f>IFERROR(HLOOKUP(lapchart!K29,totallaptimes!$1:$1048576,ROW()-1)-HLOOKUP(lapchart!J29,totallaptimes!$1:$1048576,ROW()-1),"")</f>
        <v>6.8298611111107521E-5</v>
      </c>
      <c r="L29" s="2">
        <f>IFERROR(HLOOKUP(lapchart!L29,totallaptimes!$1:$1048576,ROW()-1)-HLOOKUP(lapchart!K29,totallaptimes!$1:$1048576,ROW()-1),"")</f>
        <v>1.5798611111110528E-5</v>
      </c>
      <c r="M29" s="2">
        <f>IFERROR(HLOOKUP(lapchart!M29,totallaptimes!$1:$1048576,ROW()-1)-HLOOKUP(lapchart!L29,totallaptimes!$1:$1048576,ROW()-1),"")</f>
        <v>2.4756944444440099E-5</v>
      </c>
      <c r="N29" s="2">
        <f>IFERROR(HLOOKUP(lapchart!N29,totallaptimes!$1:$1048576,ROW()-1)-HLOOKUP(lapchart!M29,totallaptimes!$1:$1048576,ROW()-1),"")</f>
        <v>1.7037037037037628E-4</v>
      </c>
      <c r="O29" s="2">
        <f>IFERROR(HLOOKUP(lapchart!O29,totallaptimes!$1:$1048576,ROW()-1)-HLOOKUP(lapchart!N29,totallaptimes!$1:$1048576,ROW()-1),"")</f>
        <v>2.7418981481480698E-5</v>
      </c>
      <c r="P29" s="2">
        <f>IFERROR(HLOOKUP(lapchart!P29,totallaptimes!$1:$1048576,ROW()-1)-HLOOKUP(lapchart!O29,totallaptimes!$1:$1048576,ROW()-1),"")</f>
        <v>7.4548611111113772E-5</v>
      </c>
      <c r="Q29" s="2">
        <f>IFERROR(HLOOKUP(lapchart!Q29,totallaptimes!$1:$1048576,ROW()-1)-HLOOKUP(lapchart!P29,totallaptimes!$1:$1048576,ROW()-1),"")</f>
        <v>6.8541666666671608E-5</v>
      </c>
      <c r="R29" s="2">
        <f>IFERROR(HLOOKUP(lapchart!R29,totallaptimes!$1:$1048576,ROW()-1)-HLOOKUP(lapchart!Q29,totallaptimes!$1:$1048576,ROW()-1),"")</f>
        <v>3.0128472222221842E-4</v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2.2576388888889687E-4</v>
      </c>
      <c r="D30" s="2">
        <f>IFERROR(HLOOKUP(lapchart!D30,totallaptimes!$1:$1048576,ROW()-1)-HLOOKUP(lapchart!C30,totallaptimes!$1:$1048576,ROW()-1),"")</f>
        <v>6.2777777777772714E-5</v>
      </c>
      <c r="E30" s="2">
        <f>IFERROR(HLOOKUP(lapchart!E30,totallaptimes!$1:$1048576,ROW()-1)-HLOOKUP(lapchart!D30,totallaptimes!$1:$1048576,ROW()-1),"")</f>
        <v>3.6123842592592631E-4</v>
      </c>
      <c r="F30" s="2">
        <f>IFERROR(HLOOKUP(lapchart!F30,totallaptimes!$1:$1048576,ROW()-1)-HLOOKUP(lapchart!E30,totallaptimes!$1:$1048576,ROW()-1),"")</f>
        <v>3.7285879629628954E-4</v>
      </c>
      <c r="G30" s="2">
        <f>IFERROR(HLOOKUP(lapchart!G30,totallaptimes!$1:$1048576,ROW()-1)-HLOOKUP(lapchart!F30,totallaptimes!$1:$1048576,ROW()-1),"")</f>
        <v>5.0497685185196817E-5</v>
      </c>
      <c r="H30" s="2">
        <f>IFERROR(HLOOKUP(lapchart!H30,totallaptimes!$1:$1048576,ROW()-1)-HLOOKUP(lapchart!G30,totallaptimes!$1:$1048576,ROW()-1),"")</f>
        <v>5.5601851851841411E-5</v>
      </c>
      <c r="I30" s="2">
        <f>IFERROR(HLOOKUP(lapchart!I30,totallaptimes!$1:$1048576,ROW()-1)-HLOOKUP(lapchart!H30,totallaptimes!$1:$1048576,ROW()-1),"")</f>
        <v>1.2974537037038769E-5</v>
      </c>
      <c r="J30" s="2">
        <f>IFERROR(HLOOKUP(lapchart!J30,totallaptimes!$1:$1048576,ROW()-1)-HLOOKUP(lapchart!I30,totallaptimes!$1:$1048576,ROW()-1),"")</f>
        <v>2.1354166666667784E-5</v>
      </c>
      <c r="K30" s="2">
        <f>IFERROR(HLOOKUP(lapchart!K30,totallaptimes!$1:$1048576,ROW()-1)-HLOOKUP(lapchart!J30,totallaptimes!$1:$1048576,ROW()-1),"")</f>
        <v>1.177083333332718E-5</v>
      </c>
      <c r="L30" s="2">
        <f>IFERROR(HLOOKUP(lapchart!L30,totallaptimes!$1:$1048576,ROW()-1)-HLOOKUP(lapchart!K30,totallaptimes!$1:$1048576,ROW()-1),"")</f>
        <v>7.5000000000075007E-6</v>
      </c>
      <c r="M30" s="2">
        <f>IFERROR(HLOOKUP(lapchart!M30,totallaptimes!$1:$1048576,ROW()-1)-HLOOKUP(lapchart!L30,totallaptimes!$1:$1048576,ROW()-1),"")</f>
        <v>3.7245370370371511E-5</v>
      </c>
      <c r="N30" s="2">
        <f>IFERROR(HLOOKUP(lapchart!N30,totallaptimes!$1:$1048576,ROW()-1)-HLOOKUP(lapchart!M30,totallaptimes!$1:$1048576,ROW()-1),"")</f>
        <v>2.5042824074074377E-4</v>
      </c>
      <c r="O30" s="2">
        <f>IFERROR(HLOOKUP(lapchart!O30,totallaptimes!$1:$1048576,ROW()-1)-HLOOKUP(lapchart!N30,totallaptimes!$1:$1048576,ROW()-1),"")</f>
        <v>4.2592592592587131E-5</v>
      </c>
      <c r="P30" s="2">
        <f>IFERROR(HLOOKUP(lapchart!P30,totallaptimes!$1:$1048576,ROW()-1)-HLOOKUP(lapchart!O30,totallaptimes!$1:$1048576,ROW()-1),"")</f>
        <v>1.2925925925925952E-4</v>
      </c>
      <c r="Q30" s="2">
        <f>IFERROR(HLOOKUP(lapchart!Q30,totallaptimes!$1:$1048576,ROW()-1)-HLOOKUP(lapchart!P30,totallaptimes!$1:$1048576,ROW()-1),"")</f>
        <v>1.3380787037037267E-4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4.8692129629636371E-5</v>
      </c>
      <c r="D31" s="2">
        <f>IFERROR(HLOOKUP(lapchart!D31,totallaptimes!$1:$1048576,ROW()-1)-HLOOKUP(lapchart!C31,totallaptimes!$1:$1048576,ROW()-1),"")</f>
        <v>1.471527777777773E-4</v>
      </c>
      <c r="E31" s="2">
        <f>IFERROR(HLOOKUP(lapchart!E31,totallaptimes!$1:$1048576,ROW()-1)-HLOOKUP(lapchart!D31,totallaptimes!$1:$1048576,ROW()-1),"")</f>
        <v>5.0607638888888751E-4</v>
      </c>
      <c r="F31" s="2">
        <f>IFERROR(HLOOKUP(lapchart!F31,totallaptimes!$1:$1048576,ROW()-1)-HLOOKUP(lapchart!E31,totallaptimes!$1:$1048576,ROW()-1),"")</f>
        <v>2.1371527777776927E-4</v>
      </c>
      <c r="G31" s="2">
        <f>IFERROR(HLOOKUP(lapchart!G31,totallaptimes!$1:$1048576,ROW()-1)-HLOOKUP(lapchart!F31,totallaptimes!$1:$1048576,ROW()-1),"")</f>
        <v>5.0115740740756809E-5</v>
      </c>
      <c r="H31" s="2">
        <f>IFERROR(HLOOKUP(lapchart!H31,totallaptimes!$1:$1048576,ROW()-1)-HLOOKUP(lapchart!G31,totallaptimes!$1:$1048576,ROW()-1),"")</f>
        <v>7.7071759259243755E-5</v>
      </c>
      <c r="I31" s="2">
        <f>IFERROR(HLOOKUP(lapchart!I31,totallaptimes!$1:$1048576,ROW()-1)-HLOOKUP(lapchart!H31,totallaptimes!$1:$1048576,ROW()-1),"")</f>
        <v>1.0439814814820758E-5</v>
      </c>
      <c r="J31" s="2">
        <f>IFERROR(HLOOKUP(lapchart!J31,totallaptimes!$1:$1048576,ROW()-1)-HLOOKUP(lapchart!I31,totallaptimes!$1:$1048576,ROW()-1),"")</f>
        <v>3.3483796296293611E-5</v>
      </c>
      <c r="K31" s="2">
        <f>IFERROR(HLOOKUP(lapchart!K31,totallaptimes!$1:$1048576,ROW()-1)-HLOOKUP(lapchart!J31,totallaptimes!$1:$1048576,ROW()-1),"")</f>
        <v>2.3333333333333539E-5</v>
      </c>
      <c r="L31" s="2">
        <f>IFERROR(HLOOKUP(lapchart!L31,totallaptimes!$1:$1048576,ROW()-1)-HLOOKUP(lapchart!K31,totallaptimes!$1:$1048576,ROW()-1),"")</f>
        <v>9.3518518518506677E-6</v>
      </c>
      <c r="M31" s="2">
        <f>IFERROR(HLOOKUP(lapchart!M31,totallaptimes!$1:$1048576,ROW()-1)-HLOOKUP(lapchart!L31,totallaptimes!$1:$1048576,ROW()-1),"")</f>
        <v>7.4166666666673764E-5</v>
      </c>
      <c r="N31" s="2">
        <f>IFERROR(HLOOKUP(lapchart!N31,totallaptimes!$1:$1048576,ROW()-1)-HLOOKUP(lapchart!M31,totallaptimes!$1:$1048576,ROW()-1),"")</f>
        <v>2.2214120370370183E-4</v>
      </c>
      <c r="O31" s="2">
        <f>IFERROR(HLOOKUP(lapchart!O31,totallaptimes!$1:$1048576,ROW()-1)-HLOOKUP(lapchart!N31,totallaptimes!$1:$1048576,ROW()-1),"")</f>
        <v>4.8055555555551188E-5</v>
      </c>
      <c r="P31" s="2">
        <f>IFERROR(HLOOKUP(lapchart!P31,totallaptimes!$1:$1048576,ROW()-1)-HLOOKUP(lapchart!O31,totallaptimes!$1:$1048576,ROW()-1),"")</f>
        <v>3.6943287037037587E-4</v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3.4502314814818802E-5</v>
      </c>
      <c r="D32" s="2">
        <f>IFERROR(HLOOKUP(lapchart!D32,totallaptimes!$1:$1048576,ROW()-1)-HLOOKUP(lapchart!C32,totallaptimes!$1:$1048576,ROW()-1),"")</f>
        <v>1.3101851851854418E-5</v>
      </c>
      <c r="E32" s="2">
        <f>IFERROR(HLOOKUP(lapchart!E32,totallaptimes!$1:$1048576,ROW()-1)-HLOOKUP(lapchart!D32,totallaptimes!$1:$1048576,ROW()-1),"")</f>
        <v>4.0978009259259179E-4</v>
      </c>
      <c r="F32" s="2">
        <f>IFERROR(HLOOKUP(lapchart!F32,totallaptimes!$1:$1048576,ROW()-1)-HLOOKUP(lapchart!E32,totallaptimes!$1:$1048576,ROW()-1),"")</f>
        <v>2.6944444444445409E-4</v>
      </c>
      <c r="G32" s="2">
        <f>IFERROR(HLOOKUP(lapchart!G32,totallaptimes!$1:$1048576,ROW()-1)-HLOOKUP(lapchart!F32,totallaptimes!$1:$1048576,ROW()-1),"")</f>
        <v>9.1041666666645538E-5</v>
      </c>
      <c r="H32" s="2">
        <f>IFERROR(HLOOKUP(lapchart!H32,totallaptimes!$1:$1048576,ROW()-1)-HLOOKUP(lapchart!G32,totallaptimes!$1:$1048576,ROW()-1),"")</f>
        <v>1.4108796296305459E-5</v>
      </c>
      <c r="I32" s="2">
        <f>IFERROR(HLOOKUP(lapchart!I32,totallaptimes!$1:$1048576,ROW()-1)-HLOOKUP(lapchart!H32,totallaptimes!$1:$1048576,ROW()-1),"")</f>
        <v>2.0937499999998388E-5</v>
      </c>
      <c r="J32" s="2">
        <f>IFERROR(HLOOKUP(lapchart!J32,totallaptimes!$1:$1048576,ROW()-1)-HLOOKUP(lapchart!I32,totallaptimes!$1:$1048576,ROW()-1),"")</f>
        <v>1.8240740740742278E-5</v>
      </c>
      <c r="K32" s="2">
        <f>IFERROR(HLOOKUP(lapchart!K32,totallaptimes!$1:$1048576,ROW()-1)-HLOOKUP(lapchart!J32,totallaptimes!$1:$1048576,ROW()-1),"")</f>
        <v>1.4143518518514031E-5</v>
      </c>
      <c r="L32" s="2">
        <f>IFERROR(HLOOKUP(lapchart!L32,totallaptimes!$1:$1048576,ROW()-1)-HLOOKUP(lapchart!K32,totallaptimes!$1:$1048576,ROW()-1),"")</f>
        <v>1.9267361111111048E-4</v>
      </c>
      <c r="M32" s="2">
        <f>IFERROR(HLOOKUP(lapchart!M32,totallaptimes!$1:$1048576,ROW()-1)-HLOOKUP(lapchart!L32,totallaptimes!$1:$1048576,ROW()-1),"")</f>
        <v>1.8217592592600917E-5</v>
      </c>
      <c r="N32" s="2">
        <f>IFERROR(HLOOKUP(lapchart!N32,totallaptimes!$1:$1048576,ROW()-1)-HLOOKUP(lapchart!M32,totallaptimes!$1:$1048576,ROW()-1),"")</f>
        <v>3.8136574074074114E-5</v>
      </c>
      <c r="O32" s="2">
        <f>IFERROR(HLOOKUP(lapchart!O32,totallaptimes!$1:$1048576,ROW()-1)-HLOOKUP(lapchart!N32,totallaptimes!$1:$1048576,ROW()-1),"")</f>
        <v>9.6180555555491765E-6</v>
      </c>
      <c r="P32" s="2">
        <f>IFERROR(HLOOKUP(lapchart!P32,totallaptimes!$1:$1048576,ROW()-1)-HLOOKUP(lapchart!O32,totallaptimes!$1:$1048576,ROW()-1),"")</f>
        <v>3.7056712962963562E-4</v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9.768518518520064E-6</v>
      </c>
      <c r="D33" s="2">
        <f>IFERROR(HLOOKUP(lapchart!D33,totallaptimes!$1:$1048576,ROW()-1)-HLOOKUP(lapchart!C33,totallaptimes!$1:$1048576,ROW()-1),"")</f>
        <v>1.144675925926486E-5</v>
      </c>
      <c r="E33" s="2">
        <f>IFERROR(HLOOKUP(lapchart!E33,totallaptimes!$1:$1048576,ROW()-1)-HLOOKUP(lapchart!D33,totallaptimes!$1:$1048576,ROW()-1),"")</f>
        <v>2.0324074074075382E-5</v>
      </c>
      <c r="F33" s="2">
        <f>IFERROR(HLOOKUP(lapchart!F33,totallaptimes!$1:$1048576,ROW()-1)-HLOOKUP(lapchart!E33,totallaptimes!$1:$1048576,ROW()-1),"")</f>
        <v>2.2534722222231074E-5</v>
      </c>
      <c r="G33" s="2">
        <f>IFERROR(HLOOKUP(lapchart!G33,totallaptimes!$1:$1048576,ROW()-1)-HLOOKUP(lapchart!F33,totallaptimes!$1:$1048576,ROW()-1),"")</f>
        <v>1.9340277777751824E-5</v>
      </c>
      <c r="H33" s="2">
        <f>IFERROR(HLOOKUP(lapchart!H33,totallaptimes!$1:$1048576,ROW()-1)-HLOOKUP(lapchart!G33,totallaptimes!$1:$1048576,ROW()-1),"")</f>
        <v>7.0115740740755994E-5</v>
      </c>
      <c r="I33" s="2">
        <f>IFERROR(HLOOKUP(lapchart!I33,totallaptimes!$1:$1048576,ROW()-1)-HLOOKUP(lapchart!H33,totallaptimes!$1:$1048576,ROW()-1),"")</f>
        <v>3.626157407406877E-5</v>
      </c>
      <c r="J33" s="2">
        <f>IFERROR(HLOOKUP(lapchart!J33,totallaptimes!$1:$1048576,ROW()-1)-HLOOKUP(lapchart!I33,totallaptimes!$1:$1048576,ROW()-1),"")</f>
        <v>2.184027777778208E-5</v>
      </c>
      <c r="K33" s="2">
        <f>IFERROR(HLOOKUP(lapchart!K33,totallaptimes!$1:$1048576,ROW()-1)-HLOOKUP(lapchart!J33,totallaptimes!$1:$1048576,ROW()-1),"")</f>
        <v>1.6527777777768093E-5</v>
      </c>
      <c r="L33" s="2">
        <f>IFERROR(HLOOKUP(lapchart!L33,totallaptimes!$1:$1048576,ROW()-1)-HLOOKUP(lapchart!K33,totallaptimes!$1:$1048576,ROW()-1),"")</f>
        <v>1.6938657407407354E-4</v>
      </c>
      <c r="M33" s="2">
        <f>IFERROR(HLOOKUP(lapchart!M33,totallaptimes!$1:$1048576,ROW()-1)-HLOOKUP(lapchart!L33,totallaptimes!$1:$1048576,ROW()-1),"")</f>
        <v>5.1840277777791266E-5</v>
      </c>
      <c r="N33" s="2">
        <f>IFERROR(HLOOKUP(lapchart!N33,totallaptimes!$1:$1048576,ROW()-1)-HLOOKUP(lapchart!M33,totallaptimes!$1:$1048576,ROW()-1),"")</f>
        <v>1.5115740740735684E-5</v>
      </c>
      <c r="O33" s="2">
        <f>IFERROR(HLOOKUP(lapchart!O33,totallaptimes!$1:$1048576,ROW()-1)-HLOOKUP(lapchart!N33,totallaptimes!$1:$1048576,ROW()-1),"")</f>
        <v>2.5162037037035345E-5</v>
      </c>
      <c r="P33" s="2">
        <f>IFERROR(HLOOKUP(lapchart!P33,totallaptimes!$1:$1048576,ROW()-1)-HLOOKUP(lapchart!O33,totallaptimes!$1:$1048576,ROW()-1),"")</f>
        <v>2.9547453703704374E-4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1.2118055555558616E-5</v>
      </c>
      <c r="D34" s="2">
        <f>IFERROR(HLOOKUP(lapchart!D34,totallaptimes!$1:$1048576,ROW()-1)-HLOOKUP(lapchart!C34,totallaptimes!$1:$1048576,ROW()-1),"")</f>
        <v>6.8981481481586449E-6</v>
      </c>
      <c r="E34" s="2">
        <f>IFERROR(HLOOKUP(lapchart!E34,totallaptimes!$1:$1048576,ROW()-1)-HLOOKUP(lapchart!D34,totallaptimes!$1:$1048576,ROW()-1),"")</f>
        <v>9.7222222222165255E-6</v>
      </c>
      <c r="F34" s="2">
        <f>IFERROR(HLOOKUP(lapchart!F34,totallaptimes!$1:$1048576,ROW()-1)-HLOOKUP(lapchart!E34,totallaptimes!$1:$1048576,ROW()-1),"")</f>
        <v>8.946759259269299E-6</v>
      </c>
      <c r="G34" s="2">
        <f>IFERROR(HLOOKUP(lapchart!G34,totallaptimes!$1:$1048576,ROW()-1)-HLOOKUP(lapchart!F34,totallaptimes!$1:$1048576,ROW()-1),"")</f>
        <v>6.9097222221981003E-6</v>
      </c>
      <c r="H34" s="2">
        <f>IFERROR(HLOOKUP(lapchart!H34,totallaptimes!$1:$1048576,ROW()-1)-HLOOKUP(lapchart!G34,totallaptimes!$1:$1048576,ROW()-1),"")</f>
        <v>7.0717592592778322E-6</v>
      </c>
      <c r="I34" s="2">
        <f>IFERROR(HLOOKUP(lapchart!I34,totallaptimes!$1:$1048576,ROW()-1)-HLOOKUP(lapchart!H34,totallaptimes!$1:$1048576,ROW()-1),"")</f>
        <v>8.877314814803583E-6</v>
      </c>
      <c r="J34" s="2">
        <f>IFERROR(HLOOKUP(lapchart!J34,totallaptimes!$1:$1048576,ROW()-1)-HLOOKUP(lapchart!I34,totallaptimes!$1:$1048576,ROW()-1),"")</f>
        <v>4.722222222218464E-6</v>
      </c>
      <c r="K34" s="2">
        <f>IFERROR(HLOOKUP(lapchart!K34,totallaptimes!$1:$1048576,ROW()-1)-HLOOKUP(lapchart!J34,totallaptimes!$1:$1048576,ROW()-1),"")</f>
        <v>5.0694444444568387E-6</v>
      </c>
      <c r="L34" s="2">
        <f>IFERROR(HLOOKUP(lapchart!L34,totallaptimes!$1:$1048576,ROW()-1)-HLOOKUP(lapchart!K34,totallaptimes!$1:$1048576,ROW()-1),"")</f>
        <v>3.4374999999878253E-6</v>
      </c>
      <c r="M34" s="2">
        <f>IFERROR(HLOOKUP(lapchart!M34,totallaptimes!$1:$1048576,ROW()-1)-HLOOKUP(lapchart!L34,totallaptimes!$1:$1048576,ROW()-1),"")</f>
        <v>4.5949074074236318E-6</v>
      </c>
      <c r="N34" s="2">
        <f>IFERROR(HLOOKUP(lapchart!N34,totallaptimes!$1:$1048576,ROW()-1)-HLOOKUP(lapchart!M34,totallaptimes!$1:$1048576,ROW()-1),"")</f>
        <v>5.995370370361075E-6</v>
      </c>
      <c r="O34" s="2">
        <f>IFERROR(HLOOKUP(lapchart!O34,totallaptimes!$1:$1048576,ROW()-1)-HLOOKUP(lapchart!N34,totallaptimes!$1:$1048576,ROW()-1),"")</f>
        <v>7.0601851851828656E-6</v>
      </c>
      <c r="P34" s="2">
        <f>IFERROR(HLOOKUP(lapchart!P34,totallaptimes!$1:$1048576,ROW()-1)-HLOOKUP(lapchart!O34,totallaptimes!$1:$1048576,ROW()-1),"")</f>
        <v>4.1666666666731467E-6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1.7581018518522673E-5</v>
      </c>
      <c r="D35" s="2">
        <f>IFERROR(HLOOKUP(lapchart!D35,totallaptimes!$1:$1048576,ROW()-1)-HLOOKUP(lapchart!C35,totallaptimes!$1:$1048576,ROW()-1),"")</f>
        <v>8.3101851851979935E-6</v>
      </c>
      <c r="E35" s="2">
        <f>IFERROR(HLOOKUP(lapchart!E35,totallaptimes!$1:$1048576,ROW()-1)-HLOOKUP(lapchart!D35,totallaptimes!$1:$1048576,ROW()-1),"")</f>
        <v>1.689814814814089E-5</v>
      </c>
      <c r="F35" s="2">
        <f>IFERROR(HLOOKUP(lapchart!F35,totallaptimes!$1:$1048576,ROW()-1)-HLOOKUP(lapchart!E35,totallaptimes!$1:$1048576,ROW()-1),"")</f>
        <v>2.4872685185195476E-5</v>
      </c>
      <c r="G35" s="2">
        <f>IFERROR(HLOOKUP(lapchart!G35,totallaptimes!$1:$1048576,ROW()-1)-HLOOKUP(lapchart!F35,totallaptimes!$1:$1048576,ROW()-1),"")</f>
        <v>1.1053240740716008E-5</v>
      </c>
      <c r="H35" s="2">
        <f>IFERROR(HLOOKUP(lapchart!H35,totallaptimes!$1:$1048576,ROW()-1)-HLOOKUP(lapchart!G35,totallaptimes!$1:$1048576,ROW()-1),"")</f>
        <v>1.1504629629649488E-5</v>
      </c>
      <c r="I35" s="2">
        <f>IFERROR(HLOOKUP(lapchart!I35,totallaptimes!$1:$1048576,ROW()-1)-HLOOKUP(lapchart!H35,totallaptimes!$1:$1048576,ROW()-1),"")</f>
        <v>7.1064814814655874E-6</v>
      </c>
      <c r="J35" s="2">
        <f>IFERROR(HLOOKUP(lapchart!J35,totallaptimes!$1:$1048576,ROW()-1)-HLOOKUP(lapchart!I35,totallaptimes!$1:$1048576,ROW()-1),"")</f>
        <v>1.2407407407412363E-5</v>
      </c>
      <c r="K35" s="2">
        <f>IFERROR(HLOOKUP(lapchart!K35,totallaptimes!$1:$1048576,ROW()-1)-HLOOKUP(lapchart!J35,totallaptimes!$1:$1048576,ROW()-1),"")</f>
        <v>9.4907407407474054E-6</v>
      </c>
      <c r="L35" s="2">
        <f>IFERROR(HLOOKUP(lapchart!L35,totallaptimes!$1:$1048576,ROW()-1)-HLOOKUP(lapchart!K35,totallaptimes!$1:$1048576,ROW()-1),"")</f>
        <v>7.7083333333213822E-6</v>
      </c>
      <c r="M35" s="2">
        <f>IFERROR(HLOOKUP(lapchart!M35,totallaptimes!$1:$1048576,ROW()-1)-HLOOKUP(lapchart!L35,totallaptimes!$1:$1048576,ROW()-1),"")</f>
        <v>1.0046296296313539E-5</v>
      </c>
      <c r="N35" s="2">
        <f>IFERROR(HLOOKUP(lapchart!N35,totallaptimes!$1:$1048576,ROW()-1)-HLOOKUP(lapchart!M35,totallaptimes!$1:$1048576,ROW()-1),"")</f>
        <v>5.2083333333188819E-6</v>
      </c>
      <c r="O35" s="2">
        <f>IFERROR(HLOOKUP(lapchart!O35,totallaptimes!$1:$1048576,ROW()-1)-HLOOKUP(lapchart!N35,totallaptimes!$1:$1048576,ROW()-1),"")</f>
        <v>1.0451388888894908E-5</v>
      </c>
      <c r="P35" s="2">
        <f>IFERROR(HLOOKUP(lapchart!P35,totallaptimes!$1:$1048576,ROW()-1)-HLOOKUP(lapchart!O35,totallaptimes!$1:$1048576,ROW()-1),"")</f>
        <v>1.9085648148141343E-5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1.7824074074072882E-5</v>
      </c>
      <c r="D36" s="2">
        <f>IFERROR(HLOOKUP(lapchart!D36,totallaptimes!$1:$1048576,ROW()-1)-HLOOKUP(lapchart!C36,totallaptimes!$1:$1048576,ROW()-1),"")</f>
        <v>9.6412037037182929E-6</v>
      </c>
      <c r="E36" s="2">
        <f>IFERROR(HLOOKUP(lapchart!E36,totallaptimes!$1:$1048576,ROW()-1)-HLOOKUP(lapchart!D36,totallaptimes!$1:$1048576,ROW()-1),"")</f>
        <v>2.20486111111029E-5</v>
      </c>
      <c r="F36" s="2">
        <f>IFERROR(HLOOKUP(lapchart!F36,totallaptimes!$1:$1048576,ROW()-1)-HLOOKUP(lapchart!E36,totallaptimes!$1:$1048576,ROW()-1),"")</f>
        <v>3.9965277777789798E-5</v>
      </c>
      <c r="G36" s="2">
        <f>IFERROR(HLOOKUP(lapchart!G36,totallaptimes!$1:$1048576,ROW()-1)-HLOOKUP(lapchart!F36,totallaptimes!$1:$1048576,ROW()-1),"")</f>
        <v>1.3900462962936067E-5</v>
      </c>
      <c r="H36" s="2">
        <f>IFERROR(HLOOKUP(lapchart!H36,totallaptimes!$1:$1048576,ROW()-1)-HLOOKUP(lapchart!G36,totallaptimes!$1:$1048576,ROW()-1),"")</f>
        <v>1.5625000000026035E-5</v>
      </c>
      <c r="I36" s="2">
        <f>IFERROR(HLOOKUP(lapchart!I36,totallaptimes!$1:$1048576,ROW()-1)-HLOOKUP(lapchart!H36,totallaptimes!$1:$1048576,ROW()-1),"")</f>
        <v>7.7199074073885932E-6</v>
      </c>
      <c r="J36" s="2">
        <f>IFERROR(HLOOKUP(lapchart!J36,totallaptimes!$1:$1048576,ROW()-1)-HLOOKUP(lapchart!I36,totallaptimes!$1:$1048576,ROW()-1),"")</f>
        <v>1.1909722222223917E-5</v>
      </c>
      <c r="K36" s="2">
        <f>IFERROR(HLOOKUP(lapchart!K36,totallaptimes!$1:$1048576,ROW()-1)-HLOOKUP(lapchart!J36,totallaptimes!$1:$1048576,ROW()-1),"")</f>
        <v>9.7916666666753027E-6</v>
      </c>
      <c r="L36" s="2">
        <f>IFERROR(HLOOKUP(lapchart!L36,totallaptimes!$1:$1048576,ROW()-1)-HLOOKUP(lapchart!K36,totallaptimes!$1:$1048576,ROW()-1),"")</f>
        <v>1.2442129629620935E-5</v>
      </c>
      <c r="M36" s="2">
        <f>IFERROR(HLOOKUP(lapchart!M36,totallaptimes!$1:$1048576,ROW()-1)-HLOOKUP(lapchart!L36,totallaptimes!$1:$1048576,ROW()-1),"")</f>
        <v>1.3680555555568852E-5</v>
      </c>
      <c r="N36" s="2">
        <f>IFERROR(HLOOKUP(lapchart!N36,totallaptimes!$1:$1048576,ROW()-1)-HLOOKUP(lapchart!M36,totallaptimes!$1:$1048576,ROW()-1),"")</f>
        <v>1.1076388888878186E-5</v>
      </c>
      <c r="O36" s="2">
        <f>IFERROR(HLOOKUP(lapchart!O36,totallaptimes!$1:$1048576,ROW()-1)-HLOOKUP(lapchart!N36,totallaptimes!$1:$1048576,ROW()-1),"")</f>
        <v>1.0625000000007156E-5</v>
      </c>
      <c r="P36" s="2">
        <f>IFERROR(HLOOKUP(lapchart!P36,totallaptimes!$1:$1048576,ROW()-1)-HLOOKUP(lapchart!O36,totallaptimes!$1:$1048576,ROW()-1),"")</f>
        <v>1.8622685185175347E-5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2.3668981481483886E-5</v>
      </c>
      <c r="D37" s="2">
        <f>IFERROR(HLOOKUP(lapchart!D37,totallaptimes!$1:$1048576,ROW()-1)-HLOOKUP(lapchart!C37,totallaptimes!$1:$1048576,ROW()-1),"")</f>
        <v>1.01157407407515E-5</v>
      </c>
      <c r="E37" s="2">
        <f>IFERROR(HLOOKUP(lapchart!E37,totallaptimes!$1:$1048576,ROW()-1)-HLOOKUP(lapchart!D37,totallaptimes!$1:$1048576,ROW()-1),"")</f>
        <v>2.0925925925917299E-5</v>
      </c>
      <c r="F37" s="2">
        <f>IFERROR(HLOOKUP(lapchart!F37,totallaptimes!$1:$1048576,ROW()-1)-HLOOKUP(lapchart!E37,totallaptimes!$1:$1048576,ROW()-1),"")</f>
        <v>5.9224537037050329E-5</v>
      </c>
      <c r="G37" s="2">
        <f>IFERROR(HLOOKUP(lapchart!G37,totallaptimes!$1:$1048576,ROW()-1)-HLOOKUP(lapchart!F37,totallaptimes!$1:$1048576,ROW()-1),"")</f>
        <v>1.9016203703675627E-5</v>
      </c>
      <c r="H37" s="2">
        <f>IFERROR(HLOOKUP(lapchart!H37,totallaptimes!$1:$1048576,ROW()-1)-HLOOKUP(lapchart!G37,totallaptimes!$1:$1048576,ROW()-1),"")</f>
        <v>3.2604166666679035E-5</v>
      </c>
      <c r="I37" s="2">
        <f>IFERROR(HLOOKUP(lapchart!I37,totallaptimes!$1:$1048576,ROW()-1)-HLOOKUP(lapchart!H37,totallaptimes!$1:$1048576,ROW()-1),"")</f>
        <v>1.5069444444446023E-5</v>
      </c>
      <c r="J37" s="2">
        <f>IFERROR(HLOOKUP(lapchart!J37,totallaptimes!$1:$1048576,ROW()-1)-HLOOKUP(lapchart!I37,totallaptimes!$1:$1048576,ROW()-1),"")</f>
        <v>1.1805555555570446E-5</v>
      </c>
      <c r="K37" s="2">
        <f>IFERROR(HLOOKUP(lapchart!K37,totallaptimes!$1:$1048576,ROW()-1)-HLOOKUP(lapchart!J37,totallaptimes!$1:$1048576,ROW()-1),"")</f>
        <v>8.3912037036962261E-6</v>
      </c>
      <c r="L37" s="2">
        <f>IFERROR(HLOOKUP(lapchart!L37,totallaptimes!$1:$1048576,ROW()-1)-HLOOKUP(lapchart!K37,totallaptimes!$1:$1048576,ROW()-1),"")</f>
        <v>6.2847222222148225E-6</v>
      </c>
      <c r="M37" s="2">
        <f>IFERROR(HLOOKUP(lapchart!M37,totallaptimes!$1:$1048576,ROW()-1)-HLOOKUP(lapchart!L37,totallaptimes!$1:$1048576,ROW()-1),"")</f>
        <v>7.5925925926006999E-6</v>
      </c>
      <c r="N37" s="2">
        <f>IFERROR(HLOOKUP(lapchart!N37,totallaptimes!$1:$1048576,ROW()-1)-HLOOKUP(lapchart!M37,totallaptimes!$1:$1048576,ROW()-1),"")</f>
        <v>5.416666666660519E-6</v>
      </c>
      <c r="O37" s="2">
        <f>IFERROR(HLOOKUP(lapchart!O37,totallaptimes!$1:$1048576,ROW()-1)-HLOOKUP(lapchart!N37,totallaptimes!$1:$1048576,ROW()-1),"")</f>
        <v>9.3518518518576066E-6</v>
      </c>
      <c r="P37" s="2">
        <f>IFERROR(HLOOKUP(lapchart!P37,totallaptimes!$1:$1048576,ROW()-1)-HLOOKUP(lapchart!O37,totallaptimes!$1:$1048576,ROW()-1),"")</f>
        <v>2.0069444444437146E-5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2.5821759259261889E-5</v>
      </c>
      <c r="D38" s="2">
        <f>IFERROR(HLOOKUP(lapchart!D38,totallaptimes!$1:$1048576,ROW()-1)-HLOOKUP(lapchart!C38,totallaptimes!$1:$1048576,ROW()-1),"")</f>
        <v>1.5162037037046161E-5</v>
      </c>
      <c r="E38" s="2">
        <f>IFERROR(HLOOKUP(lapchart!E38,totallaptimes!$1:$1048576,ROW()-1)-HLOOKUP(lapchart!D38,totallaptimes!$1:$1048576,ROW()-1),"")</f>
        <v>2.2638888888877606E-5</v>
      </c>
      <c r="F38" s="2">
        <f>IFERROR(HLOOKUP(lapchart!F38,totallaptimes!$1:$1048576,ROW()-1)-HLOOKUP(lapchart!E38,totallaptimes!$1:$1048576,ROW()-1),"")</f>
        <v>7.5671296296313251E-5</v>
      </c>
      <c r="G38" s="2">
        <f>IFERROR(HLOOKUP(lapchart!G38,totallaptimes!$1:$1048576,ROW()-1)-HLOOKUP(lapchart!F38,totallaptimes!$1:$1048576,ROW()-1),"")</f>
        <v>1.9050925925898077E-5</v>
      </c>
      <c r="H38" s="2">
        <f>IFERROR(HLOOKUP(lapchart!H38,totallaptimes!$1:$1048576,ROW()-1)-HLOOKUP(lapchart!G38,totallaptimes!$1:$1048576,ROW()-1),"")</f>
        <v>3.0925925925934239E-5</v>
      </c>
      <c r="I38" s="2">
        <f>IFERROR(HLOOKUP(lapchart!I38,totallaptimes!$1:$1048576,ROW()-1)-HLOOKUP(lapchart!H38,totallaptimes!$1:$1048576,ROW()-1),"")</f>
        <v>2.2083333333339228E-5</v>
      </c>
      <c r="J38" s="2">
        <f>IFERROR(HLOOKUP(lapchart!J38,totallaptimes!$1:$1048576,ROW()-1)-HLOOKUP(lapchart!I38,totallaptimes!$1:$1048576,ROW()-1),"")</f>
        <v>1.4594907407419755E-5</v>
      </c>
      <c r="K38" s="2">
        <f>IFERROR(HLOOKUP(lapchart!K38,totallaptimes!$1:$1048576,ROW()-1)-HLOOKUP(lapchart!J38,totallaptimes!$1:$1048576,ROW()-1),"")</f>
        <v>1.2037037037032627E-5</v>
      </c>
      <c r="L38" s="2">
        <f>IFERROR(HLOOKUP(lapchart!L38,totallaptimes!$1:$1048576,ROW()-1)-HLOOKUP(lapchart!K38,totallaptimes!$1:$1048576,ROW()-1),"")</f>
        <v>4.8842592592496237E-6</v>
      </c>
      <c r="M38" s="2">
        <f>IFERROR(HLOOKUP(lapchart!M38,totallaptimes!$1:$1048576,ROW()-1)-HLOOKUP(lapchart!L38,totallaptimes!$1:$1048576,ROW()-1),"")</f>
        <v>2.062500000000328E-5</v>
      </c>
      <c r="N38" s="2">
        <f>IFERROR(HLOOKUP(lapchart!N38,totallaptimes!$1:$1048576,ROW()-1)-HLOOKUP(lapchart!M38,totallaptimes!$1:$1048576,ROW()-1),"")</f>
        <v>7.1875000000054534E-6</v>
      </c>
      <c r="O38" s="2">
        <f>IFERROR(HLOOKUP(lapchart!O38,totallaptimes!$1:$1048576,ROW()-1)-HLOOKUP(lapchart!N38,totallaptimes!$1:$1048576,ROW()-1),"")</f>
        <v>1.030092592592402E-5</v>
      </c>
      <c r="P38" s="2">
        <f>IFERROR(HLOOKUP(lapchart!P38,totallaptimes!$1:$1048576,ROW()-1)-HLOOKUP(lapchart!O38,totallaptimes!$1:$1048576,ROW()-1),"")</f>
        <v>1.3124999999995779E-5</v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3.6168981481482509E-5</v>
      </c>
      <c r="D39" s="2">
        <f>IFERROR(HLOOKUP(lapchart!D39,totallaptimes!$1:$1048576,ROW()-1)-HLOOKUP(lapchart!C39,totallaptimes!$1:$1048576,ROW()-1),"")</f>
        <v>1.5393518518529159E-5</v>
      </c>
      <c r="E39" s="2">
        <f>IFERROR(HLOOKUP(lapchart!E39,totallaptimes!$1:$1048576,ROW()-1)-HLOOKUP(lapchart!D39,totallaptimes!$1:$1048576,ROW()-1),"")</f>
        <v>2.353009259258021E-5</v>
      </c>
      <c r="F39" s="2">
        <f>IFERROR(HLOOKUP(lapchart!F39,totallaptimes!$1:$1048576,ROW()-1)-HLOOKUP(lapchart!E39,totallaptimes!$1:$1048576,ROW()-1),"")</f>
        <v>9.4988425925944531E-5</v>
      </c>
      <c r="G39" s="2">
        <f>IFERROR(HLOOKUP(lapchart!G39,totallaptimes!$1:$1048576,ROW()-1)-HLOOKUP(lapchart!F39,totallaptimes!$1:$1048576,ROW()-1),"")</f>
        <v>1.8298611111085272E-5</v>
      </c>
      <c r="H39" s="2">
        <f>IFERROR(HLOOKUP(lapchart!H39,totallaptimes!$1:$1048576,ROW()-1)-HLOOKUP(lapchart!G39,totallaptimes!$1:$1048576,ROW()-1),"")</f>
        <v>2.8819444444452835E-5</v>
      </c>
      <c r="I39" s="2">
        <f>IFERROR(HLOOKUP(lapchart!I39,totallaptimes!$1:$1048576,ROW()-1)-HLOOKUP(lapchart!H39,totallaptimes!$1:$1048576,ROW()-1),"")</f>
        <v>2.4224537037043081E-5</v>
      </c>
      <c r="J39" s="2">
        <f>IFERROR(HLOOKUP(lapchart!J39,totallaptimes!$1:$1048576,ROW()-1)-HLOOKUP(lapchart!I39,totallaptimes!$1:$1048576,ROW()-1),"")</f>
        <v>2.1863425925937319E-5</v>
      </c>
      <c r="K39" s="2">
        <f>IFERROR(HLOOKUP(lapchart!K39,totallaptimes!$1:$1048576,ROW()-1)-HLOOKUP(lapchart!J39,totallaptimes!$1:$1048576,ROW()-1),"")</f>
        <v>9.9884259259080954E-6</v>
      </c>
      <c r="L39" s="2">
        <f>IFERROR(HLOOKUP(lapchart!L39,totallaptimes!$1:$1048576,ROW()-1)-HLOOKUP(lapchart!K39,totallaptimes!$1:$1048576,ROW()-1),"")</f>
        <v>1.4340277777788457E-5</v>
      </c>
      <c r="M39" s="2">
        <f>IFERROR(HLOOKUP(lapchart!M39,totallaptimes!$1:$1048576,ROW()-1)-HLOOKUP(lapchart!L39,totallaptimes!$1:$1048576,ROW()-1),"")</f>
        <v>2.1365740740734995E-5</v>
      </c>
      <c r="N39" s="2">
        <f>IFERROR(HLOOKUP(lapchart!N39,totallaptimes!$1:$1048576,ROW()-1)-HLOOKUP(lapchart!M39,totallaptimes!$1:$1048576,ROW()-1),"")</f>
        <v>9.5601851851923048E-6</v>
      </c>
      <c r="O39" s="2">
        <f>IFERROR(HLOOKUP(lapchart!O39,totallaptimes!$1:$1048576,ROW()-1)-HLOOKUP(lapchart!N39,totallaptimes!$1:$1048576,ROW()-1),"")</f>
        <v>1.3969907407408722E-5</v>
      </c>
      <c r="P39" s="2">
        <f>IFERROR(HLOOKUP(lapchart!P39,totallaptimes!$1:$1048576,ROW()-1)-HLOOKUP(lapchart!O39,totallaptimes!$1:$1048576,ROW()-1),"")</f>
        <v>1.5277777777766843E-5</v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3.6921296296302253E-5</v>
      </c>
      <c r="D40" s="2">
        <f>IFERROR(HLOOKUP(lapchart!D40,totallaptimes!$1:$1048576,ROW()-1)-HLOOKUP(lapchart!C40,totallaptimes!$1:$1048576,ROW()-1),"")</f>
        <v>1.2870370370378359E-5</v>
      </c>
      <c r="E40" s="2">
        <f>IFERROR(HLOOKUP(lapchart!E40,totallaptimes!$1:$1048576,ROW()-1)-HLOOKUP(lapchart!D40,totallaptimes!$1:$1048576,ROW()-1),"")</f>
        <v>2.7974537037026015E-5</v>
      </c>
      <c r="F40" s="2">
        <f>IFERROR(HLOOKUP(lapchart!F40,totallaptimes!$1:$1048576,ROW()-1)-HLOOKUP(lapchart!E40,totallaptimes!$1:$1048576,ROW()-1),"")</f>
        <v>1.1525462962964916E-4</v>
      </c>
      <c r="G40" s="2">
        <f>IFERROR(HLOOKUP(lapchart!G40,totallaptimes!$1:$1048576,ROW()-1)-HLOOKUP(lapchart!F40,totallaptimes!$1:$1048576,ROW()-1),"")</f>
        <v>1.8113425925898874E-5</v>
      </c>
      <c r="H40" s="2">
        <f>IFERROR(HLOOKUP(lapchart!H40,totallaptimes!$1:$1048576,ROW()-1)-HLOOKUP(lapchart!G40,totallaptimes!$1:$1048576,ROW()-1),"")</f>
        <v>2.1967592592597729E-5</v>
      </c>
      <c r="I40" s="2">
        <f>IFERROR(HLOOKUP(lapchart!I40,totallaptimes!$1:$1048576,ROW()-1)-HLOOKUP(lapchart!H40,totallaptimes!$1:$1048576,ROW()-1),"")</f>
        <v>2.9386574074079241E-5</v>
      </c>
      <c r="J40" s="2">
        <f>IFERROR(HLOOKUP(lapchart!J40,totallaptimes!$1:$1048576,ROW()-1)-HLOOKUP(lapchart!I40,totallaptimes!$1:$1048576,ROW()-1),"")</f>
        <v>2.6516203703717822E-5</v>
      </c>
      <c r="K40" s="2">
        <f>IFERROR(HLOOKUP(lapchart!K40,totallaptimes!$1:$1048576,ROW()-1)-HLOOKUP(lapchart!J40,totallaptimes!$1:$1048576,ROW()-1),"")</f>
        <v>1.2835648148128154E-5</v>
      </c>
      <c r="L40" s="2">
        <f>IFERROR(HLOOKUP(lapchart!L40,totallaptimes!$1:$1048576,ROW()-1)-HLOOKUP(lapchart!K40,totallaptimes!$1:$1048576,ROW()-1),"")</f>
        <v>1.2465277777790051E-5</v>
      </c>
      <c r="M40" s="2">
        <f>IFERROR(HLOOKUP(lapchart!M40,totallaptimes!$1:$1048576,ROW()-1)-HLOOKUP(lapchart!L40,totallaptimes!$1:$1048576,ROW()-1),"")</f>
        <v>2.2696759259255295E-5</v>
      </c>
      <c r="N40" s="2">
        <f>IFERROR(HLOOKUP(lapchart!N40,totallaptimes!$1:$1048576,ROW()-1)-HLOOKUP(lapchart!M40,totallaptimes!$1:$1048576,ROW()-1),"")</f>
        <v>1.0543981481488107E-5</v>
      </c>
      <c r="O40" s="2">
        <f>IFERROR(HLOOKUP(lapchart!O40,totallaptimes!$1:$1048576,ROW()-1)-HLOOKUP(lapchart!N40,totallaptimes!$1:$1048576,ROW()-1),"")</f>
        <v>1.7835648148147032E-5</v>
      </c>
      <c r="P40" s="2">
        <f>IFERROR(HLOOKUP(lapchart!P40,totallaptimes!$1:$1048576,ROW()-1)-HLOOKUP(lapchart!O40,totallaptimes!$1:$1048576,ROW()-1),"")</f>
        <v>2.0289351851845994E-5</v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4.0092592592598508E-5</v>
      </c>
      <c r="D41" s="2">
        <f>IFERROR(HLOOKUP(lapchart!D41,totallaptimes!$1:$1048576,ROW()-1)-HLOOKUP(lapchart!C41,totallaptimes!$1:$1048576,ROW()-1),"")</f>
        <v>1.14004629629752E-5</v>
      </c>
      <c r="E41" s="2">
        <f>IFERROR(HLOOKUP(lapchart!E41,totallaptimes!$1:$1048576,ROW()-1)-HLOOKUP(lapchart!D41,totallaptimes!$1:$1048576,ROW()-1),"")</f>
        <v>3.2025462962950724E-5</v>
      </c>
      <c r="F41" s="2">
        <f>IFERROR(HLOOKUP(lapchart!F41,totallaptimes!$1:$1048576,ROW()-1)-HLOOKUP(lapchart!E41,totallaptimes!$1:$1048576,ROW()-1),"")</f>
        <v>1.3310185185187035E-4</v>
      </c>
      <c r="G41" s="2">
        <f>IFERROR(HLOOKUP(lapchart!G41,totallaptimes!$1:$1048576,ROW()-1)-HLOOKUP(lapchart!F41,totallaptimes!$1:$1048576,ROW()-1),"")</f>
        <v>1.7152777777751371E-5</v>
      </c>
      <c r="H41" s="2">
        <f>IFERROR(HLOOKUP(lapchart!H41,totallaptimes!$1:$1048576,ROW()-1)-HLOOKUP(lapchart!G41,totallaptimes!$1:$1048576,ROW()-1),"")</f>
        <v>1.4421296296300568E-5</v>
      </c>
      <c r="I41" s="2">
        <f>IFERROR(HLOOKUP(lapchart!I41,totallaptimes!$1:$1048576,ROW()-1)-HLOOKUP(lapchart!H41,totallaptimes!$1:$1048576,ROW()-1),"")</f>
        <v>3.6296296296305097E-5</v>
      </c>
      <c r="J41" s="2">
        <f>IFERROR(HLOOKUP(lapchart!J41,totallaptimes!$1:$1048576,ROW()-1)-HLOOKUP(lapchart!I41,totallaptimes!$1:$1048576,ROW()-1),"")</f>
        <v>3.3912037037051035E-5</v>
      </c>
      <c r="K41" s="2">
        <f>IFERROR(HLOOKUP(lapchart!K41,totallaptimes!$1:$1048576,ROW()-1)-HLOOKUP(lapchart!J41,totallaptimes!$1:$1048576,ROW()-1),"")</f>
        <v>9.5138888888679496E-6</v>
      </c>
      <c r="L41" s="2">
        <f>IFERROR(HLOOKUP(lapchart!L41,totallaptimes!$1:$1048576,ROW()-1)-HLOOKUP(lapchart!K41,totallaptimes!$1:$1048576,ROW()-1),"")</f>
        <v>1.4884259259273502E-5</v>
      </c>
      <c r="M41" s="2">
        <f>IFERROR(HLOOKUP(lapchart!M41,totallaptimes!$1:$1048576,ROW()-1)-HLOOKUP(lapchart!L41,totallaptimes!$1:$1048576,ROW()-1),"")</f>
        <v>2.6064814814805159E-5</v>
      </c>
      <c r="N41" s="2">
        <f>IFERROR(HLOOKUP(lapchart!N41,totallaptimes!$1:$1048576,ROW()-1)-HLOOKUP(lapchart!M41,totallaptimes!$1:$1048576,ROW()-1),"")</f>
        <v>1.0011574074084151E-5</v>
      </c>
      <c r="O41" s="2">
        <f>IFERROR(HLOOKUP(lapchart!O41,totallaptimes!$1:$1048576,ROW()-1)-HLOOKUP(lapchart!N41,totallaptimes!$1:$1048576,ROW()-1),"")</f>
        <v>1.9108796296296582E-5</v>
      </c>
      <c r="P41" s="2">
        <f>IFERROR(HLOOKUP(lapchart!P41,totallaptimes!$1:$1048576,ROW()-1)-HLOOKUP(lapchart!O41,totallaptimes!$1:$1048576,ROW()-1),"")</f>
        <v>2.5567129629623653E-5</v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4.3530092592593272E-5</v>
      </c>
      <c r="D42" s="2">
        <f>IFERROR(HLOOKUP(lapchart!D42,totallaptimes!$1:$1048576,ROW()-1)-HLOOKUP(lapchart!C42,totallaptimes!$1:$1048576,ROW()-1),"")</f>
        <v>1.1250000000011251E-5</v>
      </c>
      <c r="E42" s="2">
        <f>IFERROR(HLOOKUP(lapchart!E42,totallaptimes!$1:$1048576,ROW()-1)-HLOOKUP(lapchart!D42,totallaptimes!$1:$1048576,ROW()-1),"")</f>
        <v>3.5370370370359228E-5</v>
      </c>
      <c r="F42" s="2">
        <f>IFERROR(HLOOKUP(lapchart!F42,totallaptimes!$1:$1048576,ROW()-1)-HLOOKUP(lapchart!E42,totallaptimes!$1:$1048576,ROW()-1),"")</f>
        <v>1.4859953703705991E-4</v>
      </c>
      <c r="G42" s="2">
        <f>IFERROR(HLOOKUP(lapchart!G42,totallaptimes!$1:$1048576,ROW()-1)-HLOOKUP(lapchart!F42,totallaptimes!$1:$1048576,ROW()-1),"")</f>
        <v>2.124999999997268E-5</v>
      </c>
      <c r="H42" s="2">
        <f>IFERROR(HLOOKUP(lapchart!H42,totallaptimes!$1:$1048576,ROW()-1)-HLOOKUP(lapchart!G42,totallaptimes!$1:$1048576,ROW()-1),"")</f>
        <v>7.2569444444503528E-6</v>
      </c>
      <c r="I42" s="2">
        <f>IFERROR(HLOOKUP(lapchart!I42,totallaptimes!$1:$1048576,ROW()-1)-HLOOKUP(lapchart!H42,totallaptimes!$1:$1048576,ROW()-1),"")</f>
        <v>3.6875000000005653E-5</v>
      </c>
      <c r="J42" s="2">
        <f>IFERROR(HLOOKUP(lapchart!J42,totallaptimes!$1:$1048576,ROW()-1)-HLOOKUP(lapchart!I42,totallaptimes!$1:$1048576,ROW()-1),"")</f>
        <v>4.5046296296306909E-5</v>
      </c>
      <c r="K42" s="2">
        <f>IFERROR(HLOOKUP(lapchart!K42,totallaptimes!$1:$1048576,ROW()-1)-HLOOKUP(lapchart!J42,totallaptimes!$1:$1048576,ROW()-1),"")</f>
        <v>9.8148148147958469E-6</v>
      </c>
      <c r="L42" s="2">
        <f>IFERROR(HLOOKUP(lapchart!L42,totallaptimes!$1:$1048576,ROW()-1)-HLOOKUP(lapchart!K42,totallaptimes!$1:$1048576,ROW()-1),"")</f>
        <v>1.2314814814833042E-5</v>
      </c>
      <c r="M42" s="2">
        <f>IFERROR(HLOOKUP(lapchart!M42,totallaptimes!$1:$1048576,ROW()-1)-HLOOKUP(lapchart!L42,totallaptimes!$1:$1048576,ROW()-1),"")</f>
        <v>3.4317129629618526E-5</v>
      </c>
      <c r="N42" s="2">
        <f>IFERROR(HLOOKUP(lapchart!N42,totallaptimes!$1:$1048576,ROW()-1)-HLOOKUP(lapchart!M42,totallaptimes!$1:$1048576,ROW()-1),"")</f>
        <v>1.0266203703715449E-5</v>
      </c>
      <c r="O42" s="2">
        <f>IFERROR(HLOOKUP(lapchart!O42,totallaptimes!$1:$1048576,ROW()-1)-HLOOKUP(lapchart!N42,totallaptimes!$1:$1048576,ROW()-1),"")</f>
        <v>1.5821759259258827E-5</v>
      </c>
      <c r="P42" s="2">
        <f>IFERROR(HLOOKUP(lapchart!P42,totallaptimes!$1:$1048576,ROW()-1)-HLOOKUP(lapchart!O42,totallaptimes!$1:$1048576,ROW()-1),"")</f>
        <v>2.8761574074068208E-5</v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4.768518518518533E-5</v>
      </c>
      <c r="D43" s="2">
        <f>IFERROR(HLOOKUP(lapchart!D43,totallaptimes!$1:$1048576,ROW()-1)-HLOOKUP(lapchart!C43,totallaptimes!$1:$1048576,ROW()-1),"")</f>
        <v>1.402777777778641E-5</v>
      </c>
      <c r="E43" s="2">
        <f>IFERROR(HLOOKUP(lapchart!E43,totallaptimes!$1:$1048576,ROW()-1)-HLOOKUP(lapchart!D43,totallaptimes!$1:$1048576,ROW()-1),"")</f>
        <v>3.6724537037027827E-5</v>
      </c>
      <c r="F43" s="2">
        <f>IFERROR(HLOOKUP(lapchart!F43,totallaptimes!$1:$1048576,ROW()-1)-HLOOKUP(lapchart!E43,totallaptimes!$1:$1048576,ROW()-1),"")</f>
        <v>1.6384259259261125E-4</v>
      </c>
      <c r="G43" s="2">
        <f>IFERROR(HLOOKUP(lapchart!G43,totallaptimes!$1:$1048576,ROW()-1)-HLOOKUP(lapchart!F43,totallaptimes!$1:$1048576,ROW()-1),"")</f>
        <v>4.5995370370345567E-5</v>
      </c>
      <c r="H43" s="2">
        <f>IFERROR(HLOOKUP(lapchart!H43,totallaptimes!$1:$1048576,ROW()-1)-HLOOKUP(lapchart!G43,totallaptimes!$1:$1048576,ROW()-1),"")</f>
        <v>1.2638888888895361E-5</v>
      </c>
      <c r="I43" s="2">
        <f>IFERROR(HLOOKUP(lapchart!I43,totallaptimes!$1:$1048576,ROW()-1)-HLOOKUP(lapchart!H43,totallaptimes!$1:$1048576,ROW()-1),"")</f>
        <v>1.3495370370375515E-5</v>
      </c>
      <c r="J43" s="2">
        <f>IFERROR(HLOOKUP(lapchart!J43,totallaptimes!$1:$1048576,ROW()-1)-HLOOKUP(lapchart!I43,totallaptimes!$1:$1048576,ROW()-1),"")</f>
        <v>4.7245370370381512E-5</v>
      </c>
      <c r="K43" s="2">
        <f>IFERROR(HLOOKUP(lapchart!K43,totallaptimes!$1:$1048576,ROW()-1)-HLOOKUP(lapchart!J43,totallaptimes!$1:$1048576,ROW()-1),"")</f>
        <v>7.2569444444225972E-6</v>
      </c>
      <c r="L43" s="2">
        <f>IFERROR(HLOOKUP(lapchart!L43,totallaptimes!$1:$1048576,ROW()-1)-HLOOKUP(lapchart!K43,totallaptimes!$1:$1048576,ROW()-1),"")</f>
        <v>1.1446759259278738E-5</v>
      </c>
      <c r="M43" s="2">
        <f>IFERROR(HLOOKUP(lapchart!M43,totallaptimes!$1:$1048576,ROW()-1)-HLOOKUP(lapchart!L43,totallaptimes!$1:$1048576,ROW()-1),"")</f>
        <v>3.8645833333322832E-5</v>
      </c>
      <c r="N43" s="2">
        <f>IFERROR(HLOOKUP(lapchart!N43,totallaptimes!$1:$1048576,ROW()-1)-HLOOKUP(lapchart!M43,totallaptimes!$1:$1048576,ROW()-1),"")</f>
        <v>9.0972222222332477E-6</v>
      </c>
      <c r="O43" s="2">
        <f>IFERROR(HLOOKUP(lapchart!O43,totallaptimes!$1:$1048576,ROW()-1)-HLOOKUP(lapchart!N43,totallaptimes!$1:$1048576,ROW()-1),"")</f>
        <v>1.6967592592592728E-5</v>
      </c>
      <c r="P43" s="2">
        <f>IFERROR(HLOOKUP(lapchart!P43,totallaptimes!$1:$1048576,ROW()-1)-HLOOKUP(lapchart!O43,totallaptimes!$1:$1048576,ROW()-1),"")</f>
        <v>3.111111111110676E-5</v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5.420138888889009E-5</v>
      </c>
      <c r="D44" s="2">
        <f>IFERROR(HLOOKUP(lapchart!D44,totallaptimes!$1:$1048576,ROW()-1)-HLOOKUP(lapchart!C44,totallaptimes!$1:$1048576,ROW()-1),"")</f>
        <v>1.4965277777785613E-5</v>
      </c>
      <c r="E44" s="2">
        <f>IFERROR(HLOOKUP(lapchart!E44,totallaptimes!$1:$1048576,ROW()-1)-HLOOKUP(lapchart!D44,totallaptimes!$1:$1048576,ROW()-1),"")</f>
        <v>3.9155092592585428E-5</v>
      </c>
      <c r="F44" s="2">
        <f>IFERROR(HLOOKUP(lapchart!F44,totallaptimes!$1:$1048576,ROW()-1)-HLOOKUP(lapchart!E44,totallaptimes!$1:$1048576,ROW()-1),"")</f>
        <v>1.8086805555556779E-4</v>
      </c>
      <c r="G44" s="2">
        <f>IFERROR(HLOOKUP(lapchart!G44,totallaptimes!$1:$1048576,ROW()-1)-HLOOKUP(lapchart!F44,totallaptimes!$1:$1048576,ROW()-1),"")</f>
        <v>5.0312499999982663E-5</v>
      </c>
      <c r="H44" s="2">
        <f>IFERROR(HLOOKUP(lapchart!H44,totallaptimes!$1:$1048576,ROW()-1)-HLOOKUP(lapchart!G44,totallaptimes!$1:$1048576,ROW()-1),"")</f>
        <v>1.6238425925921285E-5</v>
      </c>
      <c r="I44" s="2">
        <f>IFERROR(HLOOKUP(lapchart!I44,totallaptimes!$1:$1048576,ROW()-1)-HLOOKUP(lapchart!H44,totallaptimes!$1:$1048576,ROW()-1),"")</f>
        <v>1.2986111111119858E-5</v>
      </c>
      <c r="J44" s="2">
        <f>IFERROR(HLOOKUP(lapchart!J44,totallaptimes!$1:$1048576,ROW()-1)-HLOOKUP(lapchart!I44,totallaptimes!$1:$1048576,ROW()-1),"")</f>
        <v>4.605324074075795E-5</v>
      </c>
      <c r="K44" s="2">
        <f>IFERROR(HLOOKUP(lapchart!K44,totallaptimes!$1:$1048576,ROW()-1)-HLOOKUP(lapchart!J44,totallaptimes!$1:$1048576,ROW()-1),"")</f>
        <v>7.7662037036782539E-6</v>
      </c>
      <c r="L44" s="2">
        <f>IFERROR(HLOOKUP(lapchart!L44,totallaptimes!$1:$1048576,ROW()-1)-HLOOKUP(lapchart!K44,totallaptimes!$1:$1048576,ROW()-1),"")</f>
        <v>1.1400462962982139E-5</v>
      </c>
      <c r="M44" s="2">
        <f>IFERROR(HLOOKUP(lapchart!M44,totallaptimes!$1:$1048576,ROW()-1)-HLOOKUP(lapchart!L44,totallaptimes!$1:$1048576,ROW()-1),"")</f>
        <v>4.015046296295538E-5</v>
      </c>
      <c r="N44" s="2">
        <f>IFERROR(HLOOKUP(lapchart!N44,totallaptimes!$1:$1048576,ROW()-1)-HLOOKUP(lapchart!M44,totallaptimes!$1:$1048576,ROW()-1),"")</f>
        <v>1.6111111111119514E-5</v>
      </c>
      <c r="O44" s="2">
        <f>IFERROR(HLOOKUP(lapchart!O44,totallaptimes!$1:$1048576,ROW()-1)-HLOOKUP(lapchart!N44,totallaptimes!$1:$1048576,ROW()-1),"")</f>
        <v>1.3368055555559866E-5</v>
      </c>
      <c r="P44" s="2">
        <f>IFERROR(HLOOKUP(lapchart!P44,totallaptimes!$1:$1048576,ROW()-1)-HLOOKUP(lapchart!O44,totallaptimes!$1:$1048576,ROW()-1),"")</f>
        <v>3.111111111110676E-5</v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5.0717592592591787E-5</v>
      </c>
      <c r="D45" s="2">
        <f>IFERROR(HLOOKUP(lapchart!D45,totallaptimes!$1:$1048576,ROW()-1)-HLOOKUP(lapchart!C45,totallaptimes!$1:$1048576,ROW()-1),"")</f>
        <v>1.5127314814823711E-5</v>
      </c>
      <c r="E45" s="2">
        <f>IFERROR(HLOOKUP(lapchart!E45,totallaptimes!$1:$1048576,ROW()-1)-HLOOKUP(lapchart!D45,totallaptimes!$1:$1048576,ROW()-1),"")</f>
        <v>4.4618055555549485E-5</v>
      </c>
      <c r="F45" s="2">
        <f>IFERROR(HLOOKUP(lapchart!F45,totallaptimes!$1:$1048576,ROW()-1)-HLOOKUP(lapchart!E45,totallaptimes!$1:$1048576,ROW()-1),"")</f>
        <v>1.9557870370371516E-4</v>
      </c>
      <c r="G45" s="2">
        <f>IFERROR(HLOOKUP(lapchart!G45,totallaptimes!$1:$1048576,ROW()-1)-HLOOKUP(lapchart!F45,totallaptimes!$1:$1048576,ROW()-1),"")</f>
        <v>4.1909722222205348E-5</v>
      </c>
      <c r="H45" s="2">
        <f>IFERROR(HLOOKUP(lapchart!H45,totallaptimes!$1:$1048576,ROW()-1)-HLOOKUP(lapchart!G45,totallaptimes!$1:$1048576,ROW()-1),"")</f>
        <v>3.4351851851847914E-5</v>
      </c>
      <c r="I45" s="2">
        <f>IFERROR(HLOOKUP(lapchart!I45,totallaptimes!$1:$1048576,ROW()-1)-HLOOKUP(lapchart!H45,totallaptimes!$1:$1048576,ROW()-1),"")</f>
        <v>8.9583333333434489E-6</v>
      </c>
      <c r="J45" s="2">
        <f>IFERROR(HLOOKUP(lapchart!J45,totallaptimes!$1:$1048576,ROW()-1)-HLOOKUP(lapchart!I45,totallaptimes!$1:$1048576,ROW()-1),"")</f>
        <v>4.4143518518530156E-5</v>
      </c>
      <c r="K45" s="2">
        <f>IFERROR(HLOOKUP(lapchart!K45,totallaptimes!$1:$1048576,ROW()-1)-HLOOKUP(lapchart!J45,totallaptimes!$1:$1048576,ROW()-1),"")</f>
        <v>8.5648148147945968E-6</v>
      </c>
      <c r="L45" s="2">
        <f>IFERROR(HLOOKUP(lapchart!L45,totallaptimes!$1:$1048576,ROW()-1)-HLOOKUP(lapchart!K45,totallaptimes!$1:$1048576,ROW()-1),"")</f>
        <v>1.5023148148163301E-5</v>
      </c>
      <c r="M45" s="2">
        <f>IFERROR(HLOOKUP(lapchart!M45,totallaptimes!$1:$1048576,ROW()-1)-HLOOKUP(lapchart!L45,totallaptimes!$1:$1048576,ROW()-1),"")</f>
        <v>3.6666666666657077E-5</v>
      </c>
      <c r="N45" s="2">
        <f>IFERROR(HLOOKUP(lapchart!N45,totallaptimes!$1:$1048576,ROW()-1)-HLOOKUP(lapchart!M45,totallaptimes!$1:$1048576,ROW()-1),"")</f>
        <v>2.296296296297462E-5</v>
      </c>
      <c r="O45" s="2">
        <f>IFERROR(HLOOKUP(lapchart!O45,totallaptimes!$1:$1048576,ROW()-1)-HLOOKUP(lapchart!N45,totallaptimes!$1:$1048576,ROW()-1),"")</f>
        <v>1.1550925925932209E-5</v>
      </c>
      <c r="P45" s="2">
        <f>IFERROR(HLOOKUP(lapchart!P45,totallaptimes!$1:$1048576,ROW()-1)-HLOOKUP(lapchart!O45,totallaptimes!$1:$1048576,ROW()-1),"")</f>
        <v>3.5729166666657874E-5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5.2418981481477944E-5</v>
      </c>
      <c r="D46" s="2">
        <f>IFERROR(HLOOKUP(lapchart!D46,totallaptimes!$1:$1048576,ROW()-1)-HLOOKUP(lapchart!C46,totallaptimes!$1:$1048576,ROW()-1),"")</f>
        <v>1.6759259259264969E-5</v>
      </c>
      <c r="E46" s="2">
        <f>IFERROR(HLOOKUP(lapchart!E46,totallaptimes!$1:$1048576,ROW()-1)-HLOOKUP(lapchart!D46,totallaptimes!$1:$1048576,ROW()-1),"")</f>
        <v>4.6944444444439737E-5</v>
      </c>
      <c r="F46" s="2">
        <f>IFERROR(HLOOKUP(lapchart!F46,totallaptimes!$1:$1048576,ROW()-1)-HLOOKUP(lapchart!E46,totallaptimes!$1:$1048576,ROW()-1),"")</f>
        <v>2.1120370370371344E-4</v>
      </c>
      <c r="G46" s="2">
        <f>IFERROR(HLOOKUP(lapchart!G46,totallaptimes!$1:$1048576,ROW()-1)-HLOOKUP(lapchart!F46,totallaptimes!$1:$1048576,ROW()-1),"")</f>
        <v>3.0474537037021576E-5</v>
      </c>
      <c r="H46" s="2">
        <f>IFERROR(HLOOKUP(lapchart!H46,totallaptimes!$1:$1048576,ROW()-1)-HLOOKUP(lapchart!G46,totallaptimes!$1:$1048576,ROW()-1),"")</f>
        <v>5.1782407407413578E-5</v>
      </c>
      <c r="I46" s="2">
        <f>IFERROR(HLOOKUP(lapchart!I46,totallaptimes!$1:$1048576,ROW()-1)-HLOOKUP(lapchart!H46,totallaptimes!$1:$1048576,ROW()-1),"")</f>
        <v>2.598379629628611E-5</v>
      </c>
      <c r="J46" s="2">
        <f>IFERROR(HLOOKUP(lapchart!J46,totallaptimes!$1:$1048576,ROW()-1)-HLOOKUP(lapchart!I46,totallaptimes!$1:$1048576,ROW()-1),"")</f>
        <v>2.8449074074093916E-5</v>
      </c>
      <c r="K46" s="2">
        <f>IFERROR(HLOOKUP(lapchart!K46,totallaptimes!$1:$1048576,ROW()-1)-HLOOKUP(lapchart!J46,totallaptimes!$1:$1048576,ROW()-1),"")</f>
        <v>8.7962962962775948E-6</v>
      </c>
      <c r="L46" s="2">
        <f>IFERROR(HLOOKUP(lapchart!L46,totallaptimes!$1:$1048576,ROW()-1)-HLOOKUP(lapchart!K46,totallaptimes!$1:$1048576,ROW()-1),"")</f>
        <v>1.0960648148164442E-5</v>
      </c>
      <c r="M46" s="2">
        <f>IFERROR(HLOOKUP(lapchart!M46,totallaptimes!$1:$1048576,ROW()-1)-HLOOKUP(lapchart!L46,totallaptimes!$1:$1048576,ROW()-1),"")</f>
        <v>3.6018518518511622E-5</v>
      </c>
      <c r="N46" s="2">
        <f>IFERROR(HLOOKUP(lapchart!N46,totallaptimes!$1:$1048576,ROW()-1)-HLOOKUP(lapchart!M46,totallaptimes!$1:$1048576,ROW()-1),"")</f>
        <v>3.2731481481494684E-5</v>
      </c>
      <c r="O46" s="2">
        <f>IFERROR(HLOOKUP(lapchart!O46,totallaptimes!$1:$1048576,ROW()-1)-HLOOKUP(lapchart!N46,totallaptimes!$1:$1048576,ROW()-1),"")</f>
        <v>9.4097222222283561E-6</v>
      </c>
      <c r="P46" s="2">
        <f>IFERROR(HLOOKUP(lapchart!P46,totallaptimes!$1:$1048576,ROW()-1)-HLOOKUP(lapchart!O46,totallaptimes!$1:$1048576,ROW()-1),"")</f>
        <v>3.9733796296285984E-5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5.2233796296291546E-5</v>
      </c>
      <c r="D47" s="2">
        <f>IFERROR(HLOOKUP(lapchart!D47,totallaptimes!$1:$1048576,ROW()-1)-HLOOKUP(lapchart!C47,totallaptimes!$1:$1048576,ROW()-1),"")</f>
        <v>1.8553240740751265E-5</v>
      </c>
      <c r="E47" s="2">
        <f>IFERROR(HLOOKUP(lapchart!E47,totallaptimes!$1:$1048576,ROW()-1)-HLOOKUP(lapchart!D47,totallaptimes!$1:$1048576,ROW()-1),"")</f>
        <v>5.1388888888885542E-5</v>
      </c>
      <c r="F47" s="2">
        <f>IFERROR(HLOOKUP(lapchart!F47,totallaptimes!$1:$1048576,ROW()-1)-HLOOKUP(lapchart!E47,totallaptimes!$1:$1048576,ROW()-1),"")</f>
        <v>2.2614583333333688E-4</v>
      </c>
      <c r="G47" s="2">
        <f>IFERROR(HLOOKUP(lapchart!G47,totallaptimes!$1:$1048576,ROW()-1)-HLOOKUP(lapchart!F47,totallaptimes!$1:$1048576,ROW()-1),"")</f>
        <v>1.7557870370360495E-5</v>
      </c>
      <c r="H47" s="2">
        <f>IFERROR(HLOOKUP(lapchart!H47,totallaptimes!$1:$1048576,ROW()-1)-HLOOKUP(lapchart!G47,totallaptimes!$1:$1048576,ROW()-1),"")</f>
        <v>6.1944444444447799E-5</v>
      </c>
      <c r="I47" s="2">
        <f>IFERROR(HLOOKUP(lapchart!I47,totallaptimes!$1:$1048576,ROW()-1)-HLOOKUP(lapchart!H47,totallaptimes!$1:$1048576,ROW()-1),"")</f>
        <v>3.512731481480208E-5</v>
      </c>
      <c r="J47" s="2">
        <f>IFERROR(HLOOKUP(lapchart!J47,totallaptimes!$1:$1048576,ROW()-1)-HLOOKUP(lapchart!I47,totallaptimes!$1:$1048576,ROW()-1),"")</f>
        <v>2.8796296296318413E-5</v>
      </c>
      <c r="K47" s="2">
        <f>IFERROR(HLOOKUP(lapchart!K47,totallaptimes!$1:$1048576,ROW()-1)-HLOOKUP(lapchart!J47,totallaptimes!$1:$1048576,ROW()-1),"")</f>
        <v>8.5879629629428966E-6</v>
      </c>
      <c r="L47" s="2">
        <f>IFERROR(HLOOKUP(lapchart!L47,totallaptimes!$1:$1048576,ROW()-1)-HLOOKUP(lapchart!K47,totallaptimes!$1:$1048576,ROW()-1),"")</f>
        <v>1.3935185185207088E-5</v>
      </c>
      <c r="M47" s="2">
        <f>IFERROR(HLOOKUP(lapchart!M47,totallaptimes!$1:$1048576,ROW()-1)-HLOOKUP(lapchart!L47,totallaptimes!$1:$1048576,ROW()-1),"")</f>
        <v>2.6608796296283266E-5</v>
      </c>
      <c r="N47" s="2">
        <f>IFERROR(HLOOKUP(lapchart!N47,totallaptimes!$1:$1048576,ROW()-1)-HLOOKUP(lapchart!M47,totallaptimes!$1:$1048576,ROW()-1),"")</f>
        <v>3.7291666666681988E-5</v>
      </c>
      <c r="O47" s="2">
        <f>IFERROR(HLOOKUP(lapchart!O47,totallaptimes!$1:$1048576,ROW()-1)-HLOOKUP(lapchart!N47,totallaptimes!$1:$1048576,ROW()-1),"")</f>
        <v>1.0717592592600356E-5</v>
      </c>
      <c r="P47" s="2">
        <f>IFERROR(HLOOKUP(lapchart!P47,totallaptimes!$1:$1048576,ROW()-1)-HLOOKUP(lapchart!O47,totallaptimes!$1:$1048576,ROW()-1),"")</f>
        <v>4.3564814814801844E-5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5.7013888888880759E-5</v>
      </c>
      <c r="D48" s="2">
        <f>IFERROR(HLOOKUP(lapchart!D48,totallaptimes!$1:$1048576,ROW()-1)-HLOOKUP(lapchart!C48,totallaptimes!$1:$1048576,ROW()-1),"")</f>
        <v>1.6956018518532456E-5</v>
      </c>
      <c r="E48" s="2">
        <f>IFERROR(HLOOKUP(lapchart!E48,totallaptimes!$1:$1048576,ROW()-1)-HLOOKUP(lapchart!D48,totallaptimes!$1:$1048576,ROW()-1),"")</f>
        <v>5.6064814814807407E-5</v>
      </c>
      <c r="F48" s="2">
        <f>IFERROR(HLOOKUP(lapchart!F48,totallaptimes!$1:$1048576,ROW()-1)-HLOOKUP(lapchart!E48,totallaptimes!$1:$1048576,ROW()-1),"")</f>
        <v>2.456597222222287E-4</v>
      </c>
      <c r="G48" s="2">
        <f>IFERROR(HLOOKUP(lapchart!G48,totallaptimes!$1:$1048576,ROW()-1)-HLOOKUP(lapchart!F48,totallaptimes!$1:$1048576,ROW()-1),"")</f>
        <v>9.2245370370280799E-6</v>
      </c>
      <c r="H48" s="2">
        <f>IFERROR(HLOOKUP(lapchart!H48,totallaptimes!$1:$1048576,ROW()-1)-HLOOKUP(lapchart!G48,totallaptimes!$1:$1048576,ROW()-1),"")</f>
        <v>6.4907407407409357E-5</v>
      </c>
      <c r="I48" s="2">
        <f>IFERROR(HLOOKUP(lapchart!I48,totallaptimes!$1:$1048576,ROW()-1)-HLOOKUP(lapchart!H48,totallaptimes!$1:$1048576,ROW()-1),"")</f>
        <v>4.3171296296280748E-5</v>
      </c>
      <c r="J48" s="2">
        <f>IFERROR(HLOOKUP(lapchart!J48,totallaptimes!$1:$1048576,ROW()-1)-HLOOKUP(lapchart!I48,totallaptimes!$1:$1048576,ROW()-1),"")</f>
        <v>2.7604166666687913E-5</v>
      </c>
      <c r="K48" s="2">
        <f>IFERROR(HLOOKUP(lapchart!K48,totallaptimes!$1:$1048576,ROW()-1)-HLOOKUP(lapchart!J48,totallaptimes!$1:$1048576,ROW()-1),"")</f>
        <v>8.9583333333156934E-6</v>
      </c>
      <c r="L48" s="2">
        <f>IFERROR(HLOOKUP(lapchart!L48,totallaptimes!$1:$1048576,ROW()-1)-HLOOKUP(lapchart!K48,totallaptimes!$1:$1048576,ROW()-1),"")</f>
        <v>1.7951388888909348E-5</v>
      </c>
      <c r="M48" s="2">
        <f>IFERROR(HLOOKUP(lapchart!M48,totallaptimes!$1:$1048576,ROW()-1)-HLOOKUP(lapchart!L48,totallaptimes!$1:$1048576,ROW()-1),"")</f>
        <v>2.1157407407393358E-5</v>
      </c>
      <c r="N48" s="2">
        <f>IFERROR(HLOOKUP(lapchart!N48,totallaptimes!$1:$1048576,ROW()-1)-HLOOKUP(lapchart!M48,totallaptimes!$1:$1048576,ROW()-1),"")</f>
        <v>4.3101851851870543E-5</v>
      </c>
      <c r="O48" s="2">
        <f>IFERROR(HLOOKUP(lapchart!O48,totallaptimes!$1:$1048576,ROW()-1)-HLOOKUP(lapchart!N48,totallaptimes!$1:$1048576,ROW()-1),"")</f>
        <v>1.1828703703711807E-5</v>
      </c>
      <c r="P48" s="2">
        <f>IFERROR(HLOOKUP(lapchart!P48,totallaptimes!$1:$1048576,ROW()-1)-HLOOKUP(lapchart!O48,totallaptimes!$1:$1048576,ROW()-1),"")</f>
        <v>4.4976851851834254E-5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6.1365740740733365E-5</v>
      </c>
      <c r="D49" s="2">
        <f>IFERROR(HLOOKUP(lapchart!D49,totallaptimes!$1:$1048576,ROW()-1)-HLOOKUP(lapchart!C49,totallaptimes!$1:$1048576,ROW()-1),"")</f>
        <v>1.2847222222230059E-5</v>
      </c>
      <c r="E49" s="2">
        <f>IFERROR(HLOOKUP(lapchart!E49,totallaptimes!$1:$1048576,ROW()-1)-HLOOKUP(lapchart!D49,totallaptimes!$1:$1048576,ROW()-1),"")</f>
        <v>6.2129629629627259E-5</v>
      </c>
      <c r="F49" s="2">
        <f>IFERROR(HLOOKUP(lapchart!F49,totallaptimes!$1:$1048576,ROW()-1)-HLOOKUP(lapchart!E49,totallaptimes!$1:$1048576,ROW()-1),"")</f>
        <v>2.6246527777778333E-4</v>
      </c>
      <c r="G49" s="2">
        <f>IFERROR(HLOOKUP(lapchart!G49,totallaptimes!$1:$1048576,ROW()-1)-HLOOKUP(lapchart!F49,totallaptimes!$1:$1048576,ROW()-1),"")</f>
        <v>8.2407407407322775E-6</v>
      </c>
      <c r="H49" s="2">
        <f>IFERROR(HLOOKUP(lapchart!H49,totallaptimes!$1:$1048576,ROW()-1)-HLOOKUP(lapchart!G49,totallaptimes!$1:$1048576,ROW()-1),"")</f>
        <v>6.2256944444442908E-5</v>
      </c>
      <c r="I49" s="2">
        <f>IFERROR(HLOOKUP(lapchart!I49,totallaptimes!$1:$1048576,ROW()-1)-HLOOKUP(lapchart!H49,totallaptimes!$1:$1048576,ROW()-1),"")</f>
        <v>5.2233796296284607E-5</v>
      </c>
      <c r="J49" s="2">
        <f>IFERROR(HLOOKUP(lapchart!J49,totallaptimes!$1:$1048576,ROW()-1)-HLOOKUP(lapchart!I49,totallaptimes!$1:$1048576,ROW()-1),"")</f>
        <v>2.7615740740762063E-5</v>
      </c>
      <c r="K49" s="2">
        <f>IFERROR(HLOOKUP(lapchart!K49,totallaptimes!$1:$1048576,ROW()-1)-HLOOKUP(lapchart!J49,totallaptimes!$1:$1048576,ROW()-1),"")</f>
        <v>8.2986111110891492E-6</v>
      </c>
      <c r="L49" s="2">
        <f>IFERROR(HLOOKUP(lapchart!L49,totallaptimes!$1:$1048576,ROW()-1)-HLOOKUP(lapchart!K49,totallaptimes!$1:$1048576,ROW()-1),"")</f>
        <v>1.6851851851872046E-5</v>
      </c>
      <c r="M49" s="2">
        <f>IFERROR(HLOOKUP(lapchart!M49,totallaptimes!$1:$1048576,ROW()-1)-HLOOKUP(lapchart!L49,totallaptimes!$1:$1048576,ROW()-1),"")</f>
        <v>2.1539351851840305E-5</v>
      </c>
      <c r="N49" s="2">
        <f>IFERROR(HLOOKUP(lapchart!N49,totallaptimes!$1:$1048576,ROW()-1)-HLOOKUP(lapchart!M49,totallaptimes!$1:$1048576,ROW()-1),"")</f>
        <v>4.8483796296315551E-5</v>
      </c>
      <c r="O49" s="2">
        <f>IFERROR(HLOOKUP(lapchart!O49,totallaptimes!$1:$1048576,ROW()-1)-HLOOKUP(lapchart!N49,totallaptimes!$1:$1048576,ROW()-1),"")</f>
        <v>1.2025462962972355E-5</v>
      </c>
      <c r="P49" s="2">
        <f>IFERROR(HLOOKUP(lapchart!P49,totallaptimes!$1:$1048576,ROW()-1)-HLOOKUP(lapchart!O49,totallaptimes!$1:$1048576,ROW()-1),"")</f>
        <v>4.8668981481460316E-5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6.2986111111100473E-5</v>
      </c>
      <c r="D50" s="2">
        <f>IFERROR(HLOOKUP(lapchart!D50,totallaptimes!$1:$1048576,ROW()-1)-HLOOKUP(lapchart!C50,totallaptimes!$1:$1048576,ROW()-1),"")</f>
        <v>1.5960648148155565E-5</v>
      </c>
      <c r="E50" s="2">
        <f>IFERROR(HLOOKUP(lapchart!E50,totallaptimes!$1:$1048576,ROW()-1)-HLOOKUP(lapchart!D50,totallaptimes!$1:$1048576,ROW()-1),"")</f>
        <v>6.6388888888886666E-5</v>
      </c>
      <c r="F50" s="2">
        <f>IFERROR(HLOOKUP(lapchart!F50,totallaptimes!$1:$1048576,ROW()-1)-HLOOKUP(lapchart!E50,totallaptimes!$1:$1048576,ROW()-1),"")</f>
        <v>2.7601851851851572E-4</v>
      </c>
      <c r="G50" s="2">
        <f>IFERROR(HLOOKUP(lapchart!G50,totallaptimes!$1:$1048576,ROW()-1)-HLOOKUP(lapchart!F50,totallaptimes!$1:$1048576,ROW()-1),"")</f>
        <v>3.1747685185198882E-5</v>
      </c>
      <c r="H50" s="2">
        <f>IFERROR(HLOOKUP(lapchart!H50,totallaptimes!$1:$1048576,ROW()-1)-HLOOKUP(lapchart!G50,totallaptimes!$1:$1048576,ROW()-1),"")</f>
        <v>3.8449074074062284E-5</v>
      </c>
      <c r="I50" s="2">
        <f>IFERROR(HLOOKUP(lapchart!I50,totallaptimes!$1:$1048576,ROW()-1)-HLOOKUP(lapchart!H50,totallaptimes!$1:$1048576,ROW()-1),"")</f>
        <v>5.6307870370357616E-5</v>
      </c>
      <c r="J50" s="2">
        <f>IFERROR(HLOOKUP(lapchart!J50,totallaptimes!$1:$1048576,ROW()-1)-HLOOKUP(lapchart!I50,totallaptimes!$1:$1048576,ROW()-1),"")</f>
        <v>3.6064814814835977E-5</v>
      </c>
      <c r="K50" s="2">
        <f>IFERROR(HLOOKUP(lapchart!K50,totallaptimes!$1:$1048576,ROW()-1)-HLOOKUP(lapchart!J50,totallaptimes!$1:$1048576,ROW()-1),"")</f>
        <v>9.2708333333108017E-6</v>
      </c>
      <c r="L50" s="2">
        <f>IFERROR(HLOOKUP(lapchart!L50,totallaptimes!$1:$1048576,ROW()-1)-HLOOKUP(lapchart!K50,totallaptimes!$1:$1048576,ROW()-1),"")</f>
        <v>1.2708333333354138E-5</v>
      </c>
      <c r="M50" s="2">
        <f>IFERROR(HLOOKUP(lapchart!M50,totallaptimes!$1:$1048576,ROW()-1)-HLOOKUP(lapchart!L50,totallaptimes!$1:$1048576,ROW()-1),"")</f>
        <v>3.7337962962950833E-5</v>
      </c>
      <c r="N50" s="2">
        <f>IFERROR(HLOOKUP(lapchart!N50,totallaptimes!$1:$1048576,ROW()-1)-HLOOKUP(lapchart!M50,totallaptimes!$1:$1048576,ROW()-1),"")</f>
        <v>3.7384259259282127E-5</v>
      </c>
      <c r="O50" s="2">
        <f>IFERROR(HLOOKUP(lapchart!O50,totallaptimes!$1:$1048576,ROW()-1)-HLOOKUP(lapchart!N50,totallaptimes!$1:$1048576,ROW()-1),"")</f>
        <v>7.7893518518612481E-6</v>
      </c>
      <c r="P50" s="2">
        <f>IFERROR(HLOOKUP(lapchart!P50,totallaptimes!$1:$1048576,ROW()-1)-HLOOKUP(lapchart!O50,totallaptimes!$1:$1048576,ROW()-1),"")</f>
        <v>4.7812499999973224E-5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5.5312499999994602E-5</v>
      </c>
      <c r="D51" s="2">
        <f>IFERROR(HLOOKUP(lapchart!D51,totallaptimes!$1:$1048576,ROW()-1)-HLOOKUP(lapchart!C51,totallaptimes!$1:$1048576,ROW()-1),"")</f>
        <v>2.0011574074080274E-5</v>
      </c>
      <c r="E51" s="2">
        <f>IFERROR(HLOOKUP(lapchart!E51,totallaptimes!$1:$1048576,ROW()-1)-HLOOKUP(lapchart!D51,totallaptimes!$1:$1048576,ROW()-1),"")</f>
        <v>7.0821759259258321E-5</v>
      </c>
      <c r="F51" s="2">
        <f>IFERROR(HLOOKUP(lapchart!F51,totallaptimes!$1:$1048576,ROW()-1)-HLOOKUP(lapchart!E51,totallaptimes!$1:$1048576,ROW()-1),"")</f>
        <v>2.7653935185184553E-4</v>
      </c>
      <c r="G51" s="2">
        <f>IFERROR(HLOOKUP(lapchart!G51,totallaptimes!$1:$1048576,ROW()-1)-HLOOKUP(lapchart!F51,totallaptimes!$1:$1048576,ROW()-1),"")</f>
        <v>4.7974537037052956E-5</v>
      </c>
      <c r="H51" s="2">
        <f>IFERROR(HLOOKUP(lapchart!H51,totallaptimes!$1:$1048576,ROW()-1)-HLOOKUP(lapchart!G51,totallaptimes!$1:$1048576,ROW()-1),"")</f>
        <v>3.2152777777766373E-5</v>
      </c>
      <c r="I51" s="2">
        <f>IFERROR(HLOOKUP(lapchart!I51,totallaptimes!$1:$1048576,ROW()-1)-HLOOKUP(lapchart!H51,totallaptimes!$1:$1048576,ROW()-1),"")</f>
        <v>6.0763888888870632E-5</v>
      </c>
      <c r="J51" s="2">
        <f>IFERROR(HLOOKUP(lapchart!J51,totallaptimes!$1:$1048576,ROW()-1)-HLOOKUP(lapchart!I51,totallaptimes!$1:$1048576,ROW()-1),"")</f>
        <v>3.9953703703729526E-5</v>
      </c>
      <c r="K51" s="2">
        <f>IFERROR(HLOOKUP(lapchart!K51,totallaptimes!$1:$1048576,ROW()-1)-HLOOKUP(lapchart!J51,totallaptimes!$1:$1048576,ROW()-1),"")</f>
        <v>9.9074074073821072E-6</v>
      </c>
      <c r="L51" s="2">
        <f>IFERROR(HLOOKUP(lapchart!L51,totallaptimes!$1:$1048576,ROW()-1)-HLOOKUP(lapchart!K51,totallaptimes!$1:$1048576,ROW()-1),"")</f>
        <v>1.3900462962984639E-5</v>
      </c>
      <c r="M51" s="2">
        <f>IFERROR(HLOOKUP(lapchart!M51,totallaptimes!$1:$1048576,ROW()-1)-HLOOKUP(lapchart!L51,totallaptimes!$1:$1048576,ROW()-1),"")</f>
        <v>3.384259259257838E-5</v>
      </c>
      <c r="N51" s="2">
        <f>IFERROR(HLOOKUP(lapchart!N51,totallaptimes!$1:$1048576,ROW()-1)-HLOOKUP(lapchart!M51,totallaptimes!$1:$1048576,ROW()-1),"")</f>
        <v>5.2592592592617948E-5</v>
      </c>
      <c r="O51" s="2">
        <f>IFERROR(HLOOKUP(lapchart!O51,totallaptimes!$1:$1048576,ROW()-1)-HLOOKUP(lapchart!N51,totallaptimes!$1:$1048576,ROW()-1),"")</f>
        <v>1.0428240740746608E-5</v>
      </c>
      <c r="P51" s="2">
        <f>IFERROR(HLOOKUP(lapchart!P51,totallaptimes!$1:$1048576,ROW()-1)-HLOOKUP(lapchart!O51,totallaptimes!$1:$1048576,ROW()-1),"")</f>
        <v>3.6354166666641152E-5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4.6284722222220132E-5</v>
      </c>
      <c r="D52" s="2">
        <f>IFERROR(HLOOKUP(lapchart!D52,totallaptimes!$1:$1048576,ROW()-1)-HLOOKUP(lapchart!C52,totallaptimes!$1:$1048576,ROW()-1),"")</f>
        <v>2.5081018518523235E-5</v>
      </c>
      <c r="E52" s="2">
        <f>IFERROR(HLOOKUP(lapchart!E52,totallaptimes!$1:$1048576,ROW()-1)-HLOOKUP(lapchart!D52,totallaptimes!$1:$1048576,ROW()-1),"")</f>
        <v>7.4363425925920434E-5</v>
      </c>
      <c r="F52" s="2">
        <f>IFERROR(HLOOKUP(lapchart!F52,totallaptimes!$1:$1048576,ROW()-1)-HLOOKUP(lapchart!E52,totallaptimes!$1:$1048576,ROW()-1),"")</f>
        <v>2.7309027777777661E-4</v>
      </c>
      <c r="G52" s="2">
        <f>IFERROR(HLOOKUP(lapchart!G52,totallaptimes!$1:$1048576,ROW()-1)-HLOOKUP(lapchart!F52,totallaptimes!$1:$1048576,ROW()-1),"")</f>
        <v>6.7222222222232397E-5</v>
      </c>
      <c r="H52" s="2">
        <f>IFERROR(HLOOKUP(lapchart!H52,totallaptimes!$1:$1048576,ROW()-1)-HLOOKUP(lapchart!G52,totallaptimes!$1:$1048576,ROW()-1),"")</f>
        <v>3.0810185185178862E-5</v>
      </c>
      <c r="I52" s="2">
        <f>IFERROR(HLOOKUP(lapchart!I52,totallaptimes!$1:$1048576,ROW()-1)-HLOOKUP(lapchart!H52,totallaptimes!$1:$1048576,ROW()-1),"")</f>
        <v>6.2129629629606442E-5</v>
      </c>
      <c r="J52" s="2">
        <f>IFERROR(HLOOKUP(lapchart!J52,totallaptimes!$1:$1048576,ROW()-1)-HLOOKUP(lapchart!I52,totallaptimes!$1:$1048576,ROW()-1),"")</f>
        <v>4.1608796296326023E-5</v>
      </c>
      <c r="K52" s="2">
        <f>IFERROR(HLOOKUP(lapchart!K52,totallaptimes!$1:$1048576,ROW()-1)-HLOOKUP(lapchart!J52,totallaptimes!$1:$1048576,ROW()-1),"")</f>
        <v>1.1608796296268264E-5</v>
      </c>
      <c r="L52" s="2">
        <f>IFERROR(HLOOKUP(lapchart!L52,totallaptimes!$1:$1048576,ROW()-1)-HLOOKUP(lapchart!K52,totallaptimes!$1:$1048576,ROW()-1),"")</f>
        <v>1.3680555555575791E-5</v>
      </c>
      <c r="M52" s="2">
        <f>IFERROR(HLOOKUP(lapchart!M52,totallaptimes!$1:$1048576,ROW()-1)-HLOOKUP(lapchart!L52,totallaptimes!$1:$1048576,ROW()-1),"")</f>
        <v>3.248842592591672E-5</v>
      </c>
      <c r="N52" s="2">
        <f>IFERROR(HLOOKUP(lapchart!N52,totallaptimes!$1:$1048576,ROW()-1)-HLOOKUP(lapchart!M52,totallaptimes!$1:$1048576,ROW()-1),"")</f>
        <v>5.7337962962984712E-5</v>
      </c>
      <c r="O52" s="2">
        <f>IFERROR(HLOOKUP(lapchart!O52,totallaptimes!$1:$1048576,ROW()-1)-HLOOKUP(lapchart!N52,totallaptimes!$1:$1048576,ROW()-1),"")</f>
        <v>1.0844907407416005E-5</v>
      </c>
      <c r="P52" s="2">
        <f>IFERROR(HLOOKUP(lapchart!P52,totallaptimes!$1:$1048576,ROW()-1)-HLOOKUP(lapchart!O52,totallaptimes!$1:$1048576,ROW()-1),"")</f>
        <v>3.5763888888859507E-5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5.8321759259266637E-5</v>
      </c>
      <c r="D53" s="2">
        <f>IFERROR(HLOOKUP(lapchart!D53,totallaptimes!$1:$1048576,ROW()-1)-HLOOKUP(lapchart!C53,totallaptimes!$1:$1048576,ROW()-1),"")</f>
        <v>2.6168981481486386E-5</v>
      </c>
      <c r="E53" s="2">
        <f>IFERROR(HLOOKUP(lapchart!E53,totallaptimes!$1:$1048576,ROW()-1)-HLOOKUP(lapchart!D53,totallaptimes!$1:$1048576,ROW()-1),"")</f>
        <v>7.9131944444435498E-5</v>
      </c>
      <c r="F53" s="2">
        <f>IFERROR(HLOOKUP(lapchart!F53,totallaptimes!$1:$1048576,ROW()-1)-HLOOKUP(lapchart!E53,totallaptimes!$1:$1048576,ROW()-1),"")</f>
        <v>2.8318287037036594E-4</v>
      </c>
      <c r="G53" s="2">
        <f>IFERROR(HLOOKUP(lapchart!G53,totallaptimes!$1:$1048576,ROW()-1)-HLOOKUP(lapchart!F53,totallaptimes!$1:$1048576,ROW()-1),"")</f>
        <v>6.9143518518527403E-5</v>
      </c>
      <c r="H53" s="2">
        <f>IFERROR(HLOOKUP(lapchart!H53,totallaptimes!$1:$1048576,ROW()-1)-HLOOKUP(lapchart!G53,totallaptimes!$1:$1048576,ROW()-1),"")</f>
        <v>2.967592592592605E-5</v>
      </c>
      <c r="I53" s="2">
        <f>IFERROR(HLOOKUP(lapchart!I53,totallaptimes!$1:$1048576,ROW()-1)-HLOOKUP(lapchart!H53,totallaptimes!$1:$1048576,ROW()-1),"")</f>
        <v>6.1666666666640446E-5</v>
      </c>
      <c r="J53" s="2">
        <f>IFERROR(HLOOKUP(lapchart!J53,totallaptimes!$1:$1048576,ROW()-1)-HLOOKUP(lapchart!I53,totallaptimes!$1:$1048576,ROW()-1),"")</f>
        <v>4.3414351851886468E-5</v>
      </c>
      <c r="K53" s="2">
        <f>IFERROR(HLOOKUP(lapchart!K53,totallaptimes!$1:$1048576,ROW()-1)-HLOOKUP(lapchart!J53,totallaptimes!$1:$1048576,ROW()-1),"")</f>
        <v>1.4641203703674721E-5</v>
      </c>
      <c r="L53" s="2">
        <f>IFERROR(HLOOKUP(lapchart!L53,totallaptimes!$1:$1048576,ROW()-1)-HLOOKUP(lapchart!K53,totallaptimes!$1:$1048576,ROW()-1),"")</f>
        <v>1.4525462962974856E-5</v>
      </c>
      <c r="M53" s="2">
        <f>IFERROR(HLOOKUP(lapchart!M53,totallaptimes!$1:$1048576,ROW()-1)-HLOOKUP(lapchart!L53,totallaptimes!$1:$1048576,ROW()-1),"")</f>
        <v>2.71643518518494E-5</v>
      </c>
      <c r="N53" s="2">
        <f>IFERROR(HLOOKUP(lapchart!N53,totallaptimes!$1:$1048576,ROW()-1)-HLOOKUP(lapchart!M53,totallaptimes!$1:$1048576,ROW()-1),"")</f>
        <v>6.1400462962976632E-5</v>
      </c>
      <c r="O53" s="2">
        <f>IFERROR(HLOOKUP(lapchart!O53,totallaptimes!$1:$1048576,ROW()-1)-HLOOKUP(lapchart!N53,totallaptimes!$1:$1048576,ROW()-1),"")</f>
        <v>1.1041666666683492E-5</v>
      </c>
      <c r="P53" s="2">
        <f>IFERROR(HLOOKUP(lapchart!P53,totallaptimes!$1:$1048576,ROW()-1)-HLOOKUP(lapchart!O53,totallaptimes!$1:$1048576,ROW()-1),"")</f>
        <v>3.6805555555519121E-5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5.6388888888897482E-5</v>
      </c>
      <c r="D54" s="2">
        <f>IFERROR(HLOOKUP(lapchart!D54,totallaptimes!$1:$1048576,ROW()-1)-HLOOKUP(lapchart!C54,totallaptimes!$1:$1048576,ROW()-1),"")</f>
        <v>1.932870370370543E-5</v>
      </c>
      <c r="E54" s="2">
        <f>IFERROR(HLOOKUP(lapchart!E54,totallaptimes!$1:$1048576,ROW()-1)-HLOOKUP(lapchart!D54,totallaptimes!$1:$1048576,ROW()-1),"")</f>
        <v>9.540509259259311E-5</v>
      </c>
      <c r="F54" s="2">
        <f>IFERROR(HLOOKUP(lapchart!F54,totallaptimes!$1:$1048576,ROW()-1)-HLOOKUP(lapchart!E54,totallaptimes!$1:$1048576,ROW()-1),"")</f>
        <v>2.8392361111109765E-4</v>
      </c>
      <c r="G54" s="2">
        <f>IFERROR(HLOOKUP(lapchart!G54,totallaptimes!$1:$1048576,ROW()-1)-HLOOKUP(lapchart!F54,totallaptimes!$1:$1048576,ROW()-1),"")</f>
        <v>7.9050925925944204E-5</v>
      </c>
      <c r="H54" s="2">
        <f>IFERROR(HLOOKUP(lapchart!H54,totallaptimes!$1:$1048576,ROW()-1)-HLOOKUP(lapchart!G54,totallaptimes!$1:$1048576,ROW()-1),"")</f>
        <v>2.7511574074073897E-5</v>
      </c>
      <c r="I54" s="2">
        <f>IFERROR(HLOOKUP(lapchart!I54,totallaptimes!$1:$1048576,ROW()-1)-HLOOKUP(lapchart!H54,totallaptimes!$1:$1048576,ROW()-1),"")</f>
        <v>6.2534722222187811E-5</v>
      </c>
      <c r="J54" s="2">
        <f>IFERROR(HLOOKUP(lapchart!J54,totallaptimes!$1:$1048576,ROW()-1)-HLOOKUP(lapchart!I54,totallaptimes!$1:$1048576,ROW()-1),"")</f>
        <v>4.2187500000040457E-5</v>
      </c>
      <c r="K54" s="2">
        <f>IFERROR(HLOOKUP(lapchart!K54,totallaptimes!$1:$1048576,ROW()-1)-HLOOKUP(lapchart!J54,totallaptimes!$1:$1048576,ROW()-1),"")</f>
        <v>2.3472222222195582E-5</v>
      </c>
      <c r="L54" s="2">
        <f>IFERROR(HLOOKUP(lapchart!L54,totallaptimes!$1:$1048576,ROW()-1)-HLOOKUP(lapchart!K54,totallaptimes!$1:$1048576,ROW()-1),"")</f>
        <v>1.0277777777789598E-5</v>
      </c>
      <c r="M54" s="2">
        <f>IFERROR(HLOOKUP(lapchart!M54,totallaptimes!$1:$1048576,ROW()-1)-HLOOKUP(lapchart!L54,totallaptimes!$1:$1048576,ROW()-1),"")</f>
        <v>2.1736111111100853E-5</v>
      </c>
      <c r="N54" s="2">
        <f>IFERROR(HLOOKUP(lapchart!N54,totallaptimes!$1:$1048576,ROW()-1)-HLOOKUP(lapchart!M54,totallaptimes!$1:$1048576,ROW()-1),"")</f>
        <v>6.6122685185202035E-5</v>
      </c>
      <c r="O54" s="2">
        <f>IFERROR(HLOOKUP(lapchart!O54,totallaptimes!$1:$1048576,ROW()-1)-HLOOKUP(lapchart!N54,totallaptimes!$1:$1048576,ROW()-1),"")</f>
        <v>1.3506944444463542E-5</v>
      </c>
      <c r="P54" s="2">
        <f>IFERROR(HLOOKUP(lapchart!P54,totallaptimes!$1:$1048576,ROW()-1)-HLOOKUP(lapchart!O54,totallaptimes!$1:$1048576,ROW()-1),"")</f>
        <v>3.7974537036994382E-5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4.4317129629642404E-5</v>
      </c>
      <c r="D55" s="2">
        <f>IFERROR(HLOOKUP(lapchart!D55,totallaptimes!$1:$1048576,ROW()-1)-HLOOKUP(lapchart!C55,totallaptimes!$1:$1048576,ROW()-1),"")</f>
        <v>1.6006944444438287E-5</v>
      </c>
      <c r="E55" s="2">
        <f>IFERROR(HLOOKUP(lapchart!E55,totallaptimes!$1:$1048576,ROW()-1)-HLOOKUP(lapchart!D55,totallaptimes!$1:$1048576,ROW()-1),"")</f>
        <v>1.0414351851852077E-4</v>
      </c>
      <c r="F55" s="2">
        <f>IFERROR(HLOOKUP(lapchart!F55,totallaptimes!$1:$1048576,ROW()-1)-HLOOKUP(lapchart!E55,totallaptimes!$1:$1048576,ROW()-1),"")</f>
        <v>2.793749999999845E-4</v>
      </c>
      <c r="G55" s="2">
        <f>IFERROR(HLOOKUP(lapchart!G55,totallaptimes!$1:$1048576,ROW()-1)-HLOOKUP(lapchart!F55,totallaptimes!$1:$1048576,ROW()-1),"")</f>
        <v>8.7280092592609271E-5</v>
      </c>
      <c r="H55" s="2">
        <f>IFERROR(HLOOKUP(lapchart!H55,totallaptimes!$1:$1048576,ROW()-1)-HLOOKUP(lapchart!G55,totallaptimes!$1:$1048576,ROW()-1),"")</f>
        <v>3.2858796296303394E-5</v>
      </c>
      <c r="I55" s="2">
        <f>IFERROR(HLOOKUP(lapchart!I55,totallaptimes!$1:$1048576,ROW()-1)-HLOOKUP(lapchart!H55,totallaptimes!$1:$1048576,ROW()-1),"")</f>
        <v>5.8460648148114802E-5</v>
      </c>
      <c r="J55" s="2">
        <f>IFERROR(HLOOKUP(lapchart!J55,totallaptimes!$1:$1048576,ROW()-1)-HLOOKUP(lapchart!I55,totallaptimes!$1:$1048576,ROW()-1),"")</f>
        <v>4.5949074074111418E-5</v>
      </c>
      <c r="K55" s="2">
        <f>IFERROR(HLOOKUP(lapchart!K55,totallaptimes!$1:$1048576,ROW()-1)-HLOOKUP(lapchart!J55,totallaptimes!$1:$1048576,ROW()-1),"")</f>
        <v>2.4212962962941176E-5</v>
      </c>
      <c r="L55" s="2">
        <f>IFERROR(HLOOKUP(lapchart!L55,totallaptimes!$1:$1048576,ROW()-1)-HLOOKUP(lapchart!K55,totallaptimes!$1:$1048576,ROW()-1),"")</f>
        <v>1.1342592592597511E-5</v>
      </c>
      <c r="M55" s="2">
        <f>IFERROR(HLOOKUP(lapchart!M55,totallaptimes!$1:$1048576,ROW()-1)-HLOOKUP(lapchart!L55,totallaptimes!$1:$1048576,ROW()-1),"")</f>
        <v>1.9386574074062302E-5</v>
      </c>
      <c r="N55" s="2">
        <f>IFERROR(HLOOKUP(lapchart!N55,totallaptimes!$1:$1048576,ROW()-1)-HLOOKUP(lapchart!M55,totallaptimes!$1:$1048576,ROW()-1),"")</f>
        <v>7.423611111113948E-5</v>
      </c>
      <c r="O55" s="2">
        <f>IFERROR(HLOOKUP(lapchart!O55,totallaptimes!$1:$1048576,ROW()-1)-HLOOKUP(lapchart!N55,totallaptimes!$1:$1048576,ROW()-1),"")</f>
        <v>1.3495370370375515E-5</v>
      </c>
      <c r="P55" s="2">
        <f>IFERROR(HLOOKUP(lapchart!P55,totallaptimes!$1:$1048576,ROW()-1)-HLOOKUP(lapchart!O55,totallaptimes!$1:$1048576,ROW()-1),"")</f>
        <v>3.7847222222192611E-5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27</v>
      </c>
      <c r="H2">
        <f ca="1">IFERROR(F2-D2,"")</f>
        <v>-6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6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17</v>
      </c>
      <c r="E5" cm="1">
        <f t="array" aca="1" ref="E5" ca="1">IFERROR(IF(D5=1,"",INDEX(lapchart!$B:$U,B5+1,D5-1)),"")</f>
        <v>99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11</v>
      </c>
      <c r="E7" cm="1">
        <f t="array" aca="1" ref="E7" ca="1">IFERROR(IF(D7=1,"",INDEX(lapchart!$B:$U,B7+1,D7-1)),"")</f>
        <v>55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33</v>
      </c>
      <c r="F8">
        <f t="shared" ca="1" si="1"/>
        <v>4</v>
      </c>
      <c r="G8">
        <f t="shared" ca="1" si="2"/>
        <v>5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2</v>
      </c>
      <c r="E9" cm="1">
        <f t="array" aca="1" ref="E9" ca="1">IFERROR(IF(D9=1,"",INDEX(lapchart!$B:$U,B9+1,D9-1)),"")</f>
        <v>44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0"/>
        <v>7</v>
      </c>
      <c r="E10" cm="1">
        <f t="array" aca="1" ref="E10" ca="1">IFERROR(IF(D10=1,"",INDEX(lapchart!$B:$U,B10+1,D10-1)),"")</f>
        <v>20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33</v>
      </c>
      <c r="F11">
        <f t="shared" ca="1" si="1"/>
        <v>4</v>
      </c>
      <c r="G11">
        <f t="shared" ca="1" si="2"/>
        <v>1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33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10</v>
      </c>
      <c r="E14" cm="1">
        <f t="array" aca="1" ref="E14" ca="1">IFERROR(IF(D14=1,"",INDEX(lapchart!$B:$U,B14+1,D14-1)),"")</f>
        <v>11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3</v>
      </c>
      <c r="G15">
        <f t="shared" ca="1" si="2"/>
        <v>2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33</v>
      </c>
      <c r="F17">
        <f t="shared" ca="1" si="1"/>
        <v>4</v>
      </c>
      <c r="G17">
        <f t="shared" ca="1" si="2"/>
        <v>7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10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63</v>
      </c>
      <c r="F20">
        <f t="shared" ca="1" si="1"/>
        <v>13</v>
      </c>
      <c r="G20">
        <f t="shared" ca="1" si="2"/>
        <v>25</v>
      </c>
      <c r="H20">
        <f t="shared" ca="1" si="3"/>
        <v>-4</v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s="4">
        <v>0.65</v>
      </c>
    </row>
    <row r="5" spans="1:2" x14ac:dyDescent="0.25">
      <c r="A5" t="s">
        <v>108</v>
      </c>
      <c r="B5" t="s">
        <v>109</v>
      </c>
    </row>
    <row r="6" spans="1:2" x14ac:dyDescent="0.25">
      <c r="A6" t="s">
        <v>110</v>
      </c>
      <c r="B6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112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P24" sqref="P24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113</v>
      </c>
      <c r="B1" t="s">
        <v>114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4</v>
      </c>
      <c r="K9" s="1"/>
    </row>
    <row r="10" spans="1:11" x14ac:dyDescent="0.25">
      <c r="A10">
        <v>9</v>
      </c>
      <c r="B10">
        <v>20</v>
      </c>
      <c r="K10" s="1"/>
    </row>
    <row r="11" spans="1:11" x14ac:dyDescent="0.25">
      <c r="A11">
        <v>10</v>
      </c>
      <c r="B11">
        <v>27</v>
      </c>
      <c r="K11" s="1"/>
    </row>
    <row r="12" spans="1:11" x14ac:dyDescent="0.25">
      <c r="A12">
        <v>11</v>
      </c>
      <c r="B12">
        <v>18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7</v>
      </c>
      <c r="K14" s="1"/>
    </row>
    <row r="15" spans="1:11" x14ac:dyDescent="0.25">
      <c r="A15">
        <v>14</v>
      </c>
      <c r="B15">
        <v>10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 t="s">
        <v>115</v>
      </c>
      <c r="B17">
        <v>88</v>
      </c>
      <c r="K17" s="1"/>
    </row>
    <row r="18" spans="1:11" x14ac:dyDescent="0.25">
      <c r="A18" t="s">
        <v>115</v>
      </c>
      <c r="B18">
        <v>63</v>
      </c>
      <c r="K18" s="1"/>
    </row>
    <row r="19" spans="1:11" x14ac:dyDescent="0.25">
      <c r="A19" t="s">
        <v>115</v>
      </c>
      <c r="B19">
        <v>5</v>
      </c>
      <c r="K19" s="1"/>
    </row>
    <row r="20" spans="1:11" x14ac:dyDescent="0.25">
      <c r="A20" t="s">
        <v>115</v>
      </c>
      <c r="B20">
        <v>3</v>
      </c>
      <c r="K20" s="1"/>
    </row>
    <row r="21" spans="1:11" x14ac:dyDescent="0.25">
      <c r="A21" t="s">
        <v>115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116</v>
      </c>
      <c r="C1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  <c r="I1" s="7" t="s">
        <v>123</v>
      </c>
      <c r="J1" s="7" t="s">
        <v>124</v>
      </c>
      <c r="K1" s="7" t="s">
        <v>127</v>
      </c>
      <c r="L1" s="8" t="s">
        <v>125</v>
      </c>
      <c r="M1" s="8" t="s">
        <v>126</v>
      </c>
      <c r="N1" s="8" t="s">
        <v>150</v>
      </c>
    </row>
    <row r="2" spans="1:14" x14ac:dyDescent="0.25">
      <c r="A2">
        <v>3</v>
      </c>
      <c r="B2">
        <f>MATCH(A2,lapchart!$B$2:$U$2,0)</f>
        <v>10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52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 t="str">
        <f>IFERROR((C2-B2)*-1,"")</f>
        <v/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3.0342222222222218E-2</v>
      </c>
    </row>
    <row r="3" spans="1:14" x14ac:dyDescent="0.25">
      <c r="A3">
        <v>4</v>
      </c>
      <c r="B3">
        <f>MATCH(A3,lapchart!$B$2:$U$2,0)</f>
        <v>7</v>
      </c>
      <c r="C3">
        <f>INDEX(finalstanding!A:A,MATCH(compoundchange!A3,finalstanding!B:B,0))</f>
        <v>8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3</v>
      </c>
      <c r="G3" cm="1">
        <f t="array" ref="G3">IFERROR(INDEX(pitstop!I:I,SMALL(IF(pitstop!A:A=A3,ROW(pitstop!A:A),""),COLUMNS($E$1:F2))),F3)</f>
        <v>3</v>
      </c>
      <c r="H3" cm="1">
        <f t="array" ref="H3">IFERROR(INDEX(pitstop!D:D,SMALL(IF(pitstop!A:A=A3,ROW(pitstop!A:A),""),1)),"")</f>
        <v>20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-1</v>
      </c>
      <c r="M3">
        <f t="shared" si="0"/>
        <v>4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6.5703020833333334E-2</v>
      </c>
    </row>
    <row r="4" spans="1:14" x14ac:dyDescent="0.25">
      <c r="A4">
        <v>5</v>
      </c>
      <c r="B4">
        <f>MATCH(A4,lapchart!$B$2:$U$2,0)</f>
        <v>3</v>
      </c>
      <c r="C4" t="str">
        <f>INDEX(finalstanding!A:A,MATCH(compoundchange!A4,finalstanding!B:B,0))</f>
        <v>DNF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26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 t="str">
        <f t="shared" si="1"/>
        <v/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3.1589467592592589E-2</v>
      </c>
    </row>
    <row r="5" spans="1:14" x14ac:dyDescent="0.25">
      <c r="A5">
        <v>7</v>
      </c>
      <c r="B5">
        <f>MATCH(A5,lapchart!$B$2:$U$2,0)</f>
        <v>15</v>
      </c>
      <c r="C5">
        <f>INDEX(finalstanding!A:A,MATCH(compoundchange!A5,finalstanding!B:B,0))</f>
        <v>13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18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26</v>
      </c>
      <c r="K5">
        <v>0</v>
      </c>
      <c r="L5">
        <f t="shared" si="1"/>
        <v>2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6.5832199074074074E-2</v>
      </c>
    </row>
    <row r="6" spans="1:14" x14ac:dyDescent="0.25">
      <c r="A6">
        <v>8</v>
      </c>
      <c r="B6">
        <f>MATCH(A6,lapchart!$B$2:$U$2,0)</f>
        <v>8</v>
      </c>
      <c r="C6" t="str">
        <f>INDEX(finalstanding!A:A,MATCH(compoundchange!A6,finalstanding!B:B,0))</f>
        <v>DNF</v>
      </c>
      <c r="D6">
        <f>COUNTIF(pitstop!A:A, A6)</f>
        <v>0</v>
      </c>
      <c r="E6" t="str" cm="1">
        <f t="array" ref="E6">IFERROR(INDEX(pitstop!H:H,SMALL(IF(pitstop!A:A=A6,ROW(pitstop!A:A),""),COLUMNS($E$1:E5))),"")</f>
        <v/>
      </c>
      <c r="F6" t="str" cm="1">
        <f t="array" ref="F6">IFERROR(IFERROR(INDEX(pitstop!H:H,SMALL(IF(pitstop!A:A=A6,ROW(pitstop!A:A),""),COLUMNS($E$1:F5))),INDEX(pitstop!I:I,SMALL(IF(pitstop!A:A=A6,ROW(pitstop!A:A),""),COLUMNS($E$1:E5)))),"")</f>
        <v/>
      </c>
      <c r="G6" t="str" cm="1">
        <f t="array" ref="G6">IFERROR(INDEX(pitstop!I:I,SMALL(IF(pitstop!A:A=A6,ROW(pitstop!A:A),""),COLUMNS($E$1:F5))),F6)</f>
        <v/>
      </c>
      <c r="H6" t="str" cm="1">
        <f t="array" ref="H6">IFERROR(INDEX(pitstop!D:D,SMALL(IF(pitstop!A:A=A6,ROW(pitstop!A:A),""),1)),"")</f>
        <v/>
      </c>
      <c r="I6" t="str" cm="1">
        <f t="array" ref="I6">IFERROR(IF(D6=1,LOOKUP(2,1/(laptimes!A:A&lt;&gt;""),laptimes!A:A)-H6,INDEX(pitstop!$D$2:$D$100,SMALL(IF(compoundchange!$A6=pitstop!$A$2:$A$100,ROW(pitstop!$A$2:$A$100)-ROW(pitstop!$A$2)+2),1))-H6),"")</f>
        <v/>
      </c>
      <c r="J6" t="str" cm="1">
        <f t="array" ref="J6">IFERROR(IF(D6=1,0,IF(D6=2,LOOKUP(2,1/(laptimes!A:A&lt;&gt;""),laptimes!A:A)-H6-I6,INDEX(pitstop!$D$2:$D$100,SMALL(IF(compoundchange!$A6=pitstop!$A$2:$A$100,ROW(pitstop!$A$2:$A$100)-ROW(pitstop!$A$2)+2),1))-H6-I6)),"")</f>
        <v/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0</v>
      </c>
    </row>
    <row r="7" spans="1:14" x14ac:dyDescent="0.25">
      <c r="A7">
        <v>10</v>
      </c>
      <c r="B7">
        <f>MATCH(A7,lapchart!$B$2:$U$2,0)</f>
        <v>16</v>
      </c>
      <c r="C7">
        <f>INDEX(finalstanding!A:A,MATCH(compoundchange!A7,finalstanding!B:B,0))</f>
        <v>14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26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27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2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6.584569444444445E-2</v>
      </c>
    </row>
    <row r="8" spans="1:14" x14ac:dyDescent="0.25">
      <c r="A8">
        <v>11</v>
      </c>
      <c r="B8">
        <f>MATCH(A8,lapchart!$B$2:$U$2,0)</f>
        <v>11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23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30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4</v>
      </c>
      <c r="M8">
        <f t="shared" si="0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6.5598611111111108E-2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3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4</v>
      </c>
      <c r="H9" cm="1">
        <f t="array" ref="H9">IFERROR(INDEX(pitstop!D:D,SMALL(IF(pitstop!A:A=A9,ROW(pitstop!A:A),""),1)),"")</f>
        <v>22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8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23</v>
      </c>
      <c r="K9">
        <v>1</v>
      </c>
      <c r="L9">
        <f t="shared" si="1"/>
        <v>-2</v>
      </c>
      <c r="M9">
        <f t="shared" si="0"/>
        <v>15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6.5094953703703703E-2</v>
      </c>
    </row>
    <row r="10" spans="1:14" x14ac:dyDescent="0.25">
      <c r="A10">
        <v>18</v>
      </c>
      <c r="B10">
        <f>MATCH(A10,lapchart!$B$2:$U$2,0)</f>
        <v>14</v>
      </c>
      <c r="C10">
        <f>INDEX(finalstanding!A:A,MATCH(compoundchange!A10,finalstanding!B:B,0))</f>
        <v>11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26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6.57385763888889E-2</v>
      </c>
    </row>
    <row r="11" spans="1:14" x14ac:dyDescent="0.25">
      <c r="A11">
        <v>20</v>
      </c>
      <c r="B11">
        <f>MATCH(A11,lapchart!$B$2:$U$2,0)</f>
        <v>13</v>
      </c>
      <c r="C11">
        <f>INDEX(finalstanding!A:A,MATCH(compoundchange!A11,finalstanding!B:B,0))</f>
        <v>9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27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26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4</v>
      </c>
      <c r="M11">
        <f t="shared" si="0"/>
        <v>2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6.5714942129629625E-2</v>
      </c>
    </row>
    <row r="12" spans="1:14" x14ac:dyDescent="0.25">
      <c r="A12">
        <v>23</v>
      </c>
      <c r="B12">
        <f>MATCH(A12,lapchart!$B$2:$U$2,0)</f>
        <v>20</v>
      </c>
      <c r="C12">
        <f>INDEX(finalstanding!A:A,MATCH(compoundchange!A12,finalstanding!B:B,0))</f>
        <v>5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29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24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1</v>
      </c>
      <c r="L12">
        <f t="shared" si="1"/>
        <v>15</v>
      </c>
      <c r="M12">
        <f t="shared" si="0"/>
        <v>10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6.5478472222222223E-2</v>
      </c>
    </row>
    <row r="13" spans="1:14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12</v>
      </c>
      <c r="D13">
        <f>COUNTIF(pitstop!A:A, A13)</f>
        <v>2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27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24</v>
      </c>
      <c r="K13">
        <v>1</v>
      </c>
      <c r="L13">
        <f t="shared" si="1"/>
        <v>7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6.5757962962962963E-2</v>
      </c>
    </row>
    <row r="14" spans="1:14" x14ac:dyDescent="0.25">
      <c r="A14">
        <v>27</v>
      </c>
      <c r="B14">
        <f>MATCH(A14,lapchart!$B$2:$U$2,0)</f>
        <v>6</v>
      </c>
      <c r="C14">
        <f>INDEX(finalstanding!A:A,MATCH(compoundchange!A14,finalstanding!B:B,0))</f>
        <v>10</v>
      </c>
      <c r="D14">
        <f>COUNTIF(pitstop!A:A, A14)</f>
        <v>2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16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13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24</v>
      </c>
      <c r="K14">
        <v>1</v>
      </c>
      <c r="L14">
        <f t="shared" si="1"/>
        <v>-4</v>
      </c>
      <c r="M14">
        <f t="shared" si="0"/>
        <v>1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6.5727233796296289E-2</v>
      </c>
    </row>
    <row r="15" spans="1:14" x14ac:dyDescent="0.25">
      <c r="A15">
        <v>33</v>
      </c>
      <c r="B15">
        <f>MATCH(A15,lapchart!$B$2:$U$2,0)</f>
        <v>9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28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25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5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6.5199097222222224E-2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28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25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1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6.5034629629629637E-2</v>
      </c>
    </row>
    <row r="17" spans="1:14" x14ac:dyDescent="0.25">
      <c r="A17">
        <v>55</v>
      </c>
      <c r="B17">
        <f>MATCH(A17,lapchart!$B$2:$U$2,0)</f>
        <v>5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21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32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-1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6.5565752314814818E-2</v>
      </c>
    </row>
    <row r="18" spans="1:14" x14ac:dyDescent="0.25">
      <c r="A18">
        <v>63</v>
      </c>
      <c r="B18">
        <f>MATCH(A18,lapchart!$B$2:$U$2,0)</f>
        <v>17</v>
      </c>
      <c r="C18" t="str">
        <f>INDEX(finalstanding!A:A,MATCH(compoundchange!A18,finalstanding!B:B,0))</f>
        <v>DNF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3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27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26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 t="str">
        <f t="shared" si="1"/>
        <v/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3.4004652777777776E-2</v>
      </c>
    </row>
    <row r="19" spans="1:14" x14ac:dyDescent="0.25">
      <c r="A19">
        <v>77</v>
      </c>
      <c r="B19">
        <f>MATCH(A19,lapchart!$B$2:$U$2,0)</f>
        <v>4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4</v>
      </c>
      <c r="H19" cm="1">
        <f t="array" ref="H19">IFERROR(INDEX(pitstop!D:D,SMALL(IF(pitstop!A:A=A19,ROW(pitstop!A:A),""),1)),"")</f>
        <v>28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1</v>
      </c>
      <c r="L19">
        <f t="shared" si="1"/>
        <v>2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6.5078946759259251E-2</v>
      </c>
    </row>
    <row r="20" spans="1:14" x14ac:dyDescent="0.25">
      <c r="A20">
        <v>88</v>
      </c>
      <c r="B20">
        <f>MATCH(A20,lapchart!$B$2:$U$2,0)</f>
        <v>18</v>
      </c>
      <c r="C20" t="str">
        <f>INDEX(finalstanding!A:A,MATCH(compoundchange!A20,finalstanding!B:B,0))</f>
        <v>DNF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51</v>
      </c>
      <c r="K20">
        <v>2</v>
      </c>
      <c r="L20" t="str">
        <f t="shared" si="1"/>
        <v/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3.5906342592592594E-2</v>
      </c>
    </row>
    <row r="21" spans="1:14" x14ac:dyDescent="0.25">
      <c r="A21">
        <v>99</v>
      </c>
      <c r="B21">
        <f>MATCH(A21,lapchart!$B$2:$U$2,0)</f>
        <v>12</v>
      </c>
      <c r="C21">
        <f>INDEX(finalstanding!A:A,MATCH(compoundchange!A21,finalstanding!B:B,0))</f>
        <v>15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26</v>
      </c>
      <c r="K21">
        <v>1</v>
      </c>
      <c r="L21">
        <f t="shared" si="1"/>
        <v>-3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6.588354166666667E-2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ADA8-E286-4AFF-BC0F-C4D274D7B048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113</v>
      </c>
      <c r="B1" t="s">
        <v>114</v>
      </c>
      <c r="C1" t="s">
        <v>57</v>
      </c>
      <c r="D1" t="s">
        <v>128</v>
      </c>
      <c r="E1" t="s">
        <v>58</v>
      </c>
      <c r="F1" t="s">
        <v>129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133</v>
      </c>
      <c r="E2" t="s">
        <v>62</v>
      </c>
      <c r="F2">
        <v>53</v>
      </c>
      <c r="G2" s="1">
        <v>6.5034629629629637E-2</v>
      </c>
      <c r="J2">
        <v>198.44800000000001</v>
      </c>
      <c r="K2" s="1">
        <v>1.1083449074074075E-3</v>
      </c>
      <c r="L2">
        <v>51</v>
      </c>
    </row>
    <row r="3" spans="1:12" x14ac:dyDescent="0.25">
      <c r="A3">
        <v>2</v>
      </c>
      <c r="B3">
        <v>77</v>
      </c>
      <c r="C3" t="s">
        <v>65</v>
      </c>
      <c r="D3" t="s">
        <v>134</v>
      </c>
      <c r="E3" t="s">
        <v>62</v>
      </c>
      <c r="F3">
        <v>53</v>
      </c>
      <c r="G3" s="1">
        <v>6.5078946759259251E-2</v>
      </c>
      <c r="H3">
        <v>3.8290000000000002</v>
      </c>
      <c r="I3">
        <v>3.8290000000000002</v>
      </c>
      <c r="J3">
        <v>198.31299999999999</v>
      </c>
      <c r="K3" s="1">
        <v>1.1147685185185186E-3</v>
      </c>
      <c r="L3">
        <v>50</v>
      </c>
    </row>
    <row r="4" spans="1:12" x14ac:dyDescent="0.25">
      <c r="A4">
        <v>3</v>
      </c>
      <c r="B4">
        <v>16</v>
      </c>
      <c r="C4" t="s">
        <v>63</v>
      </c>
      <c r="D4" t="s">
        <v>135</v>
      </c>
      <c r="E4" t="s">
        <v>64</v>
      </c>
      <c r="F4">
        <v>53</v>
      </c>
      <c r="G4" s="1">
        <v>6.5094953703703703E-2</v>
      </c>
      <c r="H4">
        <v>5.2119999999999997</v>
      </c>
      <c r="I4">
        <v>1.383</v>
      </c>
      <c r="J4">
        <v>198.26400000000001</v>
      </c>
      <c r="K4" s="1">
        <v>1.1133449074074073E-3</v>
      </c>
      <c r="L4">
        <v>52</v>
      </c>
    </row>
    <row r="5" spans="1:12" x14ac:dyDescent="0.25">
      <c r="A5">
        <v>4</v>
      </c>
      <c r="B5">
        <v>33</v>
      </c>
      <c r="C5" t="s">
        <v>68</v>
      </c>
      <c r="D5" t="s">
        <v>136</v>
      </c>
      <c r="E5" t="s">
        <v>67</v>
      </c>
      <c r="F5">
        <v>53</v>
      </c>
      <c r="G5" s="1">
        <v>6.5199097222222224E-2</v>
      </c>
      <c r="H5">
        <v>14.21</v>
      </c>
      <c r="I5">
        <v>8.9979999999999993</v>
      </c>
      <c r="J5">
        <v>197.94800000000001</v>
      </c>
      <c r="K5" s="1">
        <v>1.1219560185185184E-3</v>
      </c>
      <c r="L5">
        <v>47</v>
      </c>
    </row>
    <row r="6" spans="1:12" x14ac:dyDescent="0.25">
      <c r="A6">
        <v>5</v>
      </c>
      <c r="B6">
        <v>23</v>
      </c>
      <c r="C6" t="s">
        <v>66</v>
      </c>
      <c r="D6" t="s">
        <v>137</v>
      </c>
      <c r="E6" t="s">
        <v>67</v>
      </c>
      <c r="F6">
        <v>53</v>
      </c>
      <c r="G6" s="1">
        <v>6.5478472222222223E-2</v>
      </c>
      <c r="H6">
        <v>38.347999999999999</v>
      </c>
      <c r="I6">
        <v>24.138000000000002</v>
      </c>
      <c r="J6">
        <v>197.10300000000001</v>
      </c>
      <c r="K6" s="1">
        <v>1.1199305555555557E-3</v>
      </c>
      <c r="L6">
        <v>50</v>
      </c>
    </row>
    <row r="7" spans="1:12" x14ac:dyDescent="0.25">
      <c r="A7">
        <v>6</v>
      </c>
      <c r="B7">
        <v>55</v>
      </c>
      <c r="C7" t="s">
        <v>69</v>
      </c>
      <c r="D7" t="s">
        <v>138</v>
      </c>
      <c r="E7" t="s">
        <v>70</v>
      </c>
      <c r="F7">
        <v>53</v>
      </c>
      <c r="G7" s="1">
        <v>6.5565752314814818E-2</v>
      </c>
      <c r="H7">
        <v>45.889000000000003</v>
      </c>
      <c r="I7">
        <v>7.5410000000000004</v>
      </c>
      <c r="J7">
        <v>196.84100000000001</v>
      </c>
      <c r="K7" s="1">
        <v>1.1344907407407408E-3</v>
      </c>
      <c r="L7">
        <v>53</v>
      </c>
    </row>
    <row r="8" spans="1:12" x14ac:dyDescent="0.25">
      <c r="A8">
        <v>7</v>
      </c>
      <c r="B8">
        <v>11</v>
      </c>
      <c r="C8" t="s">
        <v>71</v>
      </c>
      <c r="D8" t="s">
        <v>139</v>
      </c>
      <c r="E8" t="s">
        <v>72</v>
      </c>
      <c r="F8">
        <v>53</v>
      </c>
      <c r="G8" s="1">
        <v>6.5598611111111108E-2</v>
      </c>
      <c r="H8">
        <v>48.728000000000002</v>
      </c>
      <c r="I8">
        <v>2.839</v>
      </c>
      <c r="J8">
        <v>196.74199999999999</v>
      </c>
      <c r="K8" s="1">
        <v>1.1347569444444445E-3</v>
      </c>
      <c r="L8">
        <v>49</v>
      </c>
    </row>
    <row r="9" spans="1:12" x14ac:dyDescent="0.25">
      <c r="A9">
        <v>8</v>
      </c>
      <c r="B9">
        <v>4</v>
      </c>
      <c r="C9" t="s">
        <v>78</v>
      </c>
      <c r="D9" t="s">
        <v>133</v>
      </c>
      <c r="E9" t="s">
        <v>70</v>
      </c>
      <c r="F9">
        <v>53</v>
      </c>
      <c r="G9" s="1">
        <v>6.5703020833333334E-2</v>
      </c>
      <c r="H9">
        <v>57.749000000000002</v>
      </c>
      <c r="I9">
        <v>9.0210000000000008</v>
      </c>
      <c r="J9">
        <v>196.429</v>
      </c>
      <c r="K9" s="1">
        <v>1.1377430555555555E-3</v>
      </c>
      <c r="L9">
        <v>52</v>
      </c>
    </row>
    <row r="10" spans="1:12" x14ac:dyDescent="0.25">
      <c r="A10">
        <v>9</v>
      </c>
      <c r="B10">
        <v>20</v>
      </c>
      <c r="C10" t="s">
        <v>73</v>
      </c>
      <c r="D10" t="s">
        <v>140</v>
      </c>
      <c r="E10" t="s">
        <v>74</v>
      </c>
      <c r="F10">
        <v>53</v>
      </c>
      <c r="G10" s="1">
        <v>6.5714942129629625E-2</v>
      </c>
      <c r="H10">
        <v>58.779000000000003</v>
      </c>
      <c r="I10">
        <v>1.03</v>
      </c>
      <c r="J10">
        <v>196.39400000000001</v>
      </c>
      <c r="K10" s="1">
        <v>1.1357638888888888E-3</v>
      </c>
      <c r="L10">
        <v>53</v>
      </c>
    </row>
    <row r="11" spans="1:12" x14ac:dyDescent="0.25">
      <c r="A11">
        <v>10</v>
      </c>
      <c r="B11">
        <v>27</v>
      </c>
      <c r="C11" t="s">
        <v>79</v>
      </c>
      <c r="D11" t="s">
        <v>141</v>
      </c>
      <c r="E11" t="s">
        <v>80</v>
      </c>
      <c r="F11">
        <v>53</v>
      </c>
      <c r="G11" s="1">
        <v>6.5727233796296289E-2</v>
      </c>
      <c r="H11">
        <v>59.841000000000001</v>
      </c>
      <c r="I11">
        <v>1.0620000000000001</v>
      </c>
      <c r="J11">
        <v>196.357</v>
      </c>
      <c r="K11" s="1">
        <v>1.1402662037037037E-3</v>
      </c>
      <c r="L11">
        <v>53</v>
      </c>
    </row>
    <row r="12" spans="1:12" x14ac:dyDescent="0.25">
      <c r="A12">
        <v>11</v>
      </c>
      <c r="B12">
        <v>18</v>
      </c>
      <c r="C12" t="s">
        <v>84</v>
      </c>
      <c r="D12" t="s">
        <v>142</v>
      </c>
      <c r="E12" t="s">
        <v>72</v>
      </c>
      <c r="F12">
        <v>53</v>
      </c>
      <c r="G12" s="1">
        <v>6.57385763888889E-2</v>
      </c>
      <c r="H12" t="s">
        <v>149</v>
      </c>
      <c r="I12">
        <v>0.98</v>
      </c>
      <c r="J12">
        <v>196.32300000000001</v>
      </c>
      <c r="K12" s="1">
        <v>1.1413310185185185E-3</v>
      </c>
      <c r="L12">
        <v>53</v>
      </c>
    </row>
    <row r="13" spans="1:12" x14ac:dyDescent="0.25">
      <c r="A13">
        <v>12</v>
      </c>
      <c r="B13">
        <v>26</v>
      </c>
      <c r="C13" t="s">
        <v>75</v>
      </c>
      <c r="D13" t="s">
        <v>143</v>
      </c>
      <c r="E13" t="s">
        <v>76</v>
      </c>
      <c r="F13">
        <v>53</v>
      </c>
      <c r="G13" s="1">
        <v>6.5757962962962963E-2</v>
      </c>
      <c r="H13" t="e" vm="1">
        <v>#VALUE!</v>
      </c>
      <c r="I13">
        <v>1.675</v>
      </c>
      <c r="J13">
        <v>196.26499999999999</v>
      </c>
      <c r="K13" s="1">
        <v>1.1368981481481482E-3</v>
      </c>
      <c r="L13">
        <v>52</v>
      </c>
    </row>
    <row r="14" spans="1:12" x14ac:dyDescent="0.25">
      <c r="A14">
        <v>13</v>
      </c>
      <c r="B14">
        <v>7</v>
      </c>
      <c r="C14" t="s">
        <v>81</v>
      </c>
      <c r="D14" t="s">
        <v>134</v>
      </c>
      <c r="E14" t="s">
        <v>82</v>
      </c>
      <c r="F14">
        <v>53</v>
      </c>
      <c r="G14" s="1">
        <v>6.5832199074074074E-2</v>
      </c>
      <c r="H14" t="e" vm="1">
        <v>#VALUE!</v>
      </c>
      <c r="I14">
        <v>6.4139999999999997</v>
      </c>
      <c r="J14">
        <v>196.04400000000001</v>
      </c>
      <c r="K14" s="1">
        <v>1.1410763888888887E-3</v>
      </c>
      <c r="L14">
        <v>51</v>
      </c>
    </row>
    <row r="15" spans="1:12" x14ac:dyDescent="0.25">
      <c r="A15">
        <v>14</v>
      </c>
      <c r="B15">
        <v>10</v>
      </c>
      <c r="C15" t="s">
        <v>83</v>
      </c>
      <c r="D15" t="s">
        <v>144</v>
      </c>
      <c r="E15" t="s">
        <v>76</v>
      </c>
      <c r="F15">
        <v>53</v>
      </c>
      <c r="G15" s="1">
        <v>6.584569444444445E-2</v>
      </c>
      <c r="H15" t="e" vm="1">
        <v>#VALUE!</v>
      </c>
      <c r="I15">
        <v>1.1659999999999999</v>
      </c>
      <c r="J15">
        <v>196.00399999999999</v>
      </c>
      <c r="K15" s="1">
        <v>1.141273148148148E-3</v>
      </c>
      <c r="L15">
        <v>51</v>
      </c>
    </row>
    <row r="16" spans="1:12" x14ac:dyDescent="0.25">
      <c r="A16">
        <v>15</v>
      </c>
      <c r="B16">
        <v>99</v>
      </c>
      <c r="C16" t="s">
        <v>85</v>
      </c>
      <c r="D16" t="s">
        <v>145</v>
      </c>
      <c r="E16" t="s">
        <v>82</v>
      </c>
      <c r="F16">
        <v>53</v>
      </c>
      <c r="G16" s="1">
        <v>6.588354166666667E-2</v>
      </c>
      <c r="H16" t="e" vm="1">
        <v>#VALUE!</v>
      </c>
      <c r="I16">
        <v>3.27</v>
      </c>
      <c r="J16">
        <v>195.89099999999999</v>
      </c>
      <c r="K16" s="1">
        <v>1.142314814814815E-3</v>
      </c>
      <c r="L16">
        <v>51</v>
      </c>
    </row>
    <row r="17" spans="1:12" x14ac:dyDescent="0.25">
      <c r="A17" t="s">
        <v>115</v>
      </c>
      <c r="B17">
        <v>88</v>
      </c>
      <c r="C17" t="s">
        <v>89</v>
      </c>
      <c r="D17" t="s">
        <v>146</v>
      </c>
      <c r="E17" t="s">
        <v>88</v>
      </c>
      <c r="F17">
        <v>28</v>
      </c>
      <c r="G17" s="1">
        <v>3.5906342592592594E-2</v>
      </c>
      <c r="J17">
        <v>189.78100000000001</v>
      </c>
      <c r="K17" s="1">
        <v>1.1843402777777776E-3</v>
      </c>
      <c r="L17">
        <v>24</v>
      </c>
    </row>
    <row r="18" spans="1:12" x14ac:dyDescent="0.25">
      <c r="A18" t="s">
        <v>115</v>
      </c>
      <c r="B18">
        <v>63</v>
      </c>
      <c r="C18" t="s">
        <v>87</v>
      </c>
      <c r="D18" t="s">
        <v>133</v>
      </c>
      <c r="E18" t="s">
        <v>88</v>
      </c>
      <c r="F18">
        <v>27</v>
      </c>
      <c r="G18" s="1">
        <v>3.4004652777777776E-2</v>
      </c>
      <c r="J18">
        <v>193.22900000000001</v>
      </c>
      <c r="K18" s="1">
        <v>1.1771412037037037E-3</v>
      </c>
      <c r="L18">
        <v>18</v>
      </c>
    </row>
    <row r="19" spans="1:12" x14ac:dyDescent="0.25">
      <c r="A19" t="s">
        <v>115</v>
      </c>
      <c r="B19">
        <v>5</v>
      </c>
      <c r="C19" t="s">
        <v>77</v>
      </c>
      <c r="D19" t="s">
        <v>141</v>
      </c>
      <c r="E19" t="s">
        <v>64</v>
      </c>
      <c r="F19">
        <v>26</v>
      </c>
      <c r="G19" s="1">
        <v>3.1589467592592589E-2</v>
      </c>
      <c r="J19">
        <v>200.28899999999999</v>
      </c>
      <c r="K19" s="1">
        <v>1.1370949074074074E-3</v>
      </c>
      <c r="L19">
        <v>16</v>
      </c>
    </row>
    <row r="20" spans="1:12" x14ac:dyDescent="0.25">
      <c r="A20" t="s">
        <v>115</v>
      </c>
      <c r="B20">
        <v>3</v>
      </c>
      <c r="C20" t="s">
        <v>86</v>
      </c>
      <c r="D20" t="s">
        <v>147</v>
      </c>
      <c r="E20" t="s">
        <v>80</v>
      </c>
      <c r="F20">
        <v>24</v>
      </c>
      <c r="G20" s="1">
        <v>3.0342222222222218E-2</v>
      </c>
      <c r="J20">
        <v>192.46100000000001</v>
      </c>
      <c r="K20" s="1">
        <v>1.1722685185185185E-3</v>
      </c>
      <c r="L20">
        <v>22</v>
      </c>
    </row>
    <row r="21" spans="1:12" x14ac:dyDescent="0.25">
      <c r="A21" t="s">
        <v>115</v>
      </c>
      <c r="B21">
        <v>8</v>
      </c>
      <c r="C21" t="s">
        <v>148</v>
      </c>
      <c r="D21" t="s">
        <v>144</v>
      </c>
      <c r="E2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2021-03-03T18:45:13Z</dcterms:modified>
</cp:coreProperties>
</file>