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CC21731F-E1CD-4A49-8C88-9F77DE1E74C7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3" i="17" l="1"/>
  <c r="R32" i="17"/>
  <c r="R31" i="17"/>
  <c r="R30" i="17"/>
  <c r="R29" i="17"/>
  <c r="R28" i="17"/>
  <c r="R27" i="17"/>
  <c r="R26" i="17"/>
  <c r="R25" i="17"/>
  <c r="R24" i="17"/>
  <c r="R23" i="17"/>
  <c r="R22" i="17"/>
  <c r="R21" i="17"/>
  <c r="R20" i="17"/>
  <c r="R19" i="17"/>
  <c r="R18" i="17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R2" i="17"/>
  <c r="Q22" i="17"/>
  <c r="S22" i="17"/>
  <c r="Q23" i="17"/>
  <c r="S23" i="17"/>
  <c r="Q24" i="17"/>
  <c r="S24" i="17"/>
  <c r="Q25" i="17"/>
  <c r="S25" i="17"/>
  <c r="Q26" i="17"/>
  <c r="S26" i="17"/>
  <c r="Q27" i="17"/>
  <c r="S27" i="17"/>
  <c r="Q28" i="17"/>
  <c r="S28" i="17"/>
  <c r="Q29" i="17"/>
  <c r="S29" i="17"/>
  <c r="Q30" i="17"/>
  <c r="S30" i="17"/>
  <c r="Q31" i="17"/>
  <c r="S31" i="17"/>
  <c r="Q32" i="17"/>
  <c r="S32" i="17"/>
  <c r="Q33" i="17"/>
  <c r="S33" i="17"/>
  <c r="S21" i="17"/>
  <c r="Q21" i="17"/>
  <c r="S20" i="17"/>
  <c r="Q20" i="17"/>
  <c r="S19" i="17"/>
  <c r="Q19" i="17"/>
  <c r="S18" i="17"/>
  <c r="Q18" i="17"/>
  <c r="S17" i="17"/>
  <c r="Q17" i="17"/>
  <c r="S16" i="17"/>
  <c r="Q16" i="17"/>
  <c r="S15" i="17"/>
  <c r="Q15" i="17"/>
  <c r="S14" i="17"/>
  <c r="Q14" i="17"/>
  <c r="S13" i="17"/>
  <c r="Q13" i="17"/>
  <c r="S12" i="17"/>
  <c r="Q12" i="17"/>
  <c r="S11" i="17"/>
  <c r="Q11" i="17"/>
  <c r="S10" i="17"/>
  <c r="Q10" i="17"/>
  <c r="S9" i="17"/>
  <c r="Q9" i="17"/>
  <c r="S8" i="17"/>
  <c r="Q8" i="17"/>
  <c r="S7" i="17"/>
  <c r="Q7" i="17"/>
  <c r="S6" i="17"/>
  <c r="Q6" i="17"/>
  <c r="S5" i="17"/>
  <c r="Q5" i="17"/>
  <c r="S4" i="17"/>
  <c r="Q4" i="17"/>
  <c r="S3" i="17"/>
  <c r="Q3" i="17"/>
  <c r="S2" i="17"/>
  <c r="Q2" i="17"/>
  <c r="N33" i="17"/>
  <c r="H33" i="17" a="1"/>
  <c r="H33" i="17" s="1"/>
  <c r="G33" i="17" a="1"/>
  <c r="G33" i="17" s="1"/>
  <c r="F33" i="17" a="1"/>
  <c r="F33" i="17" s="1"/>
  <c r="E33" i="17" a="1"/>
  <c r="E33" i="17" s="1"/>
  <c r="D33" i="17"/>
  <c r="C33" i="17"/>
  <c r="B33" i="17"/>
  <c r="N32" i="17"/>
  <c r="H32" i="17" a="1"/>
  <c r="H32" i="17" s="1"/>
  <c r="G32" i="17" a="1"/>
  <c r="G32" i="17" s="1"/>
  <c r="F32" i="17" a="1"/>
  <c r="F32" i="17" s="1"/>
  <c r="E32" i="17" a="1"/>
  <c r="E32" i="17" s="1"/>
  <c r="D32" i="17"/>
  <c r="C32" i="17"/>
  <c r="M32" i="17" s="1"/>
  <c r="B32" i="17"/>
  <c r="N31" i="17"/>
  <c r="J31" i="17" a="1"/>
  <c r="J31" i="17" s="1"/>
  <c r="H31" i="17" a="1"/>
  <c r="H31" i="17" s="1"/>
  <c r="F31" i="17" a="1"/>
  <c r="F31" i="17" s="1"/>
  <c r="G31" i="17" s="1" a="1"/>
  <c r="G31" i="17" s="1"/>
  <c r="E31" i="17" a="1"/>
  <c r="E31" i="17" s="1"/>
  <c r="D31" i="17"/>
  <c r="C31" i="17"/>
  <c r="B31" i="17"/>
  <c r="N30" i="17"/>
  <c r="H30" i="17" a="1"/>
  <c r="H30" i="17" s="1"/>
  <c r="G30" i="17" a="1"/>
  <c r="G30" i="17" s="1"/>
  <c r="F30" i="17" a="1"/>
  <c r="F30" i="17" s="1"/>
  <c r="E30" i="17" a="1"/>
  <c r="E30" i="17" s="1"/>
  <c r="D30" i="17"/>
  <c r="C30" i="17"/>
  <c r="M30" i="17" s="1"/>
  <c r="B30" i="17"/>
  <c r="N29" i="17"/>
  <c r="J29" i="17" a="1"/>
  <c r="J29" i="17" s="1"/>
  <c r="H29" i="17" a="1"/>
  <c r="H29" i="17" s="1"/>
  <c r="F29" i="17" a="1"/>
  <c r="F29" i="17" s="1"/>
  <c r="G29" i="17" s="1" a="1"/>
  <c r="G29" i="17" s="1"/>
  <c r="E29" i="17" a="1"/>
  <c r="E29" i="17" s="1"/>
  <c r="D29" i="17"/>
  <c r="C29" i="17"/>
  <c r="B29" i="17"/>
  <c r="N28" i="17"/>
  <c r="J28" i="17" a="1"/>
  <c r="J28" i="17" s="1"/>
  <c r="H28" i="17" a="1"/>
  <c r="H28" i="17" s="1"/>
  <c r="F28" i="17" a="1"/>
  <c r="F28" i="17" s="1"/>
  <c r="G28" i="17" s="1" a="1"/>
  <c r="G28" i="17" s="1"/>
  <c r="E28" i="17" a="1"/>
  <c r="E28" i="17" s="1"/>
  <c r="D28" i="17"/>
  <c r="C28" i="17"/>
  <c r="M28" i="17" s="1"/>
  <c r="B28" i="17"/>
  <c r="N27" i="17"/>
  <c r="H27" i="17" a="1"/>
  <c r="H27" i="17" s="1"/>
  <c r="G27" i="17" a="1"/>
  <c r="G27" i="17" s="1"/>
  <c r="F27" i="17" a="1"/>
  <c r="F27" i="17" s="1"/>
  <c r="E27" i="17" a="1"/>
  <c r="E27" i="17" s="1"/>
  <c r="D27" i="17"/>
  <c r="C27" i="17"/>
  <c r="B27" i="17"/>
  <c r="N26" i="17"/>
  <c r="H26" i="17" a="1"/>
  <c r="H26" i="17" s="1"/>
  <c r="G26" i="17" a="1"/>
  <c r="G26" i="17" s="1"/>
  <c r="F26" i="17" a="1"/>
  <c r="F26" i="17" s="1"/>
  <c r="E26" i="17" a="1"/>
  <c r="E26" i="17" s="1"/>
  <c r="D26" i="17"/>
  <c r="C26" i="17"/>
  <c r="M26" i="17" s="1"/>
  <c r="B26" i="17"/>
  <c r="N25" i="17"/>
  <c r="J25" i="17" a="1"/>
  <c r="J25" i="17" s="1"/>
  <c r="H25" i="17" a="1"/>
  <c r="H25" i="17" s="1"/>
  <c r="F25" i="17" a="1"/>
  <c r="F25" i="17" s="1"/>
  <c r="G25" i="17" s="1" a="1"/>
  <c r="G25" i="17" s="1"/>
  <c r="E25" i="17" a="1"/>
  <c r="E25" i="17" s="1"/>
  <c r="D25" i="17"/>
  <c r="C25" i="17"/>
  <c r="B25" i="17"/>
  <c r="N24" i="17"/>
  <c r="H24" i="17" a="1"/>
  <c r="H24" i="17" s="1"/>
  <c r="G24" i="17" a="1"/>
  <c r="G24" i="17" s="1"/>
  <c r="F24" i="17" a="1"/>
  <c r="F24" i="17" s="1"/>
  <c r="E24" i="17" a="1"/>
  <c r="E24" i="17" s="1"/>
  <c r="D24" i="17"/>
  <c r="C24" i="17"/>
  <c r="M24" i="17" s="1"/>
  <c r="B24" i="17"/>
  <c r="N23" i="17"/>
  <c r="J23" i="17" a="1"/>
  <c r="J23" i="17" s="1"/>
  <c r="H23" i="17" a="1"/>
  <c r="H23" i="17" s="1"/>
  <c r="F23" i="17" a="1"/>
  <c r="F23" i="17" s="1"/>
  <c r="G23" i="17" s="1" a="1"/>
  <c r="G23" i="17" s="1"/>
  <c r="E23" i="17" a="1"/>
  <c r="E23" i="17" s="1"/>
  <c r="D23" i="17"/>
  <c r="C23" i="17"/>
  <c r="B23" i="17"/>
  <c r="N22" i="17"/>
  <c r="J22" i="17" a="1"/>
  <c r="J22" i="17" s="1"/>
  <c r="H22" i="17" a="1"/>
  <c r="H22" i="17" s="1"/>
  <c r="F22" i="17" a="1"/>
  <c r="F22" i="17" s="1"/>
  <c r="G22" i="17" s="1" a="1"/>
  <c r="G22" i="17" s="1"/>
  <c r="E22" i="17" a="1"/>
  <c r="E22" i="17" s="1"/>
  <c r="D22" i="17"/>
  <c r="C22" i="17"/>
  <c r="M22" i="17" s="1"/>
  <c r="B22" i="17"/>
  <c r="N21" i="17"/>
  <c r="H21" i="17" a="1"/>
  <c r="H21" i="17" s="1"/>
  <c r="G21" i="17" a="1"/>
  <c r="G21" i="17" s="1"/>
  <c r="F21" i="17" a="1"/>
  <c r="F21" i="17" s="1"/>
  <c r="E21" i="17" a="1"/>
  <c r="E21" i="17" s="1"/>
  <c r="D21" i="17"/>
  <c r="C21" i="17"/>
  <c r="B21" i="17"/>
  <c r="N20" i="17"/>
  <c r="J20" i="17" a="1"/>
  <c r="J20" i="17" s="1"/>
  <c r="H20" i="17" a="1"/>
  <c r="H20" i="17" s="1"/>
  <c r="F20" i="17" a="1"/>
  <c r="F20" i="17" s="1"/>
  <c r="G20" i="17" s="1" a="1"/>
  <c r="G20" i="17" s="1"/>
  <c r="E20" i="17" a="1"/>
  <c r="E20" i="17" s="1"/>
  <c r="D20" i="17"/>
  <c r="C20" i="17"/>
  <c r="M20" i="17" s="1"/>
  <c r="B20" i="17"/>
  <c r="N19" i="17"/>
  <c r="J19" i="17" a="1"/>
  <c r="J19" i="17" s="1"/>
  <c r="H19" i="17" a="1"/>
  <c r="H19" i="17" s="1"/>
  <c r="F19" i="17" a="1"/>
  <c r="F19" i="17" s="1"/>
  <c r="G19" i="17" s="1" a="1"/>
  <c r="G19" i="17" s="1"/>
  <c r="E19" i="17" a="1"/>
  <c r="E19" i="17" s="1"/>
  <c r="D19" i="17"/>
  <c r="C19" i="17"/>
  <c r="B19" i="17"/>
  <c r="N18" i="17"/>
  <c r="J18" i="17" a="1"/>
  <c r="J18" i="17" s="1"/>
  <c r="H18" i="17" a="1"/>
  <c r="H18" i="17" s="1"/>
  <c r="F18" i="17" a="1"/>
  <c r="F18" i="17" s="1"/>
  <c r="G18" i="17" s="1" a="1"/>
  <c r="G18" i="17" s="1"/>
  <c r="E18" i="17" a="1"/>
  <c r="E18" i="17" s="1"/>
  <c r="D18" i="17"/>
  <c r="C18" i="17"/>
  <c r="M18" i="17" s="1"/>
  <c r="B18" i="17"/>
  <c r="N17" i="17"/>
  <c r="H17" i="17" a="1"/>
  <c r="H17" i="17" s="1"/>
  <c r="G17" i="17" a="1"/>
  <c r="G17" i="17" s="1"/>
  <c r="F17" i="17" a="1"/>
  <c r="F17" i="17" s="1"/>
  <c r="E17" i="17" a="1"/>
  <c r="E17" i="17" s="1"/>
  <c r="D17" i="17"/>
  <c r="C17" i="17"/>
  <c r="B17" i="17"/>
  <c r="N16" i="17"/>
  <c r="H16" i="17" a="1"/>
  <c r="H16" i="17" s="1"/>
  <c r="G16" i="17" a="1"/>
  <c r="G16" i="17" s="1"/>
  <c r="F16" i="17" a="1"/>
  <c r="F16" i="17" s="1"/>
  <c r="E16" i="17" a="1"/>
  <c r="E16" i="17" s="1"/>
  <c r="D16" i="17"/>
  <c r="C16" i="17"/>
  <c r="M16" i="17" s="1"/>
  <c r="B16" i="17"/>
  <c r="N15" i="17"/>
  <c r="J15" i="17" a="1"/>
  <c r="J15" i="17" s="1"/>
  <c r="H15" i="17" a="1"/>
  <c r="H15" i="17" s="1"/>
  <c r="F15" i="17" a="1"/>
  <c r="F15" i="17" s="1"/>
  <c r="G15" i="17" s="1" a="1"/>
  <c r="G15" i="17" s="1"/>
  <c r="E15" i="17" a="1"/>
  <c r="E15" i="17" s="1"/>
  <c r="D15" i="17"/>
  <c r="C15" i="17"/>
  <c r="B15" i="17"/>
  <c r="N14" i="17"/>
  <c r="H14" i="17" a="1"/>
  <c r="H14" i="17" s="1"/>
  <c r="G14" i="17" a="1"/>
  <c r="G14" i="17" s="1"/>
  <c r="F14" i="17" a="1"/>
  <c r="F14" i="17" s="1"/>
  <c r="E14" i="17" a="1"/>
  <c r="E14" i="17" s="1"/>
  <c r="D14" i="17"/>
  <c r="C14" i="17"/>
  <c r="B14" i="17"/>
  <c r="N13" i="17"/>
  <c r="H13" i="17" a="1"/>
  <c r="H13" i="17" s="1"/>
  <c r="F13" i="17" a="1"/>
  <c r="F13" i="17" s="1"/>
  <c r="G13" i="17" s="1" a="1"/>
  <c r="G13" i="17" s="1"/>
  <c r="E13" i="17" a="1"/>
  <c r="E13" i="17" s="1"/>
  <c r="D13" i="17"/>
  <c r="J13" i="17" s="1" a="1"/>
  <c r="J13" i="17" s="1"/>
  <c r="C13" i="17"/>
  <c r="M13" i="17" s="1"/>
  <c r="B13" i="17"/>
  <c r="N12" i="17"/>
  <c r="H12" i="17" a="1"/>
  <c r="H12" i="17" s="1"/>
  <c r="F12" i="17" a="1"/>
  <c r="F12" i="17" s="1"/>
  <c r="G12" i="17" s="1" a="1"/>
  <c r="G12" i="17" s="1"/>
  <c r="E12" i="17" a="1"/>
  <c r="E12" i="17" s="1"/>
  <c r="D12" i="17"/>
  <c r="J12" i="17" s="1" a="1"/>
  <c r="J12" i="17" s="1"/>
  <c r="C12" i="17"/>
  <c r="L12" i="17" s="1"/>
  <c r="B12" i="17"/>
  <c r="N11" i="17"/>
  <c r="H11" i="17" a="1"/>
  <c r="H11" i="17" s="1"/>
  <c r="G11" i="17" a="1"/>
  <c r="G11" i="17" s="1"/>
  <c r="F11" i="17" a="1"/>
  <c r="F11" i="17" s="1"/>
  <c r="E11" i="17" a="1"/>
  <c r="E11" i="17" s="1"/>
  <c r="D11" i="17"/>
  <c r="C11" i="17"/>
  <c r="M11" i="17" s="1"/>
  <c r="B11" i="17"/>
  <c r="N10" i="17"/>
  <c r="H10" i="17" a="1"/>
  <c r="H10" i="17" s="1"/>
  <c r="G10" i="17" a="1"/>
  <c r="G10" i="17" s="1"/>
  <c r="F10" i="17" a="1"/>
  <c r="F10" i="17" s="1"/>
  <c r="E10" i="17" a="1"/>
  <c r="E10" i="17" s="1"/>
  <c r="D10" i="17"/>
  <c r="C10" i="17"/>
  <c r="B10" i="17"/>
  <c r="N9" i="17"/>
  <c r="H9" i="17" a="1"/>
  <c r="H9" i="17" s="1"/>
  <c r="F9" i="17" a="1"/>
  <c r="F9" i="17" s="1"/>
  <c r="G9" i="17" s="1" a="1"/>
  <c r="G9" i="17" s="1"/>
  <c r="E9" i="17" a="1"/>
  <c r="E9" i="17" s="1"/>
  <c r="D9" i="17"/>
  <c r="J9" i="17" s="1" a="1"/>
  <c r="J9" i="17" s="1"/>
  <c r="C9" i="17"/>
  <c r="M9" i="17" s="1"/>
  <c r="B9" i="17"/>
  <c r="N8" i="17"/>
  <c r="H8" i="17" a="1"/>
  <c r="H8" i="17" s="1"/>
  <c r="G8" i="17" a="1"/>
  <c r="G8" i="17" s="1"/>
  <c r="F8" i="17" a="1"/>
  <c r="F8" i="17" s="1"/>
  <c r="E8" i="17" a="1"/>
  <c r="E8" i="17" s="1"/>
  <c r="D8" i="17"/>
  <c r="C8" i="17"/>
  <c r="B8" i="17"/>
  <c r="N7" i="17"/>
  <c r="H7" i="17" a="1"/>
  <c r="H7" i="17" s="1"/>
  <c r="F7" i="17" a="1"/>
  <c r="F7" i="17" s="1"/>
  <c r="G7" i="17" s="1" a="1"/>
  <c r="G7" i="17" s="1"/>
  <c r="E7" i="17" a="1"/>
  <c r="E7" i="17" s="1"/>
  <c r="D7" i="17"/>
  <c r="J7" i="17" s="1" a="1"/>
  <c r="J7" i="17" s="1"/>
  <c r="C7" i="17"/>
  <c r="B7" i="17"/>
  <c r="N6" i="17"/>
  <c r="H6" i="17" a="1"/>
  <c r="H6" i="17" s="1"/>
  <c r="F6" i="17" a="1"/>
  <c r="F6" i="17" s="1"/>
  <c r="G6" i="17" s="1" a="1"/>
  <c r="G6" i="17" s="1"/>
  <c r="E6" i="17" a="1"/>
  <c r="E6" i="17" s="1"/>
  <c r="D6" i="17"/>
  <c r="J6" i="17" s="1" a="1"/>
  <c r="J6" i="17" s="1"/>
  <c r="C6" i="17"/>
  <c r="B6" i="17"/>
  <c r="N5" i="17"/>
  <c r="H5" i="17" a="1"/>
  <c r="H5" i="17" s="1"/>
  <c r="G5" i="17" a="1"/>
  <c r="G5" i="17" s="1"/>
  <c r="F5" i="17" a="1"/>
  <c r="F5" i="17" s="1"/>
  <c r="E5" i="17" a="1"/>
  <c r="E5" i="17" s="1"/>
  <c r="D5" i="17"/>
  <c r="C5" i="17"/>
  <c r="M5" i="17" s="1"/>
  <c r="B5" i="17"/>
  <c r="N4" i="17"/>
  <c r="H4" i="17" a="1"/>
  <c r="H4" i="17" s="1"/>
  <c r="F4" i="17" a="1"/>
  <c r="F4" i="17" s="1"/>
  <c r="G4" i="17" s="1" a="1"/>
  <c r="G4" i="17" s="1"/>
  <c r="E4" i="17" a="1"/>
  <c r="E4" i="17" s="1"/>
  <c r="D4" i="17"/>
  <c r="J4" i="17" s="1" a="1"/>
  <c r="J4" i="17" s="1"/>
  <c r="C4" i="17"/>
  <c r="M4" i="17" s="1"/>
  <c r="B4" i="17"/>
  <c r="N3" i="17"/>
  <c r="H3" i="17" a="1"/>
  <c r="H3" i="17" s="1"/>
  <c r="F3" i="17" a="1"/>
  <c r="F3" i="17" s="1"/>
  <c r="G3" i="17" s="1" a="1"/>
  <c r="G3" i="17" s="1"/>
  <c r="E3" i="17" a="1"/>
  <c r="E3" i="17" s="1"/>
  <c r="D3" i="17"/>
  <c r="J3" i="17" s="1" a="1"/>
  <c r="J3" i="17" s="1"/>
  <c r="C3" i="17"/>
  <c r="B3" i="17"/>
  <c r="N2" i="17"/>
  <c r="H2" i="17" a="1"/>
  <c r="H2" i="17" s="1"/>
  <c r="F2" i="17" a="1"/>
  <c r="F2" i="17" s="1"/>
  <c r="G2" i="17" s="1" a="1"/>
  <c r="G2" i="17" s="1"/>
  <c r="E2" i="17" a="1"/>
  <c r="E2" i="17" s="1"/>
  <c r="D2" i="17"/>
  <c r="J2" i="17" s="1" a="1"/>
  <c r="J2" i="17" s="1"/>
  <c r="C2" i="17"/>
  <c r="M2" i="17" s="1"/>
  <c r="B2" i="17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G21" i="15" a="1"/>
  <c r="G21" i="15" s="1"/>
  <c r="F21" i="15" a="1"/>
  <c r="F21" i="15" s="1"/>
  <c r="E21" i="15" a="1"/>
  <c r="E21" i="15" s="1"/>
  <c r="D21" i="15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G17" i="15" a="1"/>
  <c r="G17" i="15" s="1"/>
  <c r="F17" i="15" a="1"/>
  <c r="F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H14" i="15" a="1"/>
  <c r="H14" i="15" s="1"/>
  <c r="G14" i="15" a="1"/>
  <c r="G14" i="15" s="1"/>
  <c r="F14" i="15" a="1"/>
  <c r="F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J9" i="15" a="1"/>
  <c r="J9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G6" i="15" a="1"/>
  <c r="G6" i="15" s="1"/>
  <c r="F6" i="15" a="1"/>
  <c r="F6" i="15" s="1"/>
  <c r="E6" i="15" a="1"/>
  <c r="E6" i="15" s="1"/>
  <c r="D6" i="15"/>
  <c r="B6" i="15"/>
  <c r="J5" i="15" a="1"/>
  <c r="J5" i="15" s="1"/>
  <c r="H5" i="15" a="1"/>
  <c r="H5" i="15" s="1"/>
  <c r="I5" i="15" s="1" a="1"/>
  <c r="I5" i="15" s="1"/>
  <c r="F5" i="15" a="1"/>
  <c r="F5" i="15" s="1"/>
  <c r="G5" i="15" s="1" a="1"/>
  <c r="G5" i="15" s="1"/>
  <c r="E5" i="15" a="1"/>
  <c r="E5" i="15" s="1"/>
  <c r="D5" i="15"/>
  <c r="B5" i="15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C20" i="15"/>
  <c r="M20" i="15" s="1"/>
  <c r="C19" i="15"/>
  <c r="M19" i="15" s="1"/>
  <c r="C18" i="15"/>
  <c r="M18" i="15" s="1"/>
  <c r="M17" i="15"/>
  <c r="C17" i="15"/>
  <c r="C16" i="15"/>
  <c r="M16" i="15" s="1"/>
  <c r="C15" i="15"/>
  <c r="M15" i="15" s="1"/>
  <c r="M14" i="15"/>
  <c r="C14" i="15"/>
  <c r="L14" i="15" s="1"/>
  <c r="C13" i="15"/>
  <c r="M13" i="15" s="1"/>
  <c r="C12" i="15"/>
  <c r="M12" i="15" s="1"/>
  <c r="C11" i="15"/>
  <c r="M11" i="15" s="1"/>
  <c r="C10" i="15"/>
  <c r="M10" i="15" s="1"/>
  <c r="C9" i="15"/>
  <c r="M9" i="15" s="1"/>
  <c r="C8" i="15"/>
  <c r="L8" i="15" s="1"/>
  <c r="C7" i="15"/>
  <c r="M7" i="15" s="1"/>
  <c r="M6" i="15"/>
  <c r="C6" i="15"/>
  <c r="C5" i="15"/>
  <c r="M5" i="15" s="1"/>
  <c r="C4" i="15"/>
  <c r="M4" i="15" s="1"/>
  <c r="C3" i="15"/>
  <c r="M3" i="15" s="1"/>
  <c r="C2" i="15"/>
  <c r="T13" i="17"/>
  <c r="T27" i="17"/>
  <c r="T12" i="17"/>
  <c r="T31" i="17"/>
  <c r="T26" i="17"/>
  <c r="T8" i="17"/>
  <c r="T30" i="17"/>
  <c r="T6" i="17"/>
  <c r="T4" i="17"/>
  <c r="T2" i="17"/>
  <c r="T19" i="17"/>
  <c r="T32" i="17"/>
  <c r="T23" i="17"/>
  <c r="T11" i="17"/>
  <c r="T28" i="17"/>
  <c r="T15" i="17"/>
  <c r="T24" i="17"/>
  <c r="T7" i="17"/>
  <c r="T18" i="17"/>
  <c r="T20" i="17"/>
  <c r="T10" i="17"/>
  <c r="T14" i="17"/>
  <c r="T9" i="17"/>
  <c r="T5" i="17"/>
  <c r="T33" i="17"/>
  <c r="T3" i="17"/>
  <c r="T22" i="17"/>
  <c r="T16" i="17"/>
  <c r="T29" i="17"/>
  <c r="T25" i="17"/>
  <c r="T21" i="17"/>
  <c r="T17" i="17"/>
  <c r="L19" i="17" l="1"/>
  <c r="L21" i="17"/>
  <c r="L23" i="17"/>
  <c r="L25" i="17"/>
  <c r="L27" i="17"/>
  <c r="L29" i="17"/>
  <c r="L31" i="17"/>
  <c r="L33" i="17"/>
  <c r="L8" i="17"/>
  <c r="I33" i="17" a="1"/>
  <c r="I33" i="17" s="1"/>
  <c r="M33" i="17"/>
  <c r="I20" i="17" a="1"/>
  <c r="I20" i="17" s="1"/>
  <c r="I28" i="17" a="1"/>
  <c r="I28" i="17" s="1"/>
  <c r="J24" i="17" a="1"/>
  <c r="J24" i="17" s="1"/>
  <c r="I24" i="17" a="1"/>
  <c r="I24" i="17" s="1"/>
  <c r="J32" i="17" a="1"/>
  <c r="J32" i="17" s="1"/>
  <c r="I32" i="17" a="1"/>
  <c r="I32" i="17" s="1"/>
  <c r="I25" i="17" a="1"/>
  <c r="I25" i="17" s="1"/>
  <c r="I29" i="17" a="1"/>
  <c r="I29" i="17" s="1"/>
  <c r="J33" i="17" a="1"/>
  <c r="J33" i="17" s="1"/>
  <c r="I21" i="17" a="1"/>
  <c r="I21" i="17" s="1"/>
  <c r="J21" i="17" a="1"/>
  <c r="J21" i="17" s="1"/>
  <c r="I18" i="17" a="1"/>
  <c r="I18" i="17" s="1"/>
  <c r="I22" i="17" a="1"/>
  <c r="I22" i="17" s="1"/>
  <c r="I26" i="17" a="1"/>
  <c r="I26" i="17" s="1"/>
  <c r="J26" i="17" s="1" a="1"/>
  <c r="J26" i="17" s="1"/>
  <c r="I30" i="17" a="1"/>
  <c r="I30" i="17" s="1"/>
  <c r="I19" i="17" a="1"/>
  <c r="I19" i="17" s="1"/>
  <c r="I23" i="17" a="1"/>
  <c r="I23" i="17" s="1"/>
  <c r="I31" i="17" a="1"/>
  <c r="I31" i="17" s="1"/>
  <c r="I27" i="17" a="1"/>
  <c r="I27" i="17" s="1"/>
  <c r="J27" i="17" s="1" a="1"/>
  <c r="J27" i="17" s="1"/>
  <c r="L18" i="17"/>
  <c r="L20" i="17"/>
  <c r="L22" i="17"/>
  <c r="L24" i="17"/>
  <c r="L26" i="17"/>
  <c r="L28" i="17"/>
  <c r="L30" i="17"/>
  <c r="L32" i="17"/>
  <c r="M19" i="17"/>
  <c r="M21" i="17"/>
  <c r="M23" i="17"/>
  <c r="M25" i="17"/>
  <c r="M27" i="17"/>
  <c r="M29" i="17"/>
  <c r="M31" i="17"/>
  <c r="L7" i="17"/>
  <c r="L15" i="17"/>
  <c r="L3" i="17"/>
  <c r="L6" i="17"/>
  <c r="L10" i="17"/>
  <c r="L14" i="17"/>
  <c r="L17" i="17"/>
  <c r="I4" i="17" a="1"/>
  <c r="I4" i="17" s="1"/>
  <c r="I9" i="17" a="1"/>
  <c r="I9" i="17" s="1"/>
  <c r="I13" i="17" a="1"/>
  <c r="I13" i="17" s="1"/>
  <c r="J8" i="17" a="1"/>
  <c r="J8" i="17" s="1"/>
  <c r="I8" i="17" a="1"/>
  <c r="I8" i="17" s="1"/>
  <c r="J16" i="17" a="1"/>
  <c r="J16" i="17" s="1"/>
  <c r="I16" i="17" a="1"/>
  <c r="I16" i="17" s="1"/>
  <c r="J11" i="17" a="1"/>
  <c r="J11" i="17" s="1"/>
  <c r="I11" i="17" a="1"/>
  <c r="I11" i="17" s="1"/>
  <c r="I7" i="17" a="1"/>
  <c r="I7" i="17" s="1"/>
  <c r="J10" i="17" a="1"/>
  <c r="J10" i="17" s="1"/>
  <c r="I10" i="17" a="1"/>
  <c r="I10" i="17" s="1"/>
  <c r="I14" i="17" a="1"/>
  <c r="I14" i="17" s="1"/>
  <c r="I5" i="17" a="1"/>
  <c r="I5" i="17" s="1"/>
  <c r="J5" i="17" s="1" a="1"/>
  <c r="J5" i="17" s="1"/>
  <c r="I17" i="17" a="1"/>
  <c r="I17" i="17" s="1"/>
  <c r="I2" i="17" a="1"/>
  <c r="I2" i="17" s="1"/>
  <c r="I3" i="17" a="1"/>
  <c r="I3" i="17" s="1"/>
  <c r="I6" i="17" a="1"/>
  <c r="I6" i="17" s="1"/>
  <c r="I12" i="17" a="1"/>
  <c r="I12" i="17" s="1"/>
  <c r="I15" i="17" a="1"/>
  <c r="I15" i="17" s="1"/>
  <c r="L2" i="17"/>
  <c r="L4" i="17"/>
  <c r="L5" i="17"/>
  <c r="L9" i="17"/>
  <c r="L11" i="17"/>
  <c r="L13" i="17"/>
  <c r="L16" i="17"/>
  <c r="M3" i="17"/>
  <c r="M6" i="17"/>
  <c r="M7" i="17"/>
  <c r="M8" i="17"/>
  <c r="M10" i="17"/>
  <c r="M12" i="17"/>
  <c r="M14" i="17"/>
  <c r="M15" i="17"/>
  <c r="M17" i="17"/>
  <c r="I20" i="15" a="1"/>
  <c r="I20" i="15" s="1"/>
  <c r="J20" i="15" a="1"/>
  <c r="J20" i="15" s="1"/>
  <c r="J21" i="15" a="1"/>
  <c r="J21" i="15" s="1"/>
  <c r="J11" i="15" a="1"/>
  <c r="J11" i="15" s="1"/>
  <c r="I11" i="15" a="1"/>
  <c r="I11" i="15" s="1"/>
  <c r="J6" i="15" a="1"/>
  <c r="J6" i="15" s="1"/>
  <c r="I6" i="15" a="1"/>
  <c r="I6" i="15" s="1"/>
  <c r="I10" i="15" a="1"/>
  <c r="I10" i="15" s="1"/>
  <c r="J10" i="15" s="1" a="1"/>
  <c r="J10" i="15" s="1"/>
  <c r="J14" i="15" a="1"/>
  <c r="J14" i="15" s="1"/>
  <c r="I14" i="15" a="1"/>
  <c r="I14" i="15" s="1"/>
  <c r="J13" i="15" a="1"/>
  <c r="J13" i="15" s="1"/>
  <c r="I13" i="15" a="1"/>
  <c r="I13" i="15" s="1"/>
  <c r="J17" i="15" a="1"/>
  <c r="J17" i="15" s="1"/>
  <c r="I17" i="15" a="1"/>
  <c r="I17" i="15" s="1"/>
  <c r="L2" i="15"/>
  <c r="I21" i="15" a="1"/>
  <c r="I21" i="15" s="1"/>
  <c r="L6" i="15"/>
  <c r="L18" i="15"/>
  <c r="M2" i="15"/>
  <c r="L17" i="15"/>
  <c r="L10" i="15"/>
  <c r="M8" i="15"/>
  <c r="L9" i="15"/>
  <c r="L7" i="15"/>
  <c r="L15" i="15"/>
  <c r="L16" i="15"/>
  <c r="L3" i="15"/>
  <c r="L11" i="15"/>
  <c r="L19" i="15"/>
  <c r="L4" i="15"/>
  <c r="L12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61" i="10"/>
  <c r="U61" i="10"/>
  <c r="T62" i="10"/>
  <c r="U62" i="10"/>
  <c r="T63" i="10"/>
  <c r="U63" i="10"/>
  <c r="U45" i="10"/>
  <c r="U46" i="10"/>
  <c r="U47" i="10"/>
  <c r="U48" i="10"/>
  <c r="U49" i="10"/>
  <c r="U50" i="10"/>
  <c r="U51" i="10"/>
  <c r="T52" i="10"/>
  <c r="U52" i="10"/>
  <c r="T53" i="10"/>
  <c r="U53" i="10"/>
  <c r="T54" i="10"/>
  <c r="U54" i="10"/>
  <c r="T55" i="10"/>
  <c r="U55" i="10"/>
  <c r="T56" i="10"/>
  <c r="U56" i="10"/>
  <c r="T57" i="10"/>
  <c r="U57" i="10"/>
  <c r="T58" i="10"/>
  <c r="U58" i="10"/>
  <c r="T59" i="10"/>
  <c r="U59" i="10"/>
  <c r="T60" i="10"/>
  <c r="U60" i="10"/>
  <c r="B60" i="9"/>
  <c r="C60" i="9"/>
  <c r="D60" i="9"/>
  <c r="E60" i="9"/>
  <c r="F60" i="9"/>
  <c r="G60" i="9"/>
  <c r="H60" i="9"/>
  <c r="I60" i="9"/>
  <c r="J60" i="9"/>
  <c r="O61" i="10" s="1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O62" i="10" s="1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S63" i="10" s="1"/>
  <c r="L62" i="9"/>
  <c r="M62" i="9"/>
  <c r="N62" i="9"/>
  <c r="O62" i="9"/>
  <c r="P62" i="9"/>
  <c r="Q62" i="9"/>
  <c r="R62" i="9"/>
  <c r="S62" i="9"/>
  <c r="T62" i="9"/>
  <c r="U62" i="9"/>
  <c r="B3" i="9"/>
  <c r="C3" i="9"/>
  <c r="D3" i="9"/>
  <c r="E3" i="9"/>
  <c r="F3" i="9"/>
  <c r="G3" i="9"/>
  <c r="H3" i="9"/>
  <c r="I3" i="9"/>
  <c r="J3" i="9"/>
  <c r="K3" i="9"/>
  <c r="L3" i="9"/>
  <c r="M3" i="9"/>
  <c r="M4" i="10" s="1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M5" i="10" s="1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M6" i="10" s="1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M8" i="10" s="1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O9" i="10" s="1"/>
  <c r="K8" i="9"/>
  <c r="L8" i="9"/>
  <c r="M8" i="9"/>
  <c r="M9" i="10" s="1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O10" i="10" s="1"/>
  <c r="K9" i="9"/>
  <c r="L9" i="9"/>
  <c r="M9" i="9"/>
  <c r="M10" i="10" s="1"/>
  <c r="N9" i="9"/>
  <c r="R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M11" i="10" s="1"/>
  <c r="N10" i="9"/>
  <c r="R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N12" i="10" s="1"/>
  <c r="K11" i="9"/>
  <c r="L11" i="9"/>
  <c r="M11" i="9"/>
  <c r="N11" i="9"/>
  <c r="R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N13" i="10" s="1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N14" i="10" s="1"/>
  <c r="K13" i="9"/>
  <c r="L13" i="9"/>
  <c r="M13" i="9"/>
  <c r="N13" i="9"/>
  <c r="Q14" i="10" s="1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N15" i="10" s="1"/>
  <c r="K14" i="9"/>
  <c r="L14" i="9"/>
  <c r="M14" i="9"/>
  <c r="N14" i="9"/>
  <c r="P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N16" i="10" s="1"/>
  <c r="K15" i="9"/>
  <c r="L15" i="9"/>
  <c r="M15" i="9"/>
  <c r="N15" i="9"/>
  <c r="P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M17" i="10" s="1"/>
  <c r="K16" i="9"/>
  <c r="L16" i="9"/>
  <c r="M16" i="9"/>
  <c r="N16" i="9"/>
  <c r="P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M18" i="10" s="1"/>
  <c r="K17" i="9"/>
  <c r="L17" i="9"/>
  <c r="M17" i="9"/>
  <c r="N17" i="9"/>
  <c r="O18" i="10" s="1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M19" i="10" s="1"/>
  <c r="K18" i="9"/>
  <c r="L18" i="9"/>
  <c r="M18" i="9"/>
  <c r="N18" i="9"/>
  <c r="O19" i="10" s="1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L20" i="10" s="1"/>
  <c r="K19" i="9"/>
  <c r="L19" i="9"/>
  <c r="M19" i="9"/>
  <c r="N19" i="9"/>
  <c r="O20" i="10" s="1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L21" i="10" s="1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G23" i="10" s="1"/>
  <c r="K22" i="9"/>
  <c r="O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G24" i="10" s="1"/>
  <c r="K23" i="9"/>
  <c r="N24" i="10" s="1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N25" i="10" s="1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N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N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F28" i="10" s="1"/>
  <c r="K27" i="9"/>
  <c r="N28" i="10" s="1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N29" i="10" s="1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N31" i="10" s="1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N32" i="10" s="1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N33" i="10" s="1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M34" i="10" s="1"/>
  <c r="L33" i="9"/>
  <c r="M33" i="9"/>
  <c r="N33" i="9"/>
  <c r="O33" i="9"/>
  <c r="P33" i="9"/>
  <c r="Q33" i="9"/>
  <c r="R33" i="9"/>
  <c r="R34" i="10" s="1"/>
  <c r="S33" i="9"/>
  <c r="T33" i="9"/>
  <c r="U33" i="9"/>
  <c r="C34" i="10" s="1"/>
  <c r="B34" i="9"/>
  <c r="C34" i="9"/>
  <c r="D34" i="9"/>
  <c r="E34" i="9"/>
  <c r="F34" i="9"/>
  <c r="G34" i="9"/>
  <c r="H34" i="9"/>
  <c r="I34" i="9"/>
  <c r="J34" i="9"/>
  <c r="K34" i="9"/>
  <c r="L35" i="10" s="1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J36" i="10" s="1"/>
  <c r="L35" i="9"/>
  <c r="M35" i="9"/>
  <c r="N35" i="9"/>
  <c r="O35" i="9"/>
  <c r="P35" i="9"/>
  <c r="Q35" i="9"/>
  <c r="R35" i="9"/>
  <c r="S35" i="9"/>
  <c r="T35" i="9"/>
  <c r="U35" i="9"/>
  <c r="N36" i="10" s="1"/>
  <c r="B36" i="9"/>
  <c r="C36" i="9"/>
  <c r="D36" i="9"/>
  <c r="E36" i="9"/>
  <c r="F36" i="9"/>
  <c r="G36" i="9"/>
  <c r="H36" i="9"/>
  <c r="I36" i="9"/>
  <c r="J36" i="9"/>
  <c r="K36" i="9"/>
  <c r="J37" i="10" s="1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I38" i="10" s="1"/>
  <c r="L37" i="9"/>
  <c r="M37" i="9"/>
  <c r="N37" i="9"/>
  <c r="O37" i="9"/>
  <c r="P37" i="9"/>
  <c r="Q37" i="9"/>
  <c r="R37" i="9"/>
  <c r="S37" i="9"/>
  <c r="T37" i="9"/>
  <c r="U37" i="9"/>
  <c r="P38" i="10" s="1"/>
  <c r="B38" i="9"/>
  <c r="C38" i="9"/>
  <c r="D38" i="9"/>
  <c r="E38" i="9"/>
  <c r="F38" i="9"/>
  <c r="G38" i="9"/>
  <c r="H38" i="9"/>
  <c r="I38" i="9"/>
  <c r="J38" i="9"/>
  <c r="K38" i="9"/>
  <c r="I39" i="10" s="1"/>
  <c r="L38" i="9"/>
  <c r="M38" i="9"/>
  <c r="N38" i="9"/>
  <c r="O38" i="9"/>
  <c r="P38" i="9"/>
  <c r="Q38" i="9"/>
  <c r="R38" i="9"/>
  <c r="S38" i="9"/>
  <c r="T38" i="9"/>
  <c r="U38" i="9"/>
  <c r="P39" i="10" s="1"/>
  <c r="B39" i="9"/>
  <c r="C39" i="9"/>
  <c r="D39" i="9"/>
  <c r="E39" i="9"/>
  <c r="F39" i="9"/>
  <c r="G39" i="9"/>
  <c r="H39" i="9"/>
  <c r="I39" i="9"/>
  <c r="J39" i="9"/>
  <c r="K39" i="9"/>
  <c r="I40" i="10" s="1"/>
  <c r="L39" i="9"/>
  <c r="M39" i="9"/>
  <c r="N39" i="9"/>
  <c r="O39" i="9"/>
  <c r="P39" i="9"/>
  <c r="Q39" i="9"/>
  <c r="U40" i="10" s="1"/>
  <c r="R39" i="9"/>
  <c r="S39" i="9"/>
  <c r="T39" i="9"/>
  <c r="U39" i="9"/>
  <c r="P40" i="10" s="1"/>
  <c r="B40" i="9"/>
  <c r="C40" i="9"/>
  <c r="D40" i="9"/>
  <c r="E40" i="9"/>
  <c r="F40" i="9"/>
  <c r="G40" i="9"/>
  <c r="H40" i="9"/>
  <c r="I40" i="9"/>
  <c r="J40" i="9"/>
  <c r="K40" i="9"/>
  <c r="I41" i="10" s="1"/>
  <c r="L40" i="9"/>
  <c r="M40" i="9"/>
  <c r="N40" i="9"/>
  <c r="O40" i="9"/>
  <c r="P40" i="9"/>
  <c r="Q40" i="9"/>
  <c r="R40" i="9"/>
  <c r="S40" i="9"/>
  <c r="T40" i="9"/>
  <c r="U40" i="9"/>
  <c r="P41" i="10" s="1"/>
  <c r="B41" i="9"/>
  <c r="C41" i="9"/>
  <c r="D41" i="9"/>
  <c r="E41" i="9"/>
  <c r="F41" i="9"/>
  <c r="G41" i="9"/>
  <c r="H41" i="9"/>
  <c r="I41" i="9"/>
  <c r="J41" i="9"/>
  <c r="K41" i="9"/>
  <c r="I42" i="10" s="1"/>
  <c r="L41" i="9"/>
  <c r="M41" i="9"/>
  <c r="N41" i="9"/>
  <c r="O41" i="9"/>
  <c r="P41" i="9"/>
  <c r="Q41" i="9"/>
  <c r="R41" i="9"/>
  <c r="S41" i="9"/>
  <c r="T41" i="9"/>
  <c r="U41" i="9"/>
  <c r="P42" i="10" s="1"/>
  <c r="B42" i="9"/>
  <c r="C42" i="9"/>
  <c r="D42" i="9"/>
  <c r="E42" i="9"/>
  <c r="F42" i="9"/>
  <c r="G42" i="9"/>
  <c r="H42" i="9"/>
  <c r="I42" i="9"/>
  <c r="J42" i="9"/>
  <c r="K42" i="9"/>
  <c r="I43" i="10" s="1"/>
  <c r="L42" i="9"/>
  <c r="M42" i="9"/>
  <c r="N42" i="9"/>
  <c r="O42" i="9"/>
  <c r="P42" i="9"/>
  <c r="Q42" i="9"/>
  <c r="R42" i="9"/>
  <c r="S42" i="9"/>
  <c r="T42" i="9"/>
  <c r="U42" i="9"/>
  <c r="O43" i="10" s="1"/>
  <c r="B43" i="9"/>
  <c r="C43" i="9"/>
  <c r="D43" i="9"/>
  <c r="E43" i="9"/>
  <c r="F43" i="9"/>
  <c r="G43" i="9"/>
  <c r="H43" i="9"/>
  <c r="I43" i="9"/>
  <c r="J43" i="9"/>
  <c r="K43" i="9"/>
  <c r="I44" i="10" s="1"/>
  <c r="L43" i="9"/>
  <c r="M43" i="9"/>
  <c r="N43" i="9"/>
  <c r="O43" i="9"/>
  <c r="P43" i="9"/>
  <c r="Q43" i="9"/>
  <c r="R43" i="9"/>
  <c r="S43" i="9"/>
  <c r="T43" i="9"/>
  <c r="U43" i="9"/>
  <c r="O44" i="10" s="1"/>
  <c r="B44" i="9"/>
  <c r="C44" i="9"/>
  <c r="D44" i="9"/>
  <c r="E44" i="9"/>
  <c r="F44" i="9"/>
  <c r="G44" i="9"/>
  <c r="H44" i="9"/>
  <c r="I44" i="9"/>
  <c r="J44" i="9"/>
  <c r="K44" i="9"/>
  <c r="I45" i="10" s="1"/>
  <c r="L44" i="9"/>
  <c r="M44" i="9"/>
  <c r="N44" i="9"/>
  <c r="O44" i="9"/>
  <c r="P44" i="9"/>
  <c r="Q44" i="9"/>
  <c r="R44" i="9"/>
  <c r="S44" i="9"/>
  <c r="T44" i="9"/>
  <c r="U44" i="9"/>
  <c r="N45" i="10" s="1"/>
  <c r="B45" i="9"/>
  <c r="C45" i="9"/>
  <c r="D45" i="9"/>
  <c r="E45" i="9"/>
  <c r="F45" i="9"/>
  <c r="G45" i="9"/>
  <c r="H45" i="9"/>
  <c r="I45" i="9"/>
  <c r="J45" i="9"/>
  <c r="K45" i="9"/>
  <c r="I46" i="10" s="1"/>
  <c r="L45" i="9"/>
  <c r="M45" i="9"/>
  <c r="N45" i="9"/>
  <c r="O45" i="9"/>
  <c r="P45" i="9"/>
  <c r="Q45" i="9"/>
  <c r="R45" i="9"/>
  <c r="S45" i="9"/>
  <c r="T45" i="9"/>
  <c r="U45" i="9"/>
  <c r="N46" i="10" s="1"/>
  <c r="B46" i="9"/>
  <c r="C46" i="9"/>
  <c r="D46" i="9"/>
  <c r="E46" i="9"/>
  <c r="F46" i="9"/>
  <c r="G46" i="9"/>
  <c r="H46" i="9"/>
  <c r="I46" i="9"/>
  <c r="J46" i="9"/>
  <c r="K46" i="9"/>
  <c r="I47" i="10" s="1"/>
  <c r="L46" i="9"/>
  <c r="M46" i="9"/>
  <c r="N46" i="9"/>
  <c r="O46" i="9"/>
  <c r="P46" i="9"/>
  <c r="Q46" i="9"/>
  <c r="R46" i="9"/>
  <c r="S46" i="9"/>
  <c r="T46" i="9"/>
  <c r="U46" i="9"/>
  <c r="N47" i="10" s="1"/>
  <c r="B47" i="9"/>
  <c r="C47" i="9"/>
  <c r="D47" i="9"/>
  <c r="E47" i="9"/>
  <c r="F47" i="9"/>
  <c r="G47" i="9"/>
  <c r="H47" i="9"/>
  <c r="I47" i="9"/>
  <c r="J47" i="9"/>
  <c r="K47" i="9"/>
  <c r="I48" i="10" s="1"/>
  <c r="L47" i="9"/>
  <c r="M47" i="9"/>
  <c r="N47" i="9"/>
  <c r="O47" i="9"/>
  <c r="P47" i="9"/>
  <c r="Q47" i="9"/>
  <c r="R47" i="9"/>
  <c r="S47" i="9"/>
  <c r="T47" i="9"/>
  <c r="U47" i="9"/>
  <c r="N48" i="10" s="1"/>
  <c r="B48" i="9"/>
  <c r="C48" i="9"/>
  <c r="D48" i="9"/>
  <c r="E48" i="9"/>
  <c r="F48" i="9"/>
  <c r="G48" i="9"/>
  <c r="H48" i="9"/>
  <c r="I48" i="9"/>
  <c r="J48" i="9"/>
  <c r="K48" i="9"/>
  <c r="I49" i="10" s="1"/>
  <c r="L48" i="9"/>
  <c r="M48" i="9"/>
  <c r="N48" i="9"/>
  <c r="O48" i="9"/>
  <c r="P48" i="9"/>
  <c r="Q48" i="9"/>
  <c r="R48" i="9"/>
  <c r="S48" i="9"/>
  <c r="T48" i="9"/>
  <c r="U48" i="9"/>
  <c r="N49" i="10" s="1"/>
  <c r="B49" i="9"/>
  <c r="C49" i="9"/>
  <c r="D49" i="9"/>
  <c r="E49" i="9"/>
  <c r="F49" i="9"/>
  <c r="G49" i="9"/>
  <c r="H49" i="9"/>
  <c r="I49" i="9"/>
  <c r="J49" i="9"/>
  <c r="R50" i="10" s="1"/>
  <c r="K49" i="9"/>
  <c r="L49" i="9"/>
  <c r="M49" i="9"/>
  <c r="N49" i="9"/>
  <c r="O49" i="9"/>
  <c r="P49" i="9"/>
  <c r="Q49" i="9"/>
  <c r="R49" i="9"/>
  <c r="S49" i="9"/>
  <c r="T49" i="9"/>
  <c r="U49" i="9"/>
  <c r="M50" i="10" s="1"/>
  <c r="B50" i="9"/>
  <c r="C50" i="9"/>
  <c r="D50" i="9"/>
  <c r="E50" i="9"/>
  <c r="F50" i="9"/>
  <c r="G50" i="9"/>
  <c r="H50" i="9"/>
  <c r="I50" i="9"/>
  <c r="J50" i="9"/>
  <c r="R51" i="10" s="1"/>
  <c r="K50" i="9"/>
  <c r="L50" i="9"/>
  <c r="M50" i="9"/>
  <c r="N51" i="10" s="1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O56" i="10" s="1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O57" i="10" s="1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O58" i="10" s="1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O59" i="10" s="1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O60" i="10" s="1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M3" i="10" s="1"/>
  <c r="N2" i="9"/>
  <c r="S3" i="10" s="1"/>
  <c r="O2" i="9"/>
  <c r="P2" i="9"/>
  <c r="Q2" i="9"/>
  <c r="R2" i="9"/>
  <c r="S2" i="9"/>
  <c r="T2" i="9"/>
  <c r="U2" i="9"/>
  <c r="B2" i="9"/>
  <c r="G2" i="10"/>
  <c r="R13" i="10" l="1"/>
  <c r="J30" i="17" a="1"/>
  <c r="J30" i="17" s="1"/>
  <c r="J17" i="17" a="1"/>
  <c r="J17" i="17" s="1"/>
  <c r="J14" i="17" a="1"/>
  <c r="J14" i="17" s="1"/>
  <c r="F26" i="10"/>
  <c r="M7" i="10"/>
  <c r="Q18" i="10"/>
  <c r="R36" i="10"/>
  <c r="K8" i="10"/>
  <c r="F7" i="10"/>
  <c r="K6" i="10"/>
  <c r="F5" i="10"/>
  <c r="K4" i="10"/>
  <c r="J27" i="10"/>
  <c r="L60" i="10"/>
  <c r="N59" i="10"/>
  <c r="L58" i="10"/>
  <c r="N57" i="10"/>
  <c r="L56" i="10"/>
  <c r="N55" i="10"/>
  <c r="L54" i="10"/>
  <c r="O53" i="10"/>
  <c r="M52" i="10"/>
  <c r="Q51" i="10"/>
  <c r="O50" i="10"/>
  <c r="P48" i="10"/>
  <c r="P46" i="10"/>
  <c r="Q44" i="10"/>
  <c r="S42" i="10"/>
  <c r="L41" i="10"/>
  <c r="S40" i="10"/>
  <c r="L39" i="10"/>
  <c r="J38" i="10"/>
  <c r="S38" i="10"/>
  <c r="H36" i="10"/>
  <c r="R35" i="10"/>
  <c r="G33" i="10"/>
  <c r="L32" i="10"/>
  <c r="L30" i="10"/>
  <c r="D29" i="10"/>
  <c r="L28" i="10"/>
  <c r="E27" i="10"/>
  <c r="L26" i="10"/>
  <c r="E25" i="10"/>
  <c r="O24" i="10"/>
  <c r="F23" i="10"/>
  <c r="K21" i="10"/>
  <c r="N20" i="10"/>
  <c r="L19" i="10"/>
  <c r="L17" i="10"/>
  <c r="S8" i="10"/>
  <c r="S6" i="10"/>
  <c r="S4" i="10"/>
  <c r="R37" i="10"/>
  <c r="S36" i="10"/>
  <c r="S26" i="10"/>
  <c r="O16" i="10"/>
  <c r="K53" i="10"/>
  <c r="K51" i="10"/>
  <c r="I62" i="10"/>
  <c r="S34" i="10"/>
  <c r="S25" i="10"/>
  <c r="L33" i="10"/>
  <c r="S32" i="10"/>
  <c r="S30" i="10"/>
  <c r="S28" i="10"/>
  <c r="N18" i="10"/>
  <c r="T9" i="10"/>
  <c r="D60" i="10"/>
  <c r="D56" i="10"/>
  <c r="O49" i="10"/>
  <c r="P43" i="10"/>
  <c r="Q41" i="10"/>
  <c r="P56" i="10"/>
  <c r="O54" i="10"/>
  <c r="Q45" i="10"/>
  <c r="R43" i="10"/>
  <c r="T35" i="10"/>
  <c r="G34" i="10"/>
  <c r="Q17" i="10"/>
  <c r="C16" i="10"/>
  <c r="O14" i="10"/>
  <c r="S13" i="10"/>
  <c r="S11" i="10"/>
  <c r="P10" i="10"/>
  <c r="R9" i="10"/>
  <c r="P8" i="10"/>
  <c r="Q3" i="10"/>
  <c r="O47" i="10"/>
  <c r="Q39" i="10"/>
  <c r="R27" i="10"/>
  <c r="S23" i="10"/>
  <c r="T17" i="10"/>
  <c r="T15" i="10"/>
  <c r="M15" i="10"/>
  <c r="M13" i="10"/>
  <c r="N11" i="10"/>
  <c r="N9" i="10"/>
  <c r="T7" i="10"/>
  <c r="N7" i="10"/>
  <c r="T5" i="10"/>
  <c r="N5" i="10"/>
  <c r="Q4" i="10"/>
  <c r="F3" i="10"/>
  <c r="O45" i="10"/>
  <c r="N37" i="10"/>
  <c r="P35" i="10"/>
  <c r="R33" i="10"/>
  <c r="R29" i="10"/>
  <c r="F27" i="10"/>
  <c r="M55" i="10"/>
  <c r="P52" i="10"/>
  <c r="Q47" i="10"/>
  <c r="E22" i="10"/>
  <c r="O12" i="10"/>
  <c r="M63" i="10"/>
  <c r="P62" i="10"/>
  <c r="M61" i="10"/>
  <c r="Q55" i="10"/>
  <c r="Q53" i="10"/>
  <c r="R31" i="10"/>
  <c r="T3" i="10"/>
  <c r="N53" i="10"/>
  <c r="P51" i="10"/>
  <c r="Q49" i="10"/>
  <c r="P60" i="10"/>
  <c r="P58" i="10"/>
  <c r="I6" i="10"/>
  <c r="I4" i="10"/>
  <c r="O11" i="10"/>
  <c r="M59" i="10"/>
  <c r="M57" i="10"/>
  <c r="J63" i="10"/>
  <c r="T33" i="10"/>
  <c r="I32" i="10"/>
  <c r="T31" i="10"/>
  <c r="T29" i="10"/>
  <c r="T27" i="10"/>
  <c r="R7" i="10"/>
  <c r="Q56" i="10"/>
  <c r="P54" i="10"/>
  <c r="L52" i="10"/>
  <c r="N50" i="10"/>
  <c r="J46" i="10"/>
  <c r="J40" i="10"/>
  <c r="N34" i="10"/>
  <c r="O32" i="10"/>
  <c r="O28" i="10"/>
  <c r="D24" i="10"/>
  <c r="P22" i="10"/>
  <c r="I20" i="10"/>
  <c r="I18" i="10"/>
  <c r="I16" i="10"/>
  <c r="I14" i="10"/>
  <c r="I12" i="10"/>
  <c r="I10" i="10"/>
  <c r="I8" i="10"/>
  <c r="F25" i="10"/>
  <c r="L50" i="10"/>
  <c r="J48" i="10"/>
  <c r="J44" i="10"/>
  <c r="J42" i="10"/>
  <c r="K36" i="10"/>
  <c r="E33" i="10"/>
  <c r="O30" i="10"/>
  <c r="O26" i="10"/>
  <c r="G60" i="10"/>
  <c r="E59" i="10"/>
  <c r="G58" i="10"/>
  <c r="E57" i="10"/>
  <c r="G56" i="10"/>
  <c r="E55" i="10"/>
  <c r="G54" i="10"/>
  <c r="E53" i="10"/>
  <c r="G52" i="10"/>
  <c r="E51" i="10"/>
  <c r="G50" i="10"/>
  <c r="E49" i="10"/>
  <c r="E45" i="10"/>
  <c r="K43" i="10"/>
  <c r="R38" i="10"/>
  <c r="N30" i="10"/>
  <c r="K59" i="10"/>
  <c r="K57" i="10"/>
  <c r="K55" i="10"/>
  <c r="M49" i="10"/>
  <c r="M47" i="10"/>
  <c r="M45" i="10"/>
  <c r="N43" i="10"/>
  <c r="O41" i="10"/>
  <c r="O39" i="10"/>
  <c r="G47" i="10"/>
  <c r="E44" i="10"/>
  <c r="E42" i="10"/>
  <c r="G41" i="10"/>
  <c r="E40" i="10"/>
  <c r="G39" i="10"/>
  <c r="E38" i="10"/>
  <c r="G37" i="10"/>
  <c r="E36" i="10"/>
  <c r="H35" i="10"/>
  <c r="J33" i="10"/>
  <c r="K31" i="10"/>
  <c r="D31" i="10"/>
  <c r="I30" i="10"/>
  <c r="K29" i="10"/>
  <c r="K27" i="10"/>
  <c r="K25" i="10"/>
  <c r="E21" i="10"/>
  <c r="G21" i="10"/>
  <c r="G19" i="10"/>
  <c r="G17" i="10"/>
  <c r="G15" i="10"/>
  <c r="G13" i="10"/>
  <c r="G11" i="10"/>
  <c r="P6" i="10"/>
  <c r="R5" i="10"/>
  <c r="O4" i="10"/>
  <c r="Q61" i="10"/>
  <c r="K49" i="10"/>
  <c r="K47" i="10"/>
  <c r="K45" i="10"/>
  <c r="H44" i="10"/>
  <c r="H38" i="10"/>
  <c r="M24" i="10"/>
  <c r="H20" i="10"/>
  <c r="H18" i="10"/>
  <c r="H16" i="10"/>
  <c r="H14" i="10"/>
  <c r="H12" i="10"/>
  <c r="H10" i="10"/>
  <c r="H8" i="10"/>
  <c r="H6" i="10"/>
  <c r="H4" i="10"/>
  <c r="H62" i="10"/>
  <c r="F30" i="10"/>
  <c r="T22" i="10"/>
  <c r="H22" i="10"/>
  <c r="T20" i="10"/>
  <c r="T14" i="10"/>
  <c r="T12" i="10"/>
  <c r="Q11" i="10"/>
  <c r="T10" i="10"/>
  <c r="Q9" i="10"/>
  <c r="Q7" i="10"/>
  <c r="Q5" i="10"/>
  <c r="C38" i="10"/>
  <c r="M37" i="10"/>
  <c r="U36" i="10"/>
  <c r="C36" i="10"/>
  <c r="F35" i="10"/>
  <c r="O35" i="10"/>
  <c r="U34" i="10"/>
  <c r="Q33" i="10"/>
  <c r="U32" i="10"/>
  <c r="Q31" i="10"/>
  <c r="U30" i="10"/>
  <c r="Q29" i="10"/>
  <c r="U28" i="10"/>
  <c r="H28" i="10"/>
  <c r="C27" i="10"/>
  <c r="Q27" i="10"/>
  <c r="U26" i="10"/>
  <c r="H26" i="10"/>
  <c r="C25" i="10"/>
  <c r="Q25" i="10"/>
  <c r="U24" i="10"/>
  <c r="I24" i="10"/>
  <c r="R23" i="10"/>
  <c r="R21" i="10"/>
  <c r="R19" i="10"/>
  <c r="S17" i="10"/>
  <c r="P13" i="10"/>
  <c r="C62" i="10"/>
  <c r="D19" i="10"/>
  <c r="D17" i="10"/>
  <c r="R16" i="10"/>
  <c r="R15" i="10"/>
  <c r="D15" i="10"/>
  <c r="D13" i="10"/>
  <c r="D11" i="10"/>
  <c r="G9" i="10"/>
  <c r="D9" i="10"/>
  <c r="G7" i="10"/>
  <c r="D7" i="10"/>
  <c r="G5" i="10"/>
  <c r="D5" i="10"/>
  <c r="G63" i="10"/>
  <c r="E62" i="10"/>
  <c r="G61" i="10"/>
  <c r="F47" i="10"/>
  <c r="F45" i="10"/>
  <c r="F43" i="10"/>
  <c r="F41" i="10"/>
  <c r="F39" i="10"/>
  <c r="F37" i="10"/>
  <c r="J34" i="10"/>
  <c r="I33" i="10"/>
  <c r="D32" i="10"/>
  <c r="J31" i="10"/>
  <c r="J29" i="10"/>
  <c r="C23" i="10"/>
  <c r="L22" i="10"/>
  <c r="D21" i="10"/>
  <c r="E20" i="10"/>
  <c r="E18" i="10"/>
  <c r="E16" i="10"/>
  <c r="E14" i="10"/>
  <c r="E12" i="10"/>
  <c r="E10" i="10"/>
  <c r="E8" i="10"/>
  <c r="E6" i="10"/>
  <c r="E4" i="10"/>
  <c r="F63" i="10"/>
  <c r="F61" i="10"/>
  <c r="H57" i="10"/>
  <c r="H51" i="10"/>
  <c r="H3" i="10"/>
  <c r="L46" i="10"/>
  <c r="M44" i="10"/>
  <c r="L31" i="10"/>
  <c r="L29" i="10"/>
  <c r="H55" i="10"/>
  <c r="H49" i="10"/>
  <c r="H59" i="10"/>
  <c r="H53" i="10"/>
  <c r="H47" i="10"/>
  <c r="H45" i="10"/>
  <c r="L44" i="10"/>
  <c r="J3" i="10"/>
  <c r="J52" i="10"/>
  <c r="J50" i="10"/>
  <c r="S43" i="10"/>
  <c r="N42" i="10"/>
  <c r="I35" i="10"/>
  <c r="E31" i="10"/>
  <c r="J60" i="10"/>
  <c r="J58" i="10"/>
  <c r="J56" i="10"/>
  <c r="J54" i="10"/>
  <c r="L48" i="10"/>
  <c r="N40" i="10"/>
  <c r="K34" i="10"/>
  <c r="U35" i="10"/>
  <c r="M22" i="10"/>
  <c r="T19" i="10"/>
  <c r="P14" i="10"/>
  <c r="T11" i="10"/>
  <c r="Q8" i="10"/>
  <c r="N3" i="10"/>
  <c r="C57" i="10"/>
  <c r="C45" i="10"/>
  <c r="O38" i="10"/>
  <c r="C37" i="10"/>
  <c r="P34" i="10"/>
  <c r="F31" i="10"/>
  <c r="Q28" i="10"/>
  <c r="H27" i="10"/>
  <c r="U25" i="10"/>
  <c r="I23" i="10"/>
  <c r="U21" i="10"/>
  <c r="P20" i="10"/>
  <c r="S18" i="10"/>
  <c r="E37" i="10"/>
  <c r="G4" i="10"/>
  <c r="U33" i="10"/>
  <c r="G29" i="10"/>
  <c r="U27" i="10"/>
  <c r="R24" i="10"/>
  <c r="U19" i="10"/>
  <c r="S16" i="10"/>
  <c r="R14" i="10"/>
  <c r="U11" i="10"/>
  <c r="U9" i="10"/>
  <c r="U7" i="10"/>
  <c r="K62" i="10"/>
  <c r="F60" i="10"/>
  <c r="F58" i="10"/>
  <c r="F56" i="10"/>
  <c r="I55" i="10"/>
  <c r="I53" i="10"/>
  <c r="H52" i="10"/>
  <c r="I51" i="10"/>
  <c r="F48" i="10"/>
  <c r="H48" i="10"/>
  <c r="L43" i="10"/>
  <c r="F42" i="10"/>
  <c r="H42" i="10"/>
  <c r="H40" i="10"/>
  <c r="H34" i="10"/>
  <c r="J26" i="10"/>
  <c r="F20" i="10"/>
  <c r="K19" i="10"/>
  <c r="F18" i="10"/>
  <c r="K17" i="10"/>
  <c r="F16" i="10"/>
  <c r="K15" i="10"/>
  <c r="F14" i="10"/>
  <c r="K13" i="10"/>
  <c r="F12" i="10"/>
  <c r="K11" i="10"/>
  <c r="F10" i="10"/>
  <c r="K9" i="10"/>
  <c r="F8" i="10"/>
  <c r="F6" i="10"/>
  <c r="F4" i="10"/>
  <c r="I63" i="10"/>
  <c r="I61" i="10"/>
  <c r="T13" i="10"/>
  <c r="Q10" i="10"/>
  <c r="Q6" i="10"/>
  <c r="J62" i="10"/>
  <c r="C53" i="10"/>
  <c r="C49" i="10"/>
  <c r="C43" i="10"/>
  <c r="C41" i="10"/>
  <c r="T37" i="10"/>
  <c r="M36" i="10"/>
  <c r="Q32" i="10"/>
  <c r="U29" i="10"/>
  <c r="Q26" i="10"/>
  <c r="U23" i="10"/>
  <c r="R22" i="10"/>
  <c r="U17" i="10"/>
  <c r="L16" i="10"/>
  <c r="U13" i="10"/>
  <c r="L12" i="10"/>
  <c r="L10" i="10"/>
  <c r="L8" i="10"/>
  <c r="U5" i="10"/>
  <c r="L4" i="10"/>
  <c r="C63" i="10"/>
  <c r="C61" i="10"/>
  <c r="C3" i="10"/>
  <c r="I59" i="10"/>
  <c r="I57" i="10"/>
  <c r="F54" i="10"/>
  <c r="F52" i="10"/>
  <c r="F50" i="10"/>
  <c r="F46" i="10"/>
  <c r="H46" i="10"/>
  <c r="M43" i="10"/>
  <c r="L42" i="10"/>
  <c r="N41" i="10"/>
  <c r="L40" i="10"/>
  <c r="N39" i="10"/>
  <c r="M38" i="10"/>
  <c r="H37" i="10"/>
  <c r="Q36" i="10"/>
  <c r="F34" i="10"/>
  <c r="K33" i="10"/>
  <c r="H32" i="10"/>
  <c r="E32" i="10"/>
  <c r="D30" i="10"/>
  <c r="E28" i="10"/>
  <c r="L27" i="10"/>
  <c r="E26" i="10"/>
  <c r="L25" i="10"/>
  <c r="F24" i="10"/>
  <c r="K23" i="10"/>
  <c r="M23" i="10"/>
  <c r="J22" i="10"/>
  <c r="K20" i="10"/>
  <c r="L18" i="10"/>
  <c r="J61" i="10"/>
  <c r="F29" i="10"/>
  <c r="K24" i="10"/>
  <c r="T21" i="10"/>
  <c r="Q12" i="10"/>
  <c r="C59" i="10"/>
  <c r="C55" i="10"/>
  <c r="C51" i="10"/>
  <c r="C47" i="10"/>
  <c r="R45" i="10"/>
  <c r="C39" i="10"/>
  <c r="K38" i="10"/>
  <c r="C35" i="10"/>
  <c r="U31" i="10"/>
  <c r="Q30" i="10"/>
  <c r="C28" i="10"/>
  <c r="C26" i="10"/>
  <c r="H25" i="10"/>
  <c r="P24" i="10"/>
  <c r="R20" i="10"/>
  <c r="U15" i="10"/>
  <c r="L14" i="10"/>
  <c r="L6" i="10"/>
  <c r="P55" i="10"/>
  <c r="L53" i="10"/>
  <c r="L51" i="10"/>
  <c r="J49" i="10"/>
  <c r="C48" i="10"/>
  <c r="J47" i="10"/>
  <c r="R46" i="10"/>
  <c r="C46" i="10"/>
  <c r="J45" i="10"/>
  <c r="S44" i="10"/>
  <c r="C44" i="10"/>
  <c r="J43" i="10"/>
  <c r="C42" i="10"/>
  <c r="J41" i="10"/>
  <c r="C40" i="10"/>
  <c r="J39" i="10"/>
  <c r="P37" i="10"/>
  <c r="K37" i="10"/>
  <c r="M35" i="10"/>
  <c r="C33" i="10"/>
  <c r="O33" i="10"/>
  <c r="F32" i="10"/>
  <c r="O31" i="10"/>
  <c r="G30" i="10"/>
  <c r="O29" i="10"/>
  <c r="O27" i="10"/>
  <c r="O25" i="10"/>
  <c r="D23" i="10"/>
  <c r="P23" i="10"/>
  <c r="U22" i="10"/>
  <c r="D22" i="10"/>
  <c r="H21" i="10"/>
  <c r="P21" i="10"/>
  <c r="U20" i="10"/>
  <c r="I19" i="10"/>
  <c r="P19" i="10"/>
  <c r="U18" i="10"/>
  <c r="I17" i="10"/>
  <c r="U16" i="10"/>
  <c r="I15" i="10"/>
  <c r="S15" i="10"/>
  <c r="L15" i="10"/>
  <c r="U14" i="10"/>
  <c r="I13" i="10"/>
  <c r="L13" i="10"/>
  <c r="U12" i="10"/>
  <c r="I11" i="10"/>
  <c r="L11" i="10"/>
  <c r="U10" i="10"/>
  <c r="I9" i="10"/>
  <c r="L9" i="10"/>
  <c r="U8" i="10"/>
  <c r="I7" i="10"/>
  <c r="L7" i="10"/>
  <c r="U6" i="10"/>
  <c r="I5" i="10"/>
  <c r="L5" i="10"/>
  <c r="U4" i="10"/>
  <c r="K63" i="10"/>
  <c r="M62" i="10"/>
  <c r="K61" i="10"/>
  <c r="P61" i="10"/>
  <c r="S49" i="10"/>
  <c r="T49" i="10"/>
  <c r="K54" i="10"/>
  <c r="M48" i="10"/>
  <c r="T43" i="10"/>
  <c r="U43" i="10"/>
  <c r="U3" i="10"/>
  <c r="S50" i="10"/>
  <c r="T50" i="10"/>
  <c r="O3" i="10"/>
  <c r="R58" i="10"/>
  <c r="S58" i="10"/>
  <c r="H56" i="10"/>
  <c r="K50" i="10"/>
  <c r="D45" i="10"/>
  <c r="F33" i="10"/>
  <c r="E3" i="10"/>
  <c r="K3" i="10"/>
  <c r="N60" i="10"/>
  <c r="J59" i="10"/>
  <c r="L59" i="10"/>
  <c r="N58" i="10"/>
  <c r="J57" i="10"/>
  <c r="L57" i="10"/>
  <c r="N56" i="10"/>
  <c r="J55" i="10"/>
  <c r="L55" i="10"/>
  <c r="Q54" i="10"/>
  <c r="N54" i="10"/>
  <c r="J53" i="10"/>
  <c r="M53" i="10"/>
  <c r="Q52" i="10"/>
  <c r="O52" i="10"/>
  <c r="J51" i="10"/>
  <c r="O51" i="10"/>
  <c r="Q50" i="10"/>
  <c r="L49" i="10"/>
  <c r="P49" i="10"/>
  <c r="S48" i="10"/>
  <c r="T48" i="10"/>
  <c r="O48" i="10"/>
  <c r="L47" i="10"/>
  <c r="P47" i="10"/>
  <c r="S46" i="10"/>
  <c r="T46" i="10"/>
  <c r="O46" i="10"/>
  <c r="L45" i="10"/>
  <c r="P45" i="10"/>
  <c r="T44" i="10"/>
  <c r="U44" i="10"/>
  <c r="Q43" i="10"/>
  <c r="Q42" i="10"/>
  <c r="S41" i="10"/>
  <c r="Q40" i="10"/>
  <c r="S39" i="10"/>
  <c r="Q38" i="10"/>
  <c r="Q37" i="10"/>
  <c r="O36" i="10"/>
  <c r="J35" i="10"/>
  <c r="S35" i="10"/>
  <c r="Q34" i="10"/>
  <c r="S33" i="10"/>
  <c r="R32" i="10"/>
  <c r="S31" i="10"/>
  <c r="K58" i="10"/>
  <c r="Q60" i="10"/>
  <c r="Q58" i="10"/>
  <c r="R56" i="10"/>
  <c r="S56" i="10"/>
  <c r="S54" i="10"/>
  <c r="R54" i="10"/>
  <c r="R52" i="10"/>
  <c r="S52" i="10"/>
  <c r="R60" i="10"/>
  <c r="S60" i="10"/>
  <c r="H58" i="10"/>
  <c r="D49" i="10"/>
  <c r="M60" i="10"/>
  <c r="C58" i="10"/>
  <c r="P57" i="10"/>
  <c r="M56" i="10"/>
  <c r="M54" i="10"/>
  <c r="P53" i="10"/>
  <c r="N52" i="10"/>
  <c r="C52" i="10"/>
  <c r="M51" i="10"/>
  <c r="P50" i="10"/>
  <c r="C50" i="10"/>
  <c r="Q48" i="10"/>
  <c r="T42" i="10"/>
  <c r="U42" i="10"/>
  <c r="T38" i="10"/>
  <c r="U38" i="10"/>
  <c r="D34" i="10"/>
  <c r="T40" i="10"/>
  <c r="O42" i="10"/>
  <c r="O40" i="10"/>
  <c r="T39" i="10"/>
  <c r="U39" i="10"/>
  <c r="D59" i="10"/>
  <c r="D55" i="10"/>
  <c r="H54" i="10"/>
  <c r="K52" i="10"/>
  <c r="D47" i="10"/>
  <c r="P3" i="10"/>
  <c r="R3" i="10"/>
  <c r="C60" i="10"/>
  <c r="P59" i="10"/>
  <c r="M58" i="10"/>
  <c r="C56" i="10"/>
  <c r="C54" i="10"/>
  <c r="I3" i="10"/>
  <c r="L3" i="10"/>
  <c r="E60" i="10"/>
  <c r="Q59" i="10"/>
  <c r="G59" i="10"/>
  <c r="E58" i="10"/>
  <c r="Q57" i="10"/>
  <c r="G57" i="10"/>
  <c r="E56" i="10"/>
  <c r="R55" i="10"/>
  <c r="S55" i="10"/>
  <c r="G55" i="10"/>
  <c r="E54" i="10"/>
  <c r="R53" i="10"/>
  <c r="S53" i="10"/>
  <c r="G53" i="10"/>
  <c r="E52" i="10"/>
  <c r="T51" i="10"/>
  <c r="S51" i="10"/>
  <c r="G51" i="10"/>
  <c r="E50" i="10"/>
  <c r="R49" i="10"/>
  <c r="G49" i="10"/>
  <c r="E48" i="10"/>
  <c r="R47" i="10"/>
  <c r="E46" i="10"/>
  <c r="G45" i="10"/>
  <c r="K44" i="10"/>
  <c r="G43" i="10"/>
  <c r="K42" i="10"/>
  <c r="R41" i="10"/>
  <c r="K40" i="10"/>
  <c r="R39" i="10"/>
  <c r="L38" i="10"/>
  <c r="S37" i="10"/>
  <c r="L36" i="10"/>
  <c r="O34" i="10"/>
  <c r="P32" i="10"/>
  <c r="Q22" i="10"/>
  <c r="U37" i="10"/>
  <c r="M46" i="10"/>
  <c r="N44" i="10"/>
  <c r="T41" i="10"/>
  <c r="U41" i="10"/>
  <c r="P44" i="10"/>
  <c r="H60" i="10"/>
  <c r="D57" i="10"/>
  <c r="D53" i="10"/>
  <c r="D51" i="10"/>
  <c r="H50" i="10"/>
  <c r="G3" i="10"/>
  <c r="D3" i="10"/>
  <c r="I60" i="10"/>
  <c r="F59" i="10"/>
  <c r="R59" i="10"/>
  <c r="S59" i="10"/>
  <c r="D58" i="10"/>
  <c r="I58" i="10"/>
  <c r="F57" i="10"/>
  <c r="R57" i="10"/>
  <c r="S57" i="10"/>
  <c r="I56" i="10"/>
  <c r="F55" i="10"/>
  <c r="O55" i="10"/>
  <c r="D54" i="10"/>
  <c r="I54" i="10"/>
  <c r="F53" i="10"/>
  <c r="D52" i="10"/>
  <c r="I52" i="10"/>
  <c r="F51" i="10"/>
  <c r="D50" i="10"/>
  <c r="I50" i="10"/>
  <c r="F49" i="10"/>
  <c r="D48" i="10"/>
  <c r="K48" i="10"/>
  <c r="D46" i="10"/>
  <c r="K46" i="10"/>
  <c r="D44" i="10"/>
  <c r="D40" i="10"/>
  <c r="S45" i="10"/>
  <c r="T45" i="10"/>
  <c r="G31" i="10"/>
  <c r="N22" i="10"/>
  <c r="O7" i="10"/>
  <c r="O5" i="10"/>
  <c r="N63" i="10"/>
  <c r="O63" i="10"/>
  <c r="L62" i="10"/>
  <c r="S47" i="10"/>
  <c r="T47" i="10"/>
  <c r="K60" i="10"/>
  <c r="K56" i="10"/>
  <c r="R48" i="10"/>
  <c r="G48" i="10"/>
  <c r="E47" i="10"/>
  <c r="Q46" i="10"/>
  <c r="G46" i="10"/>
  <c r="R44" i="10"/>
  <c r="G44" i="10"/>
  <c r="E43" i="10"/>
  <c r="R42" i="10"/>
  <c r="G42" i="10"/>
  <c r="E41" i="10"/>
  <c r="K41" i="10"/>
  <c r="R40" i="10"/>
  <c r="G40" i="10"/>
  <c r="E39" i="10"/>
  <c r="K39" i="10"/>
  <c r="G38" i="10"/>
  <c r="L37" i="10"/>
  <c r="T36" i="10"/>
  <c r="G36" i="10"/>
  <c r="E35" i="10"/>
  <c r="N35" i="10"/>
  <c r="T34" i="10"/>
  <c r="I34" i="10"/>
  <c r="H33" i="10"/>
  <c r="P33" i="10"/>
  <c r="T32" i="10"/>
  <c r="K32" i="10"/>
  <c r="C32" i="10"/>
  <c r="I31" i="10"/>
  <c r="P31" i="10"/>
  <c r="T30" i="10"/>
  <c r="K30" i="10"/>
  <c r="E30" i="10"/>
  <c r="I29" i="10"/>
  <c r="P29" i="10"/>
  <c r="T28" i="10"/>
  <c r="K28" i="10"/>
  <c r="G28" i="10"/>
  <c r="P27" i="10"/>
  <c r="T26" i="10"/>
  <c r="K26" i="10"/>
  <c r="G26" i="10"/>
  <c r="P25" i="10"/>
  <c r="T24" i="10"/>
  <c r="L24" i="10"/>
  <c r="H24" i="10"/>
  <c r="Q23" i="10"/>
  <c r="S22" i="10"/>
  <c r="G22" i="10"/>
  <c r="K22" i="10"/>
  <c r="C21" i="10"/>
  <c r="Q21" i="10"/>
  <c r="S20" i="10"/>
  <c r="G20" i="10"/>
  <c r="D20" i="10"/>
  <c r="C19" i="10"/>
  <c r="Q19" i="10"/>
  <c r="P18" i="10"/>
  <c r="G18" i="10"/>
  <c r="D18" i="10"/>
  <c r="C17" i="10"/>
  <c r="R17" i="10"/>
  <c r="Q16" i="10"/>
  <c r="G16" i="10"/>
  <c r="D16" i="10"/>
  <c r="C15" i="10"/>
  <c r="Q15" i="10"/>
  <c r="S14" i="10"/>
  <c r="G14" i="10"/>
  <c r="D14" i="10"/>
  <c r="C13" i="10"/>
  <c r="O13" i="10"/>
  <c r="S12" i="10"/>
  <c r="G12" i="10"/>
  <c r="D12" i="10"/>
  <c r="P9" i="10"/>
  <c r="F44" i="10"/>
  <c r="D43" i="10"/>
  <c r="D41" i="10"/>
  <c r="M41" i="10"/>
  <c r="F40" i="10"/>
  <c r="D39" i="10"/>
  <c r="M39" i="10"/>
  <c r="F38" i="10"/>
  <c r="D37" i="10"/>
  <c r="O37" i="10"/>
  <c r="F36" i="10"/>
  <c r="I36" i="10"/>
  <c r="D35" i="10"/>
  <c r="Q35" i="10"/>
  <c r="L34" i="10"/>
  <c r="D33" i="10"/>
  <c r="J32" i="10"/>
  <c r="M32" i="10"/>
  <c r="H31" i="10"/>
  <c r="C31" i="10"/>
  <c r="J30" i="10"/>
  <c r="M30" i="10"/>
  <c r="H29" i="10"/>
  <c r="C29" i="10"/>
  <c r="J28" i="10"/>
  <c r="M28" i="10"/>
  <c r="I27" i="10"/>
  <c r="D27" i="10"/>
  <c r="M26" i="10"/>
  <c r="I25" i="10"/>
  <c r="D25" i="10"/>
  <c r="C24" i="10"/>
  <c r="J23" i="10"/>
  <c r="E23" i="10"/>
  <c r="C22" i="10"/>
  <c r="O22" i="10"/>
  <c r="I22" i="10"/>
  <c r="I21" i="10"/>
  <c r="J21" i="10"/>
  <c r="M20" i="10"/>
  <c r="E19" i="10"/>
  <c r="J18" i="10"/>
  <c r="E17" i="10"/>
  <c r="J16" i="10"/>
  <c r="E15" i="10"/>
  <c r="J14" i="10"/>
  <c r="E13" i="10"/>
  <c r="J12" i="10"/>
  <c r="E11" i="10"/>
  <c r="R30" i="10"/>
  <c r="S29" i="10"/>
  <c r="R28" i="10"/>
  <c r="S27" i="10"/>
  <c r="R26" i="10"/>
  <c r="R25" i="10"/>
  <c r="S24" i="10"/>
  <c r="M21" i="10"/>
  <c r="N21" i="10"/>
  <c r="N19" i="10"/>
  <c r="T18" i="10"/>
  <c r="O17" i="10"/>
  <c r="T16" i="10"/>
  <c r="M16" i="10"/>
  <c r="O15" i="10"/>
  <c r="M14" i="10"/>
  <c r="Q13" i="10"/>
  <c r="M12" i="10"/>
  <c r="N10" i="10"/>
  <c r="S9" i="10"/>
  <c r="T8" i="10"/>
  <c r="J19" i="10"/>
  <c r="N17" i="10"/>
  <c r="P63" i="10"/>
  <c r="P30" i="10"/>
  <c r="E29" i="10"/>
  <c r="P28" i="10"/>
  <c r="G27" i="10"/>
  <c r="P26" i="10"/>
  <c r="T25" i="10"/>
  <c r="G25" i="10"/>
  <c r="Q24" i="10"/>
  <c r="T23" i="10"/>
  <c r="L23" i="10"/>
  <c r="H23" i="10"/>
  <c r="S21" i="10"/>
  <c r="C20" i="10"/>
  <c r="Q20" i="10"/>
  <c r="S19" i="10"/>
  <c r="C18" i="10"/>
  <c r="R18" i="10"/>
  <c r="C14" i="10"/>
  <c r="C12" i="10"/>
  <c r="P12" i="10"/>
  <c r="C10" i="10"/>
  <c r="C8" i="10"/>
  <c r="C6" i="10"/>
  <c r="C4" i="10"/>
  <c r="Q63" i="10"/>
  <c r="H43" i="10"/>
  <c r="D42" i="10"/>
  <c r="M42" i="10"/>
  <c r="H41" i="10"/>
  <c r="M40" i="10"/>
  <c r="H39" i="10"/>
  <c r="D38" i="10"/>
  <c r="N38" i="10"/>
  <c r="I37" i="10"/>
  <c r="D36" i="10"/>
  <c r="P36" i="10"/>
  <c r="G35" i="10"/>
  <c r="K35" i="10"/>
  <c r="E34" i="10"/>
  <c r="M33" i="10"/>
  <c r="G32" i="10"/>
  <c r="M31" i="10"/>
  <c r="H30" i="10"/>
  <c r="C30" i="10"/>
  <c r="M29" i="10"/>
  <c r="I28" i="10"/>
  <c r="D28" i="10"/>
  <c r="M27" i="10"/>
  <c r="I26" i="10"/>
  <c r="D26" i="10"/>
  <c r="J25" i="10"/>
  <c r="M25" i="10"/>
  <c r="J24" i="10"/>
  <c r="E24" i="10"/>
  <c r="N23" i="10"/>
  <c r="F22" i="10"/>
  <c r="O21" i="10"/>
  <c r="F21" i="10"/>
  <c r="J20" i="10"/>
  <c r="F19" i="10"/>
  <c r="H19" i="10"/>
  <c r="K18" i="10"/>
  <c r="F17" i="10"/>
  <c r="J17" i="10"/>
  <c r="H17" i="10"/>
  <c r="K16" i="10"/>
  <c r="F15" i="10"/>
  <c r="J15" i="10"/>
  <c r="H15" i="10"/>
  <c r="K14" i="10"/>
  <c r="F13" i="10"/>
  <c r="J13" i="10"/>
  <c r="H13" i="10"/>
  <c r="K12" i="10"/>
  <c r="F11" i="10"/>
  <c r="J11" i="10"/>
  <c r="H9" i="10"/>
  <c r="C11" i="10"/>
  <c r="P11" i="10"/>
  <c r="S10" i="10"/>
  <c r="G10" i="10"/>
  <c r="D10" i="10"/>
  <c r="C9" i="10"/>
  <c r="R8" i="10"/>
  <c r="G8" i="10"/>
  <c r="D8" i="10"/>
  <c r="C7" i="10"/>
  <c r="P7" i="10"/>
  <c r="R6" i="10"/>
  <c r="G6" i="10"/>
  <c r="D6" i="10"/>
  <c r="C5" i="10"/>
  <c r="P5" i="10"/>
  <c r="R4" i="10"/>
  <c r="D4" i="10"/>
  <c r="E63" i="10"/>
  <c r="Q62" i="10"/>
  <c r="G62" i="10"/>
  <c r="E61" i="10"/>
  <c r="J10" i="10"/>
  <c r="E9" i="10"/>
  <c r="J8" i="10"/>
  <c r="E7" i="10"/>
  <c r="K7" i="10"/>
  <c r="J6" i="10"/>
  <c r="E5" i="10"/>
  <c r="K5" i="10"/>
  <c r="J4" i="10"/>
  <c r="D63" i="10"/>
  <c r="F62" i="10"/>
  <c r="R62" i="10"/>
  <c r="S62" i="10"/>
  <c r="D61" i="10"/>
  <c r="N8" i="10"/>
  <c r="O8" i="10"/>
  <c r="S7" i="10"/>
  <c r="T6" i="10"/>
  <c r="N6" i="10"/>
  <c r="O6" i="10"/>
  <c r="S5" i="10"/>
  <c r="T4" i="10"/>
  <c r="N4" i="10"/>
  <c r="P4" i="10"/>
  <c r="L63" i="10"/>
  <c r="N62" i="10"/>
  <c r="L61" i="10"/>
  <c r="H11" i="10"/>
  <c r="K10" i="10"/>
  <c r="F9" i="10"/>
  <c r="J9" i="10"/>
  <c r="J7" i="10"/>
  <c r="H7" i="10"/>
  <c r="J5" i="10"/>
  <c r="H5" i="10"/>
  <c r="H63" i="10"/>
  <c r="D62" i="10"/>
  <c r="S61" i="10"/>
  <c r="R61" i="10"/>
  <c r="H61" i="10"/>
  <c r="N61" i="10"/>
  <c r="R63" i="10"/>
  <c r="D15" i="11"/>
  <c r="D9" i="11"/>
  <c r="D17" i="11"/>
  <c r="D20" i="11"/>
  <c r="D5" i="11"/>
  <c r="D2" i="11"/>
  <c r="D19" i="11"/>
  <c r="D21" i="11"/>
  <c r="D18" i="11"/>
  <c r="D6" i="11"/>
  <c r="D8" i="11"/>
  <c r="D11" i="11"/>
  <c r="D3" i="11"/>
  <c r="D4" i="11"/>
  <c r="D7" i="11"/>
  <c r="D16" i="11"/>
  <c r="D14" i="11"/>
  <c r="D12" i="11"/>
  <c r="D10" i="11"/>
  <c r="D13" i="11"/>
  <c r="E21" i="11" l="1" a="1"/>
  <c r="E21" i="11" s="1"/>
  <c r="F21" i="11" s="1"/>
  <c r="E5" i="11" a="1"/>
  <c r="E5" i="11" s="1"/>
  <c r="E10" i="11" a="1"/>
  <c r="E10" i="11" s="1"/>
  <c r="F10" i="11" s="1"/>
  <c r="E17" i="11" a="1"/>
  <c r="E17" i="11" s="1"/>
  <c r="E8" i="11" a="1"/>
  <c r="E8" i="11" s="1"/>
  <c r="E15" i="11" a="1"/>
  <c r="E15" i="11" s="1"/>
  <c r="F15" i="11" s="1"/>
  <c r="E13" i="11" a="1"/>
  <c r="E13" i="11" s="1"/>
  <c r="F13" i="11" s="1"/>
  <c r="E14" i="11" a="1"/>
  <c r="E14" i="11" s="1"/>
  <c r="F14" i="11" s="1"/>
  <c r="E12" i="11" a="1"/>
  <c r="E12" i="11" s="1"/>
  <c r="E20" i="11" a="1"/>
  <c r="E20" i="11" s="1"/>
  <c r="F20" i="11" s="1"/>
  <c r="E11" i="11" a="1"/>
  <c r="E11" i="11" s="1"/>
  <c r="F11" i="11" s="1"/>
  <c r="E6" i="11" a="1"/>
  <c r="E6" i="11" s="1"/>
  <c r="F6" i="11" s="1"/>
  <c r="E18" i="11" a="1"/>
  <c r="E18" i="11" s="1"/>
  <c r="E19" i="11" a="1"/>
  <c r="E19" i="11" s="1"/>
  <c r="E4" i="11" a="1"/>
  <c r="E4" i="11" s="1"/>
  <c r="E9" i="11" a="1"/>
  <c r="E9" i="11" s="1"/>
  <c r="F9" i="11" s="1"/>
  <c r="E3" i="11" a="1"/>
  <c r="E3" i="11" s="1"/>
  <c r="F3" i="11" s="1"/>
  <c r="E16" i="11" a="1"/>
  <c r="E16" i="11" s="1"/>
  <c r="F16" i="11" s="1"/>
  <c r="E7" i="11" a="1"/>
  <c r="E7" i="11" s="1"/>
  <c r="E2" i="11" a="1"/>
  <c r="E2" i="11" s="1"/>
  <c r="F2" i="11" s="1"/>
  <c r="F5" i="11"/>
  <c r="F18" i="11"/>
  <c r="F19" i="11"/>
  <c r="F8" i="11"/>
  <c r="F17" i="11"/>
  <c r="F12" i="11"/>
  <c r="F7" i="11"/>
  <c r="F4" i="11"/>
  <c r="H4" i="11" l="1"/>
  <c r="G4" i="11"/>
  <c r="H2" i="11"/>
  <c r="G2" i="11"/>
  <c r="H15" i="11"/>
  <c r="G15" i="11"/>
  <c r="H8" i="11"/>
  <c r="G8" i="11"/>
  <c r="H11" i="11"/>
  <c r="G11" i="11"/>
  <c r="H17" i="11"/>
  <c r="G17" i="11"/>
  <c r="H16" i="11"/>
  <c r="G16" i="11"/>
  <c r="H12" i="11"/>
  <c r="G12" i="11"/>
  <c r="H5" i="11"/>
  <c r="G5" i="11"/>
  <c r="H14" i="11"/>
  <c r="G14" i="11"/>
  <c r="H19" i="11"/>
  <c r="G19" i="11"/>
  <c r="H13" i="11"/>
  <c r="G13" i="11"/>
  <c r="H18" i="11"/>
  <c r="G18" i="11"/>
  <c r="H6" i="11"/>
  <c r="G6" i="11"/>
  <c r="H20" i="11"/>
  <c r="G20" i="11"/>
  <c r="H10" i="11"/>
  <c r="G10" i="11"/>
  <c r="H3" i="11"/>
  <c r="G3" i="11"/>
  <c r="H7" i="11"/>
  <c r="G7" i="11"/>
  <c r="H9" i="11"/>
  <c r="G9" i="11"/>
  <c r="H21" i="11"/>
  <c r="G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<sst xmlns="http://schemas.openxmlformats.org/spreadsheetml/2006/main" count="374" uniqueCount="162">
  <si>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</si>
  <si>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</si>
  <si>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</si>
  <si>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</si>
  <si>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</si>
  <si>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</si>
  <si>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</si>
  <si>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</si>
  <si>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</si>
  <si>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</si>
  <si>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</si>
  <si>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</si>
  <si>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</si>
  <si>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</si>
  <si>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</si>
  <si>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</si>
  <si>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</si>
  <si>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</si>
  <si>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</si>
  <si>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</si>
  <si>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</si>
  <si>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</si>
  <si>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</si>
  <si>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</si>
  <si>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</si>
  <si>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</si>
  <si>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</si>
  <si>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</si>
  <si>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</si>
  <si>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</si>
  <si>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</si>
  <si>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</si>
  <si>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</si>
  <si>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</si>
  <si>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</si>
  <si>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</si>
  <si>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</si>
  <si>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</si>
  <si>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</si>
  <si>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</si>
  <si>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</si>
  <si>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</si>
  <si>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</si>
  <si>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</si>
  <si>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</si>
  <si>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</si>
  <si>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</si>
  <si>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</si>
  <si>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</si>
  <si>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</si>
  <si>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</si>
  <si>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</si>
  <si>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</si>
  <si>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</si>
  <si>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</si>
  <si>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</si>
  <si>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</si>
  <si>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</si>
  <si>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</si>
  <si>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</si>
  <si>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</si>
  <si>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</si>
  <si>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</si>
  <si>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</si>
  <si>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No.</t>
  </si>
  <si>
    <t>Driver</t>
  </si>
  <si>
    <t>Team</t>
  </si>
  <si>
    <t>Time</t>
  </si>
  <si>
    <t>Gap</t>
  </si>
  <si>
    <t>Kevin Magnussen</t>
  </si>
  <si>
    <t>Haas F1 Team</t>
  </si>
  <si>
    <t>Valtteri Bottas</t>
  </si>
  <si>
    <t>Mercedes-AMG Petronas Motorsport</t>
  </si>
  <si>
    <t>Daniil Kvyat</t>
  </si>
  <si>
    <t>Red Bull Toro Rosso Honda</t>
  </si>
  <si>
    <t>Charles Leclerc</t>
  </si>
  <si>
    <t>Scuderia Ferrari</t>
  </si>
  <si>
    <t>Sebastian Vettel</t>
  </si>
  <si>
    <t>Lance Stroll</t>
  </si>
  <si>
    <t>SportPesa Racing Point F1 Team</t>
  </si>
  <si>
    <t>Lewis Hamilton</t>
  </si>
  <si>
    <t>Max Verstappen</t>
  </si>
  <si>
    <t>Aston Martin Red Bull Racing</t>
  </si>
  <si>
    <t>Alexander Albon</t>
  </si>
  <si>
    <t>Antonio Giovinazzi</t>
  </si>
  <si>
    <t>Alfa Romeo Racing</t>
  </si>
  <si>
    <t>Lando Norris</t>
  </si>
  <si>
    <t>McLaren F1 Team</t>
  </si>
  <si>
    <t>Nico Hülkenberg</t>
  </si>
  <si>
    <t>Renault F1 Team</t>
  </si>
  <si>
    <t>Pierre Gasly</t>
  </si>
  <si>
    <t>Daniel Ricciardo</t>
  </si>
  <si>
    <t>Carlos Sainz</t>
  </si>
  <si>
    <t>Romain Grosjean</t>
  </si>
  <si>
    <t>Sergio Pérez</t>
  </si>
  <si>
    <t>Robert Kubica</t>
  </si>
  <si>
    <t>ROKiT Williams Racing</t>
  </si>
  <si>
    <t>Kimi Räikkönen</t>
  </si>
  <si>
    <t>George Russell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</si>
  <si>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</si>
  <si>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</si>
  <si>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</si>
  <si>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</si>
  <si>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</si>
  <si>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</si>
  <si>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</si>
  <si>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</si>
  <si>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</si>
  <si>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</si>
  <si>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</si>
  <si>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</si>
  <si>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Humid and Mostly Cloudy</t>
  </si>
  <si>
    <t>Temperature</t>
  </si>
  <si>
    <t>85.56°F</t>
  </si>
  <si>
    <t>Humidity</t>
  </si>
  <si>
    <t>Wind speed</t>
  </si>
  <si>
    <t>11.61 mph</t>
  </si>
  <si>
    <t>Wind bearing</t>
  </si>
  <si>
    <t>139°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</si>
  <si>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</si>
  <si>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</si>
  <si>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</si>
  <si>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</si>
  <si>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</si>
  <si>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</si>
  <si>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</si>
  <si>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</si>
  <si>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</si>
  <si>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</si>
  <si>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</si>
  <si>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</si>
  <si>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</si>
  <si>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</si>
  <si>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</si>
  <si>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</si>
  <si>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</si>
  <si>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</si>
  <si>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</si>
  <si>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</si>
  <si>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</si>
  <si>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Germany</t>
  </si>
  <si>
    <t>Monaco</t>
  </si>
  <si>
    <t>Netherlands</t>
  </si>
  <si>
    <t>Great Britain</t>
  </si>
  <si>
    <t>Finland</t>
  </si>
  <si>
    <t>Thailand</t>
  </si>
  <si>
    <t>France</t>
  </si>
  <si>
    <t>Italy</t>
  </si>
  <si>
    <t>Spain</t>
  </si>
  <si>
    <t>Canada</t>
  </si>
  <si>
    <t>Australia</t>
  </si>
  <si>
    <t>Russia</t>
  </si>
  <si>
    <t>Poland</t>
  </si>
  <si>
    <t>Denmark</t>
  </si>
  <si>
    <t>Mexico</t>
  </si>
  <si>
    <t>total_time</t>
  </si>
  <si>
    <t>sc_laps_travelled</t>
  </si>
  <si>
    <t>sc_laps_remaining</t>
  </si>
  <si>
    <t>sc_tyre_compound</t>
  </si>
  <si>
    <t>before_pit_pos</t>
  </si>
  <si>
    <t>sc_lap</t>
  </si>
  <si>
    <t>sc_decision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</si>
</sst>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60</v>
      </c>
      <c r="G1" t="s">
        <v>68</v>
      </c>
    </row>
    <row r="2" spans="1:7" x14ac:dyDescent="0.25">
      <c r="A2">
        <v>1</v>
      </c>
      <c r="B2">
        <v>20</v>
      </c>
      <c r="C2" t="s">
        <v>69</v>
      </c>
      <c r="D2" t="s">
        <v>70</v>
      </c>
      <c r="E2" s="1">
        <v>1.1840393518518519E-3</v>
      </c>
      <c r="F2">
        <v>58</v>
      </c>
    </row>
    <row r="3" spans="1:7" x14ac:dyDescent="0.25">
      <c r="A3">
        <v>2</v>
      </c>
      <c r="B3">
        <v>77</v>
      </c>
      <c r="C3" t="s">
        <v>71</v>
      </c>
      <c r="D3" t="s">
        <v>72</v>
      </c>
      <c r="E3" s="1">
        <v>1.1983101851851853E-3</v>
      </c>
      <c r="F3">
        <v>58</v>
      </c>
      <c r="G3">
        <v>1.2330000000000001</v>
      </c>
    </row>
    <row r="4" spans="1:7" x14ac:dyDescent="0.25">
      <c r="A4">
        <v>3</v>
      </c>
      <c r="B4">
        <v>26</v>
      </c>
      <c r="C4" t="s">
        <v>73</v>
      </c>
      <c r="D4" t="s">
        <v>74</v>
      </c>
      <c r="E4" s="1">
        <v>1.2079976851851854E-3</v>
      </c>
      <c r="F4">
        <v>57</v>
      </c>
      <c r="G4">
        <v>2.0699999999999998</v>
      </c>
    </row>
    <row r="5" spans="1:7" x14ac:dyDescent="0.25">
      <c r="A5">
        <v>4</v>
      </c>
      <c r="B5">
        <v>16</v>
      </c>
      <c r="C5" t="s">
        <v>75</v>
      </c>
      <c r="D5" t="s">
        <v>76</v>
      </c>
      <c r="E5" s="1">
        <v>1.2120717592592593E-3</v>
      </c>
      <c r="F5">
        <v>59</v>
      </c>
      <c r="G5">
        <v>2.4220000000000002</v>
      </c>
    </row>
    <row r="6" spans="1:7" x14ac:dyDescent="0.25">
      <c r="A6">
        <v>5</v>
      </c>
      <c r="B6">
        <v>5</v>
      </c>
      <c r="C6" t="s">
        <v>77</v>
      </c>
      <c r="D6" t="s">
        <v>76</v>
      </c>
      <c r="E6" s="1">
        <v>1.2129861111111111E-3</v>
      </c>
      <c r="F6">
        <v>57</v>
      </c>
      <c r="G6">
        <v>2.5009999999999999</v>
      </c>
    </row>
    <row r="7" spans="1:7" x14ac:dyDescent="0.25">
      <c r="A7">
        <v>6</v>
      </c>
      <c r="B7">
        <v>18</v>
      </c>
      <c r="C7" t="s">
        <v>78</v>
      </c>
      <c r="D7" t="s">
        <v>79</v>
      </c>
      <c r="E7" s="1">
        <v>1.214074074074074E-3</v>
      </c>
      <c r="F7">
        <v>57</v>
      </c>
      <c r="G7">
        <v>2.5950000000000002</v>
      </c>
    </row>
    <row r="8" spans="1:7" x14ac:dyDescent="0.25">
      <c r="A8">
        <v>7</v>
      </c>
      <c r="B8">
        <v>44</v>
      </c>
      <c r="C8" t="s">
        <v>80</v>
      </c>
      <c r="D8" t="s">
        <v>72</v>
      </c>
      <c r="E8" s="1">
        <v>1.2142824074074074E-3</v>
      </c>
      <c r="F8">
        <v>58</v>
      </c>
      <c r="G8">
        <v>2.613</v>
      </c>
    </row>
    <row r="9" spans="1:7" x14ac:dyDescent="0.25">
      <c r="A9">
        <v>8</v>
      </c>
      <c r="B9">
        <v>33</v>
      </c>
      <c r="C9" t="s">
        <v>81</v>
      </c>
      <c r="D9" t="s">
        <v>82</v>
      </c>
      <c r="E9" s="1">
        <v>1.217314814814815E-3</v>
      </c>
      <c r="F9">
        <v>56</v>
      </c>
      <c r="G9">
        <v>2.875</v>
      </c>
    </row>
    <row r="10" spans="1:7" x14ac:dyDescent="0.25">
      <c r="A10">
        <v>9</v>
      </c>
      <c r="B10">
        <v>23</v>
      </c>
      <c r="C10" t="s">
        <v>83</v>
      </c>
      <c r="D10" t="s">
        <v>82</v>
      </c>
      <c r="E10" s="1">
        <v>1.218287037037037E-3</v>
      </c>
      <c r="F10">
        <v>59</v>
      </c>
      <c r="G10">
        <v>2.9590000000000001</v>
      </c>
    </row>
    <row r="11" spans="1:7" x14ac:dyDescent="0.25">
      <c r="A11">
        <v>10</v>
      </c>
      <c r="B11">
        <v>99</v>
      </c>
      <c r="C11" t="s">
        <v>84</v>
      </c>
      <c r="D11" t="s">
        <v>85</v>
      </c>
      <c r="E11" s="1">
        <v>1.2225694444444443E-3</v>
      </c>
      <c r="F11">
        <v>59</v>
      </c>
      <c r="G11">
        <v>3.3290000000000002</v>
      </c>
    </row>
    <row r="12" spans="1:7" x14ac:dyDescent="0.25">
      <c r="A12">
        <v>11</v>
      </c>
      <c r="B12">
        <v>4</v>
      </c>
      <c r="C12" t="s">
        <v>86</v>
      </c>
      <c r="D12" t="s">
        <v>87</v>
      </c>
      <c r="E12" s="1">
        <v>1.2235648148148147E-3</v>
      </c>
      <c r="F12">
        <v>58</v>
      </c>
      <c r="G12">
        <v>3.415</v>
      </c>
    </row>
    <row r="13" spans="1:7" x14ac:dyDescent="0.25">
      <c r="A13">
        <v>12</v>
      </c>
      <c r="B13">
        <v>27</v>
      </c>
      <c r="C13" t="s">
        <v>88</v>
      </c>
      <c r="D13" t="s">
        <v>89</v>
      </c>
      <c r="E13" s="1">
        <v>1.2241319444444446E-3</v>
      </c>
      <c r="F13">
        <v>59</v>
      </c>
      <c r="G13">
        <v>3.464</v>
      </c>
    </row>
    <row r="14" spans="1:7" x14ac:dyDescent="0.25">
      <c r="A14">
        <v>13</v>
      </c>
      <c r="B14">
        <v>10</v>
      </c>
      <c r="C14" t="s">
        <v>90</v>
      </c>
      <c r="D14" t="s">
        <v>74</v>
      </c>
      <c r="E14" s="1">
        <v>1.2241782407407407E-3</v>
      </c>
      <c r="F14">
        <v>58</v>
      </c>
      <c r="G14">
        <v>3.468</v>
      </c>
    </row>
    <row r="15" spans="1:7" x14ac:dyDescent="0.25">
      <c r="A15">
        <v>14</v>
      </c>
      <c r="B15">
        <v>3</v>
      </c>
      <c r="C15" t="s">
        <v>91</v>
      </c>
      <c r="D15" t="s">
        <v>89</v>
      </c>
      <c r="E15" s="1">
        <v>1.2258680555555556E-3</v>
      </c>
      <c r="F15">
        <v>55</v>
      </c>
      <c r="G15">
        <v>3.6139999999999999</v>
      </c>
    </row>
    <row r="16" spans="1:7" x14ac:dyDescent="0.25">
      <c r="A16">
        <v>15</v>
      </c>
      <c r="B16">
        <v>55</v>
      </c>
      <c r="C16" t="s">
        <v>92</v>
      </c>
      <c r="D16" t="s">
        <v>87</v>
      </c>
      <c r="E16" s="1">
        <v>1.2264930555555555E-3</v>
      </c>
      <c r="F16">
        <v>41</v>
      </c>
      <c r="G16">
        <v>3.6680000000000001</v>
      </c>
    </row>
    <row r="17" spans="1:7" x14ac:dyDescent="0.25">
      <c r="A17">
        <v>16</v>
      </c>
      <c r="B17">
        <v>8</v>
      </c>
      <c r="C17" t="s">
        <v>93</v>
      </c>
      <c r="D17" t="s">
        <v>70</v>
      </c>
      <c r="E17" s="1">
        <v>1.2300231481481483E-3</v>
      </c>
      <c r="F17">
        <v>54</v>
      </c>
      <c r="G17">
        <v>3.9729999999999999</v>
      </c>
    </row>
    <row r="18" spans="1:7" x14ac:dyDescent="0.25">
      <c r="A18">
        <v>17</v>
      </c>
      <c r="B18">
        <v>11</v>
      </c>
      <c r="C18" t="s">
        <v>94</v>
      </c>
      <c r="D18" t="s">
        <v>79</v>
      </c>
      <c r="E18" s="1">
        <v>1.2347569444444444E-3</v>
      </c>
      <c r="F18">
        <v>15</v>
      </c>
      <c r="G18">
        <v>4.3819999999999997</v>
      </c>
    </row>
    <row r="19" spans="1:7" x14ac:dyDescent="0.25">
      <c r="A19">
        <v>18</v>
      </c>
      <c r="B19">
        <v>88</v>
      </c>
      <c r="C19" t="s">
        <v>95</v>
      </c>
      <c r="D19" t="s">
        <v>96</v>
      </c>
      <c r="E19" s="1">
        <v>1.2360300925925926E-3</v>
      </c>
      <c r="F19">
        <v>59</v>
      </c>
      <c r="G19">
        <v>4.492</v>
      </c>
    </row>
    <row r="20" spans="1:7" x14ac:dyDescent="0.25">
      <c r="A20">
        <v>19</v>
      </c>
      <c r="B20">
        <v>7</v>
      </c>
      <c r="C20" t="s">
        <v>97</v>
      </c>
      <c r="D20" t="s">
        <v>85</v>
      </c>
      <c r="E20" s="1">
        <v>1.2391435185185185E-3</v>
      </c>
      <c r="F20">
        <v>18</v>
      </c>
      <c r="G20">
        <v>4.7610000000000001</v>
      </c>
    </row>
    <row r="21" spans="1:7" x14ac:dyDescent="0.25">
      <c r="A21">
        <v>20</v>
      </c>
      <c r="B21">
        <v>63</v>
      </c>
      <c r="C21" t="s">
        <v>98</v>
      </c>
      <c r="D21" t="s">
        <v>96</v>
      </c>
      <c r="E21" s="1">
        <v>1.2532986111111111E-3</v>
      </c>
      <c r="F21">
        <v>29</v>
      </c>
      <c r="G21">
        <v>5.984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3"/>
  <sheetViews>
    <sheetView topLeftCell="A4" workbookViewId="0">
      <selection sqref="A1:U6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5</v>
      </c>
      <c r="E2">
        <v>33</v>
      </c>
      <c r="F2">
        <v>77</v>
      </c>
      <c r="G2">
        <v>23</v>
      </c>
      <c r="H2">
        <v>55</v>
      </c>
      <c r="I2">
        <v>27</v>
      </c>
      <c r="J2">
        <v>4</v>
      </c>
      <c r="K2">
        <v>99</v>
      </c>
      <c r="L2">
        <v>10</v>
      </c>
      <c r="M2">
        <v>7</v>
      </c>
      <c r="N2">
        <v>20</v>
      </c>
      <c r="O2">
        <v>26</v>
      </c>
      <c r="P2">
        <v>11</v>
      </c>
      <c r="Q2">
        <v>18</v>
      </c>
      <c r="R2">
        <v>8</v>
      </c>
      <c r="S2">
        <v>63</v>
      </c>
      <c r="T2">
        <v>88</v>
      </c>
      <c r="U2">
        <v>3</v>
      </c>
    </row>
    <row r="3" spans="1:21" x14ac:dyDescent="0.25">
      <c r="A3" t="s">
        <v>2</v>
      </c>
      <c r="B3">
        <v>16</v>
      </c>
      <c r="C3">
        <v>44</v>
      </c>
      <c r="D3">
        <v>5</v>
      </c>
      <c r="E3">
        <v>33</v>
      </c>
      <c r="F3">
        <v>77</v>
      </c>
      <c r="G3">
        <v>23</v>
      </c>
      <c r="H3">
        <v>4</v>
      </c>
      <c r="I3">
        <v>99</v>
      </c>
      <c r="J3">
        <v>20</v>
      </c>
      <c r="K3">
        <v>10</v>
      </c>
      <c r="L3">
        <v>7</v>
      </c>
      <c r="M3">
        <v>26</v>
      </c>
      <c r="N3">
        <v>18</v>
      </c>
      <c r="O3">
        <v>11</v>
      </c>
      <c r="P3">
        <v>3</v>
      </c>
      <c r="Q3">
        <v>88</v>
      </c>
      <c r="R3">
        <v>8</v>
      </c>
      <c r="S3">
        <v>27</v>
      </c>
      <c r="T3">
        <v>63</v>
      </c>
      <c r="U3">
        <v>55</v>
      </c>
    </row>
    <row r="4" spans="1:21" x14ac:dyDescent="0.25">
      <c r="A4" t="s">
        <v>3</v>
      </c>
      <c r="B4">
        <v>16</v>
      </c>
      <c r="C4">
        <v>44</v>
      </c>
      <c r="D4">
        <v>5</v>
      </c>
      <c r="E4">
        <v>33</v>
      </c>
      <c r="F4">
        <v>77</v>
      </c>
      <c r="G4">
        <v>23</v>
      </c>
      <c r="H4">
        <v>4</v>
      </c>
      <c r="I4">
        <v>99</v>
      </c>
      <c r="J4">
        <v>20</v>
      </c>
      <c r="K4">
        <v>10</v>
      </c>
      <c r="L4">
        <v>7</v>
      </c>
      <c r="M4">
        <v>26</v>
      </c>
      <c r="N4">
        <v>18</v>
      </c>
      <c r="O4">
        <v>11</v>
      </c>
      <c r="P4">
        <v>3</v>
      </c>
      <c r="Q4">
        <v>8</v>
      </c>
      <c r="R4">
        <v>88</v>
      </c>
      <c r="S4">
        <v>27</v>
      </c>
      <c r="T4">
        <v>63</v>
      </c>
      <c r="U4">
        <v>55</v>
      </c>
    </row>
    <row r="5" spans="1:21" x14ac:dyDescent="0.25">
      <c r="A5" t="s">
        <v>4</v>
      </c>
      <c r="B5">
        <v>16</v>
      </c>
      <c r="C5">
        <v>44</v>
      </c>
      <c r="D5">
        <v>5</v>
      </c>
      <c r="E5">
        <v>33</v>
      </c>
      <c r="F5">
        <v>77</v>
      </c>
      <c r="G5">
        <v>23</v>
      </c>
      <c r="H5">
        <v>4</v>
      </c>
      <c r="I5">
        <v>99</v>
      </c>
      <c r="J5">
        <v>20</v>
      </c>
      <c r="K5">
        <v>10</v>
      </c>
      <c r="L5">
        <v>7</v>
      </c>
      <c r="M5">
        <v>26</v>
      </c>
      <c r="N5">
        <v>18</v>
      </c>
      <c r="O5">
        <v>3</v>
      </c>
      <c r="P5">
        <v>11</v>
      </c>
      <c r="Q5">
        <v>8</v>
      </c>
      <c r="R5">
        <v>88</v>
      </c>
      <c r="S5">
        <v>27</v>
      </c>
      <c r="T5">
        <v>63</v>
      </c>
      <c r="U5">
        <v>55</v>
      </c>
    </row>
    <row r="6" spans="1:21" x14ac:dyDescent="0.25">
      <c r="A6" t="s">
        <v>5</v>
      </c>
      <c r="B6">
        <v>16</v>
      </c>
      <c r="C6">
        <v>44</v>
      </c>
      <c r="D6">
        <v>5</v>
      </c>
      <c r="E6">
        <v>33</v>
      </c>
      <c r="F6">
        <v>77</v>
      </c>
      <c r="G6">
        <v>23</v>
      </c>
      <c r="H6">
        <v>4</v>
      </c>
      <c r="I6">
        <v>99</v>
      </c>
      <c r="J6">
        <v>20</v>
      </c>
      <c r="K6">
        <v>10</v>
      </c>
      <c r="L6">
        <v>7</v>
      </c>
      <c r="M6">
        <v>26</v>
      </c>
      <c r="N6">
        <v>18</v>
      </c>
      <c r="O6">
        <v>3</v>
      </c>
      <c r="P6">
        <v>11</v>
      </c>
      <c r="Q6">
        <v>8</v>
      </c>
      <c r="R6">
        <v>88</v>
      </c>
      <c r="S6">
        <v>27</v>
      </c>
      <c r="T6">
        <v>63</v>
      </c>
      <c r="U6">
        <v>55</v>
      </c>
    </row>
    <row r="7" spans="1:21" x14ac:dyDescent="0.25">
      <c r="A7" t="s">
        <v>6</v>
      </c>
      <c r="B7">
        <v>16</v>
      </c>
      <c r="C7">
        <v>44</v>
      </c>
      <c r="D7">
        <v>5</v>
      </c>
      <c r="E7">
        <v>33</v>
      </c>
      <c r="F7">
        <v>77</v>
      </c>
      <c r="G7">
        <v>23</v>
      </c>
      <c r="H7">
        <v>4</v>
      </c>
      <c r="I7">
        <v>99</v>
      </c>
      <c r="J7">
        <v>20</v>
      </c>
      <c r="K7">
        <v>10</v>
      </c>
      <c r="L7">
        <v>7</v>
      </c>
      <c r="M7">
        <v>26</v>
      </c>
      <c r="N7">
        <v>18</v>
      </c>
      <c r="O7">
        <v>3</v>
      </c>
      <c r="P7">
        <v>11</v>
      </c>
      <c r="Q7">
        <v>8</v>
      </c>
      <c r="R7">
        <v>88</v>
      </c>
      <c r="S7">
        <v>27</v>
      </c>
      <c r="T7">
        <v>63</v>
      </c>
      <c r="U7">
        <v>55</v>
      </c>
    </row>
    <row r="8" spans="1:21" x14ac:dyDescent="0.25">
      <c r="A8" t="s">
        <v>7</v>
      </c>
      <c r="B8">
        <v>16</v>
      </c>
      <c r="C8">
        <v>44</v>
      </c>
      <c r="D8">
        <v>5</v>
      </c>
      <c r="E8">
        <v>33</v>
      </c>
      <c r="F8">
        <v>77</v>
      </c>
      <c r="G8">
        <v>23</v>
      </c>
      <c r="H8">
        <v>4</v>
      </c>
      <c r="I8">
        <v>99</v>
      </c>
      <c r="J8">
        <v>20</v>
      </c>
      <c r="K8">
        <v>10</v>
      </c>
      <c r="L8">
        <v>7</v>
      </c>
      <c r="M8">
        <v>26</v>
      </c>
      <c r="N8">
        <v>18</v>
      </c>
      <c r="O8">
        <v>3</v>
      </c>
      <c r="P8">
        <v>11</v>
      </c>
      <c r="Q8">
        <v>8</v>
      </c>
      <c r="R8">
        <v>88</v>
      </c>
      <c r="S8">
        <v>27</v>
      </c>
      <c r="T8">
        <v>63</v>
      </c>
      <c r="U8">
        <v>55</v>
      </c>
    </row>
    <row r="9" spans="1:21" x14ac:dyDescent="0.25">
      <c r="A9" t="s">
        <v>8</v>
      </c>
      <c r="B9">
        <v>16</v>
      </c>
      <c r="C9">
        <v>44</v>
      </c>
      <c r="D9">
        <v>5</v>
      </c>
      <c r="E9">
        <v>33</v>
      </c>
      <c r="F9">
        <v>77</v>
      </c>
      <c r="G9">
        <v>23</v>
      </c>
      <c r="H9">
        <v>4</v>
      </c>
      <c r="I9">
        <v>99</v>
      </c>
      <c r="J9">
        <v>20</v>
      </c>
      <c r="K9">
        <v>10</v>
      </c>
      <c r="L9">
        <v>7</v>
      </c>
      <c r="M9">
        <v>26</v>
      </c>
      <c r="N9">
        <v>3</v>
      </c>
      <c r="O9">
        <v>18</v>
      </c>
      <c r="P9">
        <v>11</v>
      </c>
      <c r="Q9">
        <v>8</v>
      </c>
      <c r="R9">
        <v>88</v>
      </c>
      <c r="S9">
        <v>27</v>
      </c>
      <c r="T9">
        <v>63</v>
      </c>
      <c r="U9">
        <v>55</v>
      </c>
    </row>
    <row r="10" spans="1:21" x14ac:dyDescent="0.25">
      <c r="A10" t="s">
        <v>9</v>
      </c>
      <c r="B10">
        <v>16</v>
      </c>
      <c r="C10">
        <v>44</v>
      </c>
      <c r="D10">
        <v>5</v>
      </c>
      <c r="E10">
        <v>33</v>
      </c>
      <c r="F10">
        <v>77</v>
      </c>
      <c r="G10">
        <v>23</v>
      </c>
      <c r="H10">
        <v>4</v>
      </c>
      <c r="I10">
        <v>99</v>
      </c>
      <c r="J10">
        <v>20</v>
      </c>
      <c r="K10">
        <v>10</v>
      </c>
      <c r="L10">
        <v>7</v>
      </c>
      <c r="M10">
        <v>26</v>
      </c>
      <c r="N10">
        <v>3</v>
      </c>
      <c r="O10">
        <v>18</v>
      </c>
      <c r="P10">
        <v>11</v>
      </c>
      <c r="Q10">
        <v>8</v>
      </c>
      <c r="R10">
        <v>27</v>
      </c>
      <c r="S10">
        <v>88</v>
      </c>
      <c r="T10">
        <v>63</v>
      </c>
      <c r="U10">
        <v>55</v>
      </c>
    </row>
    <row r="11" spans="1:21" x14ac:dyDescent="0.25">
      <c r="A11" t="s">
        <v>10</v>
      </c>
      <c r="B11">
        <v>16</v>
      </c>
      <c r="C11">
        <v>44</v>
      </c>
      <c r="D11">
        <v>5</v>
      </c>
      <c r="E11">
        <v>33</v>
      </c>
      <c r="F11">
        <v>77</v>
      </c>
      <c r="G11">
        <v>23</v>
      </c>
      <c r="H11">
        <v>4</v>
      </c>
      <c r="I11">
        <v>99</v>
      </c>
      <c r="J11">
        <v>20</v>
      </c>
      <c r="K11">
        <v>10</v>
      </c>
      <c r="L11">
        <v>7</v>
      </c>
      <c r="M11">
        <v>26</v>
      </c>
      <c r="N11">
        <v>3</v>
      </c>
      <c r="O11">
        <v>18</v>
      </c>
      <c r="P11">
        <v>11</v>
      </c>
      <c r="Q11">
        <v>8</v>
      </c>
      <c r="R11">
        <v>27</v>
      </c>
      <c r="S11">
        <v>88</v>
      </c>
      <c r="T11">
        <v>63</v>
      </c>
      <c r="U11">
        <v>55</v>
      </c>
    </row>
    <row r="12" spans="1:21" x14ac:dyDescent="0.25">
      <c r="A12" t="s">
        <v>11</v>
      </c>
      <c r="B12">
        <v>16</v>
      </c>
      <c r="C12">
        <v>44</v>
      </c>
      <c r="D12">
        <v>5</v>
      </c>
      <c r="E12">
        <v>33</v>
      </c>
      <c r="F12">
        <v>77</v>
      </c>
      <c r="G12">
        <v>23</v>
      </c>
      <c r="H12">
        <v>4</v>
      </c>
      <c r="I12">
        <v>99</v>
      </c>
      <c r="J12">
        <v>20</v>
      </c>
      <c r="K12">
        <v>10</v>
      </c>
      <c r="L12">
        <v>7</v>
      </c>
      <c r="M12">
        <v>3</v>
      </c>
      <c r="N12">
        <v>18</v>
      </c>
      <c r="O12">
        <v>26</v>
      </c>
      <c r="P12">
        <v>11</v>
      </c>
      <c r="Q12">
        <v>8</v>
      </c>
      <c r="R12">
        <v>27</v>
      </c>
      <c r="S12">
        <v>88</v>
      </c>
      <c r="T12">
        <v>63</v>
      </c>
      <c r="U12">
        <v>55</v>
      </c>
    </row>
    <row r="13" spans="1:21" x14ac:dyDescent="0.25">
      <c r="A13" t="s">
        <v>12</v>
      </c>
      <c r="B13">
        <v>16</v>
      </c>
      <c r="C13">
        <v>44</v>
      </c>
      <c r="D13">
        <v>5</v>
      </c>
      <c r="E13">
        <v>33</v>
      </c>
      <c r="F13">
        <v>77</v>
      </c>
      <c r="G13">
        <v>23</v>
      </c>
      <c r="H13">
        <v>4</v>
      </c>
      <c r="I13">
        <v>99</v>
      </c>
      <c r="J13">
        <v>20</v>
      </c>
      <c r="K13">
        <v>10</v>
      </c>
      <c r="L13">
        <v>7</v>
      </c>
      <c r="M13">
        <v>3</v>
      </c>
      <c r="N13">
        <v>18</v>
      </c>
      <c r="O13">
        <v>11</v>
      </c>
      <c r="P13">
        <v>26</v>
      </c>
      <c r="Q13">
        <v>8</v>
      </c>
      <c r="R13">
        <v>27</v>
      </c>
      <c r="S13">
        <v>88</v>
      </c>
      <c r="T13">
        <v>63</v>
      </c>
      <c r="U13">
        <v>55</v>
      </c>
    </row>
    <row r="14" spans="1:21" x14ac:dyDescent="0.25">
      <c r="A14" t="s">
        <v>13</v>
      </c>
      <c r="B14">
        <v>16</v>
      </c>
      <c r="C14">
        <v>44</v>
      </c>
      <c r="D14">
        <v>5</v>
      </c>
      <c r="E14">
        <v>33</v>
      </c>
      <c r="F14">
        <v>77</v>
      </c>
      <c r="G14">
        <v>23</v>
      </c>
      <c r="H14">
        <v>4</v>
      </c>
      <c r="I14">
        <v>99</v>
      </c>
      <c r="J14">
        <v>20</v>
      </c>
      <c r="K14">
        <v>10</v>
      </c>
      <c r="L14">
        <v>7</v>
      </c>
      <c r="M14">
        <v>3</v>
      </c>
      <c r="N14">
        <v>18</v>
      </c>
      <c r="O14">
        <v>11</v>
      </c>
      <c r="P14">
        <v>8</v>
      </c>
      <c r="Q14">
        <v>27</v>
      </c>
      <c r="R14">
        <v>26</v>
      </c>
      <c r="S14">
        <v>88</v>
      </c>
      <c r="T14">
        <v>63</v>
      </c>
      <c r="U14">
        <v>55</v>
      </c>
    </row>
    <row r="15" spans="1:21" x14ac:dyDescent="0.25">
      <c r="A15" t="s">
        <v>14</v>
      </c>
      <c r="B15">
        <v>16</v>
      </c>
      <c r="C15">
        <v>44</v>
      </c>
      <c r="D15">
        <v>5</v>
      </c>
      <c r="E15">
        <v>33</v>
      </c>
      <c r="F15">
        <v>77</v>
      </c>
      <c r="G15">
        <v>23</v>
      </c>
      <c r="H15">
        <v>4</v>
      </c>
      <c r="I15">
        <v>99</v>
      </c>
      <c r="J15">
        <v>20</v>
      </c>
      <c r="K15">
        <v>10</v>
      </c>
      <c r="L15">
        <v>7</v>
      </c>
      <c r="M15">
        <v>3</v>
      </c>
      <c r="N15">
        <v>18</v>
      </c>
      <c r="O15">
        <v>8</v>
      </c>
      <c r="P15">
        <v>27</v>
      </c>
      <c r="Q15">
        <v>11</v>
      </c>
      <c r="R15">
        <v>88</v>
      </c>
      <c r="S15">
        <v>26</v>
      </c>
      <c r="T15">
        <v>63</v>
      </c>
      <c r="U15">
        <v>55</v>
      </c>
    </row>
    <row r="16" spans="1:21" x14ac:dyDescent="0.25">
      <c r="A16" t="s">
        <v>15</v>
      </c>
      <c r="B16">
        <v>16</v>
      </c>
      <c r="C16">
        <v>44</v>
      </c>
      <c r="D16">
        <v>5</v>
      </c>
      <c r="E16">
        <v>33</v>
      </c>
      <c r="F16">
        <v>77</v>
      </c>
      <c r="G16">
        <v>23</v>
      </c>
      <c r="H16">
        <v>4</v>
      </c>
      <c r="I16">
        <v>99</v>
      </c>
      <c r="J16">
        <v>20</v>
      </c>
      <c r="K16">
        <v>10</v>
      </c>
      <c r="L16">
        <v>7</v>
      </c>
      <c r="M16">
        <v>3</v>
      </c>
      <c r="N16">
        <v>18</v>
      </c>
      <c r="O16">
        <v>8</v>
      </c>
      <c r="P16">
        <v>27</v>
      </c>
      <c r="Q16">
        <v>88</v>
      </c>
      <c r="R16">
        <v>11</v>
      </c>
      <c r="S16">
        <v>26</v>
      </c>
      <c r="T16">
        <v>63</v>
      </c>
      <c r="U16">
        <v>55</v>
      </c>
    </row>
    <row r="17" spans="1:21" x14ac:dyDescent="0.25">
      <c r="A17" t="s">
        <v>16</v>
      </c>
      <c r="B17">
        <v>16</v>
      </c>
      <c r="C17">
        <v>44</v>
      </c>
      <c r="D17">
        <v>5</v>
      </c>
      <c r="E17">
        <v>33</v>
      </c>
      <c r="F17">
        <v>77</v>
      </c>
      <c r="G17">
        <v>23</v>
      </c>
      <c r="H17">
        <v>4</v>
      </c>
      <c r="I17">
        <v>99</v>
      </c>
      <c r="J17">
        <v>20</v>
      </c>
      <c r="K17">
        <v>10</v>
      </c>
      <c r="L17">
        <v>3</v>
      </c>
      <c r="M17">
        <v>18</v>
      </c>
      <c r="N17">
        <v>7</v>
      </c>
      <c r="O17">
        <v>8</v>
      </c>
      <c r="P17">
        <v>27</v>
      </c>
      <c r="Q17">
        <v>88</v>
      </c>
      <c r="R17">
        <v>11</v>
      </c>
      <c r="S17">
        <v>26</v>
      </c>
      <c r="T17">
        <v>63</v>
      </c>
      <c r="U17">
        <v>55</v>
      </c>
    </row>
    <row r="18" spans="1:21" x14ac:dyDescent="0.25">
      <c r="A18" t="s">
        <v>17</v>
      </c>
      <c r="B18">
        <v>16</v>
      </c>
      <c r="C18">
        <v>44</v>
      </c>
      <c r="D18">
        <v>5</v>
      </c>
      <c r="E18">
        <v>33</v>
      </c>
      <c r="F18">
        <v>77</v>
      </c>
      <c r="G18">
        <v>23</v>
      </c>
      <c r="H18">
        <v>4</v>
      </c>
      <c r="I18">
        <v>99</v>
      </c>
      <c r="J18">
        <v>20</v>
      </c>
      <c r="K18">
        <v>10</v>
      </c>
      <c r="L18">
        <v>3</v>
      </c>
      <c r="M18">
        <v>18</v>
      </c>
      <c r="N18">
        <v>8</v>
      </c>
      <c r="O18">
        <v>27</v>
      </c>
      <c r="P18">
        <v>88</v>
      </c>
      <c r="Q18">
        <v>7</v>
      </c>
      <c r="R18">
        <v>11</v>
      </c>
      <c r="S18">
        <v>26</v>
      </c>
      <c r="T18">
        <v>63</v>
      </c>
      <c r="U18">
        <v>55</v>
      </c>
    </row>
    <row r="19" spans="1:21" x14ac:dyDescent="0.25">
      <c r="A19" t="s">
        <v>18</v>
      </c>
      <c r="B19">
        <v>16</v>
      </c>
      <c r="C19">
        <v>44</v>
      </c>
      <c r="D19">
        <v>5</v>
      </c>
      <c r="E19">
        <v>33</v>
      </c>
      <c r="F19">
        <v>77</v>
      </c>
      <c r="G19">
        <v>23</v>
      </c>
      <c r="H19">
        <v>4</v>
      </c>
      <c r="I19">
        <v>99</v>
      </c>
      <c r="J19">
        <v>20</v>
      </c>
      <c r="K19">
        <v>10</v>
      </c>
      <c r="L19">
        <v>3</v>
      </c>
      <c r="M19">
        <v>18</v>
      </c>
      <c r="N19">
        <v>8</v>
      </c>
      <c r="O19">
        <v>27</v>
      </c>
      <c r="P19">
        <v>7</v>
      </c>
      <c r="Q19">
        <v>11</v>
      </c>
      <c r="R19">
        <v>26</v>
      </c>
      <c r="S19">
        <v>88</v>
      </c>
      <c r="T19">
        <v>63</v>
      </c>
      <c r="U19">
        <v>55</v>
      </c>
    </row>
    <row r="20" spans="1:21" x14ac:dyDescent="0.25">
      <c r="A20" t="s">
        <v>19</v>
      </c>
      <c r="B20">
        <v>16</v>
      </c>
      <c r="C20">
        <v>44</v>
      </c>
      <c r="D20">
        <v>5</v>
      </c>
      <c r="E20">
        <v>33</v>
      </c>
      <c r="F20">
        <v>77</v>
      </c>
      <c r="G20">
        <v>23</v>
      </c>
      <c r="H20">
        <v>4</v>
      </c>
      <c r="I20">
        <v>99</v>
      </c>
      <c r="J20">
        <v>10</v>
      </c>
      <c r="K20">
        <v>3</v>
      </c>
      <c r="L20">
        <v>18</v>
      </c>
      <c r="M20">
        <v>20</v>
      </c>
      <c r="N20">
        <v>8</v>
      </c>
      <c r="O20">
        <v>27</v>
      </c>
      <c r="P20">
        <v>7</v>
      </c>
      <c r="Q20">
        <v>11</v>
      </c>
      <c r="R20">
        <v>26</v>
      </c>
      <c r="S20">
        <v>88</v>
      </c>
      <c r="T20">
        <v>63</v>
      </c>
      <c r="U20">
        <v>55</v>
      </c>
    </row>
    <row r="21" spans="1:21" x14ac:dyDescent="0.25">
      <c r="A21" t="s">
        <v>20</v>
      </c>
      <c r="B21">
        <v>16</v>
      </c>
      <c r="C21">
        <v>44</v>
      </c>
      <c r="D21">
        <v>77</v>
      </c>
      <c r="E21">
        <v>23</v>
      </c>
      <c r="F21">
        <v>4</v>
      </c>
      <c r="G21">
        <v>5</v>
      </c>
      <c r="H21">
        <v>99</v>
      </c>
      <c r="I21">
        <v>33</v>
      </c>
      <c r="J21">
        <v>10</v>
      </c>
      <c r="K21">
        <v>3</v>
      </c>
      <c r="L21">
        <v>18</v>
      </c>
      <c r="M21">
        <v>27</v>
      </c>
      <c r="N21">
        <v>8</v>
      </c>
      <c r="O21">
        <v>20</v>
      </c>
      <c r="P21">
        <v>7</v>
      </c>
      <c r="Q21">
        <v>11</v>
      </c>
      <c r="R21">
        <v>26</v>
      </c>
      <c r="S21">
        <v>88</v>
      </c>
      <c r="T21">
        <v>63</v>
      </c>
      <c r="U21">
        <v>55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99</v>
      </c>
      <c r="F22">
        <v>10</v>
      </c>
      <c r="G22">
        <v>23</v>
      </c>
      <c r="H22">
        <v>3</v>
      </c>
      <c r="I22">
        <v>4</v>
      </c>
      <c r="J22">
        <v>18</v>
      </c>
      <c r="K22">
        <v>5</v>
      </c>
      <c r="L22">
        <v>33</v>
      </c>
      <c r="M22">
        <v>27</v>
      </c>
      <c r="N22">
        <v>8</v>
      </c>
      <c r="O22">
        <v>20</v>
      </c>
      <c r="P22">
        <v>7</v>
      </c>
      <c r="Q22">
        <v>11</v>
      </c>
      <c r="R22">
        <v>26</v>
      </c>
      <c r="S22">
        <v>88</v>
      </c>
      <c r="T22">
        <v>63</v>
      </c>
      <c r="U22">
        <v>55</v>
      </c>
    </row>
    <row r="23" spans="1:21" x14ac:dyDescent="0.25">
      <c r="A23" t="s">
        <v>22</v>
      </c>
      <c r="B23">
        <v>44</v>
      </c>
      <c r="C23">
        <v>77</v>
      </c>
      <c r="D23">
        <v>99</v>
      </c>
      <c r="E23">
        <v>10</v>
      </c>
      <c r="F23">
        <v>3</v>
      </c>
      <c r="G23">
        <v>18</v>
      </c>
      <c r="H23">
        <v>5</v>
      </c>
      <c r="I23">
        <v>16</v>
      </c>
      <c r="J23">
        <v>33</v>
      </c>
      <c r="K23">
        <v>27</v>
      </c>
      <c r="L23">
        <v>23</v>
      </c>
      <c r="M23">
        <v>8</v>
      </c>
      <c r="N23">
        <v>4</v>
      </c>
      <c r="O23">
        <v>20</v>
      </c>
      <c r="P23">
        <v>7</v>
      </c>
      <c r="Q23">
        <v>11</v>
      </c>
      <c r="R23">
        <v>26</v>
      </c>
      <c r="S23">
        <v>63</v>
      </c>
      <c r="T23">
        <v>88</v>
      </c>
      <c r="U23">
        <v>55</v>
      </c>
    </row>
    <row r="24" spans="1:21" x14ac:dyDescent="0.25">
      <c r="A24" t="s">
        <v>23</v>
      </c>
      <c r="B24">
        <v>44</v>
      </c>
      <c r="C24">
        <v>77</v>
      </c>
      <c r="D24">
        <v>99</v>
      </c>
      <c r="E24">
        <v>10</v>
      </c>
      <c r="F24">
        <v>3</v>
      </c>
      <c r="G24">
        <v>18</v>
      </c>
      <c r="H24">
        <v>5</v>
      </c>
      <c r="I24">
        <v>16</v>
      </c>
      <c r="J24">
        <v>33</v>
      </c>
      <c r="K24">
        <v>27</v>
      </c>
      <c r="L24">
        <v>23</v>
      </c>
      <c r="M24">
        <v>4</v>
      </c>
      <c r="N24">
        <v>20</v>
      </c>
      <c r="O24">
        <v>8</v>
      </c>
      <c r="P24">
        <v>7</v>
      </c>
      <c r="Q24">
        <v>11</v>
      </c>
      <c r="R24">
        <v>26</v>
      </c>
      <c r="S24">
        <v>63</v>
      </c>
      <c r="T24">
        <v>88</v>
      </c>
      <c r="U24">
        <v>55</v>
      </c>
    </row>
    <row r="25" spans="1:21" x14ac:dyDescent="0.25">
      <c r="A25" t="s">
        <v>24</v>
      </c>
      <c r="B25">
        <v>44</v>
      </c>
      <c r="C25">
        <v>99</v>
      </c>
      <c r="D25">
        <v>10</v>
      </c>
      <c r="E25">
        <v>3</v>
      </c>
      <c r="F25">
        <v>18</v>
      </c>
      <c r="G25">
        <v>5</v>
      </c>
      <c r="H25">
        <v>16</v>
      </c>
      <c r="I25">
        <v>33</v>
      </c>
      <c r="J25">
        <v>77</v>
      </c>
      <c r="K25">
        <v>23</v>
      </c>
      <c r="L25">
        <v>27</v>
      </c>
      <c r="M25">
        <v>4</v>
      </c>
      <c r="N25">
        <v>20</v>
      </c>
      <c r="O25">
        <v>7</v>
      </c>
      <c r="P25">
        <v>11</v>
      </c>
      <c r="Q25">
        <v>26</v>
      </c>
      <c r="R25">
        <v>8</v>
      </c>
      <c r="S25">
        <v>63</v>
      </c>
      <c r="T25">
        <v>88</v>
      </c>
      <c r="U25">
        <v>55</v>
      </c>
    </row>
    <row r="26" spans="1:21" x14ac:dyDescent="0.25">
      <c r="A26" t="s">
        <v>25</v>
      </c>
      <c r="B26">
        <v>44</v>
      </c>
      <c r="C26">
        <v>99</v>
      </c>
      <c r="D26">
        <v>10</v>
      </c>
      <c r="E26">
        <v>3</v>
      </c>
      <c r="F26">
        <v>18</v>
      </c>
      <c r="G26">
        <v>5</v>
      </c>
      <c r="H26">
        <v>16</v>
      </c>
      <c r="I26">
        <v>33</v>
      </c>
      <c r="J26">
        <v>77</v>
      </c>
      <c r="K26">
        <v>23</v>
      </c>
      <c r="L26">
        <v>27</v>
      </c>
      <c r="M26">
        <v>4</v>
      </c>
      <c r="N26">
        <v>20</v>
      </c>
      <c r="O26">
        <v>7</v>
      </c>
      <c r="P26">
        <v>11</v>
      </c>
      <c r="Q26">
        <v>26</v>
      </c>
      <c r="R26">
        <v>63</v>
      </c>
      <c r="S26">
        <v>8</v>
      </c>
      <c r="T26">
        <v>88</v>
      </c>
      <c r="U26">
        <v>55</v>
      </c>
    </row>
    <row r="27" spans="1:21" x14ac:dyDescent="0.25">
      <c r="A27" t="s">
        <v>26</v>
      </c>
      <c r="B27">
        <v>44</v>
      </c>
      <c r="C27">
        <v>99</v>
      </c>
      <c r="D27">
        <v>10</v>
      </c>
      <c r="E27">
        <v>3</v>
      </c>
      <c r="F27">
        <v>18</v>
      </c>
      <c r="G27">
        <v>5</v>
      </c>
      <c r="H27">
        <v>16</v>
      </c>
      <c r="I27">
        <v>33</v>
      </c>
      <c r="J27">
        <v>77</v>
      </c>
      <c r="K27">
        <v>23</v>
      </c>
      <c r="L27">
        <v>27</v>
      </c>
      <c r="M27">
        <v>4</v>
      </c>
      <c r="N27">
        <v>20</v>
      </c>
      <c r="O27">
        <v>7</v>
      </c>
      <c r="P27">
        <v>11</v>
      </c>
      <c r="Q27">
        <v>26</v>
      </c>
      <c r="R27">
        <v>63</v>
      </c>
      <c r="S27">
        <v>8</v>
      </c>
      <c r="T27">
        <v>88</v>
      </c>
      <c r="U27">
        <v>55</v>
      </c>
    </row>
    <row r="28" spans="1:21" x14ac:dyDescent="0.25">
      <c r="A28" t="s">
        <v>27</v>
      </c>
      <c r="B28">
        <v>44</v>
      </c>
      <c r="C28">
        <v>99</v>
      </c>
      <c r="D28">
        <v>10</v>
      </c>
      <c r="E28">
        <v>3</v>
      </c>
      <c r="F28">
        <v>18</v>
      </c>
      <c r="G28">
        <v>5</v>
      </c>
      <c r="H28">
        <v>16</v>
      </c>
      <c r="I28">
        <v>33</v>
      </c>
      <c r="J28">
        <v>77</v>
      </c>
      <c r="K28">
        <v>23</v>
      </c>
      <c r="L28">
        <v>27</v>
      </c>
      <c r="M28">
        <v>4</v>
      </c>
      <c r="N28">
        <v>20</v>
      </c>
      <c r="O28">
        <v>7</v>
      </c>
      <c r="P28">
        <v>11</v>
      </c>
      <c r="Q28">
        <v>26</v>
      </c>
      <c r="R28">
        <v>63</v>
      </c>
      <c r="S28">
        <v>8</v>
      </c>
      <c r="T28">
        <v>88</v>
      </c>
      <c r="U28">
        <v>55</v>
      </c>
    </row>
    <row r="29" spans="1:21" x14ac:dyDescent="0.25">
      <c r="A29" t="s">
        <v>28</v>
      </c>
      <c r="B29">
        <v>99</v>
      </c>
      <c r="C29">
        <v>10</v>
      </c>
      <c r="D29">
        <v>3</v>
      </c>
      <c r="E29">
        <v>5</v>
      </c>
      <c r="F29">
        <v>18</v>
      </c>
      <c r="G29">
        <v>16</v>
      </c>
      <c r="H29">
        <v>33</v>
      </c>
      <c r="I29">
        <v>44</v>
      </c>
      <c r="J29">
        <v>77</v>
      </c>
      <c r="K29">
        <v>23</v>
      </c>
      <c r="L29">
        <v>27</v>
      </c>
      <c r="M29">
        <v>4</v>
      </c>
      <c r="N29">
        <v>20</v>
      </c>
      <c r="O29">
        <v>7</v>
      </c>
      <c r="P29">
        <v>11</v>
      </c>
      <c r="Q29">
        <v>26</v>
      </c>
      <c r="R29">
        <v>63</v>
      </c>
      <c r="S29">
        <v>8</v>
      </c>
      <c r="T29">
        <v>88</v>
      </c>
      <c r="U29">
        <v>55</v>
      </c>
    </row>
    <row r="30" spans="1:21" x14ac:dyDescent="0.25">
      <c r="A30" t="s">
        <v>29</v>
      </c>
      <c r="B30">
        <v>99</v>
      </c>
      <c r="C30">
        <v>10</v>
      </c>
      <c r="D30">
        <v>3</v>
      </c>
      <c r="E30">
        <v>5</v>
      </c>
      <c r="F30">
        <v>18</v>
      </c>
      <c r="G30">
        <v>16</v>
      </c>
      <c r="H30">
        <v>33</v>
      </c>
      <c r="I30">
        <v>44</v>
      </c>
      <c r="J30">
        <v>77</v>
      </c>
      <c r="K30">
        <v>23</v>
      </c>
      <c r="L30">
        <v>27</v>
      </c>
      <c r="M30">
        <v>4</v>
      </c>
      <c r="N30">
        <v>20</v>
      </c>
      <c r="O30">
        <v>7</v>
      </c>
      <c r="P30">
        <v>11</v>
      </c>
      <c r="Q30">
        <v>26</v>
      </c>
      <c r="R30">
        <v>63</v>
      </c>
      <c r="S30">
        <v>8</v>
      </c>
      <c r="T30">
        <v>88</v>
      </c>
      <c r="U30">
        <v>55</v>
      </c>
    </row>
    <row r="31" spans="1:21" x14ac:dyDescent="0.25">
      <c r="A31" t="s">
        <v>30</v>
      </c>
      <c r="B31">
        <v>99</v>
      </c>
      <c r="C31">
        <v>10</v>
      </c>
      <c r="D31">
        <v>5</v>
      </c>
      <c r="E31">
        <v>3</v>
      </c>
      <c r="F31">
        <v>16</v>
      </c>
      <c r="G31">
        <v>18</v>
      </c>
      <c r="H31">
        <v>33</v>
      </c>
      <c r="I31">
        <v>44</v>
      </c>
      <c r="J31">
        <v>77</v>
      </c>
      <c r="K31">
        <v>23</v>
      </c>
      <c r="L31">
        <v>27</v>
      </c>
      <c r="M31">
        <v>4</v>
      </c>
      <c r="N31">
        <v>20</v>
      </c>
      <c r="O31">
        <v>7</v>
      </c>
      <c r="P31">
        <v>11</v>
      </c>
      <c r="Q31">
        <v>26</v>
      </c>
      <c r="R31">
        <v>63</v>
      </c>
      <c r="S31">
        <v>8</v>
      </c>
      <c r="T31">
        <v>88</v>
      </c>
      <c r="U31">
        <v>55</v>
      </c>
    </row>
    <row r="32" spans="1:21" x14ac:dyDescent="0.25">
      <c r="A32" t="s">
        <v>31</v>
      </c>
      <c r="B32">
        <v>99</v>
      </c>
      <c r="C32">
        <v>5</v>
      </c>
      <c r="D32">
        <v>10</v>
      </c>
      <c r="E32">
        <v>3</v>
      </c>
      <c r="F32">
        <v>16</v>
      </c>
      <c r="G32">
        <v>33</v>
      </c>
      <c r="H32">
        <v>18</v>
      </c>
      <c r="I32">
        <v>44</v>
      </c>
      <c r="J32">
        <v>77</v>
      </c>
      <c r="K32">
        <v>23</v>
      </c>
      <c r="L32">
        <v>27</v>
      </c>
      <c r="M32">
        <v>4</v>
      </c>
      <c r="N32">
        <v>20</v>
      </c>
      <c r="O32">
        <v>7</v>
      </c>
      <c r="P32">
        <v>11</v>
      </c>
      <c r="Q32">
        <v>26</v>
      </c>
      <c r="R32">
        <v>63</v>
      </c>
      <c r="S32">
        <v>8</v>
      </c>
      <c r="T32">
        <v>88</v>
      </c>
      <c r="U32">
        <v>55</v>
      </c>
    </row>
    <row r="33" spans="1:21" x14ac:dyDescent="0.25">
      <c r="A33" t="s">
        <v>32</v>
      </c>
      <c r="B33">
        <v>5</v>
      </c>
      <c r="C33">
        <v>99</v>
      </c>
      <c r="D33">
        <v>10</v>
      </c>
      <c r="E33">
        <v>16</v>
      </c>
      <c r="F33">
        <v>33</v>
      </c>
      <c r="G33">
        <v>3</v>
      </c>
      <c r="H33">
        <v>44</v>
      </c>
      <c r="I33">
        <v>77</v>
      </c>
      <c r="J33">
        <v>23</v>
      </c>
      <c r="K33">
        <v>27</v>
      </c>
      <c r="L33">
        <v>18</v>
      </c>
      <c r="M33">
        <v>4</v>
      </c>
      <c r="N33">
        <v>20</v>
      </c>
      <c r="O33">
        <v>7</v>
      </c>
      <c r="P33">
        <v>11</v>
      </c>
      <c r="Q33">
        <v>26</v>
      </c>
      <c r="R33">
        <v>63</v>
      </c>
      <c r="S33">
        <v>8</v>
      </c>
      <c r="T33">
        <v>88</v>
      </c>
      <c r="U33">
        <v>55</v>
      </c>
    </row>
    <row r="34" spans="1:21" x14ac:dyDescent="0.25">
      <c r="A34" t="s">
        <v>33</v>
      </c>
      <c r="B34">
        <v>5</v>
      </c>
      <c r="C34">
        <v>99</v>
      </c>
      <c r="D34">
        <v>16</v>
      </c>
      <c r="E34">
        <v>33</v>
      </c>
      <c r="F34">
        <v>3</v>
      </c>
      <c r="G34">
        <v>44</v>
      </c>
      <c r="H34">
        <v>77</v>
      </c>
      <c r="I34">
        <v>23</v>
      </c>
      <c r="J34">
        <v>10</v>
      </c>
      <c r="K34">
        <v>27</v>
      </c>
      <c r="L34">
        <v>4</v>
      </c>
      <c r="M34">
        <v>20</v>
      </c>
      <c r="N34">
        <v>7</v>
      </c>
      <c r="O34">
        <v>11</v>
      </c>
      <c r="P34">
        <v>26</v>
      </c>
      <c r="Q34">
        <v>18</v>
      </c>
      <c r="R34">
        <v>63</v>
      </c>
      <c r="S34">
        <v>8</v>
      </c>
      <c r="T34">
        <v>88</v>
      </c>
      <c r="U34">
        <v>55</v>
      </c>
    </row>
    <row r="35" spans="1:21" x14ac:dyDescent="0.25">
      <c r="A35" t="s">
        <v>34</v>
      </c>
      <c r="B35">
        <v>5</v>
      </c>
      <c r="C35">
        <v>16</v>
      </c>
      <c r="D35">
        <v>33</v>
      </c>
      <c r="E35">
        <v>44</v>
      </c>
      <c r="F35">
        <v>99</v>
      </c>
      <c r="G35">
        <v>77</v>
      </c>
      <c r="H35">
        <v>23</v>
      </c>
      <c r="I35">
        <v>3</v>
      </c>
      <c r="J35">
        <v>27</v>
      </c>
      <c r="K35">
        <v>4</v>
      </c>
      <c r="L35">
        <v>20</v>
      </c>
      <c r="M35">
        <v>7</v>
      </c>
      <c r="N35">
        <v>11</v>
      </c>
      <c r="O35">
        <v>26</v>
      </c>
      <c r="P35">
        <v>18</v>
      </c>
      <c r="Q35">
        <v>10</v>
      </c>
      <c r="R35">
        <v>63</v>
      </c>
      <c r="S35">
        <v>8</v>
      </c>
      <c r="T35">
        <v>88</v>
      </c>
      <c r="U35">
        <v>55</v>
      </c>
    </row>
    <row r="36" spans="1:21" x14ac:dyDescent="0.25">
      <c r="A36" t="s">
        <v>35</v>
      </c>
      <c r="B36">
        <v>5</v>
      </c>
      <c r="C36">
        <v>16</v>
      </c>
      <c r="D36">
        <v>33</v>
      </c>
      <c r="E36">
        <v>44</v>
      </c>
      <c r="F36">
        <v>77</v>
      </c>
      <c r="G36">
        <v>23</v>
      </c>
      <c r="H36">
        <v>27</v>
      </c>
      <c r="I36">
        <v>4</v>
      </c>
      <c r="J36">
        <v>20</v>
      </c>
      <c r="K36">
        <v>7</v>
      </c>
      <c r="L36">
        <v>11</v>
      </c>
      <c r="M36">
        <v>26</v>
      </c>
      <c r="N36">
        <v>99</v>
      </c>
      <c r="O36">
        <v>18</v>
      </c>
      <c r="P36">
        <v>10</v>
      </c>
      <c r="Q36">
        <v>3</v>
      </c>
      <c r="R36">
        <v>63</v>
      </c>
      <c r="S36">
        <v>8</v>
      </c>
      <c r="T36">
        <v>88</v>
      </c>
      <c r="U36">
        <v>55</v>
      </c>
    </row>
    <row r="37" spans="1:21" x14ac:dyDescent="0.25">
      <c r="A37" t="s">
        <v>36</v>
      </c>
      <c r="B37">
        <v>5</v>
      </c>
      <c r="C37">
        <v>16</v>
      </c>
      <c r="D37">
        <v>33</v>
      </c>
      <c r="E37">
        <v>44</v>
      </c>
      <c r="F37">
        <v>77</v>
      </c>
      <c r="G37">
        <v>23</v>
      </c>
      <c r="H37">
        <v>27</v>
      </c>
      <c r="I37">
        <v>4</v>
      </c>
      <c r="J37">
        <v>20</v>
      </c>
      <c r="K37">
        <v>7</v>
      </c>
      <c r="L37">
        <v>11</v>
      </c>
      <c r="M37">
        <v>26</v>
      </c>
      <c r="N37">
        <v>18</v>
      </c>
      <c r="O37">
        <v>10</v>
      </c>
      <c r="P37">
        <v>99</v>
      </c>
      <c r="Q37">
        <v>8</v>
      </c>
      <c r="R37">
        <v>3</v>
      </c>
      <c r="S37">
        <v>88</v>
      </c>
      <c r="T37">
        <v>55</v>
      </c>
    </row>
    <row r="38" spans="1:21" x14ac:dyDescent="0.25">
      <c r="A38" t="s">
        <v>37</v>
      </c>
      <c r="B38">
        <v>5</v>
      </c>
      <c r="C38">
        <v>16</v>
      </c>
      <c r="D38">
        <v>33</v>
      </c>
      <c r="E38">
        <v>44</v>
      </c>
      <c r="F38">
        <v>77</v>
      </c>
      <c r="G38">
        <v>23</v>
      </c>
      <c r="H38">
        <v>4</v>
      </c>
      <c r="I38">
        <v>20</v>
      </c>
      <c r="J38">
        <v>27</v>
      </c>
      <c r="K38">
        <v>7</v>
      </c>
      <c r="L38">
        <v>11</v>
      </c>
      <c r="M38">
        <v>18</v>
      </c>
      <c r="N38">
        <v>10</v>
      </c>
      <c r="O38">
        <v>26</v>
      </c>
      <c r="P38">
        <v>99</v>
      </c>
      <c r="Q38">
        <v>3</v>
      </c>
      <c r="R38">
        <v>88</v>
      </c>
      <c r="S38">
        <v>8</v>
      </c>
      <c r="T38">
        <v>55</v>
      </c>
    </row>
    <row r="39" spans="1:21" x14ac:dyDescent="0.25">
      <c r="A39" t="s">
        <v>38</v>
      </c>
      <c r="B39">
        <v>5</v>
      </c>
      <c r="C39">
        <v>16</v>
      </c>
      <c r="D39">
        <v>33</v>
      </c>
      <c r="E39">
        <v>44</v>
      </c>
      <c r="F39">
        <v>77</v>
      </c>
      <c r="G39">
        <v>23</v>
      </c>
      <c r="H39">
        <v>4</v>
      </c>
      <c r="I39">
        <v>20</v>
      </c>
      <c r="J39">
        <v>7</v>
      </c>
      <c r="K39">
        <v>11</v>
      </c>
      <c r="L39">
        <v>18</v>
      </c>
      <c r="M39">
        <v>10</v>
      </c>
      <c r="N39">
        <v>27</v>
      </c>
      <c r="O39">
        <v>26</v>
      </c>
      <c r="P39">
        <v>99</v>
      </c>
      <c r="Q39">
        <v>3</v>
      </c>
      <c r="R39">
        <v>88</v>
      </c>
      <c r="S39">
        <v>8</v>
      </c>
      <c r="T39">
        <v>55</v>
      </c>
    </row>
    <row r="40" spans="1:21" x14ac:dyDescent="0.25">
      <c r="A40" t="s">
        <v>39</v>
      </c>
      <c r="B40">
        <v>5</v>
      </c>
      <c r="C40">
        <v>16</v>
      </c>
      <c r="D40">
        <v>33</v>
      </c>
      <c r="E40">
        <v>44</v>
      </c>
      <c r="F40">
        <v>77</v>
      </c>
      <c r="G40">
        <v>23</v>
      </c>
      <c r="H40">
        <v>4</v>
      </c>
      <c r="I40">
        <v>20</v>
      </c>
      <c r="J40">
        <v>7</v>
      </c>
      <c r="K40">
        <v>11</v>
      </c>
      <c r="L40">
        <v>18</v>
      </c>
      <c r="M40">
        <v>10</v>
      </c>
      <c r="N40">
        <v>27</v>
      </c>
      <c r="O40">
        <v>26</v>
      </c>
      <c r="P40">
        <v>99</v>
      </c>
      <c r="Q40">
        <v>3</v>
      </c>
      <c r="R40">
        <v>88</v>
      </c>
      <c r="S40">
        <v>8</v>
      </c>
      <c r="T40">
        <v>55</v>
      </c>
    </row>
    <row r="41" spans="1:21" x14ac:dyDescent="0.25">
      <c r="A41" t="s">
        <v>40</v>
      </c>
      <c r="B41">
        <v>5</v>
      </c>
      <c r="C41">
        <v>16</v>
      </c>
      <c r="D41">
        <v>33</v>
      </c>
      <c r="E41">
        <v>44</v>
      </c>
      <c r="F41">
        <v>77</v>
      </c>
      <c r="G41">
        <v>23</v>
      </c>
      <c r="H41">
        <v>4</v>
      </c>
      <c r="I41">
        <v>20</v>
      </c>
      <c r="J41">
        <v>7</v>
      </c>
      <c r="K41">
        <v>11</v>
      </c>
      <c r="L41">
        <v>18</v>
      </c>
      <c r="M41">
        <v>10</v>
      </c>
      <c r="N41">
        <v>27</v>
      </c>
      <c r="O41">
        <v>26</v>
      </c>
      <c r="P41">
        <v>99</v>
      </c>
      <c r="Q41">
        <v>3</v>
      </c>
      <c r="R41">
        <v>88</v>
      </c>
      <c r="S41">
        <v>8</v>
      </c>
      <c r="T41">
        <v>55</v>
      </c>
    </row>
    <row r="42" spans="1:21" x14ac:dyDescent="0.25">
      <c r="A42" t="s">
        <v>41</v>
      </c>
      <c r="B42">
        <v>5</v>
      </c>
      <c r="C42">
        <v>16</v>
      </c>
      <c r="D42">
        <v>33</v>
      </c>
      <c r="E42">
        <v>44</v>
      </c>
      <c r="F42">
        <v>77</v>
      </c>
      <c r="G42">
        <v>23</v>
      </c>
      <c r="H42">
        <v>4</v>
      </c>
      <c r="I42">
        <v>20</v>
      </c>
      <c r="J42">
        <v>7</v>
      </c>
      <c r="K42">
        <v>11</v>
      </c>
      <c r="L42">
        <v>18</v>
      </c>
      <c r="M42">
        <v>10</v>
      </c>
      <c r="N42">
        <v>27</v>
      </c>
      <c r="O42">
        <v>26</v>
      </c>
      <c r="P42">
        <v>99</v>
      </c>
      <c r="Q42">
        <v>3</v>
      </c>
      <c r="R42">
        <v>88</v>
      </c>
      <c r="S42">
        <v>8</v>
      </c>
      <c r="T42">
        <v>55</v>
      </c>
    </row>
    <row r="43" spans="1:21" x14ac:dyDescent="0.25">
      <c r="A43" t="s">
        <v>42</v>
      </c>
      <c r="B43">
        <v>5</v>
      </c>
      <c r="C43">
        <v>16</v>
      </c>
      <c r="D43">
        <v>33</v>
      </c>
      <c r="E43">
        <v>44</v>
      </c>
      <c r="F43">
        <v>77</v>
      </c>
      <c r="G43">
        <v>23</v>
      </c>
      <c r="H43">
        <v>4</v>
      </c>
      <c r="I43">
        <v>20</v>
      </c>
      <c r="J43">
        <v>7</v>
      </c>
      <c r="K43">
        <v>11</v>
      </c>
      <c r="L43">
        <v>10</v>
      </c>
      <c r="M43">
        <v>27</v>
      </c>
      <c r="N43">
        <v>26</v>
      </c>
      <c r="O43">
        <v>99</v>
      </c>
      <c r="P43">
        <v>3</v>
      </c>
      <c r="Q43">
        <v>8</v>
      </c>
      <c r="R43">
        <v>88</v>
      </c>
      <c r="S43">
        <v>18</v>
      </c>
      <c r="T43">
        <v>55</v>
      </c>
    </row>
    <row r="44" spans="1:21" x14ac:dyDescent="0.25">
      <c r="A44" t="s">
        <v>43</v>
      </c>
      <c r="B44">
        <v>5</v>
      </c>
      <c r="C44">
        <v>16</v>
      </c>
      <c r="D44">
        <v>33</v>
      </c>
      <c r="E44">
        <v>44</v>
      </c>
      <c r="F44">
        <v>77</v>
      </c>
      <c r="G44">
        <v>23</v>
      </c>
      <c r="H44">
        <v>4</v>
      </c>
      <c r="I44">
        <v>20</v>
      </c>
      <c r="J44">
        <v>7</v>
      </c>
      <c r="K44">
        <v>11</v>
      </c>
      <c r="L44">
        <v>10</v>
      </c>
      <c r="M44">
        <v>27</v>
      </c>
      <c r="N44">
        <v>26</v>
      </c>
      <c r="O44">
        <v>99</v>
      </c>
      <c r="P44">
        <v>3</v>
      </c>
      <c r="Q44">
        <v>8</v>
      </c>
      <c r="R44">
        <v>88</v>
      </c>
      <c r="S44">
        <v>55</v>
      </c>
      <c r="T44">
        <v>18</v>
      </c>
    </row>
    <row r="45" spans="1:21" x14ac:dyDescent="0.25">
      <c r="A45" t="s">
        <v>44</v>
      </c>
      <c r="B45">
        <v>5</v>
      </c>
      <c r="C45">
        <v>16</v>
      </c>
      <c r="D45">
        <v>33</v>
      </c>
      <c r="E45">
        <v>44</v>
      </c>
      <c r="F45">
        <v>77</v>
      </c>
      <c r="G45">
        <v>23</v>
      </c>
      <c r="H45">
        <v>4</v>
      </c>
      <c r="I45">
        <v>20</v>
      </c>
      <c r="J45">
        <v>7</v>
      </c>
      <c r="K45">
        <v>10</v>
      </c>
      <c r="L45">
        <v>27</v>
      </c>
      <c r="M45">
        <v>26</v>
      </c>
      <c r="N45">
        <v>99</v>
      </c>
      <c r="O45">
        <v>3</v>
      </c>
      <c r="P45">
        <v>8</v>
      </c>
      <c r="Q45">
        <v>88</v>
      </c>
      <c r="R45">
        <v>55</v>
      </c>
      <c r="S45">
        <v>18</v>
      </c>
    </row>
    <row r="46" spans="1:21" x14ac:dyDescent="0.25">
      <c r="A46" t="s">
        <v>45</v>
      </c>
      <c r="B46">
        <v>5</v>
      </c>
      <c r="C46">
        <v>16</v>
      </c>
      <c r="D46">
        <v>33</v>
      </c>
      <c r="E46">
        <v>44</v>
      </c>
      <c r="F46">
        <v>77</v>
      </c>
      <c r="G46">
        <v>23</v>
      </c>
      <c r="H46">
        <v>4</v>
      </c>
      <c r="I46">
        <v>20</v>
      </c>
      <c r="J46">
        <v>7</v>
      </c>
      <c r="K46">
        <v>10</v>
      </c>
      <c r="L46">
        <v>27</v>
      </c>
      <c r="M46">
        <v>26</v>
      </c>
      <c r="N46">
        <v>99</v>
      </c>
      <c r="O46">
        <v>3</v>
      </c>
      <c r="P46">
        <v>8</v>
      </c>
      <c r="Q46">
        <v>88</v>
      </c>
      <c r="R46">
        <v>55</v>
      </c>
      <c r="S46">
        <v>18</v>
      </c>
    </row>
    <row r="47" spans="1:21" x14ac:dyDescent="0.25">
      <c r="A47" t="s">
        <v>46</v>
      </c>
      <c r="B47">
        <v>5</v>
      </c>
      <c r="C47">
        <v>16</v>
      </c>
      <c r="D47">
        <v>33</v>
      </c>
      <c r="E47">
        <v>44</v>
      </c>
      <c r="F47">
        <v>77</v>
      </c>
      <c r="G47">
        <v>23</v>
      </c>
      <c r="H47">
        <v>4</v>
      </c>
      <c r="I47">
        <v>20</v>
      </c>
      <c r="J47">
        <v>7</v>
      </c>
      <c r="K47">
        <v>10</v>
      </c>
      <c r="L47">
        <v>27</v>
      </c>
      <c r="M47">
        <v>26</v>
      </c>
      <c r="N47">
        <v>99</v>
      </c>
      <c r="O47">
        <v>3</v>
      </c>
      <c r="P47">
        <v>8</v>
      </c>
      <c r="Q47">
        <v>55</v>
      </c>
      <c r="R47">
        <v>88</v>
      </c>
      <c r="S47">
        <v>18</v>
      </c>
    </row>
    <row r="48" spans="1:21" x14ac:dyDescent="0.25">
      <c r="A48" t="s">
        <v>47</v>
      </c>
      <c r="B48">
        <v>5</v>
      </c>
      <c r="C48">
        <v>16</v>
      </c>
      <c r="D48">
        <v>33</v>
      </c>
      <c r="E48">
        <v>44</v>
      </c>
      <c r="F48">
        <v>77</v>
      </c>
      <c r="G48">
        <v>23</v>
      </c>
      <c r="H48">
        <v>4</v>
      </c>
      <c r="I48">
        <v>20</v>
      </c>
      <c r="J48">
        <v>7</v>
      </c>
      <c r="K48">
        <v>10</v>
      </c>
      <c r="L48">
        <v>27</v>
      </c>
      <c r="M48">
        <v>26</v>
      </c>
      <c r="N48">
        <v>99</v>
      </c>
      <c r="O48">
        <v>3</v>
      </c>
      <c r="P48">
        <v>8</v>
      </c>
      <c r="Q48">
        <v>55</v>
      </c>
      <c r="R48">
        <v>88</v>
      </c>
      <c r="S48">
        <v>18</v>
      </c>
    </row>
    <row r="49" spans="1:19" x14ac:dyDescent="0.25">
      <c r="A49" t="s">
        <v>48</v>
      </c>
      <c r="B49">
        <v>5</v>
      </c>
      <c r="C49">
        <v>16</v>
      </c>
      <c r="D49">
        <v>33</v>
      </c>
      <c r="E49">
        <v>44</v>
      </c>
      <c r="F49">
        <v>77</v>
      </c>
      <c r="G49">
        <v>23</v>
      </c>
      <c r="H49">
        <v>4</v>
      </c>
      <c r="I49">
        <v>20</v>
      </c>
      <c r="J49">
        <v>7</v>
      </c>
      <c r="K49">
        <v>10</v>
      </c>
      <c r="L49">
        <v>27</v>
      </c>
      <c r="M49">
        <v>26</v>
      </c>
      <c r="N49">
        <v>99</v>
      </c>
      <c r="O49">
        <v>3</v>
      </c>
      <c r="P49">
        <v>8</v>
      </c>
      <c r="Q49">
        <v>55</v>
      </c>
      <c r="R49">
        <v>88</v>
      </c>
      <c r="S49">
        <v>18</v>
      </c>
    </row>
    <row r="50" spans="1:19" x14ac:dyDescent="0.25">
      <c r="A50" t="s">
        <v>49</v>
      </c>
      <c r="B50">
        <v>5</v>
      </c>
      <c r="C50">
        <v>16</v>
      </c>
      <c r="D50">
        <v>33</v>
      </c>
      <c r="E50">
        <v>44</v>
      </c>
      <c r="F50">
        <v>77</v>
      </c>
      <c r="G50">
        <v>23</v>
      </c>
      <c r="H50">
        <v>4</v>
      </c>
      <c r="I50">
        <v>10</v>
      </c>
      <c r="J50">
        <v>27</v>
      </c>
      <c r="K50">
        <v>20</v>
      </c>
      <c r="L50">
        <v>7</v>
      </c>
      <c r="M50">
        <v>99</v>
      </c>
      <c r="N50">
        <v>26</v>
      </c>
      <c r="O50">
        <v>8</v>
      </c>
      <c r="P50">
        <v>55</v>
      </c>
      <c r="Q50">
        <v>3</v>
      </c>
      <c r="R50">
        <v>18</v>
      </c>
      <c r="S50">
        <v>88</v>
      </c>
    </row>
    <row r="51" spans="1:19" x14ac:dyDescent="0.25">
      <c r="A51" t="s">
        <v>50</v>
      </c>
      <c r="B51">
        <v>5</v>
      </c>
      <c r="C51">
        <v>16</v>
      </c>
      <c r="D51">
        <v>33</v>
      </c>
      <c r="E51">
        <v>44</v>
      </c>
      <c r="F51">
        <v>77</v>
      </c>
      <c r="G51">
        <v>23</v>
      </c>
      <c r="H51">
        <v>4</v>
      </c>
      <c r="I51">
        <v>10</v>
      </c>
      <c r="J51">
        <v>27</v>
      </c>
      <c r="K51">
        <v>20</v>
      </c>
      <c r="L51">
        <v>99</v>
      </c>
      <c r="M51">
        <v>7</v>
      </c>
      <c r="N51">
        <v>26</v>
      </c>
      <c r="O51">
        <v>8</v>
      </c>
      <c r="P51">
        <v>55</v>
      </c>
      <c r="Q51">
        <v>3</v>
      </c>
      <c r="R51">
        <v>18</v>
      </c>
      <c r="S51">
        <v>88</v>
      </c>
    </row>
    <row r="52" spans="1:19" x14ac:dyDescent="0.25">
      <c r="A52" t="s">
        <v>51</v>
      </c>
      <c r="B52">
        <v>5</v>
      </c>
      <c r="C52">
        <v>16</v>
      </c>
      <c r="D52">
        <v>33</v>
      </c>
      <c r="E52">
        <v>44</v>
      </c>
      <c r="F52">
        <v>77</v>
      </c>
      <c r="G52">
        <v>23</v>
      </c>
      <c r="H52">
        <v>4</v>
      </c>
      <c r="I52">
        <v>10</v>
      </c>
      <c r="J52">
        <v>27</v>
      </c>
      <c r="K52">
        <v>20</v>
      </c>
      <c r="L52">
        <v>99</v>
      </c>
      <c r="M52">
        <v>8</v>
      </c>
      <c r="N52">
        <v>55</v>
      </c>
      <c r="O52">
        <v>3</v>
      </c>
      <c r="P52">
        <v>26</v>
      </c>
      <c r="Q52">
        <v>18</v>
      </c>
      <c r="R52">
        <v>88</v>
      </c>
    </row>
    <row r="53" spans="1:19" x14ac:dyDescent="0.25">
      <c r="A53" t="s">
        <v>52</v>
      </c>
      <c r="B53">
        <v>5</v>
      </c>
      <c r="C53">
        <v>16</v>
      </c>
      <c r="D53">
        <v>33</v>
      </c>
      <c r="E53">
        <v>44</v>
      </c>
      <c r="F53">
        <v>77</v>
      </c>
      <c r="G53">
        <v>23</v>
      </c>
      <c r="H53">
        <v>4</v>
      </c>
      <c r="I53">
        <v>10</v>
      </c>
      <c r="J53">
        <v>27</v>
      </c>
      <c r="K53">
        <v>20</v>
      </c>
      <c r="L53">
        <v>99</v>
      </c>
      <c r="M53">
        <v>8</v>
      </c>
      <c r="N53">
        <v>55</v>
      </c>
      <c r="O53">
        <v>3</v>
      </c>
      <c r="P53">
        <v>26</v>
      </c>
      <c r="Q53">
        <v>18</v>
      </c>
      <c r="R53">
        <v>88</v>
      </c>
    </row>
    <row r="54" spans="1:19" x14ac:dyDescent="0.25">
      <c r="A54" t="s">
        <v>53</v>
      </c>
      <c r="B54">
        <v>5</v>
      </c>
      <c r="C54">
        <v>16</v>
      </c>
      <c r="D54">
        <v>33</v>
      </c>
      <c r="E54">
        <v>44</v>
      </c>
      <c r="F54">
        <v>77</v>
      </c>
      <c r="G54">
        <v>23</v>
      </c>
      <c r="H54">
        <v>4</v>
      </c>
      <c r="I54">
        <v>10</v>
      </c>
      <c r="J54">
        <v>27</v>
      </c>
      <c r="K54">
        <v>99</v>
      </c>
      <c r="L54">
        <v>8</v>
      </c>
      <c r="M54">
        <v>55</v>
      </c>
      <c r="N54">
        <v>3</v>
      </c>
      <c r="O54">
        <v>20</v>
      </c>
      <c r="P54">
        <v>26</v>
      </c>
      <c r="Q54">
        <v>18</v>
      </c>
      <c r="R54">
        <v>88</v>
      </c>
    </row>
    <row r="55" spans="1:19" x14ac:dyDescent="0.25">
      <c r="A55" t="s">
        <v>54</v>
      </c>
      <c r="B55">
        <v>5</v>
      </c>
      <c r="C55">
        <v>16</v>
      </c>
      <c r="D55">
        <v>33</v>
      </c>
      <c r="E55">
        <v>44</v>
      </c>
      <c r="F55">
        <v>77</v>
      </c>
      <c r="G55">
        <v>23</v>
      </c>
      <c r="H55">
        <v>4</v>
      </c>
      <c r="I55">
        <v>10</v>
      </c>
      <c r="J55">
        <v>27</v>
      </c>
      <c r="K55">
        <v>99</v>
      </c>
      <c r="L55">
        <v>8</v>
      </c>
      <c r="M55">
        <v>55</v>
      </c>
      <c r="N55">
        <v>3</v>
      </c>
      <c r="O55">
        <v>20</v>
      </c>
      <c r="P55">
        <v>26</v>
      </c>
      <c r="Q55">
        <v>18</v>
      </c>
      <c r="R55">
        <v>88</v>
      </c>
    </row>
    <row r="56" spans="1:19" x14ac:dyDescent="0.25">
      <c r="A56" t="s">
        <v>55</v>
      </c>
      <c r="B56">
        <v>5</v>
      </c>
      <c r="C56">
        <v>16</v>
      </c>
      <c r="D56">
        <v>33</v>
      </c>
      <c r="E56">
        <v>44</v>
      </c>
      <c r="F56">
        <v>77</v>
      </c>
      <c r="G56">
        <v>23</v>
      </c>
      <c r="H56">
        <v>4</v>
      </c>
      <c r="I56">
        <v>10</v>
      </c>
      <c r="J56">
        <v>27</v>
      </c>
      <c r="K56">
        <v>99</v>
      </c>
      <c r="L56">
        <v>8</v>
      </c>
      <c r="M56">
        <v>55</v>
      </c>
      <c r="N56">
        <v>3</v>
      </c>
      <c r="O56">
        <v>18</v>
      </c>
      <c r="P56">
        <v>20</v>
      </c>
      <c r="Q56">
        <v>26</v>
      </c>
      <c r="R56">
        <v>88</v>
      </c>
    </row>
    <row r="57" spans="1:19" x14ac:dyDescent="0.25">
      <c r="A57" t="s">
        <v>56</v>
      </c>
      <c r="B57">
        <v>5</v>
      </c>
      <c r="C57">
        <v>16</v>
      </c>
      <c r="D57">
        <v>33</v>
      </c>
      <c r="E57">
        <v>44</v>
      </c>
      <c r="F57">
        <v>77</v>
      </c>
      <c r="G57">
        <v>23</v>
      </c>
      <c r="H57">
        <v>4</v>
      </c>
      <c r="I57">
        <v>10</v>
      </c>
      <c r="J57">
        <v>27</v>
      </c>
      <c r="K57">
        <v>99</v>
      </c>
      <c r="L57">
        <v>8</v>
      </c>
      <c r="M57">
        <v>55</v>
      </c>
      <c r="N57">
        <v>3</v>
      </c>
      <c r="O57">
        <v>18</v>
      </c>
      <c r="P57">
        <v>26</v>
      </c>
      <c r="Q57">
        <v>88</v>
      </c>
      <c r="R57">
        <v>20</v>
      </c>
    </row>
    <row r="58" spans="1:19" x14ac:dyDescent="0.25">
      <c r="A58" t="s">
        <v>57</v>
      </c>
      <c r="B58">
        <v>5</v>
      </c>
      <c r="C58">
        <v>16</v>
      </c>
      <c r="D58">
        <v>33</v>
      </c>
      <c r="E58">
        <v>44</v>
      </c>
      <c r="F58">
        <v>77</v>
      </c>
      <c r="G58">
        <v>23</v>
      </c>
      <c r="H58">
        <v>4</v>
      </c>
      <c r="I58">
        <v>10</v>
      </c>
      <c r="J58">
        <v>27</v>
      </c>
      <c r="K58">
        <v>99</v>
      </c>
      <c r="L58">
        <v>8</v>
      </c>
      <c r="M58">
        <v>55</v>
      </c>
      <c r="N58">
        <v>3</v>
      </c>
      <c r="O58">
        <v>18</v>
      </c>
      <c r="P58">
        <v>26</v>
      </c>
      <c r="Q58">
        <v>88</v>
      </c>
      <c r="R58">
        <v>20</v>
      </c>
    </row>
    <row r="59" spans="1:19" x14ac:dyDescent="0.25">
      <c r="A59" t="s">
        <v>58</v>
      </c>
      <c r="B59">
        <v>5</v>
      </c>
      <c r="C59">
        <v>16</v>
      </c>
      <c r="D59">
        <v>33</v>
      </c>
      <c r="E59">
        <v>44</v>
      </c>
      <c r="F59">
        <v>77</v>
      </c>
      <c r="G59">
        <v>23</v>
      </c>
      <c r="H59">
        <v>4</v>
      </c>
      <c r="I59">
        <v>10</v>
      </c>
      <c r="J59">
        <v>27</v>
      </c>
      <c r="K59">
        <v>99</v>
      </c>
      <c r="L59">
        <v>8</v>
      </c>
      <c r="M59">
        <v>55</v>
      </c>
      <c r="N59">
        <v>3</v>
      </c>
      <c r="O59">
        <v>18</v>
      </c>
      <c r="P59">
        <v>26</v>
      </c>
      <c r="Q59">
        <v>88</v>
      </c>
      <c r="R59">
        <v>20</v>
      </c>
    </row>
    <row r="60" spans="1:19" x14ac:dyDescent="0.25">
      <c r="A60" t="s">
        <v>59</v>
      </c>
      <c r="B60">
        <v>5</v>
      </c>
      <c r="C60">
        <v>16</v>
      </c>
      <c r="D60">
        <v>33</v>
      </c>
      <c r="E60">
        <v>44</v>
      </c>
      <c r="F60">
        <v>77</v>
      </c>
      <c r="G60">
        <v>23</v>
      </c>
      <c r="H60">
        <v>4</v>
      </c>
      <c r="I60">
        <v>10</v>
      </c>
      <c r="J60">
        <v>27</v>
      </c>
      <c r="K60">
        <v>99</v>
      </c>
      <c r="L60">
        <v>8</v>
      </c>
      <c r="M60">
        <v>55</v>
      </c>
      <c r="N60">
        <v>3</v>
      </c>
      <c r="O60">
        <v>18</v>
      </c>
      <c r="P60">
        <v>26</v>
      </c>
      <c r="Q60">
        <v>88</v>
      </c>
      <c r="R60">
        <v>20</v>
      </c>
    </row>
    <row r="61" spans="1:19" x14ac:dyDescent="0.25">
      <c r="A61" t="s">
        <v>61</v>
      </c>
      <c r="B61">
        <v>5</v>
      </c>
      <c r="C61">
        <v>16</v>
      </c>
      <c r="D61">
        <v>33</v>
      </c>
      <c r="E61">
        <v>44</v>
      </c>
      <c r="F61">
        <v>77</v>
      </c>
      <c r="G61">
        <v>23</v>
      </c>
      <c r="H61">
        <v>4</v>
      </c>
      <c r="I61">
        <v>10</v>
      </c>
      <c r="J61">
        <v>27</v>
      </c>
      <c r="K61">
        <v>99</v>
      </c>
      <c r="L61">
        <v>8</v>
      </c>
      <c r="M61">
        <v>55</v>
      </c>
      <c r="N61">
        <v>3</v>
      </c>
      <c r="O61">
        <v>18</v>
      </c>
      <c r="P61">
        <v>26</v>
      </c>
      <c r="Q61">
        <v>88</v>
      </c>
      <c r="R61">
        <v>20</v>
      </c>
    </row>
    <row r="62" spans="1:19" x14ac:dyDescent="0.25">
      <c r="A62" t="s">
        <v>62</v>
      </c>
      <c r="B62">
        <v>5</v>
      </c>
      <c r="C62">
        <v>16</v>
      </c>
      <c r="D62">
        <v>33</v>
      </c>
      <c r="E62">
        <v>44</v>
      </c>
      <c r="F62">
        <v>77</v>
      </c>
      <c r="G62">
        <v>23</v>
      </c>
      <c r="H62">
        <v>4</v>
      </c>
      <c r="I62">
        <v>10</v>
      </c>
      <c r="J62">
        <v>27</v>
      </c>
      <c r="K62">
        <v>99</v>
      </c>
      <c r="L62">
        <v>8</v>
      </c>
      <c r="M62">
        <v>55</v>
      </c>
      <c r="N62">
        <v>3</v>
      </c>
      <c r="O62">
        <v>18</v>
      </c>
      <c r="P62">
        <v>26</v>
      </c>
      <c r="Q62">
        <v>88</v>
      </c>
      <c r="R62">
        <v>20</v>
      </c>
    </row>
    <row r="63" spans="1:19" x14ac:dyDescent="0.25">
      <c r="A63" t="s">
        <v>63</v>
      </c>
      <c r="B63">
        <v>5</v>
      </c>
      <c r="C63">
        <v>16</v>
      </c>
      <c r="D63">
        <v>33</v>
      </c>
      <c r="E63">
        <v>44</v>
      </c>
      <c r="F63">
        <v>77</v>
      </c>
      <c r="G63">
        <v>23</v>
      </c>
      <c r="H63">
        <v>4</v>
      </c>
      <c r="I63">
        <v>10</v>
      </c>
      <c r="J63">
        <v>27</v>
      </c>
      <c r="K63">
        <v>99</v>
      </c>
      <c r="L63">
        <v>8</v>
      </c>
      <c r="M63">
        <v>55</v>
      </c>
      <c r="N63">
        <v>18</v>
      </c>
      <c r="O63">
        <v>3</v>
      </c>
      <c r="P63">
        <v>26</v>
      </c>
      <c r="Q63">
        <v>88</v>
      </c>
      <c r="R63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2" sqref="B2:U63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1.4206134259259259E-3</v>
      </c>
      <c r="C2" s="2">
        <v>1.3616898148148149E-3</v>
      </c>
      <c r="D2" s="2">
        <v>1.2925810185185186E-3</v>
      </c>
      <c r="E2" s="2">
        <v>1.3891203703703704E-3</v>
      </c>
      <c r="F2" s="2">
        <v>1.4337615740740743E-3</v>
      </c>
      <c r="G2" s="2">
        <v>1.3840972222222223E-3</v>
      </c>
      <c r="H2" s="2">
        <v>1.4144097222222223E-3</v>
      </c>
      <c r="I2" s="2">
        <v>1.2685648148148148E-3</v>
      </c>
      <c r="J2" s="2">
        <v>1.4062384259259256E-3</v>
      </c>
      <c r="K2" s="2">
        <v>1.3749189814814815E-3</v>
      </c>
      <c r="L2" s="2">
        <v>1.3174768518518518E-3</v>
      </c>
      <c r="M2" s="2">
        <v>1.398888888888889E-3</v>
      </c>
      <c r="N2" s="2">
        <v>1.442824074074074E-3</v>
      </c>
      <c r="O2" s="2">
        <v>1.2984259259259257E-3</v>
      </c>
      <c r="P2" s="2">
        <v>1.2810532407407408E-3</v>
      </c>
      <c r="Q2" s="2">
        <v>1.9063773148148147E-3</v>
      </c>
      <c r="R2" s="2">
        <v>1.6626620370370369E-3</v>
      </c>
      <c r="S2" s="2">
        <v>1.3062500000000001E-3</v>
      </c>
      <c r="T2" s="2">
        <v>1.4295949074074072E-3</v>
      </c>
      <c r="U2" s="2">
        <v>1.3689814814814814E-3</v>
      </c>
    </row>
    <row r="3" spans="1:21" x14ac:dyDescent="0.25">
      <c r="A3">
        <v>2</v>
      </c>
      <c r="B3" s="2">
        <v>1.3054513888888888E-3</v>
      </c>
      <c r="C3" s="2">
        <v>1.2699305555555556E-3</v>
      </c>
      <c r="D3" s="2">
        <v>1.2618634259259258E-3</v>
      </c>
      <c r="E3" s="2">
        <v>1.2840162037037037E-3</v>
      </c>
      <c r="F3" s="2">
        <v>1.2988773148148148E-3</v>
      </c>
      <c r="G3" s="2">
        <v>1.282789351851852E-3</v>
      </c>
      <c r="H3" s="2">
        <v>1.3084259259259258E-3</v>
      </c>
      <c r="I3" s="2">
        <v>1.2611921296296297E-3</v>
      </c>
      <c r="J3" s="2">
        <v>1.2899537037037035E-3</v>
      </c>
      <c r="K3" s="2">
        <v>1.2819675925925926E-3</v>
      </c>
      <c r="L3" s="2">
        <v>1.2694675925925927E-3</v>
      </c>
      <c r="M3" s="2">
        <v>1.2856134259259259E-3</v>
      </c>
      <c r="N3" s="2">
        <v>1.4869791666666666E-3</v>
      </c>
      <c r="O3" s="2">
        <v>1.2651041666666668E-3</v>
      </c>
      <c r="P3" s="2">
        <v>1.2577083333333333E-3</v>
      </c>
      <c r="Q3" s="2">
        <v>2.1761574074074075E-3</v>
      </c>
      <c r="R3" s="2">
        <v>1.6104282407407406E-3</v>
      </c>
      <c r="S3" s="2">
        <v>1.2731365740740741E-3</v>
      </c>
      <c r="T3" s="2">
        <v>1.3170601851851852E-3</v>
      </c>
      <c r="U3" s="2">
        <v>1.2758796296296296E-3</v>
      </c>
    </row>
    <row r="4" spans="1:21" x14ac:dyDescent="0.25">
      <c r="A4">
        <v>3</v>
      </c>
      <c r="B4" s="2">
        <v>1.2686805555555557E-3</v>
      </c>
      <c r="C4" s="2">
        <v>1.2627314814814814E-3</v>
      </c>
      <c r="D4" s="2">
        <v>1.2597800925925925E-3</v>
      </c>
      <c r="E4" s="2">
        <v>1.2800347222222221E-3</v>
      </c>
      <c r="F4" s="2">
        <v>1.2951157407407408E-3</v>
      </c>
      <c r="G4" s="2">
        <v>1.2805902777777778E-3</v>
      </c>
      <c r="H4" s="2">
        <v>1.2970023148148148E-3</v>
      </c>
      <c r="I4" s="2">
        <v>1.256701388888889E-3</v>
      </c>
      <c r="J4" s="2">
        <v>1.2832986111111111E-3</v>
      </c>
      <c r="K4" s="2">
        <v>1.2775E-3</v>
      </c>
      <c r="L4" s="2">
        <v>1.2625E-3</v>
      </c>
      <c r="M4" s="2">
        <v>1.2805092592592592E-3</v>
      </c>
      <c r="N4" s="2">
        <v>1.2499074074074073E-3</v>
      </c>
      <c r="O4" s="2">
        <v>1.2590625E-3</v>
      </c>
      <c r="P4" s="2">
        <v>1.2593287037037037E-3</v>
      </c>
      <c r="Q4" s="2">
        <v>1.2718865740740742E-3</v>
      </c>
      <c r="R4" s="2">
        <v>1.255300925925926E-3</v>
      </c>
      <c r="S4" s="2">
        <v>1.2573148148148148E-3</v>
      </c>
      <c r="T4" s="2">
        <v>1.3110995370370371E-3</v>
      </c>
      <c r="U4" s="2">
        <v>1.2742824074074074E-3</v>
      </c>
    </row>
    <row r="5" spans="1:21" x14ac:dyDescent="0.25">
      <c r="A5">
        <v>4</v>
      </c>
      <c r="B5" s="2">
        <v>1.2662499999999998E-3</v>
      </c>
      <c r="C5" s="2">
        <v>1.2651736111111112E-3</v>
      </c>
      <c r="D5" s="2">
        <v>1.2639351851851852E-3</v>
      </c>
      <c r="E5" s="2">
        <v>1.2761342592592592E-3</v>
      </c>
      <c r="F5" s="2">
        <v>1.2814699074074074E-3</v>
      </c>
      <c r="G5" s="2">
        <v>1.2735185185185187E-3</v>
      </c>
      <c r="H5" s="2">
        <v>1.2697800925925925E-3</v>
      </c>
      <c r="I5" s="2">
        <v>1.2663078703703703E-3</v>
      </c>
      <c r="J5" s="2">
        <v>1.2718402777777778E-3</v>
      </c>
      <c r="K5" s="2">
        <v>1.2743402777777779E-3</v>
      </c>
      <c r="L5" s="2">
        <v>1.2641087962962964E-3</v>
      </c>
      <c r="M5" s="2">
        <v>1.2770601851851851E-3</v>
      </c>
      <c r="N5" s="2">
        <v>1.2446643518518521E-3</v>
      </c>
      <c r="O5" s="2">
        <v>1.2657175925925926E-3</v>
      </c>
      <c r="P5" s="2">
        <v>1.2625231481481483E-3</v>
      </c>
      <c r="Q5" s="2">
        <v>1.2898379629629629E-3</v>
      </c>
      <c r="R5" s="2">
        <v>1.254710648148148E-3</v>
      </c>
      <c r="S5" s="2">
        <v>1.263599537037037E-3</v>
      </c>
      <c r="T5" s="2">
        <v>1.2914467592592593E-3</v>
      </c>
      <c r="U5" s="2">
        <v>1.2690625E-3</v>
      </c>
    </row>
    <row r="6" spans="1:21" x14ac:dyDescent="0.25">
      <c r="A6">
        <v>5</v>
      </c>
      <c r="B6" s="2">
        <v>1.2753472222222222E-3</v>
      </c>
      <c r="C6" s="2">
        <v>1.2575347222222222E-3</v>
      </c>
      <c r="D6" s="2">
        <v>1.2634606481481479E-3</v>
      </c>
      <c r="E6" s="2">
        <v>1.2739930555555558E-3</v>
      </c>
      <c r="F6" s="2">
        <v>1.2695370370370371E-3</v>
      </c>
      <c r="G6" s="2">
        <v>1.270335648148148E-3</v>
      </c>
      <c r="H6" s="2">
        <v>1.2725810185185186E-3</v>
      </c>
      <c r="I6" s="2">
        <v>1.2657060185185187E-3</v>
      </c>
      <c r="J6" s="2">
        <v>1.2723958333333335E-3</v>
      </c>
      <c r="K6" s="2">
        <v>1.2678472222222221E-3</v>
      </c>
      <c r="L6" s="2">
        <v>1.2741666666666667E-3</v>
      </c>
      <c r="M6" s="2">
        <v>1.2717013888888888E-3</v>
      </c>
      <c r="N6" s="2">
        <v>1.2574652777777777E-3</v>
      </c>
      <c r="O6" s="2">
        <v>1.2616203703703704E-3</v>
      </c>
      <c r="P6" s="2">
        <v>1.2680555555555555E-3</v>
      </c>
      <c r="Q6" s="2">
        <v>1.2798842592592593E-3</v>
      </c>
      <c r="R6" s="2">
        <v>1.2549537037037037E-3</v>
      </c>
      <c r="S6" s="2">
        <v>1.2645138888888888E-3</v>
      </c>
      <c r="T6" s="2">
        <v>1.2854398148148148E-3</v>
      </c>
      <c r="U6" s="2">
        <v>1.2615162037037037E-3</v>
      </c>
    </row>
    <row r="7" spans="1:21" x14ac:dyDescent="0.25">
      <c r="A7">
        <v>6</v>
      </c>
      <c r="B7" s="2">
        <v>1.2695370370370371E-3</v>
      </c>
      <c r="C7" s="2">
        <v>1.2626041666666666E-3</v>
      </c>
      <c r="D7" s="2">
        <v>1.2725925925925927E-3</v>
      </c>
      <c r="E7" s="2">
        <v>1.2612615740740742E-3</v>
      </c>
      <c r="F7" s="2">
        <v>1.2732407407407408E-3</v>
      </c>
      <c r="G7" s="2">
        <v>1.2645601851851852E-3</v>
      </c>
      <c r="H7" s="2">
        <v>1.2690046296296297E-3</v>
      </c>
      <c r="I7" s="2">
        <v>1.2695023148148147E-3</v>
      </c>
      <c r="J7" s="2">
        <v>1.2710416666666666E-3</v>
      </c>
      <c r="K7" s="2">
        <v>1.2642939814814815E-3</v>
      </c>
      <c r="L7" s="2">
        <v>1.2598726851851853E-3</v>
      </c>
      <c r="M7" s="2">
        <v>1.2690972222222222E-3</v>
      </c>
      <c r="N7" s="2">
        <v>1.2565277777777779E-3</v>
      </c>
      <c r="O7" s="2">
        <v>1.2724421296296297E-3</v>
      </c>
      <c r="P7" s="2">
        <v>1.2703587962962963E-3</v>
      </c>
      <c r="Q7" s="2">
        <v>1.299039351851852E-3</v>
      </c>
      <c r="R7" s="2">
        <v>1.2565277777777779E-3</v>
      </c>
      <c r="S7" s="2">
        <v>1.2703125E-3</v>
      </c>
      <c r="T7" s="2">
        <v>1.2813425925925926E-3</v>
      </c>
      <c r="U7" s="2">
        <v>1.2611921296296297E-3</v>
      </c>
    </row>
    <row r="8" spans="1:21" x14ac:dyDescent="0.25">
      <c r="A8">
        <v>7</v>
      </c>
      <c r="B8" s="2">
        <v>1.2630555555555557E-3</v>
      </c>
      <c r="C8" s="2">
        <v>1.2686458333333332E-3</v>
      </c>
      <c r="D8" s="2">
        <v>1.2654398148148149E-3</v>
      </c>
      <c r="E8" s="2">
        <v>1.2662268518518519E-3</v>
      </c>
      <c r="F8" s="2">
        <v>1.2721990740740742E-3</v>
      </c>
      <c r="G8" s="2">
        <v>1.2615856481481482E-3</v>
      </c>
      <c r="H8" s="2">
        <v>1.2701504629629627E-3</v>
      </c>
      <c r="I8" s="2">
        <v>1.2650231481481481E-3</v>
      </c>
      <c r="J8" s="2">
        <v>1.285763888888889E-3</v>
      </c>
      <c r="K8" s="2">
        <v>1.2662152777777778E-3</v>
      </c>
      <c r="L8" s="2">
        <v>1.2671759259259259E-3</v>
      </c>
      <c r="M8" s="2">
        <v>1.2638310185185185E-3</v>
      </c>
      <c r="N8" s="2">
        <v>1.2675462962962963E-3</v>
      </c>
      <c r="O8" s="2">
        <v>1.2676967592592592E-3</v>
      </c>
      <c r="P8" s="2">
        <v>1.2636458333333334E-3</v>
      </c>
      <c r="Q8" s="2">
        <v>1.2824305555555555E-3</v>
      </c>
      <c r="R8" s="2">
        <v>1.2611574074074072E-3</v>
      </c>
      <c r="S8" s="2">
        <v>1.2639236111111113E-3</v>
      </c>
      <c r="T8" s="2">
        <v>1.2814120370370371E-3</v>
      </c>
      <c r="U8" s="2">
        <v>1.2668865740740741E-3</v>
      </c>
    </row>
    <row r="9" spans="1:21" x14ac:dyDescent="0.25">
      <c r="A9">
        <v>8</v>
      </c>
      <c r="B9" s="2">
        <v>1.2570023148148147E-3</v>
      </c>
      <c r="C9" s="2">
        <v>1.2660185185185185E-3</v>
      </c>
      <c r="D9" s="2">
        <v>1.2644560185185187E-3</v>
      </c>
      <c r="E9" s="2">
        <v>1.2697916666666667E-3</v>
      </c>
      <c r="F9" s="2">
        <v>1.2690277777777778E-3</v>
      </c>
      <c r="G9" s="2">
        <v>1.2714930555555557E-3</v>
      </c>
      <c r="H9" s="2">
        <v>1.2553472222222222E-3</v>
      </c>
      <c r="I9" s="2">
        <v>1.2681712962962963E-3</v>
      </c>
      <c r="J9" s="2">
        <v>1.2599305555555554E-3</v>
      </c>
      <c r="K9" s="2">
        <v>1.2693750000000001E-3</v>
      </c>
      <c r="L9" s="2">
        <v>1.2619791666666667E-3</v>
      </c>
      <c r="M9" s="2">
        <v>1.2690972222222222E-3</v>
      </c>
      <c r="N9" s="2">
        <v>1.2557291666666665E-3</v>
      </c>
      <c r="O9" s="2">
        <v>1.2627199074074073E-3</v>
      </c>
      <c r="P9" s="2">
        <v>1.268599537037037E-3</v>
      </c>
      <c r="Q9" s="2">
        <v>1.2825810185185184E-3</v>
      </c>
      <c r="R9" s="2">
        <v>1.2629398148148148E-3</v>
      </c>
      <c r="S9" s="2">
        <v>1.2656944444444445E-3</v>
      </c>
      <c r="T9" s="2">
        <v>1.2995833333333334E-3</v>
      </c>
      <c r="U9" s="2">
        <v>1.2640509259259261E-3</v>
      </c>
    </row>
    <row r="10" spans="1:21" x14ac:dyDescent="0.25">
      <c r="A10">
        <v>9</v>
      </c>
      <c r="B10" s="2">
        <v>1.2674305555555555E-3</v>
      </c>
      <c r="C10" s="2">
        <v>1.2694560185185185E-3</v>
      </c>
      <c r="D10" s="2">
        <v>1.2728935185185185E-3</v>
      </c>
      <c r="E10" s="2">
        <v>1.2668865740740741E-3</v>
      </c>
      <c r="F10" s="2">
        <v>1.2697453703703705E-3</v>
      </c>
      <c r="G10" s="2">
        <v>1.2678240740740742E-3</v>
      </c>
      <c r="H10" s="2">
        <v>1.2646296296296297E-3</v>
      </c>
      <c r="I10" s="2">
        <v>1.2705208333333334E-3</v>
      </c>
      <c r="J10" s="2">
        <v>1.2634606481481479E-3</v>
      </c>
      <c r="K10" s="2">
        <v>1.270960648148148E-3</v>
      </c>
      <c r="L10" s="2">
        <v>1.2670138888888889E-3</v>
      </c>
      <c r="M10" s="2">
        <v>1.2685648148148148E-3</v>
      </c>
      <c r="N10" s="2">
        <v>1.2504282407407405E-3</v>
      </c>
      <c r="O10" s="2">
        <v>1.2719097222222222E-3</v>
      </c>
      <c r="P10" s="2">
        <v>1.2724189814814814E-3</v>
      </c>
      <c r="Q10" s="2">
        <v>1.3011458333333334E-3</v>
      </c>
      <c r="R10" s="2">
        <v>1.263472222222222E-3</v>
      </c>
      <c r="S10" s="2">
        <v>1.2653472222222222E-3</v>
      </c>
      <c r="T10" s="2">
        <v>1.2810416666666667E-3</v>
      </c>
      <c r="U10" s="2">
        <v>1.2667708333333333E-3</v>
      </c>
    </row>
    <row r="11" spans="1:21" x14ac:dyDescent="0.25">
      <c r="A11">
        <v>10</v>
      </c>
      <c r="B11" s="2">
        <v>1.2996759259259259E-3</v>
      </c>
      <c r="C11" s="2">
        <v>1.2703587962962963E-3</v>
      </c>
      <c r="D11" s="2">
        <v>1.2703819444444444E-3</v>
      </c>
      <c r="E11" s="2">
        <v>1.2717939814814816E-3</v>
      </c>
      <c r="F11" s="2">
        <v>1.2764814814814815E-3</v>
      </c>
      <c r="G11" s="2">
        <v>1.2740856481481481E-3</v>
      </c>
      <c r="H11" s="2">
        <v>1.2962037037037037E-3</v>
      </c>
      <c r="I11" s="2">
        <v>1.2694097222222223E-3</v>
      </c>
      <c r="J11" s="2">
        <v>1.2970833333333332E-3</v>
      </c>
      <c r="K11" s="2">
        <v>1.2678819444444445E-3</v>
      </c>
      <c r="L11" s="2">
        <v>1.2735185185185187E-3</v>
      </c>
      <c r="M11" s="2">
        <v>1.3267245370370371E-3</v>
      </c>
      <c r="N11" s="2">
        <v>1.2524884259259262E-3</v>
      </c>
      <c r="O11" s="2">
        <v>1.2716087962962961E-3</v>
      </c>
      <c r="P11" s="2">
        <v>1.2701851851851852E-3</v>
      </c>
      <c r="Q11" s="2">
        <v>1.2612962962962964E-3</v>
      </c>
      <c r="R11" s="2">
        <v>1.264224537037037E-3</v>
      </c>
      <c r="S11" s="2">
        <v>1.276261574074074E-3</v>
      </c>
      <c r="T11" s="2">
        <v>1.2755439814814815E-3</v>
      </c>
      <c r="U11" s="2">
        <v>1.2692939814814815E-3</v>
      </c>
    </row>
    <row r="12" spans="1:21" x14ac:dyDescent="0.25">
      <c r="A12">
        <v>11</v>
      </c>
      <c r="B12" s="2">
        <v>1.2548263888888889E-3</v>
      </c>
      <c r="C12" s="2">
        <v>1.2656712962962962E-3</v>
      </c>
      <c r="D12" s="2">
        <v>1.2695601851851852E-3</v>
      </c>
      <c r="E12" s="2">
        <v>1.2663425925925926E-3</v>
      </c>
      <c r="F12" s="2">
        <v>1.2858564814814816E-3</v>
      </c>
      <c r="G12" s="2">
        <v>1.2632754629629628E-3</v>
      </c>
      <c r="H12" s="2">
        <v>1.2858796296296297E-3</v>
      </c>
      <c r="I12" s="2">
        <v>1.264849537037037E-3</v>
      </c>
      <c r="J12" s="2">
        <v>1.2661111111111111E-3</v>
      </c>
      <c r="K12" s="2">
        <v>1.2639814814814814E-3</v>
      </c>
      <c r="L12" s="2">
        <v>1.2691782407407406E-3</v>
      </c>
      <c r="M12" s="2">
        <v>1.304571759259259E-3</v>
      </c>
      <c r="N12" s="2">
        <v>1.2704513888888889E-3</v>
      </c>
      <c r="O12" s="2">
        <v>1.2698842592592592E-3</v>
      </c>
      <c r="P12" s="2">
        <v>1.2681249999999999E-3</v>
      </c>
      <c r="Q12" s="2">
        <v>1.2793402777777777E-3</v>
      </c>
      <c r="R12" s="2">
        <v>1.2611689814814814E-3</v>
      </c>
      <c r="S12" s="2">
        <v>1.2697800925925925E-3</v>
      </c>
      <c r="T12" s="2">
        <v>1.2826504629629631E-3</v>
      </c>
      <c r="U12" s="2">
        <v>1.2680787037037036E-3</v>
      </c>
    </row>
    <row r="13" spans="1:21" x14ac:dyDescent="0.25">
      <c r="A13">
        <v>12</v>
      </c>
      <c r="B13" s="2">
        <v>1.2533680555555555E-3</v>
      </c>
      <c r="C13" s="2">
        <v>1.2684375E-3</v>
      </c>
      <c r="D13" s="2">
        <v>1.2623495370370371E-3</v>
      </c>
      <c r="E13" s="2">
        <v>1.2753356481481481E-3</v>
      </c>
      <c r="F13" s="2">
        <v>1.2858217592592593E-3</v>
      </c>
      <c r="G13" s="2">
        <v>1.2665393518518518E-3</v>
      </c>
      <c r="H13" s="2">
        <v>1.2750578703703704E-3</v>
      </c>
      <c r="I13" s="2">
        <v>1.2662615740740739E-3</v>
      </c>
      <c r="J13" s="2">
        <v>1.2629745370370371E-3</v>
      </c>
      <c r="K13" s="2">
        <v>1.2702662037037038E-3</v>
      </c>
      <c r="L13" s="2">
        <v>1.2676967592592592E-3</v>
      </c>
      <c r="M13" s="2">
        <v>1.3637037037037038E-3</v>
      </c>
      <c r="N13" s="2">
        <v>1.2839467592592592E-3</v>
      </c>
      <c r="O13" s="2">
        <v>1.2634490740740742E-3</v>
      </c>
      <c r="P13" s="2">
        <v>1.2624768518518519E-3</v>
      </c>
      <c r="Q13" s="2">
        <v>1.265300925925926E-3</v>
      </c>
      <c r="R13" s="2">
        <v>1.2624305555555555E-3</v>
      </c>
      <c r="S13" s="2">
        <v>1.2681481481481482E-3</v>
      </c>
      <c r="T13" s="2">
        <v>1.2837615740740741E-3</v>
      </c>
      <c r="U13" s="2">
        <v>1.2674652777777777E-3</v>
      </c>
    </row>
    <row r="14" spans="1:21" x14ac:dyDescent="0.25">
      <c r="A14">
        <v>13</v>
      </c>
      <c r="B14" s="2">
        <v>1.257326388888889E-3</v>
      </c>
      <c r="C14" s="2">
        <v>1.2670601851851851E-3</v>
      </c>
      <c r="D14" s="2">
        <v>1.2637152777777779E-3</v>
      </c>
      <c r="E14" s="2">
        <v>1.2632175925925927E-3</v>
      </c>
      <c r="F14" s="2">
        <v>1.2695023148148147E-3</v>
      </c>
      <c r="G14" s="2">
        <v>1.2730787037037036E-3</v>
      </c>
      <c r="H14" s="2">
        <v>1.3336574074074073E-3</v>
      </c>
      <c r="I14" s="2">
        <v>1.2662037037037036E-3</v>
      </c>
      <c r="J14" s="2">
        <v>1.259837962962963E-3</v>
      </c>
      <c r="K14" s="2">
        <v>1.2675462962962963E-3</v>
      </c>
      <c r="L14" s="2">
        <v>1.264675925925926E-3</v>
      </c>
      <c r="M14" s="2">
        <v>1.4702083333333336E-3</v>
      </c>
      <c r="N14" s="2">
        <v>1.2718518518518519E-3</v>
      </c>
      <c r="O14" s="2">
        <v>1.2650462962962964E-3</v>
      </c>
      <c r="P14" s="2">
        <v>1.2632754629629628E-3</v>
      </c>
      <c r="Q14" s="2">
        <v>1.2577777777777776E-3</v>
      </c>
      <c r="R14" s="2">
        <v>1.2597569444444444E-3</v>
      </c>
      <c r="S14" s="2">
        <v>1.2636458333333334E-3</v>
      </c>
      <c r="T14" s="2">
        <v>1.310613425925926E-3</v>
      </c>
      <c r="U14" s="2">
        <v>1.2663657407407409E-3</v>
      </c>
    </row>
    <row r="15" spans="1:21" x14ac:dyDescent="0.25">
      <c r="A15">
        <v>14</v>
      </c>
      <c r="B15" s="2">
        <v>1.2648032407407408E-3</v>
      </c>
      <c r="C15" s="2">
        <v>1.2603240740740741E-3</v>
      </c>
      <c r="D15" s="2">
        <v>1.2663078703703703E-3</v>
      </c>
      <c r="E15" s="2">
        <v>1.2676041666666667E-3</v>
      </c>
      <c r="F15" s="2">
        <v>1.2688773148148149E-3</v>
      </c>
      <c r="G15" s="2">
        <v>1.2659143518518516E-3</v>
      </c>
      <c r="H15" s="2">
        <v>1.4638425925925928E-3</v>
      </c>
      <c r="I15" s="2">
        <v>1.2656828703703704E-3</v>
      </c>
      <c r="J15" s="2">
        <v>1.2584027777777778E-3</v>
      </c>
      <c r="K15" s="2">
        <v>1.2666550925925924E-3</v>
      </c>
      <c r="L15" s="2">
        <v>1.2680902777777777E-3</v>
      </c>
      <c r="M15" s="2">
        <v>1.243275462962963E-3</v>
      </c>
      <c r="N15" s="2">
        <v>1.267361111111111E-3</v>
      </c>
      <c r="O15" s="2">
        <v>1.2657060185185187E-3</v>
      </c>
      <c r="P15" s="2">
        <v>1.2636226851851851E-3</v>
      </c>
      <c r="Q15" s="2">
        <v>1.2568981481481483E-3</v>
      </c>
      <c r="R15" s="2">
        <v>1.2636342592592593E-3</v>
      </c>
      <c r="S15" s="2">
        <v>1.2643055555555556E-3</v>
      </c>
      <c r="T15" s="2">
        <v>1.2833912037037037E-3</v>
      </c>
      <c r="U15" s="2">
        <v>1.2664930555555556E-3</v>
      </c>
    </row>
    <row r="16" spans="1:21" x14ac:dyDescent="0.25">
      <c r="A16">
        <v>15</v>
      </c>
      <c r="B16" s="2">
        <v>1.2697569444444447E-3</v>
      </c>
      <c r="C16" s="2">
        <v>1.2593287037037037E-3</v>
      </c>
      <c r="D16" s="2">
        <v>1.2640856481481481E-3</v>
      </c>
      <c r="E16" s="2">
        <v>1.3555787037037037E-3</v>
      </c>
      <c r="F16" s="2">
        <v>1.2684259259259259E-3</v>
      </c>
      <c r="G16" s="2">
        <v>1.2672800925925926E-3</v>
      </c>
      <c r="H16" s="2">
        <v>1.2347569444444444E-3</v>
      </c>
      <c r="I16" s="2">
        <v>1.2587268518518518E-3</v>
      </c>
      <c r="J16" s="2">
        <v>1.2619097222222222E-3</v>
      </c>
      <c r="K16" s="2">
        <v>1.2663078703703703E-3</v>
      </c>
      <c r="L16" s="2">
        <v>1.259849537037037E-3</v>
      </c>
      <c r="M16" s="2">
        <v>1.2419675925925925E-3</v>
      </c>
      <c r="N16" s="2">
        <v>1.2677777777777778E-3</v>
      </c>
      <c r="O16" s="2">
        <v>1.262002314814815E-3</v>
      </c>
      <c r="P16" s="2">
        <v>1.2625810185185186E-3</v>
      </c>
      <c r="Q16" s="2">
        <v>1.2556018518518519E-3</v>
      </c>
      <c r="R16" s="2">
        <v>1.2639699074074074E-3</v>
      </c>
      <c r="S16" s="2">
        <v>1.2628124999999998E-3</v>
      </c>
      <c r="T16" s="2">
        <v>1.2775694444444445E-3</v>
      </c>
      <c r="U16" s="2">
        <v>1.2635532407407407E-3</v>
      </c>
    </row>
    <row r="17" spans="1:21" x14ac:dyDescent="0.25">
      <c r="A17">
        <v>16</v>
      </c>
      <c r="B17" s="2">
        <v>1.2512268518518519E-3</v>
      </c>
      <c r="C17" s="2">
        <v>1.2609143518518518E-3</v>
      </c>
      <c r="D17" s="2">
        <v>1.2621412037037037E-3</v>
      </c>
      <c r="E17" s="2">
        <v>1.5270023148148146E-3</v>
      </c>
      <c r="F17" s="2">
        <v>1.2646412037037038E-3</v>
      </c>
      <c r="G17" s="2">
        <v>1.2611226851851852E-3</v>
      </c>
      <c r="H17" s="2">
        <v>1.2907175925925927E-3</v>
      </c>
      <c r="I17" s="2">
        <v>1.2535069444444445E-3</v>
      </c>
      <c r="J17" s="2">
        <v>1.2568171296296296E-3</v>
      </c>
      <c r="K17" s="2">
        <v>1.2664467592592593E-3</v>
      </c>
      <c r="L17" s="2">
        <v>1.2651041666666668E-3</v>
      </c>
      <c r="M17" s="2">
        <v>1.2735185185185187E-3</v>
      </c>
      <c r="N17" s="2">
        <v>1.2663078703703703E-3</v>
      </c>
      <c r="O17" s="2">
        <v>1.2643171296296296E-3</v>
      </c>
      <c r="P17" s="2">
        <v>1.2642361111111112E-3</v>
      </c>
      <c r="Q17" s="2">
        <v>1.2563078703703705E-3</v>
      </c>
      <c r="R17" s="2">
        <v>1.2618171296296297E-3</v>
      </c>
      <c r="S17" s="2">
        <v>1.2623032407407407E-3</v>
      </c>
      <c r="T17" s="2">
        <v>1.2974189814814814E-3</v>
      </c>
      <c r="U17" s="2">
        <v>1.2640972222222222E-3</v>
      </c>
    </row>
    <row r="18" spans="1:21" x14ac:dyDescent="0.25">
      <c r="A18">
        <v>17</v>
      </c>
      <c r="B18" s="2">
        <v>1.257951388888889E-3</v>
      </c>
      <c r="C18" s="2">
        <v>1.2681365740740741E-3</v>
      </c>
      <c r="D18" s="2">
        <v>1.2535763888888887E-3</v>
      </c>
      <c r="E18" s="2">
        <v>1.2427083333333333E-3</v>
      </c>
      <c r="F18" s="2">
        <v>1.2711689814814816E-3</v>
      </c>
      <c r="G18" s="2">
        <v>1.2646296296296297E-3</v>
      </c>
      <c r="H18" s="2">
        <v>1.2979282407407408E-3</v>
      </c>
      <c r="I18" s="2">
        <v>1.247974537037037E-3</v>
      </c>
      <c r="J18" s="2">
        <v>1.255798611111111E-3</v>
      </c>
      <c r="K18" s="2">
        <v>1.2667939814814816E-3</v>
      </c>
      <c r="L18" s="2">
        <v>1.2641666666666665E-3</v>
      </c>
      <c r="M18" s="2">
        <v>1.3055555555555555E-3</v>
      </c>
      <c r="N18" s="2">
        <v>1.2681944444444444E-3</v>
      </c>
      <c r="O18" s="2">
        <v>1.2553935185185185E-3</v>
      </c>
      <c r="P18" s="2">
        <v>1.2433796296296297E-3</v>
      </c>
      <c r="Q18" s="2">
        <v>1.2608564814814815E-3</v>
      </c>
      <c r="R18" s="2">
        <v>1.2751851851851852E-3</v>
      </c>
      <c r="S18" s="2">
        <v>1.2636458333333334E-3</v>
      </c>
      <c r="T18" s="2">
        <v>1.3410069444444444E-3</v>
      </c>
      <c r="U18" s="2">
        <v>1.2612037037037038E-3</v>
      </c>
    </row>
    <row r="19" spans="1:21" x14ac:dyDescent="0.25">
      <c r="A19">
        <v>18</v>
      </c>
      <c r="B19" s="2">
        <v>1.2704861111111109E-3</v>
      </c>
      <c r="C19" s="2">
        <v>1.2657407407407407E-3</v>
      </c>
      <c r="D19" s="2">
        <v>1.2582870370370371E-3</v>
      </c>
      <c r="E19" s="2">
        <v>1.2391435185185185E-3</v>
      </c>
      <c r="F19" s="2">
        <v>1.2885763888888888E-3</v>
      </c>
      <c r="G19" s="2">
        <v>1.2708912037037035E-3</v>
      </c>
      <c r="H19" s="2">
        <v>1.2525231481481482E-3</v>
      </c>
      <c r="I19" s="2">
        <v>1.2617013888888888E-3</v>
      </c>
      <c r="J19" s="2">
        <v>1.263472222222222E-3</v>
      </c>
      <c r="K19" s="2">
        <v>1.3572569444444446E-3</v>
      </c>
      <c r="L19" s="2">
        <v>1.2685879629629629E-3</v>
      </c>
      <c r="M19" s="2">
        <v>1.262002314814815E-3</v>
      </c>
      <c r="N19" s="2">
        <v>1.2883101851851853E-3</v>
      </c>
      <c r="O19" s="2">
        <v>1.2689814814814814E-3</v>
      </c>
      <c r="P19" s="2">
        <v>1.2566319444444445E-3</v>
      </c>
      <c r="Q19" s="2">
        <v>1.2723032407407407E-3</v>
      </c>
      <c r="R19" s="2">
        <v>1.2719791666666667E-3</v>
      </c>
      <c r="S19" s="2">
        <v>1.2602893518518518E-3</v>
      </c>
      <c r="T19" s="2">
        <v>1.297627314814815E-3</v>
      </c>
      <c r="U19" s="2">
        <v>1.2650000000000001E-3</v>
      </c>
    </row>
    <row r="20" spans="1:21" x14ac:dyDescent="0.25">
      <c r="A20">
        <v>19</v>
      </c>
      <c r="B20" s="2">
        <v>1.2501736111111112E-3</v>
      </c>
      <c r="C20" s="2">
        <v>1.2670138888888889E-3</v>
      </c>
      <c r="D20" s="2">
        <v>1.3540740740740742E-3</v>
      </c>
      <c r="E20" s="2">
        <v>1.2591319444444444E-3</v>
      </c>
      <c r="F20" s="2">
        <v>1.293738425925926E-3</v>
      </c>
      <c r="G20" s="2">
        <v>1.2432523148148149E-3</v>
      </c>
      <c r="H20" s="2">
        <v>1.2420601851851852E-3</v>
      </c>
      <c r="I20" s="2">
        <v>1.2686342592592593E-3</v>
      </c>
      <c r="J20" s="2">
        <v>1.2571759259259259E-3</v>
      </c>
      <c r="K20" s="2">
        <v>1.4794097222222222E-3</v>
      </c>
      <c r="L20" s="2">
        <v>1.2729745370370369E-3</v>
      </c>
      <c r="M20" s="2">
        <v>1.2500694444444445E-3</v>
      </c>
      <c r="N20" s="2">
        <v>1.252199074074074E-3</v>
      </c>
      <c r="O20" s="2">
        <v>1.3701736111111113E-3</v>
      </c>
      <c r="P20" s="2">
        <v>1.2656018518518517E-3</v>
      </c>
      <c r="Q20" s="2">
        <v>1.2862037037037037E-3</v>
      </c>
      <c r="R20" s="2">
        <v>1.2713194444444445E-3</v>
      </c>
      <c r="S20" s="2">
        <v>1.279988425925926E-3</v>
      </c>
      <c r="T20" s="2">
        <v>1.2862847222222223E-3</v>
      </c>
      <c r="U20" s="2">
        <v>1.2661342592592592E-3</v>
      </c>
    </row>
    <row r="21" spans="1:21" x14ac:dyDescent="0.25">
      <c r="A21">
        <v>20</v>
      </c>
      <c r="B21" s="2">
        <v>1.2583564814814816E-3</v>
      </c>
      <c r="C21" s="2">
        <v>1.3603935185185184E-3</v>
      </c>
      <c r="D21" s="2">
        <v>1.4595949074074075E-3</v>
      </c>
      <c r="E21" s="2">
        <v>1.2479398148148148E-3</v>
      </c>
      <c r="F21" s="2">
        <v>1.2749074074074073E-3</v>
      </c>
      <c r="G21" s="2">
        <v>1.2607523148148148E-3</v>
      </c>
      <c r="H21" s="2">
        <v>1.2366435185185184E-3</v>
      </c>
      <c r="I21" s="2">
        <v>1.3547800925925925E-3</v>
      </c>
      <c r="J21" s="2">
        <v>1.2553587962962963E-3</v>
      </c>
      <c r="K21" s="2">
        <v>1.2437384259259259E-3</v>
      </c>
      <c r="L21" s="2">
        <v>1.3571412037037035E-3</v>
      </c>
      <c r="M21" s="2">
        <v>1.2435995370370372E-3</v>
      </c>
      <c r="N21" s="2">
        <v>1.2657407407407407E-3</v>
      </c>
      <c r="O21" s="2">
        <v>1.4636574074074074E-3</v>
      </c>
      <c r="P21" s="2">
        <v>1.2609143518518518E-3</v>
      </c>
      <c r="Q21" s="2">
        <v>1.3336226851851851E-3</v>
      </c>
      <c r="R21" s="2">
        <v>1.2766435185185185E-3</v>
      </c>
      <c r="S21" s="2">
        <v>1.2434259259259258E-3</v>
      </c>
      <c r="T21" s="2">
        <v>1.2875578703703703E-3</v>
      </c>
      <c r="U21" s="2">
        <v>1.2650462962962964E-3</v>
      </c>
    </row>
    <row r="22" spans="1:21" x14ac:dyDescent="0.25">
      <c r="A22">
        <v>21</v>
      </c>
      <c r="B22" s="2">
        <v>1.2502893518518518E-3</v>
      </c>
      <c r="C22" s="2">
        <v>1.4962037037037036E-3</v>
      </c>
      <c r="D22" s="2">
        <v>1.2205208333333334E-3</v>
      </c>
      <c r="E22" s="2">
        <v>1.2599305555555554E-3</v>
      </c>
      <c r="F22" s="2">
        <v>1.2752430555555555E-3</v>
      </c>
      <c r="G22" s="2">
        <v>1.248634259259259E-3</v>
      </c>
      <c r="H22" s="2">
        <v>1.2511689814814814E-3</v>
      </c>
      <c r="I22" s="2">
        <v>1.4701273148148147E-3</v>
      </c>
      <c r="J22" s="2">
        <v>1.2537037037037037E-3</v>
      </c>
      <c r="K22" s="2">
        <v>1.2608912037037037E-3</v>
      </c>
      <c r="L22" s="2">
        <v>1.4625115740740742E-3</v>
      </c>
      <c r="M22" s="2">
        <v>1.2431597222222223E-3</v>
      </c>
      <c r="N22" s="2">
        <v>1.252326388888889E-3</v>
      </c>
      <c r="O22" s="2">
        <v>1.2254745370370371E-3</v>
      </c>
      <c r="P22" s="2">
        <v>1.2394097222222223E-3</v>
      </c>
      <c r="Q22" s="2">
        <v>1.3508101851851851E-3</v>
      </c>
      <c r="R22" s="2">
        <v>1.290023148148148E-3</v>
      </c>
      <c r="S22" s="2">
        <v>1.2458101851851851E-3</v>
      </c>
      <c r="T22" s="2">
        <v>1.3796296296296297E-3</v>
      </c>
      <c r="U22" s="2">
        <v>1.2639351851851852E-3</v>
      </c>
    </row>
    <row r="23" spans="1:21" x14ac:dyDescent="0.25">
      <c r="A23">
        <v>22</v>
      </c>
      <c r="B23" s="2">
        <v>1.2545254629629629E-3</v>
      </c>
      <c r="C23" s="2">
        <v>1.2378703703703703E-3</v>
      </c>
      <c r="D23" s="2">
        <v>1.2384259259259258E-3</v>
      </c>
      <c r="E23" s="2">
        <v>1.2708449074074076E-3</v>
      </c>
      <c r="F23" s="2">
        <v>1.3214930555555558E-3</v>
      </c>
      <c r="G23" s="2">
        <v>1.2535069444444445E-3</v>
      </c>
      <c r="H23" s="2">
        <v>1.2535416666666665E-3</v>
      </c>
      <c r="I23" s="2">
        <v>1.2333796296296296E-3</v>
      </c>
      <c r="J23" s="2">
        <v>1.2525925925925925E-3</v>
      </c>
      <c r="K23" s="2">
        <v>1.2583680555555555E-3</v>
      </c>
      <c r="L23" s="2">
        <v>1.2343634259259259E-3</v>
      </c>
      <c r="M23" s="2">
        <v>1.2469907407407408E-3</v>
      </c>
      <c r="N23" s="2">
        <v>1.2422222222222225E-3</v>
      </c>
      <c r="O23" s="2">
        <v>1.2229050925925925E-3</v>
      </c>
      <c r="P23" s="2">
        <v>1.2419675925925925E-3</v>
      </c>
      <c r="Q23" s="2">
        <v>1.2536689814814815E-3</v>
      </c>
      <c r="R23" s="2">
        <v>1.2675810185185186E-3</v>
      </c>
      <c r="S23" s="2">
        <v>1.3371527777777776E-3</v>
      </c>
      <c r="T23" s="2">
        <v>1.5002314814814815E-3</v>
      </c>
      <c r="U23" s="2">
        <v>1.2616435185185185E-3</v>
      </c>
    </row>
    <row r="24" spans="1:21" x14ac:dyDescent="0.25">
      <c r="A24">
        <v>23</v>
      </c>
      <c r="B24" s="2">
        <v>1.2578587962962962E-3</v>
      </c>
      <c r="C24" s="2">
        <v>1.2422337962962964E-3</v>
      </c>
      <c r="D24" s="2">
        <v>1.2409722222222221E-3</v>
      </c>
      <c r="E24" s="2">
        <v>1.2505787037037036E-3</v>
      </c>
      <c r="F24" s="2">
        <v>1.3945949074074075E-3</v>
      </c>
      <c r="G24" s="2">
        <v>1.2637847222222223E-3</v>
      </c>
      <c r="H24" s="2">
        <v>1.2845486111111111E-3</v>
      </c>
      <c r="I24" s="2">
        <v>1.238136574074074E-3</v>
      </c>
      <c r="J24" s="2">
        <v>1.2574652777777777E-3</v>
      </c>
      <c r="K24" s="2">
        <v>1.2492361111111111E-3</v>
      </c>
      <c r="L24" s="2">
        <v>1.2458217592592592E-3</v>
      </c>
      <c r="M24" s="2">
        <v>1.2671180555555556E-3</v>
      </c>
      <c r="N24" s="2">
        <v>1.2809143518518519E-3</v>
      </c>
      <c r="O24" s="2">
        <v>1.2335185185185186E-3</v>
      </c>
      <c r="P24" s="2">
        <v>1.2496412037037038E-3</v>
      </c>
      <c r="Q24" s="2">
        <v>1.2610300925925925E-3</v>
      </c>
      <c r="R24" s="2">
        <v>1.2642708333333332E-3</v>
      </c>
      <c r="S24" s="2">
        <v>1.4743171296296295E-3</v>
      </c>
      <c r="T24" s="2">
        <v>1.246701388888889E-3</v>
      </c>
      <c r="U24" s="2">
        <v>1.2588888888888888E-3</v>
      </c>
    </row>
    <row r="25" spans="1:21" x14ac:dyDescent="0.25">
      <c r="A25">
        <v>24</v>
      </c>
      <c r="B25" s="2">
        <v>1.2565625000000001E-3</v>
      </c>
      <c r="C25" s="2">
        <v>1.2358796296296297E-3</v>
      </c>
      <c r="D25" s="2">
        <v>1.240613425925926E-3</v>
      </c>
      <c r="E25" s="2">
        <v>1.2433564814814814E-3</v>
      </c>
      <c r="F25" s="2">
        <v>1.505138888888889E-3</v>
      </c>
      <c r="G25" s="2">
        <v>1.2555555555555555E-3</v>
      </c>
      <c r="H25" s="2">
        <v>1.2459375000000001E-3</v>
      </c>
      <c r="I25" s="2">
        <v>1.2438888888888888E-3</v>
      </c>
      <c r="J25" s="2">
        <v>1.2573726851851854E-3</v>
      </c>
      <c r="K25" s="2">
        <v>1.2455439814814814E-3</v>
      </c>
      <c r="L25" s="2">
        <v>1.2293287037037036E-3</v>
      </c>
      <c r="M25" s="2">
        <v>1.2516550925925926E-3</v>
      </c>
      <c r="N25" s="2">
        <v>1.2459259259259259E-3</v>
      </c>
      <c r="O25" s="2">
        <v>1.2406018518518519E-3</v>
      </c>
      <c r="P25" s="2">
        <v>1.2596180555555555E-3</v>
      </c>
      <c r="Q25" s="2">
        <v>1.2589004629629628E-3</v>
      </c>
      <c r="R25" s="2">
        <v>1.260925925925926E-3</v>
      </c>
      <c r="S25" s="2">
        <v>1.2186342592592594E-3</v>
      </c>
      <c r="T25" s="2">
        <v>1.2565277777777779E-3</v>
      </c>
      <c r="U25" s="2">
        <v>1.2552083333333334E-3</v>
      </c>
    </row>
    <row r="26" spans="1:21" x14ac:dyDescent="0.25">
      <c r="A26">
        <v>25</v>
      </c>
      <c r="B26" s="2">
        <v>1.2573379629629629E-3</v>
      </c>
      <c r="C26" s="2">
        <v>1.2379745370370372E-3</v>
      </c>
      <c r="D26" s="2">
        <v>1.2448611111111111E-3</v>
      </c>
      <c r="E26" s="2">
        <v>1.242326388888889E-3</v>
      </c>
      <c r="F26" s="2">
        <v>1.2390972222222222E-3</v>
      </c>
      <c r="G26" s="2">
        <v>1.2564583333333332E-3</v>
      </c>
      <c r="H26" s="2">
        <v>1.2432291666666666E-3</v>
      </c>
      <c r="I26" s="2">
        <v>1.2487500000000001E-3</v>
      </c>
      <c r="J26" s="2">
        <v>1.2540393518518519E-3</v>
      </c>
      <c r="K26" s="2">
        <v>1.2463425925925925E-3</v>
      </c>
      <c r="L26" s="2">
        <v>1.237523148148148E-3</v>
      </c>
      <c r="M26" s="2">
        <v>1.2452199074074073E-3</v>
      </c>
      <c r="N26" s="2">
        <v>1.2464699074074075E-3</v>
      </c>
      <c r="O26" s="2">
        <v>1.2459375000000001E-3</v>
      </c>
      <c r="P26" s="2">
        <v>1.2636689814814815E-3</v>
      </c>
      <c r="Q26" s="2">
        <v>1.2559837962962965E-3</v>
      </c>
      <c r="R26" s="2">
        <v>1.2614930555555554E-3</v>
      </c>
      <c r="S26" s="2">
        <v>1.2560069444444446E-3</v>
      </c>
      <c r="T26" s="2">
        <v>1.258101851851852E-3</v>
      </c>
      <c r="U26" s="2">
        <v>1.2565972222222221E-3</v>
      </c>
    </row>
    <row r="27" spans="1:21" x14ac:dyDescent="0.25">
      <c r="A27">
        <v>26</v>
      </c>
      <c r="B27" s="2">
        <v>1.260625E-3</v>
      </c>
      <c r="C27" s="2">
        <v>1.2438541666666668E-3</v>
      </c>
      <c r="D27" s="2">
        <v>1.251539351851852E-3</v>
      </c>
      <c r="E27" s="2">
        <v>1.2406712962962964E-3</v>
      </c>
      <c r="F27" s="2">
        <v>1.2380208333333334E-3</v>
      </c>
      <c r="G27" s="2">
        <v>1.2572685185185185E-3</v>
      </c>
      <c r="H27" s="2">
        <v>1.2453472222222221E-3</v>
      </c>
      <c r="I27" s="2">
        <v>1.2478009259259259E-3</v>
      </c>
      <c r="J27" s="2">
        <v>1.256412037037037E-3</v>
      </c>
      <c r="K27" s="2">
        <v>1.2458101851851851E-3</v>
      </c>
      <c r="L27" s="2">
        <v>1.2574768518518519E-3</v>
      </c>
      <c r="M27" s="2">
        <v>1.2435763888888889E-3</v>
      </c>
      <c r="N27" s="2">
        <v>1.2469675925925927E-3</v>
      </c>
      <c r="O27" s="2">
        <v>1.247349537037037E-3</v>
      </c>
      <c r="P27" s="2">
        <v>1.3615740740740741E-3</v>
      </c>
      <c r="Q27" s="2">
        <v>1.2561921296296297E-3</v>
      </c>
      <c r="R27" s="2">
        <v>1.2628587962962962E-3</v>
      </c>
      <c r="S27" s="2">
        <v>1.257824074074074E-3</v>
      </c>
      <c r="T27" s="2">
        <v>1.2572916666666668E-3</v>
      </c>
      <c r="U27" s="2">
        <v>1.256087962962963E-3</v>
      </c>
    </row>
    <row r="28" spans="1:21" x14ac:dyDescent="0.25">
      <c r="A28">
        <v>27</v>
      </c>
      <c r="B28" s="2">
        <v>1.2548148148148147E-3</v>
      </c>
      <c r="C28" s="2">
        <v>1.2537731481481482E-3</v>
      </c>
      <c r="D28" s="2">
        <v>1.2478240740740742E-3</v>
      </c>
      <c r="E28" s="2">
        <v>1.2510648148148149E-3</v>
      </c>
      <c r="F28" s="2">
        <v>1.2391203703703702E-3</v>
      </c>
      <c r="G28" s="2">
        <v>1.2555902777777778E-3</v>
      </c>
      <c r="H28" s="2">
        <v>1.2447800925925925E-3</v>
      </c>
      <c r="I28" s="2">
        <v>1.2577662037037039E-3</v>
      </c>
      <c r="J28" s="2">
        <v>1.2728472222222223E-3</v>
      </c>
      <c r="K28" s="2">
        <v>1.2434837962962964E-3</v>
      </c>
      <c r="L28" s="2">
        <v>1.2670486111111109E-3</v>
      </c>
      <c r="M28" s="2">
        <v>1.2450115740740742E-3</v>
      </c>
      <c r="N28" s="2">
        <v>1.2547800925925927E-3</v>
      </c>
      <c r="O28" s="2">
        <v>1.2572569444444443E-3</v>
      </c>
      <c r="P28" s="2">
        <v>1.4755787037037036E-3</v>
      </c>
      <c r="Q28" s="2">
        <v>1.2585069444444445E-3</v>
      </c>
      <c r="R28" s="2">
        <v>1.2565162037037037E-3</v>
      </c>
      <c r="S28" s="2">
        <v>1.2531712962962963E-3</v>
      </c>
      <c r="T28" s="2">
        <v>1.2571412037037037E-3</v>
      </c>
      <c r="U28" s="2">
        <v>1.2592013888888889E-3</v>
      </c>
    </row>
    <row r="29" spans="1:21" x14ac:dyDescent="0.25">
      <c r="A29">
        <v>28</v>
      </c>
      <c r="B29" s="2">
        <v>1.2558796296296296E-3</v>
      </c>
      <c r="C29" s="2">
        <v>1.2571527777777778E-3</v>
      </c>
      <c r="D29" s="2">
        <v>1.248275462962963E-3</v>
      </c>
      <c r="E29" s="2">
        <v>1.244375E-3</v>
      </c>
      <c r="F29" s="2">
        <v>1.2408564814814815E-3</v>
      </c>
      <c r="G29" s="2">
        <v>1.254386574074074E-3</v>
      </c>
      <c r="H29" s="2">
        <v>1.2444675925925926E-3</v>
      </c>
      <c r="I29" s="2">
        <v>1.2619560185185186E-3</v>
      </c>
      <c r="J29" s="2">
        <v>1.2584837962962962E-3</v>
      </c>
      <c r="K29" s="2">
        <v>1.2471064814814816E-3</v>
      </c>
      <c r="L29" s="2">
        <v>1.2430555555555556E-3</v>
      </c>
      <c r="M29" s="2">
        <v>1.2502083333333334E-3</v>
      </c>
      <c r="N29" s="2">
        <v>1.2507986111111112E-3</v>
      </c>
      <c r="O29" s="2">
        <v>1.2633796296296297E-3</v>
      </c>
      <c r="P29" s="2">
        <v>1.2536458333333334E-3</v>
      </c>
      <c r="Q29" s="2">
        <v>1.2626041666666666E-3</v>
      </c>
      <c r="R29" s="2">
        <v>1.2574305555555557E-3</v>
      </c>
      <c r="S29" s="2">
        <v>1.2538078703703704E-3</v>
      </c>
      <c r="T29" s="2">
        <v>1.2562847222222222E-3</v>
      </c>
      <c r="U29" s="2">
        <v>1.2570601851851853E-3</v>
      </c>
    </row>
    <row r="30" spans="1:21" x14ac:dyDescent="0.25">
      <c r="A30">
        <v>29</v>
      </c>
      <c r="B30" s="2">
        <v>1.2755439814814815E-3</v>
      </c>
      <c r="C30" s="2">
        <v>1.2467245370370371E-3</v>
      </c>
      <c r="D30" s="2">
        <v>1.2434259259259258E-3</v>
      </c>
      <c r="E30" s="2">
        <v>1.2437731481481481E-3</v>
      </c>
      <c r="F30" s="2">
        <v>1.2422453703703703E-3</v>
      </c>
      <c r="G30" s="2">
        <v>1.2575578703703705E-3</v>
      </c>
      <c r="H30" s="2">
        <v>1.2479976851851851E-3</v>
      </c>
      <c r="I30" s="2">
        <v>1.244837962962963E-3</v>
      </c>
      <c r="J30" s="2">
        <v>1.2724189814814814E-3</v>
      </c>
      <c r="K30" s="2">
        <v>1.2460879629629629E-3</v>
      </c>
      <c r="L30" s="2">
        <v>1.2516319444444445E-3</v>
      </c>
      <c r="M30" s="2">
        <v>1.2393518518518519E-3</v>
      </c>
      <c r="N30" s="2">
        <v>1.2520254629629628E-3</v>
      </c>
      <c r="O30" s="2">
        <v>1.2601157407407407E-3</v>
      </c>
      <c r="P30" s="2">
        <v>1.2471064814814816E-3</v>
      </c>
      <c r="Q30" s="2">
        <v>1.267488425925926E-3</v>
      </c>
      <c r="R30" s="2">
        <v>1.2532986111111111E-3</v>
      </c>
      <c r="S30" s="2">
        <v>1.2469212962962963E-3</v>
      </c>
      <c r="T30" s="2">
        <v>1.2521759259259259E-3</v>
      </c>
      <c r="U30" s="2">
        <v>1.259027777777778E-3</v>
      </c>
    </row>
    <row r="31" spans="1:21" x14ac:dyDescent="0.25">
      <c r="A31">
        <v>30</v>
      </c>
      <c r="B31" s="2">
        <v>1.2582175925925927E-3</v>
      </c>
      <c r="C31" s="2">
        <v>1.2543518518518518E-3</v>
      </c>
      <c r="D31" s="2">
        <v>1.2514583333333332E-3</v>
      </c>
      <c r="E31" s="2">
        <v>1.2500578703703703E-3</v>
      </c>
      <c r="F31" s="2">
        <v>1.2544328703703704E-3</v>
      </c>
      <c r="G31" s="2">
        <v>1.2796064814814816E-3</v>
      </c>
      <c r="H31" s="2">
        <v>1.2434375E-3</v>
      </c>
      <c r="I31" s="2">
        <v>1.2538310185185185E-3</v>
      </c>
      <c r="J31" s="2">
        <v>1.2766087962962963E-3</v>
      </c>
      <c r="K31" s="2">
        <v>1.2452893518518518E-3</v>
      </c>
      <c r="L31" s="2">
        <v>1.2464236111111111E-3</v>
      </c>
      <c r="M31" s="2">
        <v>1.2524652777777779E-3</v>
      </c>
      <c r="N31" s="2">
        <v>1.2526967592592592E-3</v>
      </c>
      <c r="O31" s="2">
        <v>1.2439699074074074E-3</v>
      </c>
      <c r="P31" s="2">
        <v>1.2426388888888888E-3</v>
      </c>
      <c r="Q31" s="2">
        <v>1.2612037037037038E-3</v>
      </c>
      <c r="R31" s="2">
        <v>1.2641898148148148E-3</v>
      </c>
      <c r="S31" s="2">
        <v>1.24625E-3</v>
      </c>
      <c r="T31" s="2">
        <v>1.2474768518518518E-3</v>
      </c>
      <c r="U31" s="2">
        <v>1.2640740740740741E-3</v>
      </c>
    </row>
    <row r="32" spans="1:21" x14ac:dyDescent="0.25">
      <c r="A32">
        <v>31</v>
      </c>
      <c r="B32" s="2">
        <v>1.2928819444444444E-3</v>
      </c>
      <c r="C32" s="2">
        <v>1.2647337962962964E-3</v>
      </c>
      <c r="D32" s="2">
        <v>1.2461574074074074E-3</v>
      </c>
      <c r="E32" s="2">
        <v>1.2446296296296296E-3</v>
      </c>
      <c r="F32" s="2">
        <v>1.2697453703703705E-3</v>
      </c>
      <c r="G32" s="2">
        <v>1.2665625000000001E-3</v>
      </c>
      <c r="H32" s="2">
        <v>1.248564814814815E-3</v>
      </c>
      <c r="I32" s="2">
        <v>1.2525462962962961E-3</v>
      </c>
      <c r="J32" s="2">
        <v>1.3526157407407408E-3</v>
      </c>
      <c r="K32" s="2">
        <v>1.2476157407407408E-3</v>
      </c>
      <c r="L32" s="2">
        <v>1.2501041666666665E-3</v>
      </c>
      <c r="M32" s="2">
        <v>1.2459027777777779E-3</v>
      </c>
      <c r="N32" s="2">
        <v>1.2589120370370369E-3</v>
      </c>
      <c r="O32" s="2">
        <v>1.2546874999999999E-3</v>
      </c>
      <c r="P32" s="2">
        <v>1.2594328703703704E-3</v>
      </c>
      <c r="Q32" s="2">
        <v>1.2617592592592591E-3</v>
      </c>
      <c r="R32" s="2">
        <v>1.2685416666666667E-3</v>
      </c>
      <c r="S32" s="2">
        <v>1.2542824074074073E-3</v>
      </c>
      <c r="T32" s="2">
        <v>1.2537384259259259E-3</v>
      </c>
      <c r="U32" s="2">
        <v>1.280960648148148E-3</v>
      </c>
    </row>
    <row r="33" spans="1:21" x14ac:dyDescent="0.25">
      <c r="A33">
        <v>32</v>
      </c>
      <c r="B33" s="2">
        <v>1.2617245370370369E-3</v>
      </c>
      <c r="C33" s="2">
        <v>1.2616898148148147E-3</v>
      </c>
      <c r="D33" s="2">
        <v>1.2368981481481482E-3</v>
      </c>
      <c r="E33" s="2">
        <v>1.2496296296296298E-3</v>
      </c>
      <c r="F33" s="2">
        <v>1.2621643518518518E-3</v>
      </c>
      <c r="G33" s="2">
        <v>1.3755787037037037E-3</v>
      </c>
      <c r="H33" s="2">
        <v>1.2465856481481481E-3</v>
      </c>
      <c r="I33" s="2">
        <v>1.2561805555555555E-3</v>
      </c>
      <c r="J33" s="2">
        <v>1.4639814814814817E-3</v>
      </c>
      <c r="K33" s="2">
        <v>1.2544675925925926E-3</v>
      </c>
      <c r="L33" s="2">
        <v>1.2538310185185185E-3</v>
      </c>
      <c r="M33" s="2">
        <v>1.249710648148148E-3</v>
      </c>
      <c r="N33" s="2">
        <v>1.2598263888888889E-3</v>
      </c>
      <c r="O33" s="2">
        <v>1.2510995370370369E-3</v>
      </c>
      <c r="P33" s="2">
        <v>1.2424189814814815E-3</v>
      </c>
      <c r="Q33" s="2">
        <v>1.2644791666666668E-3</v>
      </c>
      <c r="R33" s="2">
        <v>1.2637962962962961E-3</v>
      </c>
      <c r="S33" s="2">
        <v>1.2486805555555556E-3</v>
      </c>
      <c r="T33" s="2">
        <v>1.257662037037037E-3</v>
      </c>
      <c r="U33" s="2">
        <v>1.2702430555555555E-3</v>
      </c>
    </row>
    <row r="34" spans="1:21" x14ac:dyDescent="0.25">
      <c r="A34">
        <v>33</v>
      </c>
      <c r="B34" s="2">
        <v>1.3198495370370369E-3</v>
      </c>
      <c r="C34" s="2">
        <v>1.2484606481481481E-3</v>
      </c>
      <c r="D34" s="2">
        <v>1.2315972222222223E-3</v>
      </c>
      <c r="E34" s="2">
        <v>1.25E-3</v>
      </c>
      <c r="F34" s="2">
        <v>1.2647337962962964E-3</v>
      </c>
      <c r="G34" s="2">
        <v>1.4930555555555556E-3</v>
      </c>
      <c r="H34" s="2">
        <v>1.2467476851851852E-3</v>
      </c>
      <c r="I34" s="2">
        <v>1.234699074074074E-3</v>
      </c>
      <c r="J34" s="2">
        <v>1.2349421296296295E-3</v>
      </c>
      <c r="K34" s="2">
        <v>1.2536458333333334E-3</v>
      </c>
      <c r="L34" s="2">
        <v>1.2729282407407409E-3</v>
      </c>
      <c r="M34" s="2">
        <v>1.2399421296296297E-3</v>
      </c>
      <c r="N34" s="2">
        <v>1.2603124999999999E-3</v>
      </c>
      <c r="O34" s="2">
        <v>1.2542592592592592E-3</v>
      </c>
      <c r="P34" s="2">
        <v>1.2699421296296298E-3</v>
      </c>
      <c r="Q34" s="2">
        <v>1.2738078703703705E-3</v>
      </c>
      <c r="R34" s="2">
        <v>1.2611921296296297E-3</v>
      </c>
      <c r="S34" s="2">
        <v>1.2821296296296298E-3</v>
      </c>
      <c r="T34" s="2">
        <v>1.2601851851851851E-3</v>
      </c>
      <c r="U34" s="2">
        <v>1.3422337962962962E-3</v>
      </c>
    </row>
    <row r="35" spans="1:21" x14ac:dyDescent="0.25">
      <c r="A35">
        <v>34</v>
      </c>
      <c r="B35" s="2">
        <v>1.7270486111111113E-3</v>
      </c>
      <c r="C35" s="2">
        <v>1.2899768518518518E-3</v>
      </c>
      <c r="D35" s="2">
        <v>1.2267708333333334E-3</v>
      </c>
      <c r="E35" s="2">
        <v>1.289988425925926E-3</v>
      </c>
      <c r="F35" s="2">
        <v>1.2571064814814812E-3</v>
      </c>
      <c r="G35" s="2">
        <v>1.2268981481481482E-3</v>
      </c>
      <c r="H35" s="2">
        <v>1.2621527777777776E-3</v>
      </c>
      <c r="I35" s="2">
        <v>1.2181712962962964E-3</v>
      </c>
      <c r="J35" s="2">
        <v>1.2405555555555555E-3</v>
      </c>
      <c r="K35" s="2">
        <v>1.2998958333333332E-3</v>
      </c>
      <c r="L35" s="2">
        <v>1.2731365740740741E-3</v>
      </c>
      <c r="M35" s="2">
        <v>1.2593749999999999E-3</v>
      </c>
      <c r="N35" s="2">
        <v>1.2820949074074076E-3</v>
      </c>
      <c r="O35" s="2">
        <v>1.2260300925925926E-3</v>
      </c>
      <c r="P35" s="2">
        <v>1.2473842592592593E-3</v>
      </c>
      <c r="Q35" s="2">
        <v>1.2831481481481481E-3</v>
      </c>
      <c r="R35" s="2">
        <v>1.2584837962962962E-3</v>
      </c>
      <c r="S35" s="2">
        <v>1.2626388888888889E-3</v>
      </c>
      <c r="T35" s="2">
        <v>1.2589120370370369E-3</v>
      </c>
      <c r="U35" s="2">
        <v>1.4754050925925926E-3</v>
      </c>
    </row>
    <row r="36" spans="1:21" x14ac:dyDescent="0.25">
      <c r="A36">
        <v>35</v>
      </c>
      <c r="B36" s="2">
        <v>1.5430092592592594E-3</v>
      </c>
      <c r="C36" s="2">
        <v>1.2680902777777777E-3</v>
      </c>
      <c r="D36" s="2">
        <v>1.2241435185185185E-3</v>
      </c>
      <c r="E36" s="2">
        <v>1.2614814814814815E-3</v>
      </c>
      <c r="F36" s="2">
        <v>1.3847800925925926E-3</v>
      </c>
      <c r="G36" s="2">
        <v>1.2429282407407408E-3</v>
      </c>
      <c r="H36" s="2">
        <v>1.257847222222222E-3</v>
      </c>
      <c r="I36" s="2">
        <v>1.2159027777777778E-3</v>
      </c>
      <c r="J36" s="2">
        <v>1.2397453703703704E-3</v>
      </c>
      <c r="K36" s="2">
        <v>1.2559027777777779E-3</v>
      </c>
      <c r="L36" s="2">
        <v>1.2422800925925924E-3</v>
      </c>
      <c r="M36" s="2">
        <v>1.2562731481481481E-3</v>
      </c>
      <c r="N36" s="2">
        <v>1.2640972222222222E-3</v>
      </c>
      <c r="O36" s="2">
        <v>1.2182060185185186E-3</v>
      </c>
      <c r="P36" s="2">
        <v>1.2210069444444445E-3</v>
      </c>
      <c r="Q36" s="2">
        <v>1.6898032407407408E-3</v>
      </c>
      <c r="R36" s="2"/>
      <c r="S36" s="2">
        <v>1.2399305555555555E-3</v>
      </c>
      <c r="T36" s="2">
        <v>1.3436574074074073E-3</v>
      </c>
      <c r="U36" s="2">
        <v>1.4882175925925924E-3</v>
      </c>
    </row>
    <row r="37" spans="1:21" x14ac:dyDescent="0.25">
      <c r="A37">
        <v>36</v>
      </c>
      <c r="B37" s="2">
        <v>1.7747916666666667E-3</v>
      </c>
      <c r="C37" s="2">
        <v>1.516875E-3</v>
      </c>
      <c r="D37" s="2">
        <v>1.3812152777777779E-3</v>
      </c>
      <c r="E37" s="2">
        <v>1.5220601851851851E-3</v>
      </c>
      <c r="F37" s="2">
        <v>2.1096875E-3</v>
      </c>
      <c r="G37" s="2">
        <v>1.5556597222222222E-3</v>
      </c>
      <c r="H37" s="2">
        <v>1.5205324074074077E-3</v>
      </c>
      <c r="I37" s="2">
        <v>1.3792824074074074E-3</v>
      </c>
      <c r="J37" s="2">
        <v>1.5546643518518516E-3</v>
      </c>
      <c r="K37" s="2">
        <v>1.5165972222222221E-3</v>
      </c>
      <c r="L37" s="2">
        <v>1.4963657407407408E-3</v>
      </c>
      <c r="M37" s="2">
        <v>1.6079398148148149E-3</v>
      </c>
      <c r="N37" s="2">
        <v>1.5714120370370372E-3</v>
      </c>
      <c r="O37" s="2">
        <v>1.4241550925925925E-3</v>
      </c>
      <c r="P37" s="2">
        <v>1.444201388888889E-3</v>
      </c>
      <c r="Q37" s="2">
        <v>1.9285532407407409E-3</v>
      </c>
      <c r="R37" s="2"/>
      <c r="S37" s="2">
        <v>1.4765393518518519E-3</v>
      </c>
      <c r="T37" s="2">
        <v>1.7400694444444445E-3</v>
      </c>
      <c r="U37" s="2">
        <v>1.713263888888889E-3</v>
      </c>
    </row>
    <row r="38" spans="1:21" x14ac:dyDescent="0.25">
      <c r="A38">
        <v>37</v>
      </c>
      <c r="B38" s="2">
        <v>1.7403240740740738E-3</v>
      </c>
      <c r="C38" s="2">
        <v>1.7406597222222222E-3</v>
      </c>
      <c r="D38" s="2">
        <v>1.9255555555555556E-3</v>
      </c>
      <c r="E38" s="2">
        <v>1.769386574074074E-3</v>
      </c>
      <c r="F38" s="2">
        <v>1.7350231481481481E-3</v>
      </c>
      <c r="G38" s="2">
        <v>1.7362152777777777E-3</v>
      </c>
      <c r="H38" s="2">
        <v>1.7729398148148149E-3</v>
      </c>
      <c r="I38" s="2">
        <v>1.8846412037037037E-3</v>
      </c>
      <c r="J38" s="2">
        <v>1.7418055555555555E-3</v>
      </c>
      <c r="K38" s="2">
        <v>1.7589467592592594E-3</v>
      </c>
      <c r="L38" s="2">
        <v>1.7335648148148147E-3</v>
      </c>
      <c r="M38" s="2">
        <v>1.9836574074074075E-3</v>
      </c>
      <c r="N38" s="2">
        <v>1.9175810185185183E-3</v>
      </c>
      <c r="O38" s="2">
        <v>1.8215509259259259E-3</v>
      </c>
      <c r="P38" s="2">
        <v>1.7451504629629631E-3</v>
      </c>
      <c r="Q38" s="2">
        <v>1.2909606481481481E-3</v>
      </c>
      <c r="R38" s="2"/>
      <c r="S38" s="2">
        <v>1.7400578703703703E-3</v>
      </c>
      <c r="T38" s="2">
        <v>1.7038657407407408E-3</v>
      </c>
      <c r="U38" s="2">
        <v>1.9293634259259262E-3</v>
      </c>
    </row>
    <row r="39" spans="1:21" x14ac:dyDescent="0.25">
      <c r="A39">
        <v>38</v>
      </c>
      <c r="B39" s="2">
        <v>1.3767476851851851E-3</v>
      </c>
      <c r="C39" s="2">
        <v>1.7187037037037038E-3</v>
      </c>
      <c r="D39" s="2">
        <v>1.9240393518518519E-3</v>
      </c>
      <c r="E39" s="2">
        <v>1.6773611111111112E-3</v>
      </c>
      <c r="F39" s="2">
        <v>1.3822106481481483E-3</v>
      </c>
      <c r="G39" s="2">
        <v>1.6507523148148147E-3</v>
      </c>
      <c r="H39" s="2">
        <v>1.6735300925925926E-3</v>
      </c>
      <c r="I39" s="2">
        <v>1.9264120370370372E-3</v>
      </c>
      <c r="J39" s="2">
        <v>1.6461689814814817E-3</v>
      </c>
      <c r="K39" s="2">
        <v>1.6838657407407408E-3</v>
      </c>
      <c r="L39" s="2">
        <v>1.8193749999999998E-3</v>
      </c>
      <c r="M39" s="2">
        <v>1.4452430555555555E-3</v>
      </c>
      <c r="N39" s="2">
        <v>1.6162499999999998E-3</v>
      </c>
      <c r="O39" s="2">
        <v>1.9196527777777777E-3</v>
      </c>
      <c r="P39" s="2">
        <v>1.9155439814814814E-3</v>
      </c>
      <c r="Q39" s="2">
        <v>1.4917476851851851E-3</v>
      </c>
      <c r="R39" s="2"/>
      <c r="S39" s="2">
        <v>1.839837962962963E-3</v>
      </c>
      <c r="T39" s="2">
        <v>1.3809259259259259E-3</v>
      </c>
      <c r="U39" s="2">
        <v>1.3563657407407407E-3</v>
      </c>
    </row>
    <row r="40" spans="1:21" x14ac:dyDescent="0.25">
      <c r="A40">
        <v>39</v>
      </c>
      <c r="B40" s="2">
        <v>1.5214583333333332E-3</v>
      </c>
      <c r="C40" s="2">
        <v>1.9466666666666666E-3</v>
      </c>
      <c r="D40" s="2">
        <v>1.9102662037037037E-3</v>
      </c>
      <c r="E40" s="2">
        <v>1.9376388888888889E-3</v>
      </c>
      <c r="F40" s="2">
        <v>1.3146643518518518E-3</v>
      </c>
      <c r="G40" s="2">
        <v>1.953159722222222E-3</v>
      </c>
      <c r="H40" s="2">
        <v>1.9386111111111112E-3</v>
      </c>
      <c r="I40" s="2">
        <v>1.911863425925926E-3</v>
      </c>
      <c r="J40" s="2">
        <v>1.9394791666666666E-3</v>
      </c>
      <c r="K40" s="2">
        <v>1.9457523148148149E-3</v>
      </c>
      <c r="L40" s="2">
        <v>1.9431597222222222E-3</v>
      </c>
      <c r="M40" s="2">
        <v>1.9398842592592593E-3</v>
      </c>
      <c r="N40" s="2">
        <v>1.9393634259259258E-3</v>
      </c>
      <c r="O40" s="2">
        <v>1.9016435185185187E-3</v>
      </c>
      <c r="P40" s="2">
        <v>1.9287500000000001E-3</v>
      </c>
      <c r="Q40" s="2">
        <v>1.2319212962962963E-3</v>
      </c>
      <c r="R40" s="2"/>
      <c r="S40" s="2">
        <v>1.924189814814815E-3</v>
      </c>
      <c r="T40" s="2">
        <v>1.5232291666666667E-3</v>
      </c>
      <c r="U40" s="2">
        <v>1.7170138888888888E-3</v>
      </c>
    </row>
    <row r="41" spans="1:21" x14ac:dyDescent="0.25">
      <c r="A41">
        <v>40</v>
      </c>
      <c r="B41" s="2">
        <v>1.7888888888888891E-3</v>
      </c>
      <c r="C41" s="2">
        <v>1.8933449074074076E-3</v>
      </c>
      <c r="D41" s="2">
        <v>1.9724074074074075E-3</v>
      </c>
      <c r="E41" s="2">
        <v>1.8874189814814815E-3</v>
      </c>
      <c r="F41" s="2">
        <v>1.7806828703703702E-3</v>
      </c>
      <c r="G41" s="2">
        <v>1.8302662037037037E-3</v>
      </c>
      <c r="H41" s="2">
        <v>1.872013888888889E-3</v>
      </c>
      <c r="I41" s="2">
        <v>1.9675578703703704E-3</v>
      </c>
      <c r="J41" s="2">
        <v>1.8536111111111112E-3</v>
      </c>
      <c r="K41" s="2">
        <v>1.8914004629629628E-3</v>
      </c>
      <c r="L41" s="2">
        <v>1.9110300925925926E-3</v>
      </c>
      <c r="M41" s="2">
        <v>1.8111805555555555E-3</v>
      </c>
      <c r="N41" s="2">
        <v>1.8267245370370371E-3</v>
      </c>
      <c r="O41" s="2">
        <v>1.9666435185185186E-3</v>
      </c>
      <c r="P41" s="2">
        <v>1.9347453703703703E-3</v>
      </c>
      <c r="Q41" s="2">
        <v>1.2329166666666667E-3</v>
      </c>
      <c r="R41" s="2"/>
      <c r="S41" s="2">
        <v>1.9339120370370369E-3</v>
      </c>
      <c r="T41" s="2">
        <v>1.7827777777777774E-3</v>
      </c>
      <c r="U41" s="2">
        <v>1.8051157407407408E-3</v>
      </c>
    </row>
    <row r="42" spans="1:21" x14ac:dyDescent="0.25">
      <c r="A42">
        <v>41</v>
      </c>
      <c r="B42" s="2">
        <v>1.3046296296296295E-3</v>
      </c>
      <c r="C42" s="2">
        <v>1.2690625E-3</v>
      </c>
      <c r="D42" s="2">
        <v>1.2354166666666666E-3</v>
      </c>
      <c r="E42" s="2">
        <v>1.2806481481481482E-3</v>
      </c>
      <c r="F42" s="2">
        <v>1.2989699074074073E-3</v>
      </c>
      <c r="G42" s="2">
        <v>1.2866319444444444E-3</v>
      </c>
      <c r="H42" s="2">
        <v>1.2887268518518519E-3</v>
      </c>
      <c r="I42" s="2">
        <v>1.2387962962962962E-3</v>
      </c>
      <c r="J42" s="2">
        <v>1.4844097222222223E-3</v>
      </c>
      <c r="K42" s="2">
        <v>1.2768402777777776E-3</v>
      </c>
      <c r="L42" s="2">
        <v>1.2666898148148149E-3</v>
      </c>
      <c r="M42" s="2">
        <v>1.2931365740740739E-3</v>
      </c>
      <c r="N42" s="2">
        <v>1.2879861111111111E-3</v>
      </c>
      <c r="O42" s="2">
        <v>1.2453935185185185E-3</v>
      </c>
      <c r="P42" s="2">
        <v>1.2631597222222222E-3</v>
      </c>
      <c r="Q42" s="2">
        <v>1.2264930555555555E-3</v>
      </c>
      <c r="R42" s="2"/>
      <c r="S42" s="2">
        <v>1.2678125000000001E-3</v>
      </c>
      <c r="T42" s="2">
        <v>1.3211574074074074E-3</v>
      </c>
      <c r="U42" s="2">
        <v>1.3061226851851851E-3</v>
      </c>
    </row>
    <row r="43" spans="1:21" x14ac:dyDescent="0.25">
      <c r="A43">
        <v>42</v>
      </c>
      <c r="B43" s="2">
        <v>1.2477777777777778E-3</v>
      </c>
      <c r="C43" s="2">
        <v>1.2520949074074075E-3</v>
      </c>
      <c r="D43" s="2">
        <v>1.2314699074074075E-3</v>
      </c>
      <c r="E43" s="2">
        <v>1.2612847222222225E-3</v>
      </c>
      <c r="F43" s="2">
        <v>1.2526041666666666E-3</v>
      </c>
      <c r="G43" s="2">
        <v>1.2660069444444444E-3</v>
      </c>
      <c r="H43" s="2">
        <v>1.2629513888888888E-3</v>
      </c>
      <c r="I43" s="2">
        <v>1.2283101851851851E-3</v>
      </c>
      <c r="J43" s="2">
        <v>1.5651273148148145E-3</v>
      </c>
      <c r="K43" s="2">
        <v>1.2612268518518519E-3</v>
      </c>
      <c r="L43" s="2">
        <v>1.2455671296296297E-3</v>
      </c>
      <c r="M43" s="2">
        <v>1.2585648148148148E-3</v>
      </c>
      <c r="N43" s="2">
        <v>1.2632986111111111E-3</v>
      </c>
      <c r="O43" s="2">
        <v>1.2293171296296297E-3</v>
      </c>
      <c r="P43" s="2">
        <v>1.2373263888888889E-3</v>
      </c>
      <c r="Q43" s="2">
        <v>1.2266550925925926E-3</v>
      </c>
      <c r="R43" s="2"/>
      <c r="S43" s="2">
        <v>1.2405787037037036E-3</v>
      </c>
      <c r="T43" s="2">
        <v>1.2767592592592594E-3</v>
      </c>
      <c r="U43" s="2">
        <v>1.2480092592592593E-3</v>
      </c>
    </row>
    <row r="44" spans="1:21" x14ac:dyDescent="0.25">
      <c r="A44">
        <v>43</v>
      </c>
      <c r="B44" s="2">
        <v>1.2649189814814814E-3</v>
      </c>
      <c r="C44" s="2">
        <v>1.2434606481481483E-3</v>
      </c>
      <c r="D44" s="2">
        <v>1.2196527777777776E-3</v>
      </c>
      <c r="E44" s="2">
        <v>1.2556481481481483E-3</v>
      </c>
      <c r="F44" s="2">
        <v>1.2609837962962963E-3</v>
      </c>
      <c r="G44" s="2">
        <v>1.257199074074074E-3</v>
      </c>
      <c r="H44" s="2"/>
      <c r="I44" s="2">
        <v>1.2213541666666668E-3</v>
      </c>
      <c r="J44" s="2">
        <v>1.2256481481481482E-3</v>
      </c>
      <c r="K44" s="2">
        <v>1.2541435185185184E-3</v>
      </c>
      <c r="L44" s="2">
        <v>1.2404513888888888E-3</v>
      </c>
      <c r="M44" s="2">
        <v>1.2645023148148147E-3</v>
      </c>
      <c r="N44" s="2">
        <v>1.2605555555555556E-3</v>
      </c>
      <c r="O44" s="2">
        <v>1.2253009259259259E-3</v>
      </c>
      <c r="P44" s="2">
        <v>1.2328935185185186E-3</v>
      </c>
      <c r="Q44" s="2">
        <v>1.2412499999999999E-3</v>
      </c>
      <c r="R44" s="2"/>
      <c r="S44" s="2">
        <v>1.2395833333333334E-3</v>
      </c>
      <c r="T44" s="2">
        <v>1.2776736111111112E-3</v>
      </c>
      <c r="U44" s="2">
        <v>1.2636226851851851E-3</v>
      </c>
    </row>
    <row r="45" spans="1:21" x14ac:dyDescent="0.25">
      <c r="A45">
        <v>44</v>
      </c>
      <c r="B45" s="2">
        <v>1.5611805555555555E-3</v>
      </c>
      <c r="C45" s="2">
        <v>1.4962037037037036E-3</v>
      </c>
      <c r="D45" s="2">
        <v>1.4557175925925924E-3</v>
      </c>
      <c r="E45" s="2">
        <v>1.5184143518518522E-3</v>
      </c>
      <c r="F45" s="2">
        <v>1.5621412037037038E-3</v>
      </c>
      <c r="G45" s="2">
        <v>1.5311226851851855E-3</v>
      </c>
      <c r="H45" s="2"/>
      <c r="I45" s="2">
        <v>1.4686805555555555E-3</v>
      </c>
      <c r="J45" s="2">
        <v>1.7850462962962961E-3</v>
      </c>
      <c r="K45" s="2">
        <v>1.5172916666666666E-3</v>
      </c>
      <c r="L45" s="2">
        <v>1.4809606481481481E-3</v>
      </c>
      <c r="M45" s="2">
        <v>1.5473842592592594E-3</v>
      </c>
      <c r="N45" s="2">
        <v>1.5399074074074074E-3</v>
      </c>
      <c r="O45" s="2">
        <v>1.4722916666666667E-3</v>
      </c>
      <c r="P45" s="2">
        <v>1.4659606481481483E-3</v>
      </c>
      <c r="Q45" s="2">
        <v>1.602037037037037E-3</v>
      </c>
      <c r="R45" s="2"/>
      <c r="S45" s="2">
        <v>1.472349537037037E-3</v>
      </c>
      <c r="T45" s="2">
        <v>1.6357523148148147E-3</v>
      </c>
      <c r="U45" s="2">
        <v>1.5595949074074073E-3</v>
      </c>
    </row>
    <row r="46" spans="1:21" x14ac:dyDescent="0.25">
      <c r="A46">
        <v>45</v>
      </c>
      <c r="B46" s="2">
        <v>1.8110300925925926E-3</v>
      </c>
      <c r="C46" s="2">
        <v>1.8666782407407406E-3</v>
      </c>
      <c r="D46" s="2">
        <v>1.9396759259259261E-3</v>
      </c>
      <c r="E46" s="2">
        <v>1.8334259259259261E-3</v>
      </c>
      <c r="F46" s="2">
        <v>1.8127083333333335E-3</v>
      </c>
      <c r="G46" s="2">
        <v>1.8252546296296296E-3</v>
      </c>
      <c r="H46" s="2"/>
      <c r="I46" s="2">
        <v>1.9268287037037038E-3</v>
      </c>
      <c r="J46" s="2">
        <v>1.9438657407407408E-3</v>
      </c>
      <c r="K46" s="2">
        <v>1.831087962962963E-3</v>
      </c>
      <c r="L46" s="2">
        <v>1.8791087962962963E-3</v>
      </c>
      <c r="M46" s="2">
        <v>1.8156944444444444E-3</v>
      </c>
      <c r="N46" s="2">
        <v>1.8139583333333332E-3</v>
      </c>
      <c r="O46" s="2">
        <v>1.917523148148148E-3</v>
      </c>
      <c r="P46" s="2">
        <v>1.9002546296296296E-3</v>
      </c>
      <c r="Q46" s="2">
        <v>1.7464004629629628E-3</v>
      </c>
      <c r="R46" s="2"/>
      <c r="S46" s="2">
        <v>1.8927199074074074E-3</v>
      </c>
      <c r="T46" s="2">
        <v>1.9558912037037036E-3</v>
      </c>
      <c r="U46" s="2">
        <v>1.8096527777777779E-3</v>
      </c>
    </row>
    <row r="47" spans="1:21" x14ac:dyDescent="0.25">
      <c r="A47">
        <v>46</v>
      </c>
      <c r="B47" s="2">
        <v>1.906539351851852E-3</v>
      </c>
      <c r="C47" s="2">
        <v>1.9145601851851852E-3</v>
      </c>
      <c r="D47" s="2">
        <v>1.8898842592592596E-3</v>
      </c>
      <c r="E47" s="2">
        <v>1.9143171296296295E-3</v>
      </c>
      <c r="F47" s="2">
        <v>1.9100810185185184E-3</v>
      </c>
      <c r="G47" s="2">
        <v>1.8988194444444445E-3</v>
      </c>
      <c r="H47" s="2"/>
      <c r="I47" s="2">
        <v>1.8929513888888887E-3</v>
      </c>
      <c r="J47" s="2">
        <v>1.2909722222222222E-3</v>
      </c>
      <c r="K47" s="2">
        <v>1.9110995370370373E-3</v>
      </c>
      <c r="L47" s="2">
        <v>1.9085069444444444E-3</v>
      </c>
      <c r="M47" s="2">
        <v>1.912326388888889E-3</v>
      </c>
      <c r="N47" s="2">
        <v>1.9075810185185183E-3</v>
      </c>
      <c r="O47" s="2">
        <v>1.9035300925925927E-3</v>
      </c>
      <c r="P47" s="2">
        <v>1.8984143518518517E-3</v>
      </c>
      <c r="Q47" s="2">
        <v>1.7895601851851855E-3</v>
      </c>
      <c r="R47" s="2"/>
      <c r="S47" s="2">
        <v>1.8887037037037034E-3</v>
      </c>
      <c r="T47" s="2">
        <v>1.6754050925925923E-3</v>
      </c>
      <c r="U47" s="2">
        <v>1.9092939814814814E-3</v>
      </c>
    </row>
    <row r="48" spans="1:21" x14ac:dyDescent="0.25">
      <c r="A48">
        <v>47</v>
      </c>
      <c r="B48" s="2">
        <v>1.8624305555555555E-3</v>
      </c>
      <c r="C48" s="2">
        <v>1.9276273148148145E-3</v>
      </c>
      <c r="D48" s="2">
        <v>2.0072800925925926E-3</v>
      </c>
      <c r="E48" s="2">
        <v>1.9032986111111115E-3</v>
      </c>
      <c r="F48" s="2">
        <v>1.8541550925925924E-3</v>
      </c>
      <c r="G48" s="2">
        <v>1.8932870370370371E-3</v>
      </c>
      <c r="H48" s="2"/>
      <c r="I48" s="2">
        <v>1.9986574074074078E-3</v>
      </c>
      <c r="J48" s="2">
        <v>1.7145486111111111E-3</v>
      </c>
      <c r="K48" s="2">
        <v>1.9178356481481483E-3</v>
      </c>
      <c r="L48" s="2">
        <v>1.9481712962962962E-3</v>
      </c>
      <c r="M48" s="2">
        <v>1.8642592592592593E-3</v>
      </c>
      <c r="N48" s="2">
        <v>1.8824652777777778E-3</v>
      </c>
      <c r="O48" s="2">
        <v>1.9811805555555555E-3</v>
      </c>
      <c r="P48" s="2">
        <v>1.9772916666666667E-3</v>
      </c>
      <c r="Q48" s="2">
        <v>1.8358796296296294E-3</v>
      </c>
      <c r="R48" s="2"/>
      <c r="S48" s="2">
        <v>1.9710648148148148E-3</v>
      </c>
      <c r="T48" s="2">
        <v>1.8245254629629629E-3</v>
      </c>
      <c r="U48" s="2">
        <v>1.8594791666666666E-3</v>
      </c>
    </row>
    <row r="49" spans="1:21" x14ac:dyDescent="0.25">
      <c r="A49">
        <v>48</v>
      </c>
      <c r="B49" s="2">
        <v>1.3174884259259259E-3</v>
      </c>
      <c r="C49" s="2">
        <v>1.2645023148148147E-3</v>
      </c>
      <c r="D49" s="2">
        <v>1.2303472222222223E-3</v>
      </c>
      <c r="E49" s="2">
        <v>1.3003356481481481E-3</v>
      </c>
      <c r="F49" s="2">
        <v>1.288414351851852E-3</v>
      </c>
      <c r="G49" s="2">
        <v>1.2628587962962962E-3</v>
      </c>
      <c r="H49" s="2"/>
      <c r="I49" s="2">
        <v>1.2363194444444444E-3</v>
      </c>
      <c r="J49" s="2">
        <v>1.3037847222222225E-3</v>
      </c>
      <c r="K49" s="2">
        <v>1.2989467592592592E-3</v>
      </c>
      <c r="L49" s="2">
        <v>1.2614004629629629E-3</v>
      </c>
      <c r="M49" s="2">
        <v>1.2968055555555556E-3</v>
      </c>
      <c r="N49" s="2">
        <v>1.267650462962963E-3</v>
      </c>
      <c r="O49" s="2">
        <v>1.2437847222222223E-3</v>
      </c>
      <c r="P49" s="2">
        <v>1.2508680555555556E-3</v>
      </c>
      <c r="Q49" s="2">
        <v>1.2913773148148149E-3</v>
      </c>
      <c r="R49" s="2"/>
      <c r="S49" s="2">
        <v>1.2574999999999999E-3</v>
      </c>
      <c r="T49" s="2">
        <v>1.3148032407407407E-3</v>
      </c>
      <c r="U49" s="2">
        <v>1.2829513888888888E-3</v>
      </c>
    </row>
    <row r="50" spans="1:21" x14ac:dyDescent="0.25">
      <c r="A50">
        <v>49</v>
      </c>
      <c r="B50" s="2">
        <v>1.2624537037037038E-3</v>
      </c>
      <c r="C50" s="2">
        <v>1.2438773148148146E-3</v>
      </c>
      <c r="D50" s="2">
        <v>1.2232523148148148E-3</v>
      </c>
      <c r="E50" s="2">
        <v>1.2807407407407405E-3</v>
      </c>
      <c r="F50" s="2">
        <v>1.2712268518518517E-3</v>
      </c>
      <c r="G50" s="2">
        <v>1.2355671296296296E-3</v>
      </c>
      <c r="H50" s="2"/>
      <c r="I50" s="2">
        <v>1.2237384259259259E-3</v>
      </c>
      <c r="J50" s="2">
        <v>1.2614699074074075E-3</v>
      </c>
      <c r="K50" s="2">
        <v>1.257025462962963E-3</v>
      </c>
      <c r="L50" s="2">
        <v>1.2437384259259259E-3</v>
      </c>
      <c r="M50" s="2">
        <v>1.2763425925925926E-3</v>
      </c>
      <c r="N50" s="2">
        <v>1.2383449074074074E-3</v>
      </c>
      <c r="O50" s="2">
        <v>1.2257291666666666E-3</v>
      </c>
      <c r="P50" s="2">
        <v>1.235625E-3</v>
      </c>
      <c r="Q50" s="2">
        <v>1.2721527777777779E-3</v>
      </c>
      <c r="R50" s="2"/>
      <c r="S50" s="2">
        <v>1.2424421296296296E-3</v>
      </c>
      <c r="T50" s="2">
        <v>1.269849537037037E-3</v>
      </c>
      <c r="U50" s="2">
        <v>1.2540625E-3</v>
      </c>
    </row>
    <row r="51" spans="1:21" x14ac:dyDescent="0.25">
      <c r="A51">
        <v>50</v>
      </c>
      <c r="B51" s="2">
        <v>1.5110416666666666E-3</v>
      </c>
      <c r="C51" s="2">
        <v>1.4977662037037036E-3</v>
      </c>
      <c r="D51" s="2">
        <v>1.4141782407407408E-3</v>
      </c>
      <c r="E51" s="2"/>
      <c r="F51" s="2">
        <v>1.4934143518518519E-3</v>
      </c>
      <c r="G51" s="2">
        <v>1.5241898148148148E-3</v>
      </c>
      <c r="H51" s="2"/>
      <c r="I51" s="2">
        <v>1.4174421296296296E-3</v>
      </c>
      <c r="J51" s="2">
        <v>1.5392939814814815E-3</v>
      </c>
      <c r="K51" s="2">
        <v>1.500011574074074E-3</v>
      </c>
      <c r="L51" s="2">
        <v>1.487974537037037E-3</v>
      </c>
      <c r="M51" s="2">
        <v>1.5601388888888889E-3</v>
      </c>
      <c r="N51" s="2">
        <v>1.5291666666666665E-3</v>
      </c>
      <c r="O51" s="2">
        <v>1.4212037037037038E-3</v>
      </c>
      <c r="P51" s="2">
        <v>1.4657175925925925E-3</v>
      </c>
      <c r="Q51" s="2">
        <v>1.5052083333333332E-3</v>
      </c>
      <c r="R51" s="2"/>
      <c r="S51" s="2">
        <v>1.485775462962963E-3</v>
      </c>
      <c r="T51" s="2">
        <v>1.5314699074074074E-3</v>
      </c>
      <c r="U51" s="2">
        <v>1.5183217592592592E-3</v>
      </c>
    </row>
    <row r="52" spans="1:21" x14ac:dyDescent="0.25">
      <c r="A52">
        <v>51</v>
      </c>
      <c r="B52" s="2">
        <v>1.7944328703703705E-3</v>
      </c>
      <c r="C52" s="2">
        <v>1.8754282407407409E-3</v>
      </c>
      <c r="D52" s="2">
        <v>1.9960069444444443E-3</v>
      </c>
      <c r="E52" s="2"/>
      <c r="F52" s="2">
        <v>1.8104629629629627E-3</v>
      </c>
      <c r="G52" s="2">
        <v>1.8491319444444443E-3</v>
      </c>
      <c r="H52" s="2"/>
      <c r="I52" s="2">
        <v>1.9928819444444443E-3</v>
      </c>
      <c r="J52" s="2">
        <v>1.773738425925926E-3</v>
      </c>
      <c r="K52" s="2">
        <v>1.8421180555555554E-3</v>
      </c>
      <c r="L52" s="2">
        <v>1.8838657407407406E-3</v>
      </c>
      <c r="M52" s="2">
        <v>1.7769675925925924E-3</v>
      </c>
      <c r="N52" s="2">
        <v>1.8380555555555554E-3</v>
      </c>
      <c r="O52" s="2">
        <v>1.9813310185185186E-3</v>
      </c>
      <c r="P52" s="2">
        <v>1.9193865740740742E-3</v>
      </c>
      <c r="Q52" s="2">
        <v>1.7969560185185183E-3</v>
      </c>
      <c r="R52" s="2"/>
      <c r="S52" s="2">
        <v>1.8876041666666668E-3</v>
      </c>
      <c r="T52" s="2">
        <v>1.7767013888888891E-3</v>
      </c>
      <c r="U52" s="2">
        <v>1.8184953703703705E-3</v>
      </c>
    </row>
    <row r="53" spans="1:21" x14ac:dyDescent="0.25">
      <c r="A53">
        <v>52</v>
      </c>
      <c r="B53" s="2">
        <v>1.2877777777777779E-3</v>
      </c>
      <c r="C53" s="2">
        <v>1.2445023148148148E-3</v>
      </c>
      <c r="D53" s="2">
        <v>1.2227199074074074E-3</v>
      </c>
      <c r="E53" s="2"/>
      <c r="F53" s="2">
        <v>1.2729398148148149E-3</v>
      </c>
      <c r="G53" s="2">
        <v>1.2444675925925926E-3</v>
      </c>
      <c r="H53" s="2"/>
      <c r="I53" s="2">
        <v>1.2216087962962964E-3</v>
      </c>
      <c r="J53" s="2">
        <v>1.2993287037037038E-3</v>
      </c>
      <c r="K53" s="2">
        <v>1.3283796296296297E-3</v>
      </c>
      <c r="L53" s="2">
        <v>1.2441203703703703E-3</v>
      </c>
      <c r="M53" s="2">
        <v>1.3009490740740739E-3</v>
      </c>
      <c r="N53" s="2">
        <v>1.2435185185185186E-3</v>
      </c>
      <c r="O53" s="2">
        <v>1.2293055555555555E-3</v>
      </c>
      <c r="P53" s="2">
        <v>1.2346412037037037E-3</v>
      </c>
      <c r="Q53" s="2">
        <v>1.2898611111111112E-3</v>
      </c>
      <c r="R53" s="2"/>
      <c r="S53" s="2">
        <v>1.240752314814815E-3</v>
      </c>
      <c r="T53" s="2">
        <v>1.2942361111111112E-3</v>
      </c>
      <c r="U53" s="2">
        <v>1.2519212962962963E-3</v>
      </c>
    </row>
    <row r="54" spans="1:21" x14ac:dyDescent="0.25">
      <c r="A54">
        <v>53</v>
      </c>
      <c r="B54" s="2">
        <v>1.2369212962962963E-3</v>
      </c>
      <c r="C54" s="2">
        <v>1.2348611111111111E-3</v>
      </c>
      <c r="D54" s="2">
        <v>1.2164699074074076E-3</v>
      </c>
      <c r="E54" s="2"/>
      <c r="F54" s="2">
        <v>1.2302546296296295E-3</v>
      </c>
      <c r="G54" s="2">
        <v>1.2366666666666665E-3</v>
      </c>
      <c r="H54" s="2"/>
      <c r="I54" s="2">
        <v>1.2174305555555556E-3</v>
      </c>
      <c r="J54" s="2">
        <v>1.2831944444444442E-3</v>
      </c>
      <c r="K54" s="2">
        <v>1.2796180555555555E-3</v>
      </c>
      <c r="L54" s="2">
        <v>1.2296064814814815E-3</v>
      </c>
      <c r="M54" s="2">
        <v>1.2821643518518518E-3</v>
      </c>
      <c r="N54" s="2">
        <v>1.2409722222222221E-3</v>
      </c>
      <c r="O54" s="2">
        <v>1.2206944444444446E-3</v>
      </c>
      <c r="P54" s="2">
        <v>1.2224768518518518E-3</v>
      </c>
      <c r="Q54" s="2">
        <v>1.2380208333333334E-3</v>
      </c>
      <c r="R54" s="2"/>
      <c r="S54" s="2">
        <v>1.2218171296296296E-3</v>
      </c>
      <c r="T54" s="2">
        <v>1.2864583333333332E-3</v>
      </c>
      <c r="U54" s="2">
        <v>1.2326388888888888E-3</v>
      </c>
    </row>
    <row r="55" spans="1:21" x14ac:dyDescent="0.25">
      <c r="A55">
        <v>54</v>
      </c>
      <c r="B55" s="2">
        <v>1.2360763888888888E-3</v>
      </c>
      <c r="C55" s="2">
        <v>1.2313310185185185E-3</v>
      </c>
      <c r="D55" s="2">
        <v>1.2188310185185186E-3</v>
      </c>
      <c r="E55" s="2"/>
      <c r="F55" s="2">
        <v>1.2300231481481483E-3</v>
      </c>
      <c r="G55" s="2">
        <v>1.2320138888888888E-3</v>
      </c>
      <c r="H55" s="2"/>
      <c r="I55" s="2">
        <v>1.2201157407407406E-3</v>
      </c>
      <c r="J55" s="2">
        <v>1.2706712962962962E-3</v>
      </c>
      <c r="K55" s="2">
        <v>1.3028819444444444E-3</v>
      </c>
      <c r="L55" s="2">
        <v>1.2268055555555554E-3</v>
      </c>
      <c r="M55" s="2">
        <v>1.3011111111111112E-3</v>
      </c>
      <c r="N55" s="2">
        <v>1.2322222222222222E-3</v>
      </c>
      <c r="O55" s="2">
        <v>1.2205671296296298E-3</v>
      </c>
      <c r="P55" s="2">
        <v>1.2202314814814816E-3</v>
      </c>
      <c r="Q55" s="2">
        <v>1.2318055555555556E-3</v>
      </c>
      <c r="R55" s="2"/>
      <c r="S55" s="2">
        <v>1.2243634259259258E-3</v>
      </c>
      <c r="T55" s="2">
        <v>1.2922569444444446E-3</v>
      </c>
      <c r="U55" s="2">
        <v>1.2312268518518518E-3</v>
      </c>
    </row>
    <row r="56" spans="1:21" x14ac:dyDescent="0.25">
      <c r="A56">
        <v>55</v>
      </c>
      <c r="B56" s="2">
        <v>1.2258680555555556E-3</v>
      </c>
      <c r="C56" s="2">
        <v>1.227962962962963E-3</v>
      </c>
      <c r="D56" s="2">
        <v>1.2146180555555556E-3</v>
      </c>
      <c r="E56" s="2"/>
      <c r="F56" s="2">
        <v>1.2321759259259258E-3</v>
      </c>
      <c r="G56" s="2">
        <v>1.2276504629629629E-3</v>
      </c>
      <c r="H56" s="2"/>
      <c r="I56" s="2">
        <v>1.217349537037037E-3</v>
      </c>
      <c r="J56" s="2">
        <v>1.2257870370370372E-3</v>
      </c>
      <c r="K56" s="2">
        <v>1.3137499999999998E-3</v>
      </c>
      <c r="L56" s="2">
        <v>1.2251851851851853E-3</v>
      </c>
      <c r="M56" s="2">
        <v>1.2468055555555555E-3</v>
      </c>
      <c r="N56" s="2">
        <v>1.2269675925925926E-3</v>
      </c>
      <c r="O56" s="2">
        <v>1.218460648148148E-3</v>
      </c>
      <c r="P56" s="2">
        <v>1.2171180555555557E-3</v>
      </c>
      <c r="Q56" s="2">
        <v>1.2271064814814816E-3</v>
      </c>
      <c r="R56" s="2"/>
      <c r="S56" s="2">
        <v>1.2197337962962962E-3</v>
      </c>
      <c r="T56" s="2">
        <v>1.2749074074074073E-3</v>
      </c>
      <c r="U56" s="2">
        <v>1.2287615740740742E-3</v>
      </c>
    </row>
    <row r="57" spans="1:21" x14ac:dyDescent="0.25">
      <c r="A57">
        <v>56</v>
      </c>
      <c r="B57" s="2">
        <v>1.2292939814814814E-3</v>
      </c>
      <c r="C57" s="2">
        <v>1.2296180555555554E-3</v>
      </c>
      <c r="D57" s="2">
        <v>1.2161689814814815E-3</v>
      </c>
      <c r="E57" s="2"/>
      <c r="F57" s="2">
        <v>1.239375E-3</v>
      </c>
      <c r="G57" s="2">
        <v>1.2323379629629631E-3</v>
      </c>
      <c r="H57" s="2"/>
      <c r="I57" s="2">
        <v>1.219074074074074E-3</v>
      </c>
      <c r="J57" s="2">
        <v>1.2155092592592593E-3</v>
      </c>
      <c r="K57" s="2">
        <v>1.3861111111111112E-3</v>
      </c>
      <c r="L57" s="2">
        <v>1.2295833333333332E-3</v>
      </c>
      <c r="M57" s="2">
        <v>1.2234606481481482E-3</v>
      </c>
      <c r="N57" s="2">
        <v>1.2315625E-3</v>
      </c>
      <c r="O57" s="2">
        <v>1.217314814814815E-3</v>
      </c>
      <c r="P57" s="2">
        <v>1.2214467592592591E-3</v>
      </c>
      <c r="Q57" s="2">
        <v>1.2307523148148149E-3</v>
      </c>
      <c r="R57" s="2"/>
      <c r="S57" s="2">
        <v>1.2154513888888887E-3</v>
      </c>
      <c r="T57" s="2">
        <v>1.2450578703703705E-3</v>
      </c>
      <c r="U57" s="2">
        <v>1.2320138888888888E-3</v>
      </c>
    </row>
    <row r="58" spans="1:21" x14ac:dyDescent="0.25">
      <c r="A58">
        <v>57</v>
      </c>
      <c r="B58" s="2">
        <v>1.2384375E-3</v>
      </c>
      <c r="C58" s="2">
        <v>1.2283217592592593E-3</v>
      </c>
      <c r="D58" s="2">
        <v>1.2129861111111111E-3</v>
      </c>
      <c r="E58" s="2"/>
      <c r="F58" s="2">
        <v>1.246273148148148E-3</v>
      </c>
      <c r="G58" s="2">
        <v>1.2260416666666665E-3</v>
      </c>
      <c r="H58" s="2"/>
      <c r="I58" s="2">
        <v>1.2183333333333332E-3</v>
      </c>
      <c r="J58" s="2">
        <v>1.214074074074074E-3</v>
      </c>
      <c r="K58" s="2">
        <v>1.5545254629629626E-3</v>
      </c>
      <c r="L58" s="2">
        <v>1.2228472222222222E-3</v>
      </c>
      <c r="M58" s="2">
        <v>1.2079976851851854E-3</v>
      </c>
      <c r="N58" s="2">
        <v>1.2254976851851852E-3</v>
      </c>
      <c r="O58" s="2">
        <v>1.2175810185185184E-3</v>
      </c>
      <c r="P58" s="2">
        <v>1.2145717592592592E-3</v>
      </c>
      <c r="Q58" s="2">
        <v>1.2384259259259258E-3</v>
      </c>
      <c r="R58" s="2"/>
      <c r="S58" s="2">
        <v>1.2466319444444445E-3</v>
      </c>
      <c r="T58" s="2">
        <v>1.2397685185185187E-3</v>
      </c>
      <c r="U58" s="2">
        <v>1.2268981481481482E-3</v>
      </c>
    </row>
    <row r="59" spans="1:21" x14ac:dyDescent="0.25">
      <c r="A59">
        <v>58</v>
      </c>
      <c r="B59" s="2">
        <v>1.2460300925925926E-3</v>
      </c>
      <c r="C59" s="2">
        <v>1.2235648148148147E-3</v>
      </c>
      <c r="D59" s="2">
        <v>1.2160879629629631E-3</v>
      </c>
      <c r="E59" s="2"/>
      <c r="F59" s="2">
        <v>1.2449421296296297E-3</v>
      </c>
      <c r="G59" s="2">
        <v>1.2241782407407407E-3</v>
      </c>
      <c r="H59" s="2"/>
      <c r="I59" s="2">
        <v>1.218125E-3</v>
      </c>
      <c r="J59" s="2">
        <v>1.2171990740740739E-3</v>
      </c>
      <c r="K59" s="2">
        <v>1.1840393518518519E-3</v>
      </c>
      <c r="L59" s="2">
        <v>1.2201157407407406E-3</v>
      </c>
      <c r="M59" s="2">
        <v>1.2250578703703703E-3</v>
      </c>
      <c r="N59" s="2">
        <v>1.2275231481481482E-3</v>
      </c>
      <c r="O59" s="2">
        <v>1.2175462962962962E-3</v>
      </c>
      <c r="P59" s="2">
        <v>1.2142824074074074E-3</v>
      </c>
      <c r="Q59" s="2">
        <v>1.2442129629629628E-3</v>
      </c>
      <c r="R59" s="2"/>
      <c r="S59" s="2">
        <v>1.1983101851851853E-3</v>
      </c>
      <c r="T59" s="2">
        <v>1.2407060185185186E-3</v>
      </c>
      <c r="U59" s="2">
        <v>1.2275810185185187E-3</v>
      </c>
    </row>
    <row r="60" spans="1:21" x14ac:dyDescent="0.25">
      <c r="A60">
        <v>59</v>
      </c>
      <c r="B60" s="2">
        <v>1.2427199074074074E-3</v>
      </c>
      <c r="C60" s="2">
        <v>1.2268287037037037E-3</v>
      </c>
      <c r="D60" s="2">
        <v>1.2141550925925926E-3</v>
      </c>
      <c r="E60" s="2"/>
      <c r="F60" s="2">
        <v>1.2450462962962964E-3</v>
      </c>
      <c r="G60" s="2">
        <v>1.2265972222222222E-3</v>
      </c>
      <c r="H60" s="2"/>
      <c r="I60" s="2">
        <v>1.2120717592592593E-3</v>
      </c>
      <c r="J60" s="2">
        <v>1.2187847222222222E-3</v>
      </c>
      <c r="K60" s="2">
        <v>1.2719560185185184E-3</v>
      </c>
      <c r="L60" s="2">
        <v>1.218287037037037E-3</v>
      </c>
      <c r="M60" s="2">
        <v>1.2390740740740741E-3</v>
      </c>
      <c r="N60" s="2">
        <v>1.2241319444444446E-3</v>
      </c>
      <c r="O60" s="2">
        <v>1.2208680555555556E-3</v>
      </c>
      <c r="P60" s="2">
        <v>1.2192824074074074E-3</v>
      </c>
      <c r="Q60" s="2">
        <v>1.2447222222222222E-3</v>
      </c>
      <c r="R60" s="2"/>
      <c r="S60" s="2">
        <v>1.2213194444444444E-3</v>
      </c>
      <c r="T60" s="2">
        <v>1.2360300925925926E-3</v>
      </c>
      <c r="U60" s="2">
        <v>1.2225694444444443E-3</v>
      </c>
    </row>
    <row r="61" spans="1:21" x14ac:dyDescent="0.25">
      <c r="A61">
        <v>60</v>
      </c>
      <c r="B61" s="2">
        <v>1.2499074074074073E-3</v>
      </c>
      <c r="C61" s="2">
        <v>1.2251504629629628E-3</v>
      </c>
      <c r="D61" s="2">
        <v>1.221400462962963E-3</v>
      </c>
      <c r="E61" s="2"/>
      <c r="F61" s="2">
        <v>1.2552199074074074E-3</v>
      </c>
      <c r="G61" s="2">
        <v>1.2243518518518517E-3</v>
      </c>
      <c r="H61" s="2"/>
      <c r="I61" s="2">
        <v>1.2184722222222221E-3</v>
      </c>
      <c r="J61" s="2">
        <v>1.2424074074074076E-3</v>
      </c>
      <c r="K61" s="2">
        <v>1.2017129629629628E-3</v>
      </c>
      <c r="L61" s="2">
        <v>1.2299537037037036E-3</v>
      </c>
      <c r="M61" s="2">
        <v>1.2311458333333334E-3</v>
      </c>
      <c r="N61" s="2">
        <v>1.2260879629629629E-3</v>
      </c>
      <c r="O61" s="2">
        <v>1.2183101851851851E-3</v>
      </c>
      <c r="P61" s="2">
        <v>1.222048611111111E-3</v>
      </c>
      <c r="Q61" s="2">
        <v>1.2514930555555554E-3</v>
      </c>
      <c r="R61" s="2"/>
      <c r="S61" s="2">
        <v>1.2152083333333333E-3</v>
      </c>
      <c r="T61" s="2">
        <v>1.2392708333333333E-3</v>
      </c>
      <c r="U61" s="2">
        <v>1.2272337962962964E-3</v>
      </c>
    </row>
    <row r="62" spans="1:21" x14ac:dyDescent="0.25">
      <c r="A62">
        <v>61</v>
      </c>
      <c r="B62" s="2">
        <v>1.3233333333333333E-3</v>
      </c>
      <c r="C62" s="2">
        <v>1.2292592592592592E-3</v>
      </c>
      <c r="D62" s="2">
        <v>1.2297453703703704E-3</v>
      </c>
      <c r="E62" s="2"/>
      <c r="F62" s="2">
        <v>1.3108217592592592E-3</v>
      </c>
      <c r="G62" s="2">
        <v>1.2286342592592594E-3</v>
      </c>
      <c r="H62" s="2"/>
      <c r="I62" s="2">
        <v>1.2389814814814815E-3</v>
      </c>
      <c r="J62" s="2">
        <v>1.3023842592592594E-3</v>
      </c>
      <c r="K62" s="2">
        <v>1.2849652777777779E-3</v>
      </c>
      <c r="L62" s="2">
        <v>1.230451388888889E-3</v>
      </c>
      <c r="M62" s="2">
        <v>1.2586689814814815E-3</v>
      </c>
      <c r="N62" s="2">
        <v>1.2317476851851851E-3</v>
      </c>
      <c r="O62" s="2">
        <v>1.2277430555555555E-3</v>
      </c>
      <c r="P62" s="2">
        <v>1.2262962962962963E-3</v>
      </c>
      <c r="Q62" s="2">
        <v>1.3097685185185185E-3</v>
      </c>
      <c r="R62" s="2"/>
      <c r="S62" s="2">
        <v>1.2184143518518518E-3</v>
      </c>
      <c r="T62" s="2">
        <v>1.2516550925925926E-3</v>
      </c>
      <c r="U62" s="2">
        <v>1.2290509259259258E-3</v>
      </c>
    </row>
    <row r="63" spans="1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64</v>
      </c>
      <c r="B1" t="s">
        <v>65</v>
      </c>
      <c r="C1" t="s">
        <v>66</v>
      </c>
      <c r="D1" t="s">
        <v>60</v>
      </c>
      <c r="E1" t="s">
        <v>99</v>
      </c>
      <c r="F1" t="s">
        <v>67</v>
      </c>
      <c r="G1" t="s">
        <v>100</v>
      </c>
      <c r="H1" t="s">
        <v>108</v>
      </c>
      <c r="I1" t="s">
        <v>109</v>
      </c>
    </row>
    <row r="2" spans="1:9" x14ac:dyDescent="0.25">
      <c r="A2">
        <v>3</v>
      </c>
      <c r="B2" t="s">
        <v>91</v>
      </c>
      <c r="C2" t="s">
        <v>89</v>
      </c>
      <c r="D2">
        <v>34</v>
      </c>
      <c r="E2">
        <v>1</v>
      </c>
      <c r="F2">
        <v>30.756</v>
      </c>
      <c r="G2">
        <v>30.756</v>
      </c>
      <c r="H2">
        <v>4</v>
      </c>
      <c r="I2">
        <v>3</v>
      </c>
    </row>
    <row r="3" spans="1:9" x14ac:dyDescent="0.25">
      <c r="A3">
        <v>4</v>
      </c>
      <c r="B3" t="s">
        <v>86</v>
      </c>
      <c r="C3" t="s">
        <v>87</v>
      </c>
      <c r="D3">
        <v>20</v>
      </c>
      <c r="E3">
        <v>1</v>
      </c>
      <c r="F3">
        <v>30.396999999999998</v>
      </c>
      <c r="G3">
        <v>30.396999999999998</v>
      </c>
      <c r="H3">
        <v>5</v>
      </c>
      <c r="I3">
        <v>3</v>
      </c>
    </row>
    <row r="4" spans="1:9" x14ac:dyDescent="0.25">
      <c r="A4">
        <v>5</v>
      </c>
      <c r="B4" t="s">
        <v>77</v>
      </c>
      <c r="C4" t="s">
        <v>76</v>
      </c>
      <c r="D4">
        <v>19</v>
      </c>
      <c r="E4">
        <v>1</v>
      </c>
      <c r="F4">
        <v>29.384</v>
      </c>
      <c r="G4">
        <v>29.384</v>
      </c>
      <c r="H4">
        <v>5</v>
      </c>
      <c r="I4">
        <v>3</v>
      </c>
    </row>
    <row r="5" spans="1:9" x14ac:dyDescent="0.25">
      <c r="A5">
        <v>7</v>
      </c>
      <c r="B5" t="s">
        <v>97</v>
      </c>
      <c r="C5" t="s">
        <v>85</v>
      </c>
      <c r="D5">
        <v>15</v>
      </c>
      <c r="E5">
        <v>1</v>
      </c>
      <c r="F5">
        <v>29.992000000000001</v>
      </c>
      <c r="G5">
        <v>29.992000000000001</v>
      </c>
      <c r="H5">
        <v>4</v>
      </c>
      <c r="I5">
        <v>3</v>
      </c>
    </row>
    <row r="6" spans="1:9" x14ac:dyDescent="0.25">
      <c r="A6">
        <v>8</v>
      </c>
      <c r="B6" t="s">
        <v>93</v>
      </c>
      <c r="C6" t="s">
        <v>70</v>
      </c>
      <c r="D6">
        <v>23</v>
      </c>
      <c r="E6">
        <v>1</v>
      </c>
      <c r="F6">
        <v>29.456</v>
      </c>
      <c r="G6">
        <v>29.456</v>
      </c>
      <c r="H6">
        <v>4</v>
      </c>
      <c r="I6">
        <v>3</v>
      </c>
    </row>
    <row r="7" spans="1:9" x14ac:dyDescent="0.25">
      <c r="A7">
        <v>8</v>
      </c>
      <c r="B7" t="s">
        <v>93</v>
      </c>
      <c r="C7" t="s">
        <v>70</v>
      </c>
      <c r="D7">
        <v>35</v>
      </c>
      <c r="E7">
        <v>2</v>
      </c>
      <c r="F7">
        <v>43.576000000000001</v>
      </c>
      <c r="G7">
        <v>43.576000000000001</v>
      </c>
      <c r="H7">
        <v>3</v>
      </c>
      <c r="I7">
        <v>5</v>
      </c>
    </row>
    <row r="8" spans="1:9" x14ac:dyDescent="0.25">
      <c r="A8">
        <v>10</v>
      </c>
      <c r="B8" t="s">
        <v>90</v>
      </c>
      <c r="C8" t="s">
        <v>74</v>
      </c>
      <c r="D8">
        <v>32</v>
      </c>
      <c r="E8">
        <v>1</v>
      </c>
      <c r="F8">
        <v>32.481999999999999</v>
      </c>
      <c r="G8">
        <v>32.481999999999999</v>
      </c>
      <c r="H8">
        <v>3</v>
      </c>
      <c r="I8">
        <v>4</v>
      </c>
    </row>
    <row r="9" spans="1:9" x14ac:dyDescent="0.25">
      <c r="A9">
        <v>11</v>
      </c>
      <c r="B9" t="s">
        <v>94</v>
      </c>
      <c r="C9" t="s">
        <v>79</v>
      </c>
      <c r="D9">
        <v>13</v>
      </c>
      <c r="E9">
        <v>1</v>
      </c>
      <c r="F9">
        <v>29.082000000000001</v>
      </c>
      <c r="G9">
        <v>29.082000000000001</v>
      </c>
      <c r="H9">
        <v>4</v>
      </c>
      <c r="I9">
        <v>3</v>
      </c>
    </row>
    <row r="10" spans="1:9" x14ac:dyDescent="0.25">
      <c r="A10">
        <v>16</v>
      </c>
      <c r="B10" t="s">
        <v>75</v>
      </c>
      <c r="C10" t="s">
        <v>76</v>
      </c>
      <c r="D10">
        <v>20</v>
      </c>
      <c r="E10">
        <v>1</v>
      </c>
      <c r="F10">
        <v>29.167999999999999</v>
      </c>
      <c r="G10">
        <v>29.167999999999999</v>
      </c>
      <c r="H10">
        <v>5</v>
      </c>
      <c r="I10">
        <v>3</v>
      </c>
    </row>
    <row r="11" spans="1:9" x14ac:dyDescent="0.25">
      <c r="A11">
        <v>18</v>
      </c>
      <c r="B11" t="s">
        <v>78</v>
      </c>
      <c r="C11" t="s">
        <v>79</v>
      </c>
      <c r="D11">
        <v>31</v>
      </c>
      <c r="E11">
        <v>1</v>
      </c>
      <c r="F11">
        <v>29.481999999999999</v>
      </c>
      <c r="G11">
        <v>29.481999999999999</v>
      </c>
      <c r="H11">
        <v>4</v>
      </c>
      <c r="I11">
        <v>3</v>
      </c>
    </row>
    <row r="12" spans="1:9" x14ac:dyDescent="0.25">
      <c r="A12">
        <v>18</v>
      </c>
      <c r="B12" t="s">
        <v>78</v>
      </c>
      <c r="C12" t="s">
        <v>79</v>
      </c>
      <c r="D12">
        <v>41</v>
      </c>
      <c r="E12">
        <v>2</v>
      </c>
      <c r="F12">
        <v>39.188000000000002</v>
      </c>
      <c r="G12">
        <v>39.188000000000002</v>
      </c>
      <c r="H12">
        <v>3</v>
      </c>
      <c r="I12">
        <v>5</v>
      </c>
    </row>
    <row r="13" spans="1:9" x14ac:dyDescent="0.25">
      <c r="A13">
        <v>18</v>
      </c>
      <c r="B13" t="s">
        <v>78</v>
      </c>
      <c r="C13" t="s">
        <v>79</v>
      </c>
      <c r="D13">
        <v>44</v>
      </c>
      <c r="E13">
        <v>3</v>
      </c>
      <c r="F13">
        <v>29.46</v>
      </c>
      <c r="G13">
        <v>29.46</v>
      </c>
      <c r="H13">
        <v>5</v>
      </c>
      <c r="I13">
        <v>5</v>
      </c>
    </row>
    <row r="14" spans="1:9" x14ac:dyDescent="0.25">
      <c r="A14">
        <v>20</v>
      </c>
      <c r="B14" t="s">
        <v>69</v>
      </c>
      <c r="C14" t="s">
        <v>70</v>
      </c>
      <c r="D14">
        <v>18</v>
      </c>
      <c r="E14">
        <v>1</v>
      </c>
      <c r="F14">
        <v>29.402999999999999</v>
      </c>
      <c r="G14">
        <v>29.402999999999999</v>
      </c>
      <c r="H14">
        <v>4</v>
      </c>
      <c r="I14">
        <v>3</v>
      </c>
    </row>
    <row r="15" spans="1:9" x14ac:dyDescent="0.25">
      <c r="A15">
        <v>20</v>
      </c>
      <c r="B15" t="s">
        <v>69</v>
      </c>
      <c r="C15" t="s">
        <v>70</v>
      </c>
      <c r="D15">
        <v>56</v>
      </c>
      <c r="E15">
        <v>2</v>
      </c>
      <c r="F15">
        <v>30.916</v>
      </c>
      <c r="G15">
        <v>30.916</v>
      </c>
      <c r="H15">
        <v>3</v>
      </c>
      <c r="I15">
        <v>5</v>
      </c>
    </row>
    <row r="16" spans="1:9" x14ac:dyDescent="0.25">
      <c r="A16">
        <v>23</v>
      </c>
      <c r="B16" t="s">
        <v>83</v>
      </c>
      <c r="C16" t="s">
        <v>82</v>
      </c>
      <c r="D16">
        <v>20</v>
      </c>
      <c r="E16">
        <v>1</v>
      </c>
      <c r="F16">
        <v>28.606000000000002</v>
      </c>
      <c r="G16">
        <v>28.606000000000002</v>
      </c>
      <c r="H16">
        <v>5</v>
      </c>
      <c r="I16">
        <v>3</v>
      </c>
    </row>
    <row r="17" spans="1:9" x14ac:dyDescent="0.25">
      <c r="A17">
        <v>26</v>
      </c>
      <c r="B17" t="s">
        <v>73</v>
      </c>
      <c r="C17" t="s">
        <v>74</v>
      </c>
      <c r="D17">
        <v>12</v>
      </c>
      <c r="E17">
        <v>1</v>
      </c>
      <c r="F17">
        <v>28.798999999999999</v>
      </c>
      <c r="G17">
        <v>28.798999999999999</v>
      </c>
      <c r="H17">
        <v>4</v>
      </c>
      <c r="I17">
        <v>3</v>
      </c>
    </row>
    <row r="18" spans="1:9" x14ac:dyDescent="0.25">
      <c r="A18">
        <v>26</v>
      </c>
      <c r="B18" t="s">
        <v>73</v>
      </c>
      <c r="C18" t="s">
        <v>74</v>
      </c>
      <c r="D18">
        <v>36</v>
      </c>
      <c r="E18">
        <v>2</v>
      </c>
      <c r="F18">
        <v>34.710999999999999</v>
      </c>
      <c r="G18">
        <v>34.710999999999999</v>
      </c>
      <c r="H18">
        <v>3</v>
      </c>
      <c r="I18">
        <v>5</v>
      </c>
    </row>
    <row r="19" spans="1:9" x14ac:dyDescent="0.25">
      <c r="A19">
        <v>27</v>
      </c>
      <c r="B19" t="s">
        <v>88</v>
      </c>
      <c r="C19" t="s">
        <v>89</v>
      </c>
      <c r="D19">
        <v>1</v>
      </c>
      <c r="E19">
        <v>1</v>
      </c>
      <c r="F19">
        <v>29.562999999999999</v>
      </c>
      <c r="G19">
        <v>29.562999999999999</v>
      </c>
      <c r="H19">
        <v>5</v>
      </c>
      <c r="I19">
        <v>3</v>
      </c>
    </row>
    <row r="20" spans="1:9" x14ac:dyDescent="0.25">
      <c r="A20">
        <v>27</v>
      </c>
      <c r="B20" t="s">
        <v>88</v>
      </c>
      <c r="C20" t="s">
        <v>89</v>
      </c>
      <c r="D20">
        <v>36</v>
      </c>
      <c r="E20">
        <v>2</v>
      </c>
      <c r="F20">
        <v>29.152000000000001</v>
      </c>
      <c r="G20">
        <v>29.152000000000001</v>
      </c>
      <c r="H20">
        <v>3</v>
      </c>
      <c r="I20">
        <v>4</v>
      </c>
    </row>
    <row r="21" spans="1:9" x14ac:dyDescent="0.25">
      <c r="A21">
        <v>33</v>
      </c>
      <c r="B21" t="s">
        <v>81</v>
      </c>
      <c r="C21" t="s">
        <v>82</v>
      </c>
      <c r="D21">
        <v>19</v>
      </c>
      <c r="E21">
        <v>1</v>
      </c>
      <c r="F21">
        <v>28.846</v>
      </c>
      <c r="G21">
        <v>28.846</v>
      </c>
      <c r="H21">
        <v>5</v>
      </c>
      <c r="I21">
        <v>3</v>
      </c>
    </row>
    <row r="22" spans="1:9" x14ac:dyDescent="0.25">
      <c r="A22">
        <v>44</v>
      </c>
      <c r="B22" t="s">
        <v>80</v>
      </c>
      <c r="C22" t="s">
        <v>72</v>
      </c>
      <c r="D22">
        <v>26</v>
      </c>
      <c r="E22">
        <v>1</v>
      </c>
      <c r="F22">
        <v>28.93</v>
      </c>
      <c r="G22">
        <v>28.93</v>
      </c>
      <c r="H22">
        <v>5</v>
      </c>
      <c r="I22">
        <v>3</v>
      </c>
    </row>
    <row r="23" spans="1:9" x14ac:dyDescent="0.25">
      <c r="A23">
        <v>55</v>
      </c>
      <c r="B23" t="s">
        <v>92</v>
      </c>
      <c r="C23" t="s">
        <v>87</v>
      </c>
      <c r="D23">
        <v>1</v>
      </c>
      <c r="E23">
        <v>1</v>
      </c>
      <c r="F23" s="1">
        <v>8.0879629629629628E-4</v>
      </c>
      <c r="G23" s="1">
        <v>8.0879629629629628E-4</v>
      </c>
      <c r="H23">
        <v>5</v>
      </c>
      <c r="I23">
        <v>3</v>
      </c>
    </row>
    <row r="24" spans="1:9" x14ac:dyDescent="0.25">
      <c r="A24">
        <v>55</v>
      </c>
      <c r="B24" t="s">
        <v>92</v>
      </c>
      <c r="C24" t="s">
        <v>87</v>
      </c>
      <c r="D24">
        <v>35</v>
      </c>
      <c r="E24">
        <v>2</v>
      </c>
      <c r="F24">
        <v>30.623000000000001</v>
      </c>
      <c r="G24">
        <v>30.623000000000001</v>
      </c>
      <c r="H24">
        <v>3</v>
      </c>
      <c r="I24">
        <v>4</v>
      </c>
    </row>
    <row r="25" spans="1:9" x14ac:dyDescent="0.25">
      <c r="A25">
        <v>63</v>
      </c>
      <c r="B25" t="s">
        <v>98</v>
      </c>
      <c r="C25" t="s">
        <v>96</v>
      </c>
      <c r="D25">
        <v>1</v>
      </c>
      <c r="E25">
        <v>1</v>
      </c>
      <c r="F25">
        <v>38.752000000000002</v>
      </c>
      <c r="G25">
        <v>38.752000000000002</v>
      </c>
      <c r="H25">
        <v>4</v>
      </c>
      <c r="I25">
        <v>3</v>
      </c>
    </row>
    <row r="26" spans="1:9" x14ac:dyDescent="0.25">
      <c r="A26">
        <v>77</v>
      </c>
      <c r="B26" t="s">
        <v>71</v>
      </c>
      <c r="C26" t="s">
        <v>72</v>
      </c>
      <c r="D26">
        <v>22</v>
      </c>
      <c r="E26">
        <v>1</v>
      </c>
      <c r="F26">
        <v>29.234000000000002</v>
      </c>
      <c r="G26">
        <v>29.234000000000002</v>
      </c>
      <c r="H26">
        <v>5</v>
      </c>
      <c r="I26">
        <v>3</v>
      </c>
    </row>
    <row r="27" spans="1:9" x14ac:dyDescent="0.25">
      <c r="A27">
        <v>88</v>
      </c>
      <c r="B27" t="s">
        <v>95</v>
      </c>
      <c r="C27" t="s">
        <v>96</v>
      </c>
      <c r="D27">
        <v>21</v>
      </c>
      <c r="E27">
        <v>1</v>
      </c>
      <c r="F27">
        <v>29.033000000000001</v>
      </c>
      <c r="G27">
        <v>29.033000000000001</v>
      </c>
      <c r="H27">
        <v>4</v>
      </c>
      <c r="I27">
        <v>3</v>
      </c>
    </row>
    <row r="28" spans="1:9" x14ac:dyDescent="0.25">
      <c r="A28">
        <v>88</v>
      </c>
      <c r="B28" t="s">
        <v>95</v>
      </c>
      <c r="C28" t="s">
        <v>96</v>
      </c>
      <c r="D28">
        <v>44</v>
      </c>
      <c r="E28">
        <v>2</v>
      </c>
      <c r="F28">
        <v>30.321000000000002</v>
      </c>
      <c r="G28">
        <v>30.321000000000002</v>
      </c>
      <c r="H28">
        <v>3</v>
      </c>
      <c r="I28">
        <v>4</v>
      </c>
    </row>
    <row r="29" spans="1:9" x14ac:dyDescent="0.25">
      <c r="A29">
        <v>99</v>
      </c>
      <c r="B29" t="s">
        <v>84</v>
      </c>
      <c r="C29" t="s">
        <v>85</v>
      </c>
      <c r="D29">
        <v>34</v>
      </c>
      <c r="E29">
        <v>1</v>
      </c>
      <c r="F29">
        <v>29.07</v>
      </c>
      <c r="G29">
        <v>29.07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85</v>
      </c>
      <c r="D30">
        <v>36</v>
      </c>
      <c r="E30">
        <v>2</v>
      </c>
      <c r="F30">
        <v>28.96</v>
      </c>
      <c r="G30">
        <v>28.96</v>
      </c>
      <c r="H30">
        <v>3</v>
      </c>
      <c r="I30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D71-FD8B-41C8-9A88-ED3946334299}">
  <dimension ref="A1:U75"/>
  <sheetViews>
    <sheetView topLeftCell="A14" workbookViewId="0">
      <selection activeCell="W48" sqref="W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1.4206134259259259E-3</v>
      </c>
      <c r="C2" s="3">
        <f>IF(laptimes!C2&lt;&gt;"",SUM(laptimes!C$2:'laptimes'!C2),"")</f>
        <v>1.3616898148148149E-3</v>
      </c>
      <c r="D2" s="3">
        <f>IF(laptimes!D2&lt;&gt;"",SUM(laptimes!D$2:'laptimes'!D2),"")</f>
        <v>1.2925810185185186E-3</v>
      </c>
      <c r="E2" s="3">
        <f>IF(laptimes!E2&lt;&gt;"",SUM(laptimes!E$2:'laptimes'!E2),"")</f>
        <v>1.3891203703703704E-3</v>
      </c>
      <c r="F2" s="3">
        <f>IF(laptimes!F2&lt;&gt;"",SUM(laptimes!F$2:'laptimes'!F2),"")</f>
        <v>1.4337615740740743E-3</v>
      </c>
      <c r="G2" s="3">
        <f>IF(laptimes!G2&lt;&gt;"",SUM(laptimes!G$2:'laptimes'!G2),"")</f>
        <v>1.3840972222222223E-3</v>
      </c>
      <c r="H2" s="3">
        <f>IF(laptimes!H2&lt;&gt;"",SUM(laptimes!H$2:'laptimes'!H2),"")</f>
        <v>1.4144097222222223E-3</v>
      </c>
      <c r="I2" s="3">
        <f>IF(laptimes!I2&lt;&gt;"",SUM(laptimes!I$2:'laptimes'!I2),"")</f>
        <v>1.2685648148148148E-3</v>
      </c>
      <c r="J2" s="3">
        <f>IF(laptimes!J2&lt;&gt;"",SUM(laptimes!J$2:'laptimes'!J2),"")</f>
        <v>1.4062384259259256E-3</v>
      </c>
      <c r="K2" s="3">
        <f>IF(laptimes!K2&lt;&gt;"",SUM(laptimes!K$2:'laptimes'!K2),"")</f>
        <v>1.3749189814814815E-3</v>
      </c>
      <c r="L2" s="3">
        <f>IF(laptimes!L2&lt;&gt;"",SUM(laptimes!L$2:'laptimes'!L2),"")</f>
        <v>1.3174768518518518E-3</v>
      </c>
      <c r="M2" s="3">
        <f>IF(laptimes!M2&lt;&gt;"",SUM(laptimes!M$2:'laptimes'!M2),"")</f>
        <v>1.398888888888889E-3</v>
      </c>
      <c r="N2" s="3">
        <f>IF(laptimes!N2&lt;&gt;"",SUM(laptimes!N$2:'laptimes'!N2),"")</f>
        <v>1.442824074074074E-3</v>
      </c>
      <c r="O2" s="3">
        <f>IF(laptimes!O2&lt;&gt;"",SUM(laptimes!O$2:'laptimes'!O2),"")</f>
        <v>1.2984259259259257E-3</v>
      </c>
      <c r="P2" s="3">
        <f>IF(laptimes!P2&lt;&gt;"",SUM(laptimes!P$2:'laptimes'!P2),"")</f>
        <v>1.2810532407407408E-3</v>
      </c>
      <c r="Q2" s="3">
        <f>IF(laptimes!Q2&lt;&gt;"",SUM(laptimes!Q$2:'laptimes'!Q2),"")</f>
        <v>1.9063773148148147E-3</v>
      </c>
      <c r="R2" s="3">
        <f>IF(laptimes!R2&lt;&gt;"",SUM(laptimes!R$2:'laptimes'!R2),"")</f>
        <v>1.6626620370370369E-3</v>
      </c>
      <c r="S2" s="3">
        <f>IF(laptimes!S2&lt;&gt;"",SUM(laptimes!S$2:'laptimes'!S2),"")</f>
        <v>1.3062500000000001E-3</v>
      </c>
      <c r="T2" s="3">
        <f>IF(laptimes!T2&lt;&gt;"",SUM(laptimes!T$2:'laptimes'!T2),"")</f>
        <v>1.4295949074074072E-3</v>
      </c>
      <c r="U2" s="3">
        <f>IF(laptimes!U2&lt;&gt;"",SUM(laptimes!U$2:'laptimes'!U2),"")</f>
        <v>1.3689814814814814E-3</v>
      </c>
    </row>
    <row r="3" spans="1:21" x14ac:dyDescent="0.25">
      <c r="A3">
        <v>2</v>
      </c>
      <c r="B3" s="3">
        <f>IF(laptimes!B3&lt;&gt;"",SUM(laptimes!B$2:'laptimes'!B3),"")</f>
        <v>2.7260648148148148E-3</v>
      </c>
      <c r="C3" s="3">
        <f>IF(laptimes!C3&lt;&gt;"",SUM(laptimes!C$2:'laptimes'!C3),"")</f>
        <v>2.6316203703703705E-3</v>
      </c>
      <c r="D3" s="3">
        <f>IF(laptimes!D3&lt;&gt;"",SUM(laptimes!D$2:'laptimes'!D3),"")</f>
        <v>2.5544444444444443E-3</v>
      </c>
      <c r="E3" s="3">
        <f>IF(laptimes!E3&lt;&gt;"",SUM(laptimes!E$2:'laptimes'!E3),"")</f>
        <v>2.6731365740740743E-3</v>
      </c>
      <c r="F3" s="3">
        <f>IF(laptimes!F3&lt;&gt;"",SUM(laptimes!F$2:'laptimes'!F3),"")</f>
        <v>2.7326388888888891E-3</v>
      </c>
      <c r="G3" s="3">
        <f>IF(laptimes!G3&lt;&gt;"",SUM(laptimes!G$2:'laptimes'!G3),"")</f>
        <v>2.6668865740740741E-3</v>
      </c>
      <c r="H3" s="3">
        <f>IF(laptimes!H3&lt;&gt;"",SUM(laptimes!H$2:'laptimes'!H3),"")</f>
        <v>2.7228356481481478E-3</v>
      </c>
      <c r="I3" s="3">
        <f>IF(laptimes!I3&lt;&gt;"",SUM(laptimes!I$2:'laptimes'!I3),"")</f>
        <v>2.5297569444444447E-3</v>
      </c>
      <c r="J3" s="3">
        <f>IF(laptimes!J3&lt;&gt;"",SUM(laptimes!J$2:'laptimes'!J3),"")</f>
        <v>2.6961921296296291E-3</v>
      </c>
      <c r="K3" s="3">
        <f>IF(laptimes!K3&lt;&gt;"",SUM(laptimes!K$2:'laptimes'!K3),"")</f>
        <v>2.6568865740740741E-3</v>
      </c>
      <c r="L3" s="3">
        <f>IF(laptimes!L3&lt;&gt;"",SUM(laptimes!L$2:'laptimes'!L3),"")</f>
        <v>2.5869444444444447E-3</v>
      </c>
      <c r="M3" s="3">
        <f>IF(laptimes!M3&lt;&gt;"",SUM(laptimes!M$2:'laptimes'!M3),"")</f>
        <v>2.6845023148148149E-3</v>
      </c>
      <c r="N3" s="3">
        <f>IF(laptimes!N3&lt;&gt;"",SUM(laptimes!N$2:'laptimes'!N3),"")</f>
        <v>2.9298032407407406E-3</v>
      </c>
      <c r="O3" s="3">
        <f>IF(laptimes!O3&lt;&gt;"",SUM(laptimes!O$2:'laptimes'!O3),"")</f>
        <v>2.5635300925925925E-3</v>
      </c>
      <c r="P3" s="3">
        <f>IF(laptimes!P3&lt;&gt;"",SUM(laptimes!P$2:'laptimes'!P3),"")</f>
        <v>2.5387615740740744E-3</v>
      </c>
      <c r="Q3" s="3">
        <f>IF(laptimes!Q3&lt;&gt;"",SUM(laptimes!Q$2:'laptimes'!Q3),"")</f>
        <v>4.0825347222222218E-3</v>
      </c>
      <c r="R3" s="3">
        <f>IF(laptimes!R3&lt;&gt;"",SUM(laptimes!R$2:'laptimes'!R3),"")</f>
        <v>3.2730902777777775E-3</v>
      </c>
      <c r="S3" s="3">
        <f>IF(laptimes!S3&lt;&gt;"",SUM(laptimes!S$2:'laptimes'!S3),"")</f>
        <v>2.5793865740740742E-3</v>
      </c>
      <c r="T3" s="3">
        <f>IF(laptimes!T3&lt;&gt;"",SUM(laptimes!T$2:'laptimes'!T3),"")</f>
        <v>2.7466550925925922E-3</v>
      </c>
      <c r="U3" s="3">
        <f>IF(laptimes!U3&lt;&gt;"",SUM(laptimes!U$2:'laptimes'!U3),"")</f>
        <v>2.6448611111111109E-3</v>
      </c>
    </row>
    <row r="4" spans="1:21" x14ac:dyDescent="0.25">
      <c r="A4">
        <v>3</v>
      </c>
      <c r="B4" s="3">
        <f>IF(laptimes!B4&lt;&gt;"",SUM(laptimes!B$2:'laptimes'!B4),"")</f>
        <v>3.9947453703703707E-3</v>
      </c>
      <c r="C4" s="3">
        <f>IF(laptimes!C4&lt;&gt;"",SUM(laptimes!C$2:'laptimes'!C4),"")</f>
        <v>3.894351851851852E-3</v>
      </c>
      <c r="D4" s="3">
        <f>IF(laptimes!D4&lt;&gt;"",SUM(laptimes!D$2:'laptimes'!D4),"")</f>
        <v>3.814224537037037E-3</v>
      </c>
      <c r="E4" s="3">
        <f>IF(laptimes!E4&lt;&gt;"",SUM(laptimes!E$2:'laptimes'!E4),"")</f>
        <v>3.9531712962962966E-3</v>
      </c>
      <c r="F4" s="3">
        <f>IF(laptimes!F4&lt;&gt;"",SUM(laptimes!F$2:'laptimes'!F4),"")</f>
        <v>4.0277546296296294E-3</v>
      </c>
      <c r="G4" s="3">
        <f>IF(laptimes!G4&lt;&gt;"",SUM(laptimes!G$2:'laptimes'!G4),"")</f>
        <v>3.9474768518518522E-3</v>
      </c>
      <c r="H4" s="3">
        <f>IF(laptimes!H4&lt;&gt;"",SUM(laptimes!H$2:'laptimes'!H4),"")</f>
        <v>4.0198379629629629E-3</v>
      </c>
      <c r="I4" s="3">
        <f>IF(laptimes!I4&lt;&gt;"",SUM(laptimes!I$2:'laptimes'!I4),"")</f>
        <v>3.7864583333333335E-3</v>
      </c>
      <c r="J4" s="3">
        <f>IF(laptimes!J4&lt;&gt;"",SUM(laptimes!J$2:'laptimes'!J4),"")</f>
        <v>3.97949074074074E-3</v>
      </c>
      <c r="K4" s="3">
        <f>IF(laptimes!K4&lt;&gt;"",SUM(laptimes!K$2:'laptimes'!K4),"")</f>
        <v>3.9343865740740745E-3</v>
      </c>
      <c r="L4" s="3">
        <f>IF(laptimes!L4&lt;&gt;"",SUM(laptimes!L$2:'laptimes'!L4),"")</f>
        <v>3.8494444444444444E-3</v>
      </c>
      <c r="M4" s="3">
        <f>IF(laptimes!M4&lt;&gt;"",SUM(laptimes!M$2:'laptimes'!M4),"")</f>
        <v>3.9650115740740739E-3</v>
      </c>
      <c r="N4" s="3">
        <f>IF(laptimes!N4&lt;&gt;"",SUM(laptimes!N$2:'laptimes'!N4),"")</f>
        <v>4.1797106481481477E-3</v>
      </c>
      <c r="O4" s="3">
        <f>IF(laptimes!O4&lt;&gt;"",SUM(laptimes!O$2:'laptimes'!O4),"")</f>
        <v>3.8225925925925927E-3</v>
      </c>
      <c r="P4" s="3">
        <f>IF(laptimes!P4&lt;&gt;"",SUM(laptimes!P$2:'laptimes'!P4),"")</f>
        <v>3.7980902777777778E-3</v>
      </c>
      <c r="Q4" s="3">
        <f>IF(laptimes!Q4&lt;&gt;"",SUM(laptimes!Q$2:'laptimes'!Q4),"")</f>
        <v>5.3544212962962964E-3</v>
      </c>
      <c r="R4" s="3">
        <f>IF(laptimes!R4&lt;&gt;"",SUM(laptimes!R$2:'laptimes'!R4),"")</f>
        <v>4.5283912037037037E-3</v>
      </c>
      <c r="S4" s="3">
        <f>IF(laptimes!S4&lt;&gt;"",SUM(laptimes!S$2:'laptimes'!S4),"")</f>
        <v>3.8367013888888891E-3</v>
      </c>
      <c r="T4" s="3">
        <f>IF(laptimes!T4&lt;&gt;"",SUM(laptimes!T$2:'laptimes'!T4),"")</f>
        <v>4.057754629629629E-3</v>
      </c>
      <c r="U4" s="3">
        <f>IF(laptimes!U4&lt;&gt;"",SUM(laptimes!U$2:'laptimes'!U4),"")</f>
        <v>3.919143518518518E-3</v>
      </c>
    </row>
    <row r="5" spans="1:21" x14ac:dyDescent="0.25">
      <c r="A5">
        <v>4</v>
      </c>
      <c r="B5" s="3">
        <f>IF(laptimes!B5&lt;&gt;"",SUM(laptimes!B$2:'laptimes'!B5),"")</f>
        <v>5.2609953703703707E-3</v>
      </c>
      <c r="C5" s="3">
        <f>IF(laptimes!C5&lt;&gt;"",SUM(laptimes!C$2:'laptimes'!C5),"")</f>
        <v>5.159525462962963E-3</v>
      </c>
      <c r="D5" s="3">
        <f>IF(laptimes!D5&lt;&gt;"",SUM(laptimes!D$2:'laptimes'!D5),"")</f>
        <v>5.0781597222222218E-3</v>
      </c>
      <c r="E5" s="3">
        <f>IF(laptimes!E5&lt;&gt;"",SUM(laptimes!E$2:'laptimes'!E5),"")</f>
        <v>5.2293055555555556E-3</v>
      </c>
      <c r="F5" s="3">
        <f>IF(laptimes!F5&lt;&gt;"",SUM(laptimes!F$2:'laptimes'!F5),"")</f>
        <v>5.3092245370370368E-3</v>
      </c>
      <c r="G5" s="3">
        <f>IF(laptimes!G5&lt;&gt;"",SUM(laptimes!G$2:'laptimes'!G5),"")</f>
        <v>5.2209953703703706E-3</v>
      </c>
      <c r="H5" s="3">
        <f>IF(laptimes!H5&lt;&gt;"",SUM(laptimes!H$2:'laptimes'!H5),"")</f>
        <v>5.2896180555555552E-3</v>
      </c>
      <c r="I5" s="3">
        <f>IF(laptimes!I5&lt;&gt;"",SUM(laptimes!I$2:'laptimes'!I5),"")</f>
        <v>5.0527662037037034E-3</v>
      </c>
      <c r="J5" s="3">
        <f>IF(laptimes!J5&lt;&gt;"",SUM(laptimes!J$2:'laptimes'!J5),"")</f>
        <v>5.251331018518518E-3</v>
      </c>
      <c r="K5" s="3">
        <f>IF(laptimes!K5&lt;&gt;"",SUM(laptimes!K$2:'laptimes'!K5),"")</f>
        <v>5.2087268518518524E-3</v>
      </c>
      <c r="L5" s="3">
        <f>IF(laptimes!L5&lt;&gt;"",SUM(laptimes!L$2:'laptimes'!L5),"")</f>
        <v>5.1135532407407406E-3</v>
      </c>
      <c r="M5" s="3">
        <f>IF(laptimes!M5&lt;&gt;"",SUM(laptimes!M$2:'laptimes'!M5),"")</f>
        <v>5.2420717592592588E-3</v>
      </c>
      <c r="N5" s="3">
        <f>IF(laptimes!N5&lt;&gt;"",SUM(laptimes!N$2:'laptimes'!N5),"")</f>
        <v>5.4243749999999995E-3</v>
      </c>
      <c r="O5" s="3">
        <f>IF(laptimes!O5&lt;&gt;"",SUM(laptimes!O$2:'laptimes'!O5),"")</f>
        <v>5.0883101851851853E-3</v>
      </c>
      <c r="P5" s="3">
        <f>IF(laptimes!P5&lt;&gt;"",SUM(laptimes!P$2:'laptimes'!P5),"")</f>
        <v>5.0606134259259259E-3</v>
      </c>
      <c r="Q5" s="3">
        <f>IF(laptimes!Q5&lt;&gt;"",SUM(laptimes!Q$2:'laptimes'!Q5),"")</f>
        <v>6.6442592592592595E-3</v>
      </c>
      <c r="R5" s="3">
        <f>IF(laptimes!R5&lt;&gt;"",SUM(laptimes!R$2:'laptimes'!R5),"")</f>
        <v>5.7831018518518518E-3</v>
      </c>
      <c r="S5" s="3">
        <f>IF(laptimes!S5&lt;&gt;"",SUM(laptimes!S$2:'laptimes'!S5),"")</f>
        <v>5.1003009259259265E-3</v>
      </c>
      <c r="T5" s="3">
        <f>IF(laptimes!T5&lt;&gt;"",SUM(laptimes!T$2:'laptimes'!T5),"")</f>
        <v>5.3492013888888886E-3</v>
      </c>
      <c r="U5" s="3">
        <f>IF(laptimes!U5&lt;&gt;"",SUM(laptimes!U$2:'laptimes'!U5),"")</f>
        <v>5.1882060185185182E-3</v>
      </c>
    </row>
    <row r="6" spans="1:21" x14ac:dyDescent="0.25">
      <c r="A6">
        <v>5</v>
      </c>
      <c r="B6" s="3">
        <f>IF(laptimes!B6&lt;&gt;"",SUM(laptimes!B$2:'laptimes'!B6),"")</f>
        <v>6.5363425925925927E-3</v>
      </c>
      <c r="C6" s="3">
        <f>IF(laptimes!C6&lt;&gt;"",SUM(laptimes!C$2:'laptimes'!C6),"")</f>
        <v>6.4170601851851854E-3</v>
      </c>
      <c r="D6" s="3">
        <f>IF(laptimes!D6&lt;&gt;"",SUM(laptimes!D$2:'laptimes'!D6),"")</f>
        <v>6.3416203703703699E-3</v>
      </c>
      <c r="E6" s="3">
        <f>IF(laptimes!E6&lt;&gt;"",SUM(laptimes!E$2:'laptimes'!E6),"")</f>
        <v>6.5032986111111116E-3</v>
      </c>
      <c r="F6" s="3">
        <f>IF(laptimes!F6&lt;&gt;"",SUM(laptimes!F$2:'laptimes'!F6),"")</f>
        <v>6.5787615740740737E-3</v>
      </c>
      <c r="G6" s="3">
        <f>IF(laptimes!G6&lt;&gt;"",SUM(laptimes!G$2:'laptimes'!G6),"")</f>
        <v>6.4913310185185187E-3</v>
      </c>
      <c r="H6" s="3">
        <f>IF(laptimes!H6&lt;&gt;"",SUM(laptimes!H$2:'laptimes'!H6),"")</f>
        <v>6.5621990740740736E-3</v>
      </c>
      <c r="I6" s="3">
        <f>IF(laptimes!I6&lt;&gt;"",SUM(laptimes!I$2:'laptimes'!I6),"")</f>
        <v>6.3184722222222219E-3</v>
      </c>
      <c r="J6" s="3">
        <f>IF(laptimes!J6&lt;&gt;"",SUM(laptimes!J$2:'laptimes'!J6),"")</f>
        <v>6.5237268518518517E-3</v>
      </c>
      <c r="K6" s="3">
        <f>IF(laptimes!K6&lt;&gt;"",SUM(laptimes!K$2:'laptimes'!K6),"")</f>
        <v>6.4765740740740747E-3</v>
      </c>
      <c r="L6" s="3">
        <f>IF(laptimes!L6&lt;&gt;"",SUM(laptimes!L$2:'laptimes'!L6),"")</f>
        <v>6.3877199074074071E-3</v>
      </c>
      <c r="M6" s="3">
        <f>IF(laptimes!M6&lt;&gt;"",SUM(laptimes!M$2:'laptimes'!M6),"")</f>
        <v>6.5137731481481479E-3</v>
      </c>
      <c r="N6" s="3">
        <f>IF(laptimes!N6&lt;&gt;"",SUM(laptimes!N$2:'laptimes'!N6),"")</f>
        <v>6.681840277777777E-3</v>
      </c>
      <c r="O6" s="3">
        <f>IF(laptimes!O6&lt;&gt;"",SUM(laptimes!O$2:'laptimes'!O6),"")</f>
        <v>6.3499305555555557E-3</v>
      </c>
      <c r="P6" s="3">
        <f>IF(laptimes!P6&lt;&gt;"",SUM(laptimes!P$2:'laptimes'!P6),"")</f>
        <v>6.3286689814814811E-3</v>
      </c>
      <c r="Q6" s="3">
        <f>IF(laptimes!Q6&lt;&gt;"",SUM(laptimes!Q$2:'laptimes'!Q6),"")</f>
        <v>7.9241435185185179E-3</v>
      </c>
      <c r="R6" s="3">
        <f>IF(laptimes!R6&lt;&gt;"",SUM(laptimes!R$2:'laptimes'!R6),"")</f>
        <v>7.0380555555555552E-3</v>
      </c>
      <c r="S6" s="3">
        <f>IF(laptimes!S6&lt;&gt;"",SUM(laptimes!S$2:'laptimes'!S6),"")</f>
        <v>6.3648148148148153E-3</v>
      </c>
      <c r="T6" s="3">
        <f>IF(laptimes!T6&lt;&gt;"",SUM(laptimes!T$2:'laptimes'!T6),"")</f>
        <v>6.6346412037037034E-3</v>
      </c>
      <c r="U6" s="3">
        <f>IF(laptimes!U6&lt;&gt;"",SUM(laptimes!U$2:'laptimes'!U6),"")</f>
        <v>6.4497222222222221E-3</v>
      </c>
    </row>
    <row r="7" spans="1:21" x14ac:dyDescent="0.25">
      <c r="A7">
        <v>6</v>
      </c>
      <c r="B7" s="3">
        <f>IF(laptimes!B7&lt;&gt;"",SUM(laptimes!B$2:'laptimes'!B7),"")</f>
        <v>7.8058796296296296E-3</v>
      </c>
      <c r="C7" s="3">
        <f>IF(laptimes!C7&lt;&gt;"",SUM(laptimes!C$2:'laptimes'!C7),"")</f>
        <v>7.6796643518518524E-3</v>
      </c>
      <c r="D7" s="3">
        <f>IF(laptimes!D7&lt;&gt;"",SUM(laptimes!D$2:'laptimes'!D7),"")</f>
        <v>7.6142129629629624E-3</v>
      </c>
      <c r="E7" s="3">
        <f>IF(laptimes!E7&lt;&gt;"",SUM(laptimes!E$2:'laptimes'!E7),"")</f>
        <v>7.764560185185186E-3</v>
      </c>
      <c r="F7" s="3">
        <f>IF(laptimes!F7&lt;&gt;"",SUM(laptimes!F$2:'laptimes'!F7),"")</f>
        <v>7.8520023148148151E-3</v>
      </c>
      <c r="G7" s="3">
        <f>IF(laptimes!G7&lt;&gt;"",SUM(laptimes!G$2:'laptimes'!G7),"")</f>
        <v>7.7558912037037041E-3</v>
      </c>
      <c r="H7" s="3">
        <f>IF(laptimes!H7&lt;&gt;"",SUM(laptimes!H$2:'laptimes'!H7),"")</f>
        <v>7.8312037037037031E-3</v>
      </c>
      <c r="I7" s="3">
        <f>IF(laptimes!I7&lt;&gt;"",SUM(laptimes!I$2:'laptimes'!I7),"")</f>
        <v>7.5879745370370363E-3</v>
      </c>
      <c r="J7" s="3">
        <f>IF(laptimes!J7&lt;&gt;"",SUM(laptimes!J$2:'laptimes'!J7),"")</f>
        <v>7.7947685185185186E-3</v>
      </c>
      <c r="K7" s="3">
        <f>IF(laptimes!K7&lt;&gt;"",SUM(laptimes!K$2:'laptimes'!K7),"")</f>
        <v>7.7408680555555564E-3</v>
      </c>
      <c r="L7" s="3">
        <f>IF(laptimes!L7&lt;&gt;"",SUM(laptimes!L$2:'laptimes'!L7),"")</f>
        <v>7.6475925925925921E-3</v>
      </c>
      <c r="M7" s="3">
        <f>IF(laptimes!M7&lt;&gt;"",SUM(laptimes!M$2:'laptimes'!M7),"")</f>
        <v>7.7828703703703705E-3</v>
      </c>
      <c r="N7" s="3">
        <f>IF(laptimes!N7&lt;&gt;"",SUM(laptimes!N$2:'laptimes'!N7),"")</f>
        <v>7.9383680555555544E-3</v>
      </c>
      <c r="O7" s="3">
        <f>IF(laptimes!O7&lt;&gt;"",SUM(laptimes!O$2:'laptimes'!O7),"")</f>
        <v>7.6223726851851852E-3</v>
      </c>
      <c r="P7" s="3">
        <f>IF(laptimes!P7&lt;&gt;"",SUM(laptimes!P$2:'laptimes'!P7),"")</f>
        <v>7.5990277777777775E-3</v>
      </c>
      <c r="Q7" s="3">
        <f>IF(laptimes!Q7&lt;&gt;"",SUM(laptimes!Q$2:'laptimes'!Q7),"")</f>
        <v>9.2231828703703694E-3</v>
      </c>
      <c r="R7" s="3">
        <f>IF(laptimes!R7&lt;&gt;"",SUM(laptimes!R$2:'laptimes'!R7),"")</f>
        <v>8.2945833333333326E-3</v>
      </c>
      <c r="S7" s="3">
        <f>IF(laptimes!S7&lt;&gt;"",SUM(laptimes!S$2:'laptimes'!S7),"")</f>
        <v>7.6351273148148151E-3</v>
      </c>
      <c r="T7" s="3">
        <f>IF(laptimes!T7&lt;&gt;"",SUM(laptimes!T$2:'laptimes'!T7),"")</f>
        <v>7.915983796296296E-3</v>
      </c>
      <c r="U7" s="3">
        <f>IF(laptimes!U7&lt;&gt;"",SUM(laptimes!U$2:'laptimes'!U7),"")</f>
        <v>7.7109143518518516E-3</v>
      </c>
    </row>
    <row r="8" spans="1:21" x14ac:dyDescent="0.25">
      <c r="A8">
        <v>7</v>
      </c>
      <c r="B8" s="3">
        <f>IF(laptimes!B8&lt;&gt;"",SUM(laptimes!B$2:'laptimes'!B8),"")</f>
        <v>9.0689351851851851E-3</v>
      </c>
      <c r="C8" s="3">
        <f>IF(laptimes!C8&lt;&gt;"",SUM(laptimes!C$2:'laptimes'!C8),"")</f>
        <v>8.9483101851851859E-3</v>
      </c>
      <c r="D8" s="3">
        <f>IF(laptimes!D8&lt;&gt;"",SUM(laptimes!D$2:'laptimes'!D8),"")</f>
        <v>8.879652777777778E-3</v>
      </c>
      <c r="E8" s="3">
        <f>IF(laptimes!E8&lt;&gt;"",SUM(laptimes!E$2:'laptimes'!E8),"")</f>
        <v>9.0307870370370386E-3</v>
      </c>
      <c r="F8" s="3">
        <f>IF(laptimes!F8&lt;&gt;"",SUM(laptimes!F$2:'laptimes'!F8),"")</f>
        <v>9.12420138888889E-3</v>
      </c>
      <c r="G8" s="3">
        <f>IF(laptimes!G8&lt;&gt;"",SUM(laptimes!G$2:'laptimes'!G8),"")</f>
        <v>9.0174768518518529E-3</v>
      </c>
      <c r="H8" s="3">
        <f>IF(laptimes!H8&lt;&gt;"",SUM(laptimes!H$2:'laptimes'!H8),"")</f>
        <v>9.1013541666666656E-3</v>
      </c>
      <c r="I8" s="3">
        <f>IF(laptimes!I8&lt;&gt;"",SUM(laptimes!I$2:'laptimes'!I8),"")</f>
        <v>8.8529976851851842E-3</v>
      </c>
      <c r="J8" s="3">
        <f>IF(laptimes!J8&lt;&gt;"",SUM(laptimes!J$2:'laptimes'!J8),"")</f>
        <v>9.080532407407407E-3</v>
      </c>
      <c r="K8" s="3">
        <f>IF(laptimes!K8&lt;&gt;"",SUM(laptimes!K$2:'laptimes'!K8),"")</f>
        <v>9.007083333333334E-3</v>
      </c>
      <c r="L8" s="3">
        <f>IF(laptimes!L8&lt;&gt;"",SUM(laptimes!L$2:'laptimes'!L8),"")</f>
        <v>8.9147685185185181E-3</v>
      </c>
      <c r="M8" s="3">
        <f>IF(laptimes!M8&lt;&gt;"",SUM(laptimes!M$2:'laptimes'!M8),"")</f>
        <v>9.0467013888888888E-3</v>
      </c>
      <c r="N8" s="3">
        <f>IF(laptimes!N8&lt;&gt;"",SUM(laptimes!N$2:'laptimes'!N8),"")</f>
        <v>9.2059143518518505E-3</v>
      </c>
      <c r="O8" s="3">
        <f>IF(laptimes!O8&lt;&gt;"",SUM(laptimes!O$2:'laptimes'!O8),"")</f>
        <v>8.8900694444444435E-3</v>
      </c>
      <c r="P8" s="3">
        <f>IF(laptimes!P8&lt;&gt;"",SUM(laptimes!P$2:'laptimes'!P8),"")</f>
        <v>8.8626736111111111E-3</v>
      </c>
      <c r="Q8" s="3">
        <f>IF(laptimes!Q8&lt;&gt;"",SUM(laptimes!Q$2:'laptimes'!Q8),"")</f>
        <v>1.0505613425925925E-2</v>
      </c>
      <c r="R8" s="3">
        <f>IF(laptimes!R8&lt;&gt;"",SUM(laptimes!R$2:'laptimes'!R8),"")</f>
        <v>9.5557407407407396E-3</v>
      </c>
      <c r="S8" s="3">
        <f>IF(laptimes!S8&lt;&gt;"",SUM(laptimes!S$2:'laptimes'!S8),"")</f>
        <v>8.8990509259259266E-3</v>
      </c>
      <c r="T8" s="3">
        <f>IF(laptimes!T8&lt;&gt;"",SUM(laptimes!T$2:'laptimes'!T8),"")</f>
        <v>9.1973958333333335E-3</v>
      </c>
      <c r="U8" s="3">
        <f>IF(laptimes!U8&lt;&gt;"",SUM(laptimes!U$2:'laptimes'!U8),"")</f>
        <v>8.9778009259259255E-3</v>
      </c>
    </row>
    <row r="9" spans="1:21" x14ac:dyDescent="0.25">
      <c r="A9">
        <v>8</v>
      </c>
      <c r="B9" s="3">
        <f>IF(laptimes!B9&lt;&gt;"",SUM(laptimes!B$2:'laptimes'!B9),"")</f>
        <v>1.03259375E-2</v>
      </c>
      <c r="C9" s="3">
        <f>IF(laptimes!C9&lt;&gt;"",SUM(laptimes!C$2:'laptimes'!C9),"")</f>
        <v>1.0214328703703705E-2</v>
      </c>
      <c r="D9" s="3">
        <f>IF(laptimes!D9&lt;&gt;"",SUM(laptimes!D$2:'laptimes'!D9),"")</f>
        <v>1.0144108796296297E-2</v>
      </c>
      <c r="E9" s="3">
        <f>IF(laptimes!E9&lt;&gt;"",SUM(laptimes!E$2:'laptimes'!E9),"")</f>
        <v>1.0300578703703706E-2</v>
      </c>
      <c r="F9" s="3">
        <f>IF(laptimes!F9&lt;&gt;"",SUM(laptimes!F$2:'laptimes'!F9),"")</f>
        <v>1.0393229166666667E-2</v>
      </c>
      <c r="G9" s="3">
        <f>IF(laptimes!G9&lt;&gt;"",SUM(laptimes!G$2:'laptimes'!G9),"")</f>
        <v>1.0288969907407408E-2</v>
      </c>
      <c r="H9" s="3">
        <f>IF(laptimes!H9&lt;&gt;"",SUM(laptimes!H$2:'laptimes'!H9),"")</f>
        <v>1.0356701388888888E-2</v>
      </c>
      <c r="I9" s="3">
        <f>IF(laptimes!I9&lt;&gt;"",SUM(laptimes!I$2:'laptimes'!I9),"")</f>
        <v>1.0121168981481481E-2</v>
      </c>
      <c r="J9" s="3">
        <f>IF(laptimes!J9&lt;&gt;"",SUM(laptimes!J$2:'laptimes'!J9),"")</f>
        <v>1.0340462962962963E-2</v>
      </c>
      <c r="K9" s="3">
        <f>IF(laptimes!K9&lt;&gt;"",SUM(laptimes!K$2:'laptimes'!K9),"")</f>
        <v>1.0276458333333334E-2</v>
      </c>
      <c r="L9" s="3">
        <f>IF(laptimes!L9&lt;&gt;"",SUM(laptimes!L$2:'laptimes'!L9),"")</f>
        <v>1.0176747685185185E-2</v>
      </c>
      <c r="M9" s="3">
        <f>IF(laptimes!M9&lt;&gt;"",SUM(laptimes!M$2:'laptimes'!M9),"")</f>
        <v>1.0315798611111111E-2</v>
      </c>
      <c r="N9" s="3">
        <f>IF(laptimes!N9&lt;&gt;"",SUM(laptimes!N$2:'laptimes'!N9),"")</f>
        <v>1.0461643518518518E-2</v>
      </c>
      <c r="O9" s="3">
        <f>IF(laptimes!O9&lt;&gt;"",SUM(laptimes!O$2:'laptimes'!O9),"")</f>
        <v>1.015278935185185E-2</v>
      </c>
      <c r="P9" s="3">
        <f>IF(laptimes!P9&lt;&gt;"",SUM(laptimes!P$2:'laptimes'!P9),"")</f>
        <v>1.0131273148148148E-2</v>
      </c>
      <c r="Q9" s="3">
        <f>IF(laptimes!Q9&lt;&gt;"",SUM(laptimes!Q$2:'laptimes'!Q9),"")</f>
        <v>1.1788194444444443E-2</v>
      </c>
      <c r="R9" s="3">
        <f>IF(laptimes!R9&lt;&gt;"",SUM(laptimes!R$2:'laptimes'!R9),"")</f>
        <v>1.0818680555555554E-2</v>
      </c>
      <c r="S9" s="3">
        <f>IF(laptimes!S9&lt;&gt;"",SUM(laptimes!S$2:'laptimes'!S9),"")</f>
        <v>1.0164745370370371E-2</v>
      </c>
      <c r="T9" s="3">
        <f>IF(laptimes!T9&lt;&gt;"",SUM(laptimes!T$2:'laptimes'!T9),"")</f>
        <v>1.0496979166666667E-2</v>
      </c>
      <c r="U9" s="3">
        <f>IF(laptimes!U9&lt;&gt;"",SUM(laptimes!U$2:'laptimes'!U9),"")</f>
        <v>1.0241851851851851E-2</v>
      </c>
    </row>
    <row r="10" spans="1:21" x14ac:dyDescent="0.25">
      <c r="A10">
        <v>9</v>
      </c>
      <c r="B10" s="3">
        <f>IF(laptimes!B10&lt;&gt;"",SUM(laptimes!B$2:'laptimes'!B10),"")</f>
        <v>1.1593368055555556E-2</v>
      </c>
      <c r="C10" s="3">
        <f>IF(laptimes!C10&lt;&gt;"",SUM(laptimes!C$2:'laptimes'!C10),"")</f>
        <v>1.1483784722222223E-2</v>
      </c>
      <c r="D10" s="3">
        <f>IF(laptimes!D10&lt;&gt;"",SUM(laptimes!D$2:'laptimes'!D10),"")</f>
        <v>1.1417002314814816E-2</v>
      </c>
      <c r="E10" s="3">
        <f>IF(laptimes!E10&lt;&gt;"",SUM(laptimes!E$2:'laptimes'!E10),"")</f>
        <v>1.1567465277777781E-2</v>
      </c>
      <c r="F10" s="3">
        <f>IF(laptimes!F10&lt;&gt;"",SUM(laptimes!F$2:'laptimes'!F10),"")</f>
        <v>1.1662974537037038E-2</v>
      </c>
      <c r="G10" s="3">
        <f>IF(laptimes!G10&lt;&gt;"",SUM(laptimes!G$2:'laptimes'!G10),"")</f>
        <v>1.1556793981481482E-2</v>
      </c>
      <c r="H10" s="3">
        <f>IF(laptimes!H10&lt;&gt;"",SUM(laptimes!H$2:'laptimes'!H10),"")</f>
        <v>1.1621331018518517E-2</v>
      </c>
      <c r="I10" s="3">
        <f>IF(laptimes!I10&lt;&gt;"",SUM(laptimes!I$2:'laptimes'!I10),"")</f>
        <v>1.1391689814814815E-2</v>
      </c>
      <c r="J10" s="3">
        <f>IF(laptimes!J10&lt;&gt;"",SUM(laptimes!J$2:'laptimes'!J10),"")</f>
        <v>1.160392361111111E-2</v>
      </c>
      <c r="K10" s="3">
        <f>IF(laptimes!K10&lt;&gt;"",SUM(laptimes!K$2:'laptimes'!K10),"")</f>
        <v>1.1547418981481481E-2</v>
      </c>
      <c r="L10" s="3">
        <f>IF(laptimes!L10&lt;&gt;"",SUM(laptimes!L$2:'laptimes'!L10),"")</f>
        <v>1.1443761574074073E-2</v>
      </c>
      <c r="M10" s="3">
        <f>IF(laptimes!M10&lt;&gt;"",SUM(laptimes!M$2:'laptimes'!M10),"")</f>
        <v>1.1584363425925925E-2</v>
      </c>
      <c r="N10" s="3">
        <f>IF(laptimes!N10&lt;&gt;"",SUM(laptimes!N$2:'laptimes'!N10),"")</f>
        <v>1.1712071759259259E-2</v>
      </c>
      <c r="O10" s="3">
        <f>IF(laptimes!O10&lt;&gt;"",SUM(laptimes!O$2:'laptimes'!O10),"")</f>
        <v>1.1424699074074073E-2</v>
      </c>
      <c r="P10" s="3">
        <f>IF(laptimes!P10&lt;&gt;"",SUM(laptimes!P$2:'laptimes'!P10),"")</f>
        <v>1.140369212962963E-2</v>
      </c>
      <c r="Q10" s="3">
        <f>IF(laptimes!Q10&lt;&gt;"",SUM(laptimes!Q$2:'laptimes'!Q10),"")</f>
        <v>1.3089340277777776E-2</v>
      </c>
      <c r="R10" s="3">
        <f>IF(laptimes!R10&lt;&gt;"",SUM(laptimes!R$2:'laptimes'!R10),"")</f>
        <v>1.2082152777777775E-2</v>
      </c>
      <c r="S10" s="3">
        <f>IF(laptimes!S10&lt;&gt;"",SUM(laptimes!S$2:'laptimes'!S10),"")</f>
        <v>1.1430092592592592E-2</v>
      </c>
      <c r="T10" s="3">
        <f>IF(laptimes!T10&lt;&gt;"",SUM(laptimes!T$2:'laptimes'!T10),"")</f>
        <v>1.1778020833333333E-2</v>
      </c>
      <c r="U10" s="3">
        <f>IF(laptimes!U10&lt;&gt;"",SUM(laptimes!U$2:'laptimes'!U10),"")</f>
        <v>1.1508622685185184E-2</v>
      </c>
    </row>
    <row r="11" spans="1:21" x14ac:dyDescent="0.25">
      <c r="A11">
        <v>10</v>
      </c>
      <c r="B11" s="3">
        <f>IF(laptimes!B11&lt;&gt;"",SUM(laptimes!B$2:'laptimes'!B11),"")</f>
        <v>1.2893043981481483E-2</v>
      </c>
      <c r="C11" s="3">
        <f>IF(laptimes!C11&lt;&gt;"",SUM(laptimes!C$2:'laptimes'!C11),"")</f>
        <v>1.2754143518518519E-2</v>
      </c>
      <c r="D11" s="3">
        <f>IF(laptimes!D11&lt;&gt;"",SUM(laptimes!D$2:'laptimes'!D11),"")</f>
        <v>1.2687384259259259E-2</v>
      </c>
      <c r="E11" s="3">
        <f>IF(laptimes!E11&lt;&gt;"",SUM(laptimes!E$2:'laptimes'!E11),"")</f>
        <v>1.2839259259259262E-2</v>
      </c>
      <c r="F11" s="3">
        <f>IF(laptimes!F11&lt;&gt;"",SUM(laptimes!F$2:'laptimes'!F11),"")</f>
        <v>1.2939456018518519E-2</v>
      </c>
      <c r="G11" s="3">
        <f>IF(laptimes!G11&lt;&gt;"",SUM(laptimes!G$2:'laptimes'!G11),"")</f>
        <v>1.283087962962963E-2</v>
      </c>
      <c r="H11" s="3">
        <f>IF(laptimes!H11&lt;&gt;"",SUM(laptimes!H$2:'laptimes'!H11),"")</f>
        <v>1.2917534722222221E-2</v>
      </c>
      <c r="I11" s="3">
        <f>IF(laptimes!I11&lt;&gt;"",SUM(laptimes!I$2:'laptimes'!I11),"")</f>
        <v>1.2661099537037037E-2</v>
      </c>
      <c r="J11" s="3">
        <f>IF(laptimes!J11&lt;&gt;"",SUM(laptimes!J$2:'laptimes'!J11),"")</f>
        <v>1.2901006944444442E-2</v>
      </c>
      <c r="K11" s="3">
        <f>IF(laptimes!K11&lt;&gt;"",SUM(laptimes!K$2:'laptimes'!K11),"")</f>
        <v>1.2815300925925926E-2</v>
      </c>
      <c r="L11" s="3">
        <f>IF(laptimes!L11&lt;&gt;"",SUM(laptimes!L$2:'laptimes'!L11),"")</f>
        <v>1.2717280092592593E-2</v>
      </c>
      <c r="M11" s="3">
        <f>IF(laptimes!M11&lt;&gt;"",SUM(laptimes!M$2:'laptimes'!M11),"")</f>
        <v>1.2911087962962963E-2</v>
      </c>
      <c r="N11" s="3">
        <f>IF(laptimes!N11&lt;&gt;"",SUM(laptimes!N$2:'laptimes'!N11),"")</f>
        <v>1.2964560185185185E-2</v>
      </c>
      <c r="O11" s="3">
        <f>IF(laptimes!O11&lt;&gt;"",SUM(laptimes!O$2:'laptimes'!O11),"")</f>
        <v>1.269630787037037E-2</v>
      </c>
      <c r="P11" s="3">
        <f>IF(laptimes!P11&lt;&gt;"",SUM(laptimes!P$2:'laptimes'!P11),"")</f>
        <v>1.2673877314814815E-2</v>
      </c>
      <c r="Q11" s="3">
        <f>IF(laptimes!Q11&lt;&gt;"",SUM(laptimes!Q$2:'laptimes'!Q11),"")</f>
        <v>1.4350636574074073E-2</v>
      </c>
      <c r="R11" s="3">
        <f>IF(laptimes!R11&lt;&gt;"",SUM(laptimes!R$2:'laptimes'!R11),"")</f>
        <v>1.3346377314814813E-2</v>
      </c>
      <c r="S11" s="3">
        <f>IF(laptimes!S11&lt;&gt;"",SUM(laptimes!S$2:'laptimes'!S11),"")</f>
        <v>1.2706354166666666E-2</v>
      </c>
      <c r="T11" s="3">
        <f>IF(laptimes!T11&lt;&gt;"",SUM(laptimes!T$2:'laptimes'!T11),"")</f>
        <v>1.3053564814814815E-2</v>
      </c>
      <c r="U11" s="3">
        <f>IF(laptimes!U11&lt;&gt;"",SUM(laptimes!U$2:'laptimes'!U11),"")</f>
        <v>1.2777916666666667E-2</v>
      </c>
    </row>
    <row r="12" spans="1:21" x14ac:dyDescent="0.25">
      <c r="A12">
        <v>11</v>
      </c>
      <c r="B12" s="3">
        <f>IF(laptimes!B12&lt;&gt;"",SUM(laptimes!B$2:'laptimes'!B12),"")</f>
        <v>1.4147870370370371E-2</v>
      </c>
      <c r="C12" s="3">
        <f>IF(laptimes!C12&lt;&gt;"",SUM(laptimes!C$2:'laptimes'!C12),"")</f>
        <v>1.4019814814814815E-2</v>
      </c>
      <c r="D12" s="3">
        <f>IF(laptimes!D12&lt;&gt;"",SUM(laptimes!D$2:'laptimes'!D12),"")</f>
        <v>1.3956944444444445E-2</v>
      </c>
      <c r="E12" s="3">
        <f>IF(laptimes!E12&lt;&gt;"",SUM(laptimes!E$2:'laptimes'!E12),"")</f>
        <v>1.4105601851851855E-2</v>
      </c>
      <c r="F12" s="3">
        <f>IF(laptimes!F12&lt;&gt;"",SUM(laptimes!F$2:'laptimes'!F12),"")</f>
        <v>1.42253125E-2</v>
      </c>
      <c r="G12" s="3">
        <f>IF(laptimes!G12&lt;&gt;"",SUM(laptimes!G$2:'laptimes'!G12),"")</f>
        <v>1.4094155092592592E-2</v>
      </c>
      <c r="H12" s="3">
        <f>IF(laptimes!H12&lt;&gt;"",SUM(laptimes!H$2:'laptimes'!H12),"")</f>
        <v>1.4203414351851851E-2</v>
      </c>
      <c r="I12" s="3">
        <f>IF(laptimes!I12&lt;&gt;"",SUM(laptimes!I$2:'laptimes'!I12),"")</f>
        <v>1.3925949074074073E-2</v>
      </c>
      <c r="J12" s="3">
        <f>IF(laptimes!J12&lt;&gt;"",SUM(laptimes!J$2:'laptimes'!J12),"")</f>
        <v>1.4167118055555553E-2</v>
      </c>
      <c r="K12" s="3">
        <f>IF(laptimes!K12&lt;&gt;"",SUM(laptimes!K$2:'laptimes'!K12),"")</f>
        <v>1.4079282407407408E-2</v>
      </c>
      <c r="L12" s="3">
        <f>IF(laptimes!L12&lt;&gt;"",SUM(laptimes!L$2:'laptimes'!L12),"")</f>
        <v>1.3986458333333333E-2</v>
      </c>
      <c r="M12" s="3">
        <f>IF(laptimes!M12&lt;&gt;"",SUM(laptimes!M$2:'laptimes'!M12),"")</f>
        <v>1.4215659722222222E-2</v>
      </c>
      <c r="N12" s="3">
        <f>IF(laptimes!N12&lt;&gt;"",SUM(laptimes!N$2:'laptimes'!N12),"")</f>
        <v>1.4235011574074074E-2</v>
      </c>
      <c r="O12" s="3">
        <f>IF(laptimes!O12&lt;&gt;"",SUM(laptimes!O$2:'laptimes'!O12),"")</f>
        <v>1.3966192129629629E-2</v>
      </c>
      <c r="P12" s="3">
        <f>IF(laptimes!P12&lt;&gt;"",SUM(laptimes!P$2:'laptimes'!P12),"")</f>
        <v>1.3942002314814815E-2</v>
      </c>
      <c r="Q12" s="3">
        <f>IF(laptimes!Q12&lt;&gt;"",SUM(laptimes!Q$2:'laptimes'!Q12),"")</f>
        <v>1.562997685185185E-2</v>
      </c>
      <c r="R12" s="3">
        <f>IF(laptimes!R12&lt;&gt;"",SUM(laptimes!R$2:'laptimes'!R12),"")</f>
        <v>1.4607546296296294E-2</v>
      </c>
      <c r="S12" s="3">
        <f>IF(laptimes!S12&lt;&gt;"",SUM(laptimes!S$2:'laptimes'!S12),"")</f>
        <v>1.3976134259259259E-2</v>
      </c>
      <c r="T12" s="3">
        <f>IF(laptimes!T12&lt;&gt;"",SUM(laptimes!T$2:'laptimes'!T12),"")</f>
        <v>1.4336215277777778E-2</v>
      </c>
      <c r="U12" s="3">
        <f>IF(laptimes!U12&lt;&gt;"",SUM(laptimes!U$2:'laptimes'!U12),"")</f>
        <v>1.404599537037037E-2</v>
      </c>
    </row>
    <row r="13" spans="1:21" x14ac:dyDescent="0.25">
      <c r="A13">
        <v>12</v>
      </c>
      <c r="B13" s="3">
        <f>IF(laptimes!B13&lt;&gt;"",SUM(laptimes!B$2:'laptimes'!B13),"")</f>
        <v>1.5401238425925928E-2</v>
      </c>
      <c r="C13" s="3">
        <f>IF(laptimes!C13&lt;&gt;"",SUM(laptimes!C$2:'laptimes'!C13),"")</f>
        <v>1.5288252314814815E-2</v>
      </c>
      <c r="D13" s="3">
        <f>IF(laptimes!D13&lt;&gt;"",SUM(laptimes!D$2:'laptimes'!D13),"")</f>
        <v>1.5219293981481483E-2</v>
      </c>
      <c r="E13" s="3">
        <f>IF(laptimes!E13&lt;&gt;"",SUM(laptimes!E$2:'laptimes'!E13),"")</f>
        <v>1.5380937500000004E-2</v>
      </c>
      <c r="F13" s="3">
        <f>IF(laptimes!F13&lt;&gt;"",SUM(laptimes!F$2:'laptimes'!F13),"")</f>
        <v>1.5511134259259259E-2</v>
      </c>
      <c r="G13" s="3">
        <f>IF(laptimes!G13&lt;&gt;"",SUM(laptimes!G$2:'laptimes'!G13),"")</f>
        <v>1.5360694444444444E-2</v>
      </c>
      <c r="H13" s="3">
        <f>IF(laptimes!H13&lt;&gt;"",SUM(laptimes!H$2:'laptimes'!H13),"")</f>
        <v>1.5478472222222222E-2</v>
      </c>
      <c r="I13" s="3">
        <f>IF(laptimes!I13&lt;&gt;"",SUM(laptimes!I$2:'laptimes'!I13),"")</f>
        <v>1.5192210648148147E-2</v>
      </c>
      <c r="J13" s="3">
        <f>IF(laptimes!J13&lt;&gt;"",SUM(laptimes!J$2:'laptimes'!J13),"")</f>
        <v>1.5430092592592589E-2</v>
      </c>
      <c r="K13" s="3">
        <f>IF(laptimes!K13&lt;&gt;"",SUM(laptimes!K$2:'laptimes'!K13),"")</f>
        <v>1.5349548611111112E-2</v>
      </c>
      <c r="L13" s="3">
        <f>IF(laptimes!L13&lt;&gt;"",SUM(laptimes!L$2:'laptimes'!L13),"")</f>
        <v>1.5254155092592592E-2</v>
      </c>
      <c r="M13" s="3">
        <f>IF(laptimes!M13&lt;&gt;"",SUM(laptimes!M$2:'laptimes'!M13),"")</f>
        <v>1.5579363425925925E-2</v>
      </c>
      <c r="N13" s="3">
        <f>IF(laptimes!N13&lt;&gt;"",SUM(laptimes!N$2:'laptimes'!N13),"")</f>
        <v>1.5518958333333333E-2</v>
      </c>
      <c r="O13" s="3">
        <f>IF(laptimes!O13&lt;&gt;"",SUM(laptimes!O$2:'laptimes'!O13),"")</f>
        <v>1.5229641203703704E-2</v>
      </c>
      <c r="P13" s="3">
        <f>IF(laptimes!P13&lt;&gt;"",SUM(laptimes!P$2:'laptimes'!P13),"")</f>
        <v>1.5204479166666666E-2</v>
      </c>
      <c r="Q13" s="3">
        <f>IF(laptimes!Q13&lt;&gt;"",SUM(laptimes!Q$2:'laptimes'!Q13),"")</f>
        <v>1.6895277777777776E-2</v>
      </c>
      <c r="R13" s="3">
        <f>IF(laptimes!R13&lt;&gt;"",SUM(laptimes!R$2:'laptimes'!R13),"")</f>
        <v>1.586997685185185E-2</v>
      </c>
      <c r="S13" s="3">
        <f>IF(laptimes!S13&lt;&gt;"",SUM(laptimes!S$2:'laptimes'!S13),"")</f>
        <v>1.5244282407407408E-2</v>
      </c>
      <c r="T13" s="3">
        <f>IF(laptimes!T13&lt;&gt;"",SUM(laptimes!T$2:'laptimes'!T13),"")</f>
        <v>1.5619976851851852E-2</v>
      </c>
      <c r="U13" s="3">
        <f>IF(laptimes!U13&lt;&gt;"",SUM(laptimes!U$2:'laptimes'!U13),"")</f>
        <v>1.5313460648148147E-2</v>
      </c>
    </row>
    <row r="14" spans="1:21" x14ac:dyDescent="0.25">
      <c r="A14">
        <v>13</v>
      </c>
      <c r="B14" s="3">
        <f>IF(laptimes!B14&lt;&gt;"",SUM(laptimes!B$2:'laptimes'!B14),"")</f>
        <v>1.6658564814814817E-2</v>
      </c>
      <c r="C14" s="3">
        <f>IF(laptimes!C14&lt;&gt;"",SUM(laptimes!C$2:'laptimes'!C14),"")</f>
        <v>1.6555312499999999E-2</v>
      </c>
      <c r="D14" s="3">
        <f>IF(laptimes!D14&lt;&gt;"",SUM(laptimes!D$2:'laptimes'!D14),"")</f>
        <v>1.648300925925926E-2</v>
      </c>
      <c r="E14" s="3">
        <f>IF(laptimes!E14&lt;&gt;"",SUM(laptimes!E$2:'laptimes'!E14),"")</f>
        <v>1.6644155092592598E-2</v>
      </c>
      <c r="F14" s="3">
        <f>IF(laptimes!F14&lt;&gt;"",SUM(laptimes!F$2:'laptimes'!F14),"")</f>
        <v>1.6780636574074075E-2</v>
      </c>
      <c r="G14" s="3">
        <f>IF(laptimes!G14&lt;&gt;"",SUM(laptimes!G$2:'laptimes'!G14),"")</f>
        <v>1.6633773148148148E-2</v>
      </c>
      <c r="H14" s="3">
        <f>IF(laptimes!H14&lt;&gt;"",SUM(laptimes!H$2:'laptimes'!H14),"")</f>
        <v>1.6812129629629628E-2</v>
      </c>
      <c r="I14" s="3">
        <f>IF(laptimes!I14&lt;&gt;"",SUM(laptimes!I$2:'laptimes'!I14),"")</f>
        <v>1.6458414351851851E-2</v>
      </c>
      <c r="J14" s="3">
        <f>IF(laptimes!J14&lt;&gt;"",SUM(laptimes!J$2:'laptimes'!J14),"")</f>
        <v>1.6689930555555552E-2</v>
      </c>
      <c r="K14" s="3">
        <f>IF(laptimes!K14&lt;&gt;"",SUM(laptimes!K$2:'laptimes'!K14),"")</f>
        <v>1.6617094907407409E-2</v>
      </c>
      <c r="L14" s="3">
        <f>IF(laptimes!L14&lt;&gt;"",SUM(laptimes!L$2:'laptimes'!L14),"")</f>
        <v>1.6518831018518518E-2</v>
      </c>
      <c r="M14" s="3">
        <f>IF(laptimes!M14&lt;&gt;"",SUM(laptimes!M$2:'laptimes'!M14),"")</f>
        <v>1.7049571759259259E-2</v>
      </c>
      <c r="N14" s="3">
        <f>IF(laptimes!N14&lt;&gt;"",SUM(laptimes!N$2:'laptimes'!N14),"")</f>
        <v>1.6790810185185183E-2</v>
      </c>
      <c r="O14" s="3">
        <f>IF(laptimes!O14&lt;&gt;"",SUM(laptimes!O$2:'laptimes'!O14),"")</f>
        <v>1.6494687500000001E-2</v>
      </c>
      <c r="P14" s="3">
        <f>IF(laptimes!P14&lt;&gt;"",SUM(laptimes!P$2:'laptimes'!P14),"")</f>
        <v>1.6467754629629631E-2</v>
      </c>
      <c r="Q14" s="3">
        <f>IF(laptimes!Q14&lt;&gt;"",SUM(laptimes!Q$2:'laptimes'!Q14),"")</f>
        <v>1.8153055555555554E-2</v>
      </c>
      <c r="R14" s="3">
        <f>IF(laptimes!R14&lt;&gt;"",SUM(laptimes!R$2:'laptimes'!R14),"")</f>
        <v>1.7129733796296294E-2</v>
      </c>
      <c r="S14" s="3">
        <f>IF(laptimes!S14&lt;&gt;"",SUM(laptimes!S$2:'laptimes'!S14),"")</f>
        <v>1.6507928240740741E-2</v>
      </c>
      <c r="T14" s="3">
        <f>IF(laptimes!T14&lt;&gt;"",SUM(laptimes!T$2:'laptimes'!T14),"")</f>
        <v>1.6930590277777779E-2</v>
      </c>
      <c r="U14" s="3">
        <f>IF(laptimes!U14&lt;&gt;"",SUM(laptimes!U$2:'laptimes'!U14),"")</f>
        <v>1.6579826388888889E-2</v>
      </c>
    </row>
    <row r="15" spans="1:21" x14ac:dyDescent="0.25">
      <c r="A15">
        <v>14</v>
      </c>
      <c r="B15" s="3">
        <f>IF(laptimes!B15&lt;&gt;"",SUM(laptimes!B$2:'laptimes'!B15),"")</f>
        <v>1.7923368055555559E-2</v>
      </c>
      <c r="C15" s="3">
        <f>IF(laptimes!C15&lt;&gt;"",SUM(laptimes!C$2:'laptimes'!C15),"")</f>
        <v>1.7815636574074072E-2</v>
      </c>
      <c r="D15" s="3">
        <f>IF(laptimes!D15&lt;&gt;"",SUM(laptimes!D$2:'laptimes'!D15),"")</f>
        <v>1.7749317129629631E-2</v>
      </c>
      <c r="E15" s="3">
        <f>IF(laptimes!E15&lt;&gt;"",SUM(laptimes!E$2:'laptimes'!E15),"")</f>
        <v>1.7911759259259263E-2</v>
      </c>
      <c r="F15" s="3">
        <f>IF(laptimes!F15&lt;&gt;"",SUM(laptimes!F$2:'laptimes'!F15),"")</f>
        <v>1.8049513888888889E-2</v>
      </c>
      <c r="G15" s="3">
        <f>IF(laptimes!G15&lt;&gt;"",SUM(laptimes!G$2:'laptimes'!G15),"")</f>
        <v>1.7899687500000001E-2</v>
      </c>
      <c r="H15" s="3">
        <f>IF(laptimes!H15&lt;&gt;"",SUM(laptimes!H$2:'laptimes'!H15),"")</f>
        <v>1.8275972222222221E-2</v>
      </c>
      <c r="I15" s="3">
        <f>IF(laptimes!I15&lt;&gt;"",SUM(laptimes!I$2:'laptimes'!I15),"")</f>
        <v>1.7724097222222221E-2</v>
      </c>
      <c r="J15" s="3">
        <f>IF(laptimes!J15&lt;&gt;"",SUM(laptimes!J$2:'laptimes'!J15),"")</f>
        <v>1.794833333333333E-2</v>
      </c>
      <c r="K15" s="3">
        <f>IF(laptimes!K15&lt;&gt;"",SUM(laptimes!K$2:'laptimes'!K15),"")</f>
        <v>1.788375E-2</v>
      </c>
      <c r="L15" s="3">
        <f>IF(laptimes!L15&lt;&gt;"",SUM(laptimes!L$2:'laptimes'!L15),"")</f>
        <v>1.7786921296296297E-2</v>
      </c>
      <c r="M15" s="3">
        <f>IF(laptimes!M15&lt;&gt;"",SUM(laptimes!M$2:'laptimes'!M15),"")</f>
        <v>1.8292847222222221E-2</v>
      </c>
      <c r="N15" s="3">
        <f>IF(laptimes!N15&lt;&gt;"",SUM(laptimes!N$2:'laptimes'!N15),"")</f>
        <v>1.8058171296296294E-2</v>
      </c>
      <c r="O15" s="3">
        <f>IF(laptimes!O15&lt;&gt;"",SUM(laptimes!O$2:'laptimes'!O15),"")</f>
        <v>1.7760393518518519E-2</v>
      </c>
      <c r="P15" s="3">
        <f>IF(laptimes!P15&lt;&gt;"",SUM(laptimes!P$2:'laptimes'!P15),"")</f>
        <v>1.7731377314814816E-2</v>
      </c>
      <c r="Q15" s="3">
        <f>IF(laptimes!Q15&lt;&gt;"",SUM(laptimes!Q$2:'laptimes'!Q15),"")</f>
        <v>1.9409953703703704E-2</v>
      </c>
      <c r="R15" s="3">
        <f>IF(laptimes!R15&lt;&gt;"",SUM(laptimes!R$2:'laptimes'!R15),"")</f>
        <v>1.8393368055555553E-2</v>
      </c>
      <c r="S15" s="3">
        <f>IF(laptimes!S15&lt;&gt;"",SUM(laptimes!S$2:'laptimes'!S15),"")</f>
        <v>1.7772233796296298E-2</v>
      </c>
      <c r="T15" s="3">
        <f>IF(laptimes!T15&lt;&gt;"",SUM(laptimes!T$2:'laptimes'!T15),"")</f>
        <v>1.8213981481481484E-2</v>
      </c>
      <c r="U15" s="3">
        <f>IF(laptimes!U15&lt;&gt;"",SUM(laptimes!U$2:'laptimes'!U15),"")</f>
        <v>1.7846319444444446E-2</v>
      </c>
    </row>
    <row r="16" spans="1:21" x14ac:dyDescent="0.25">
      <c r="A16">
        <v>15</v>
      </c>
      <c r="B16" s="3">
        <f>IF(laptimes!B16&lt;&gt;"",SUM(laptimes!B$2:'laptimes'!B16),"")</f>
        <v>1.9193125000000002E-2</v>
      </c>
      <c r="C16" s="3">
        <f>IF(laptimes!C16&lt;&gt;"",SUM(laptimes!C$2:'laptimes'!C16),"")</f>
        <v>1.9074965277777776E-2</v>
      </c>
      <c r="D16" s="3">
        <f>IF(laptimes!D16&lt;&gt;"",SUM(laptimes!D$2:'laptimes'!D16),"")</f>
        <v>1.9013402777777778E-2</v>
      </c>
      <c r="E16" s="3">
        <f>IF(laptimes!E16&lt;&gt;"",SUM(laptimes!E$2:'laptimes'!E16),"")</f>
        <v>1.9267337962962965E-2</v>
      </c>
      <c r="F16" s="3">
        <f>IF(laptimes!F16&lt;&gt;"",SUM(laptimes!F$2:'laptimes'!F16),"")</f>
        <v>1.9317939814814816E-2</v>
      </c>
      <c r="G16" s="3">
        <f>IF(laptimes!G16&lt;&gt;"",SUM(laptimes!G$2:'laptimes'!G16),"")</f>
        <v>1.9166967592592593E-2</v>
      </c>
      <c r="H16" s="3">
        <f>IF(laptimes!H16&lt;&gt;"",SUM(laptimes!H$2:'laptimes'!H16),"")</f>
        <v>1.9510729166666664E-2</v>
      </c>
      <c r="I16" s="3">
        <f>IF(laptimes!I16&lt;&gt;"",SUM(laptimes!I$2:'laptimes'!I16),"")</f>
        <v>1.8982824074074072E-2</v>
      </c>
      <c r="J16" s="3">
        <f>IF(laptimes!J16&lt;&gt;"",SUM(laptimes!J$2:'laptimes'!J16),"")</f>
        <v>1.9210243055555552E-2</v>
      </c>
      <c r="K16" s="3">
        <f>IF(laptimes!K16&lt;&gt;"",SUM(laptimes!K$2:'laptimes'!K16),"")</f>
        <v>1.9150057870370371E-2</v>
      </c>
      <c r="L16" s="3">
        <f>IF(laptimes!L16&lt;&gt;"",SUM(laptimes!L$2:'laptimes'!L16),"")</f>
        <v>1.9046770833333334E-2</v>
      </c>
      <c r="M16" s="3">
        <f>IF(laptimes!M16&lt;&gt;"",SUM(laptimes!M$2:'laptimes'!M16),"")</f>
        <v>1.9534814814814814E-2</v>
      </c>
      <c r="N16" s="3">
        <f>IF(laptimes!N16&lt;&gt;"",SUM(laptimes!N$2:'laptimes'!N16),"")</f>
        <v>1.9325949074074072E-2</v>
      </c>
      <c r="O16" s="3">
        <f>IF(laptimes!O16&lt;&gt;"",SUM(laptimes!O$2:'laptimes'!O16),"")</f>
        <v>1.9022395833333334E-2</v>
      </c>
      <c r="P16" s="3">
        <f>IF(laptimes!P16&lt;&gt;"",SUM(laptimes!P$2:'laptimes'!P16),"")</f>
        <v>1.8993958333333335E-2</v>
      </c>
      <c r="Q16" s="3">
        <f>IF(laptimes!Q16&lt;&gt;"",SUM(laptimes!Q$2:'laptimes'!Q16),"")</f>
        <v>2.0665555555555555E-2</v>
      </c>
      <c r="R16" s="3">
        <f>IF(laptimes!R16&lt;&gt;"",SUM(laptimes!R$2:'laptimes'!R16),"")</f>
        <v>1.965733796296296E-2</v>
      </c>
      <c r="S16" s="3">
        <f>IF(laptimes!S16&lt;&gt;"",SUM(laptimes!S$2:'laptimes'!S16),"")</f>
        <v>1.9035046296296296E-2</v>
      </c>
      <c r="T16" s="3">
        <f>IF(laptimes!T16&lt;&gt;"",SUM(laptimes!T$2:'laptimes'!T16),"")</f>
        <v>1.949155092592593E-2</v>
      </c>
      <c r="U16" s="3">
        <f>IF(laptimes!U16&lt;&gt;"",SUM(laptimes!U$2:'laptimes'!U16),"")</f>
        <v>1.9109872685185186E-2</v>
      </c>
    </row>
    <row r="17" spans="1:21" x14ac:dyDescent="0.25">
      <c r="A17">
        <v>16</v>
      </c>
      <c r="B17" s="3">
        <f>IF(laptimes!B17&lt;&gt;"",SUM(laptimes!B$2:'laptimes'!B17),"")</f>
        <v>2.0444351851851852E-2</v>
      </c>
      <c r="C17" s="3">
        <f>IF(laptimes!C17&lt;&gt;"",SUM(laptimes!C$2:'laptimes'!C17),"")</f>
        <v>2.0335879629629627E-2</v>
      </c>
      <c r="D17" s="3">
        <f>IF(laptimes!D17&lt;&gt;"",SUM(laptimes!D$2:'laptimes'!D17),"")</f>
        <v>2.0275543981481483E-2</v>
      </c>
      <c r="E17" s="3">
        <f>IF(laptimes!E17&lt;&gt;"",SUM(laptimes!E$2:'laptimes'!E17),"")</f>
        <v>2.0794340277777781E-2</v>
      </c>
      <c r="F17" s="3">
        <f>IF(laptimes!F17&lt;&gt;"",SUM(laptimes!F$2:'laptimes'!F17),"")</f>
        <v>2.0582581018518519E-2</v>
      </c>
      <c r="G17" s="3">
        <f>IF(laptimes!G17&lt;&gt;"",SUM(laptimes!G$2:'laptimes'!G17),"")</f>
        <v>2.0428090277777779E-2</v>
      </c>
      <c r="H17" s="3">
        <f>IF(laptimes!H17&lt;&gt;"",SUM(laptimes!H$2:'laptimes'!H17),"")</f>
        <v>2.0801446759259257E-2</v>
      </c>
      <c r="I17" s="3">
        <f>IF(laptimes!I17&lt;&gt;"",SUM(laptimes!I$2:'laptimes'!I17),"")</f>
        <v>2.0236331018518516E-2</v>
      </c>
      <c r="J17" s="3">
        <f>IF(laptimes!J17&lt;&gt;"",SUM(laptimes!J$2:'laptimes'!J17),"")</f>
        <v>2.0467060185185182E-2</v>
      </c>
      <c r="K17" s="3">
        <f>IF(laptimes!K17&lt;&gt;"",SUM(laptimes!K$2:'laptimes'!K17),"")</f>
        <v>2.0416504629629632E-2</v>
      </c>
      <c r="L17" s="3">
        <f>IF(laptimes!L17&lt;&gt;"",SUM(laptimes!L$2:'laptimes'!L17),"")</f>
        <v>2.0311875E-2</v>
      </c>
      <c r="M17" s="3">
        <f>IF(laptimes!M17&lt;&gt;"",SUM(laptimes!M$2:'laptimes'!M17),"")</f>
        <v>2.0808333333333331E-2</v>
      </c>
      <c r="N17" s="3">
        <f>IF(laptimes!N17&lt;&gt;"",SUM(laptimes!N$2:'laptimes'!N17),"")</f>
        <v>2.0592256944444443E-2</v>
      </c>
      <c r="O17" s="3">
        <f>IF(laptimes!O17&lt;&gt;"",SUM(laptimes!O$2:'laptimes'!O17),"")</f>
        <v>2.0286712962962965E-2</v>
      </c>
      <c r="P17" s="3">
        <f>IF(laptimes!P17&lt;&gt;"",SUM(laptimes!P$2:'laptimes'!P17),"")</f>
        <v>2.0258194444444447E-2</v>
      </c>
      <c r="Q17" s="3">
        <f>IF(laptimes!Q17&lt;&gt;"",SUM(laptimes!Q$2:'laptimes'!Q17),"")</f>
        <v>2.1921863425925926E-2</v>
      </c>
      <c r="R17" s="3">
        <f>IF(laptimes!R17&lt;&gt;"",SUM(laptimes!R$2:'laptimes'!R17),"")</f>
        <v>2.0919155092592588E-2</v>
      </c>
      <c r="S17" s="3">
        <f>IF(laptimes!S17&lt;&gt;"",SUM(laptimes!S$2:'laptimes'!S17),"")</f>
        <v>2.0297349537037036E-2</v>
      </c>
      <c r="T17" s="3">
        <f>IF(laptimes!T17&lt;&gt;"",SUM(laptimes!T$2:'laptimes'!T17),"")</f>
        <v>2.0788969907407411E-2</v>
      </c>
      <c r="U17" s="3">
        <f>IF(laptimes!U17&lt;&gt;"",SUM(laptimes!U$2:'laptimes'!U17),"")</f>
        <v>2.0373969907407408E-2</v>
      </c>
    </row>
    <row r="18" spans="1:21" x14ac:dyDescent="0.25">
      <c r="A18">
        <v>17</v>
      </c>
      <c r="B18" s="3">
        <f>IF(laptimes!B18&lt;&gt;"",SUM(laptimes!B$2:'laptimes'!B18),"")</f>
        <v>2.1702303240740742E-2</v>
      </c>
      <c r="C18" s="3">
        <f>IF(laptimes!C18&lt;&gt;"",SUM(laptimes!C$2:'laptimes'!C18),"")</f>
        <v>2.16040162037037E-2</v>
      </c>
      <c r="D18" s="3">
        <f>IF(laptimes!D18&lt;&gt;"",SUM(laptimes!D$2:'laptimes'!D18),"")</f>
        <v>2.1529120370370372E-2</v>
      </c>
      <c r="E18" s="3">
        <f>IF(laptimes!E18&lt;&gt;"",SUM(laptimes!E$2:'laptimes'!E18),"")</f>
        <v>2.2037048611111113E-2</v>
      </c>
      <c r="F18" s="3">
        <f>IF(laptimes!F18&lt;&gt;"",SUM(laptimes!F$2:'laptimes'!F18),"")</f>
        <v>2.1853750000000002E-2</v>
      </c>
      <c r="G18" s="3">
        <f>IF(laptimes!G18&lt;&gt;"",SUM(laptimes!G$2:'laptimes'!G18),"")</f>
        <v>2.1692719907407409E-2</v>
      </c>
      <c r="H18" s="3">
        <f>IF(laptimes!H18&lt;&gt;"",SUM(laptimes!H$2:'laptimes'!H18),"")</f>
        <v>2.2099374999999997E-2</v>
      </c>
      <c r="I18" s="3">
        <f>IF(laptimes!I18&lt;&gt;"",SUM(laptimes!I$2:'laptimes'!I18),"")</f>
        <v>2.1484305555555555E-2</v>
      </c>
      <c r="J18" s="3">
        <f>IF(laptimes!J18&lt;&gt;"",SUM(laptimes!J$2:'laptimes'!J18),"")</f>
        <v>2.1722858796296294E-2</v>
      </c>
      <c r="K18" s="3">
        <f>IF(laptimes!K18&lt;&gt;"",SUM(laptimes!K$2:'laptimes'!K18),"")</f>
        <v>2.1683298611111113E-2</v>
      </c>
      <c r="L18" s="3">
        <f>IF(laptimes!L18&lt;&gt;"",SUM(laptimes!L$2:'laptimes'!L18),"")</f>
        <v>2.1576041666666667E-2</v>
      </c>
      <c r="M18" s="3">
        <f>IF(laptimes!M18&lt;&gt;"",SUM(laptimes!M$2:'laptimes'!M18),"")</f>
        <v>2.2113888888888888E-2</v>
      </c>
      <c r="N18" s="3">
        <f>IF(laptimes!N18&lt;&gt;"",SUM(laptimes!N$2:'laptimes'!N18),"")</f>
        <v>2.1860451388888886E-2</v>
      </c>
      <c r="O18" s="3">
        <f>IF(laptimes!O18&lt;&gt;"",SUM(laptimes!O$2:'laptimes'!O18),"")</f>
        <v>2.1542106481481485E-2</v>
      </c>
      <c r="P18" s="3">
        <f>IF(laptimes!P18&lt;&gt;"",SUM(laptimes!P$2:'laptimes'!P18),"")</f>
        <v>2.1501574074074076E-2</v>
      </c>
      <c r="Q18" s="3">
        <f>IF(laptimes!Q18&lt;&gt;"",SUM(laptimes!Q$2:'laptimes'!Q18),"")</f>
        <v>2.3182719907407407E-2</v>
      </c>
      <c r="R18" s="3">
        <f>IF(laptimes!R18&lt;&gt;"",SUM(laptimes!R$2:'laptimes'!R18),"")</f>
        <v>2.2194340277777773E-2</v>
      </c>
      <c r="S18" s="3">
        <f>IF(laptimes!S18&lt;&gt;"",SUM(laptimes!S$2:'laptimes'!S18),"")</f>
        <v>2.1560995370370369E-2</v>
      </c>
      <c r="T18" s="3">
        <f>IF(laptimes!T18&lt;&gt;"",SUM(laptimes!T$2:'laptimes'!T18),"")</f>
        <v>2.2129976851851856E-2</v>
      </c>
      <c r="U18" s="3">
        <f>IF(laptimes!U18&lt;&gt;"",SUM(laptimes!U$2:'laptimes'!U18),"")</f>
        <v>2.1635173611111114E-2</v>
      </c>
    </row>
    <row r="19" spans="1:21" x14ac:dyDescent="0.25">
      <c r="A19">
        <v>18</v>
      </c>
      <c r="B19" s="3">
        <f>IF(laptimes!B19&lt;&gt;"",SUM(laptimes!B$2:'laptimes'!B19),"")</f>
        <v>2.2972789351851854E-2</v>
      </c>
      <c r="C19" s="3">
        <f>IF(laptimes!C19&lt;&gt;"",SUM(laptimes!C$2:'laptimes'!C19),"")</f>
        <v>2.2869756944444441E-2</v>
      </c>
      <c r="D19" s="3">
        <f>IF(laptimes!D19&lt;&gt;"",SUM(laptimes!D$2:'laptimes'!D19),"")</f>
        <v>2.2787407407407409E-2</v>
      </c>
      <c r="E19" s="3">
        <f>IF(laptimes!E19&lt;&gt;"",SUM(laptimes!E$2:'laptimes'!E19),"")</f>
        <v>2.3276192129629631E-2</v>
      </c>
      <c r="F19" s="3">
        <f>IF(laptimes!F19&lt;&gt;"",SUM(laptimes!F$2:'laptimes'!F19),"")</f>
        <v>2.3142326388888891E-2</v>
      </c>
      <c r="G19" s="3">
        <f>IF(laptimes!G19&lt;&gt;"",SUM(laptimes!G$2:'laptimes'!G19),"")</f>
        <v>2.2963611111111112E-2</v>
      </c>
      <c r="H19" s="3">
        <f>IF(laptimes!H19&lt;&gt;"",SUM(laptimes!H$2:'laptimes'!H19),"")</f>
        <v>2.3351898148148146E-2</v>
      </c>
      <c r="I19" s="3">
        <f>IF(laptimes!I19&lt;&gt;"",SUM(laptimes!I$2:'laptimes'!I19),"")</f>
        <v>2.2746006944444445E-2</v>
      </c>
      <c r="J19" s="3">
        <f>IF(laptimes!J19&lt;&gt;"",SUM(laptimes!J$2:'laptimes'!J19),"")</f>
        <v>2.2986331018518515E-2</v>
      </c>
      <c r="K19" s="3">
        <f>IF(laptimes!K19&lt;&gt;"",SUM(laptimes!K$2:'laptimes'!K19),"")</f>
        <v>2.3040555555555557E-2</v>
      </c>
      <c r="L19" s="3">
        <f>IF(laptimes!L19&lt;&gt;"",SUM(laptimes!L$2:'laptimes'!L19),"")</f>
        <v>2.2844629629629631E-2</v>
      </c>
      <c r="M19" s="3">
        <f>IF(laptimes!M19&lt;&gt;"",SUM(laptimes!M$2:'laptimes'!M19),"")</f>
        <v>2.3375891203703703E-2</v>
      </c>
      <c r="N19" s="3">
        <f>IF(laptimes!N19&lt;&gt;"",SUM(laptimes!N$2:'laptimes'!N19),"")</f>
        <v>2.314876157407407E-2</v>
      </c>
      <c r="O19" s="3">
        <f>IF(laptimes!O19&lt;&gt;"",SUM(laptimes!O$2:'laptimes'!O19),"")</f>
        <v>2.2811087962962967E-2</v>
      </c>
      <c r="P19" s="3">
        <f>IF(laptimes!P19&lt;&gt;"",SUM(laptimes!P$2:'laptimes'!P19),"")</f>
        <v>2.275820601851852E-2</v>
      </c>
      <c r="Q19" s="3">
        <f>IF(laptimes!Q19&lt;&gt;"",SUM(laptimes!Q$2:'laptimes'!Q19),"")</f>
        <v>2.4455023148148149E-2</v>
      </c>
      <c r="R19" s="3">
        <f>IF(laptimes!R19&lt;&gt;"",SUM(laptimes!R$2:'laptimes'!R19),"")</f>
        <v>2.3466319444444439E-2</v>
      </c>
      <c r="S19" s="3">
        <f>IF(laptimes!S19&lt;&gt;"",SUM(laptimes!S$2:'laptimes'!S19),"")</f>
        <v>2.282128472222222E-2</v>
      </c>
      <c r="T19" s="3">
        <f>IF(laptimes!T19&lt;&gt;"",SUM(laptimes!T$2:'laptimes'!T19),"")</f>
        <v>2.3427604166666671E-2</v>
      </c>
      <c r="U19" s="3">
        <f>IF(laptimes!U19&lt;&gt;"",SUM(laptimes!U$2:'laptimes'!U19),"")</f>
        <v>2.2900173611111112E-2</v>
      </c>
    </row>
    <row r="20" spans="1:21" x14ac:dyDescent="0.25">
      <c r="A20">
        <v>19</v>
      </c>
      <c r="B20" s="3">
        <f>IF(laptimes!B20&lt;&gt;"",SUM(laptimes!B$2:'laptimes'!B20),"")</f>
        <v>2.4222962962962964E-2</v>
      </c>
      <c r="C20" s="3">
        <f>IF(laptimes!C20&lt;&gt;"",SUM(laptimes!C$2:'laptimes'!C20),"")</f>
        <v>2.4136770833333331E-2</v>
      </c>
      <c r="D20" s="3">
        <f>IF(laptimes!D20&lt;&gt;"",SUM(laptimes!D$2:'laptimes'!D20),"")</f>
        <v>2.4141481481481483E-2</v>
      </c>
      <c r="E20" s="3">
        <f>IF(laptimes!E20&lt;&gt;"",SUM(laptimes!E$2:'laptimes'!E20),"")</f>
        <v>2.4535324074074074E-2</v>
      </c>
      <c r="F20" s="3">
        <f>IF(laptimes!F20&lt;&gt;"",SUM(laptimes!F$2:'laptimes'!F20),"")</f>
        <v>2.4436064814814817E-2</v>
      </c>
      <c r="G20" s="3">
        <f>IF(laptimes!G20&lt;&gt;"",SUM(laptimes!G$2:'laptimes'!G20),"")</f>
        <v>2.4206863425925925E-2</v>
      </c>
      <c r="H20" s="3">
        <f>IF(laptimes!H20&lt;&gt;"",SUM(laptimes!H$2:'laptimes'!H20),"")</f>
        <v>2.4593958333333332E-2</v>
      </c>
      <c r="I20" s="3">
        <f>IF(laptimes!I20&lt;&gt;"",SUM(laptimes!I$2:'laptimes'!I20),"")</f>
        <v>2.4014641203703703E-2</v>
      </c>
      <c r="J20" s="3">
        <f>IF(laptimes!J20&lt;&gt;"",SUM(laptimes!J$2:'laptimes'!J20),"")</f>
        <v>2.4243506944444441E-2</v>
      </c>
      <c r="K20" s="3">
        <f>IF(laptimes!K20&lt;&gt;"",SUM(laptimes!K$2:'laptimes'!K20),"")</f>
        <v>2.4519965277777778E-2</v>
      </c>
      <c r="L20" s="3">
        <f>IF(laptimes!L20&lt;&gt;"",SUM(laptimes!L$2:'laptimes'!L20),"")</f>
        <v>2.4117604166666667E-2</v>
      </c>
      <c r="M20" s="3">
        <f>IF(laptimes!M20&lt;&gt;"",SUM(laptimes!M$2:'laptimes'!M20),"")</f>
        <v>2.4625960648148149E-2</v>
      </c>
      <c r="N20" s="3">
        <f>IF(laptimes!N20&lt;&gt;"",SUM(laptimes!N$2:'laptimes'!N20),"")</f>
        <v>2.4400960648148146E-2</v>
      </c>
      <c r="O20" s="3">
        <f>IF(laptimes!O20&lt;&gt;"",SUM(laptimes!O$2:'laptimes'!O20),"")</f>
        <v>2.4181261574074079E-2</v>
      </c>
      <c r="P20" s="3">
        <f>IF(laptimes!P20&lt;&gt;"",SUM(laptimes!P$2:'laptimes'!P20),"")</f>
        <v>2.4023807870370371E-2</v>
      </c>
      <c r="Q20" s="3">
        <f>IF(laptimes!Q20&lt;&gt;"",SUM(laptimes!Q$2:'laptimes'!Q20),"")</f>
        <v>2.5741226851851852E-2</v>
      </c>
      <c r="R20" s="3">
        <f>IF(laptimes!R20&lt;&gt;"",SUM(laptimes!R$2:'laptimes'!R20),"")</f>
        <v>2.4737638888888882E-2</v>
      </c>
      <c r="S20" s="3">
        <f>IF(laptimes!S20&lt;&gt;"",SUM(laptimes!S$2:'laptimes'!S20),"")</f>
        <v>2.4101273148148146E-2</v>
      </c>
      <c r="T20" s="3">
        <f>IF(laptimes!T20&lt;&gt;"",SUM(laptimes!T$2:'laptimes'!T20),"")</f>
        <v>2.4713888888888893E-2</v>
      </c>
      <c r="U20" s="3">
        <f>IF(laptimes!U20&lt;&gt;"",SUM(laptimes!U$2:'laptimes'!U20),"")</f>
        <v>2.4166307870370371E-2</v>
      </c>
    </row>
    <row r="21" spans="1:21" x14ac:dyDescent="0.25">
      <c r="A21">
        <v>20</v>
      </c>
      <c r="B21" s="3">
        <f>IF(laptimes!B21&lt;&gt;"",SUM(laptimes!B$2:'laptimes'!B21),"")</f>
        <v>2.5481319444444445E-2</v>
      </c>
      <c r="C21" s="3">
        <f>IF(laptimes!C21&lt;&gt;"",SUM(laptimes!C$2:'laptimes'!C21),"")</f>
        <v>2.5497164351851849E-2</v>
      </c>
      <c r="D21" s="3">
        <f>IF(laptimes!D21&lt;&gt;"",SUM(laptimes!D$2:'laptimes'!D21),"")</f>
        <v>2.560107638888889E-2</v>
      </c>
      <c r="E21" s="3">
        <f>IF(laptimes!E21&lt;&gt;"",SUM(laptimes!E$2:'laptimes'!E21),"")</f>
        <v>2.578326388888889E-2</v>
      </c>
      <c r="F21" s="3">
        <f>IF(laptimes!F21&lt;&gt;"",SUM(laptimes!F$2:'laptimes'!F21),"")</f>
        <v>2.5710972222222225E-2</v>
      </c>
      <c r="G21" s="3">
        <f>IF(laptimes!G21&lt;&gt;"",SUM(laptimes!G$2:'laptimes'!G21),"")</f>
        <v>2.5467615740740739E-2</v>
      </c>
      <c r="H21" s="3">
        <f>IF(laptimes!H21&lt;&gt;"",SUM(laptimes!H$2:'laptimes'!H21),"")</f>
        <v>2.5830601851851851E-2</v>
      </c>
      <c r="I21" s="3">
        <f>IF(laptimes!I21&lt;&gt;"",SUM(laptimes!I$2:'laptimes'!I21),"")</f>
        <v>2.5369421296296296E-2</v>
      </c>
      <c r="J21" s="3">
        <f>IF(laptimes!J21&lt;&gt;"",SUM(laptimes!J$2:'laptimes'!J21),"")</f>
        <v>2.5498865740740739E-2</v>
      </c>
      <c r="K21" s="3">
        <f>IF(laptimes!K21&lt;&gt;"",SUM(laptimes!K$2:'laptimes'!K21),"")</f>
        <v>2.5763703703703705E-2</v>
      </c>
      <c r="L21" s="3">
        <f>IF(laptimes!L21&lt;&gt;"",SUM(laptimes!L$2:'laptimes'!L21),"")</f>
        <v>2.547474537037037E-2</v>
      </c>
      <c r="M21" s="3">
        <f>IF(laptimes!M21&lt;&gt;"",SUM(laptimes!M$2:'laptimes'!M21),"")</f>
        <v>2.5869560185185186E-2</v>
      </c>
      <c r="N21" s="3">
        <f>IF(laptimes!N21&lt;&gt;"",SUM(laptimes!N$2:'laptimes'!N21),"")</f>
        <v>2.5666701388888886E-2</v>
      </c>
      <c r="O21" s="3">
        <f>IF(laptimes!O21&lt;&gt;"",SUM(laptimes!O$2:'laptimes'!O21),"")</f>
        <v>2.5644918981481486E-2</v>
      </c>
      <c r="P21" s="3">
        <f>IF(laptimes!P21&lt;&gt;"",SUM(laptimes!P$2:'laptimes'!P21),"")</f>
        <v>2.5284722222222222E-2</v>
      </c>
      <c r="Q21" s="3">
        <f>IF(laptimes!Q21&lt;&gt;"",SUM(laptimes!Q$2:'laptimes'!Q21),"")</f>
        <v>2.7074849537037038E-2</v>
      </c>
      <c r="R21" s="3">
        <f>IF(laptimes!R21&lt;&gt;"",SUM(laptimes!R$2:'laptimes'!R21),"")</f>
        <v>2.6014282407407399E-2</v>
      </c>
      <c r="S21" s="3">
        <f>IF(laptimes!S21&lt;&gt;"",SUM(laptimes!S$2:'laptimes'!S21),"")</f>
        <v>2.5344699074074072E-2</v>
      </c>
      <c r="T21" s="3">
        <f>IF(laptimes!T21&lt;&gt;"",SUM(laptimes!T$2:'laptimes'!T21),"")</f>
        <v>2.6001446759259264E-2</v>
      </c>
      <c r="U21" s="3">
        <f>IF(laptimes!U21&lt;&gt;"",SUM(laptimes!U$2:'laptimes'!U21),"")</f>
        <v>2.5431354166666666E-2</v>
      </c>
    </row>
    <row r="22" spans="1:21" x14ac:dyDescent="0.25">
      <c r="A22">
        <v>21</v>
      </c>
      <c r="B22" s="3">
        <f>IF(laptimes!B22&lt;&gt;"",SUM(laptimes!B$2:'laptimes'!B22),"")</f>
        <v>2.6731608796296297E-2</v>
      </c>
      <c r="C22" s="3">
        <f>IF(laptimes!C22&lt;&gt;"",SUM(laptimes!C$2:'laptimes'!C22),"")</f>
        <v>2.6993368055555553E-2</v>
      </c>
      <c r="D22" s="3">
        <f>IF(laptimes!D22&lt;&gt;"",SUM(laptimes!D$2:'laptimes'!D22),"")</f>
        <v>2.6821597222222222E-2</v>
      </c>
      <c r="E22" s="3">
        <f>IF(laptimes!E22&lt;&gt;"",SUM(laptimes!E$2:'laptimes'!E22),"")</f>
        <v>2.7043194444444446E-2</v>
      </c>
      <c r="F22" s="3">
        <f>IF(laptimes!F22&lt;&gt;"",SUM(laptimes!F$2:'laptimes'!F22),"")</f>
        <v>2.6986215277777781E-2</v>
      </c>
      <c r="G22" s="3">
        <f>IF(laptimes!G22&lt;&gt;"",SUM(laptimes!G$2:'laptimes'!G22),"")</f>
        <v>2.6716249999999997E-2</v>
      </c>
      <c r="H22" s="3">
        <f>IF(laptimes!H22&lt;&gt;"",SUM(laptimes!H$2:'laptimes'!H22),"")</f>
        <v>2.7081770833333331E-2</v>
      </c>
      <c r="I22" s="3">
        <f>IF(laptimes!I22&lt;&gt;"",SUM(laptimes!I$2:'laptimes'!I22),"")</f>
        <v>2.6839548611111111E-2</v>
      </c>
      <c r="J22" s="3">
        <f>IF(laptimes!J22&lt;&gt;"",SUM(laptimes!J$2:'laptimes'!J22),"")</f>
        <v>2.6752569444444443E-2</v>
      </c>
      <c r="K22" s="3">
        <f>IF(laptimes!K22&lt;&gt;"",SUM(laptimes!K$2:'laptimes'!K22),"")</f>
        <v>2.7024594907407409E-2</v>
      </c>
      <c r="L22" s="3">
        <f>IF(laptimes!L22&lt;&gt;"",SUM(laptimes!L$2:'laptimes'!L22),"")</f>
        <v>2.6937256944444442E-2</v>
      </c>
      <c r="M22" s="3">
        <f>IF(laptimes!M22&lt;&gt;"",SUM(laptimes!M$2:'laptimes'!M22),"")</f>
        <v>2.711271990740741E-2</v>
      </c>
      <c r="N22" s="3">
        <f>IF(laptimes!N22&lt;&gt;"",SUM(laptimes!N$2:'laptimes'!N22),"")</f>
        <v>2.6919027777777774E-2</v>
      </c>
      <c r="O22" s="3">
        <f>IF(laptimes!O22&lt;&gt;"",SUM(laptimes!O$2:'laptimes'!O22),"")</f>
        <v>2.6870393518518523E-2</v>
      </c>
      <c r="P22" s="3">
        <f>IF(laptimes!P22&lt;&gt;"",SUM(laptimes!P$2:'laptimes'!P22),"")</f>
        <v>2.6524131944444446E-2</v>
      </c>
      <c r="Q22" s="3">
        <f>IF(laptimes!Q22&lt;&gt;"",SUM(laptimes!Q$2:'laptimes'!Q22),"")</f>
        <v>2.8425659722222222E-2</v>
      </c>
      <c r="R22" s="3">
        <f>IF(laptimes!R22&lt;&gt;"",SUM(laptimes!R$2:'laptimes'!R22),"")</f>
        <v>2.7304305555555547E-2</v>
      </c>
      <c r="S22" s="3">
        <f>IF(laptimes!S22&lt;&gt;"",SUM(laptimes!S$2:'laptimes'!S22),"")</f>
        <v>2.6590509259259258E-2</v>
      </c>
      <c r="T22" s="3">
        <f>IF(laptimes!T22&lt;&gt;"",SUM(laptimes!T$2:'laptimes'!T22),"")</f>
        <v>2.7381076388888894E-2</v>
      </c>
      <c r="U22" s="3">
        <f>IF(laptimes!U22&lt;&gt;"",SUM(laptimes!U$2:'laptimes'!U22),"")</f>
        <v>2.669528935185185E-2</v>
      </c>
    </row>
    <row r="23" spans="1:21" x14ac:dyDescent="0.25">
      <c r="A23">
        <v>22</v>
      </c>
      <c r="B23" s="3">
        <f>IF(laptimes!B23&lt;&gt;"",SUM(laptimes!B$2:'laptimes'!B23),"")</f>
        <v>2.7986134259259259E-2</v>
      </c>
      <c r="C23" s="3">
        <f>IF(laptimes!C23&lt;&gt;"",SUM(laptimes!C$2:'laptimes'!C23),"")</f>
        <v>2.8231238425925925E-2</v>
      </c>
      <c r="D23" s="3">
        <f>IF(laptimes!D23&lt;&gt;"",SUM(laptimes!D$2:'laptimes'!D23),"")</f>
        <v>2.806002314814815E-2</v>
      </c>
      <c r="E23" s="3">
        <f>IF(laptimes!E23&lt;&gt;"",SUM(laptimes!E$2:'laptimes'!E23),"")</f>
        <v>2.8314039351851852E-2</v>
      </c>
      <c r="F23" s="3">
        <f>IF(laptimes!F23&lt;&gt;"",SUM(laptimes!F$2:'laptimes'!F23),"")</f>
        <v>2.8307708333333337E-2</v>
      </c>
      <c r="G23" s="3">
        <f>IF(laptimes!G23&lt;&gt;"",SUM(laptimes!G$2:'laptimes'!G23),"")</f>
        <v>2.7969756944444441E-2</v>
      </c>
      <c r="H23" s="3">
        <f>IF(laptimes!H23&lt;&gt;"",SUM(laptimes!H$2:'laptimes'!H23),"")</f>
        <v>2.8335312499999998E-2</v>
      </c>
      <c r="I23" s="3">
        <f>IF(laptimes!I23&lt;&gt;"",SUM(laptimes!I$2:'laptimes'!I23),"")</f>
        <v>2.807292824074074E-2</v>
      </c>
      <c r="J23" s="3">
        <f>IF(laptimes!J23&lt;&gt;"",SUM(laptimes!J$2:'laptimes'!J23),"")</f>
        <v>2.8005162037037037E-2</v>
      </c>
      <c r="K23" s="3">
        <f>IF(laptimes!K23&lt;&gt;"",SUM(laptimes!K$2:'laptimes'!K23),"")</f>
        <v>2.8282962962962965E-2</v>
      </c>
      <c r="L23" s="3">
        <f>IF(laptimes!L23&lt;&gt;"",SUM(laptimes!L$2:'laptimes'!L23),"")</f>
        <v>2.8171620370370368E-2</v>
      </c>
      <c r="M23" s="3">
        <f>IF(laptimes!M23&lt;&gt;"",SUM(laptimes!M$2:'laptimes'!M23),"")</f>
        <v>2.835971064814815E-2</v>
      </c>
      <c r="N23" s="3">
        <f>IF(laptimes!N23&lt;&gt;"",SUM(laptimes!N$2:'laptimes'!N23),"")</f>
        <v>2.8161249999999995E-2</v>
      </c>
      <c r="O23" s="3">
        <f>IF(laptimes!O23&lt;&gt;"",SUM(laptimes!O$2:'laptimes'!O23),"")</f>
        <v>2.8093298611111116E-2</v>
      </c>
      <c r="P23" s="3">
        <f>IF(laptimes!P23&lt;&gt;"",SUM(laptimes!P$2:'laptimes'!P23),"")</f>
        <v>2.7766099537037039E-2</v>
      </c>
      <c r="Q23" s="3">
        <f>IF(laptimes!Q23&lt;&gt;"",SUM(laptimes!Q$2:'laptimes'!Q23),"")</f>
        <v>2.9679328703703704E-2</v>
      </c>
      <c r="R23" s="3">
        <f>IF(laptimes!R23&lt;&gt;"",SUM(laptimes!R$2:'laptimes'!R23),"")</f>
        <v>2.8571886574074064E-2</v>
      </c>
      <c r="S23" s="3">
        <f>IF(laptimes!S23&lt;&gt;"",SUM(laptimes!S$2:'laptimes'!S23),"")</f>
        <v>2.7927662037037036E-2</v>
      </c>
      <c r="T23" s="3">
        <f>IF(laptimes!T23&lt;&gt;"",SUM(laptimes!T$2:'laptimes'!T23),"")</f>
        <v>2.8881307870370375E-2</v>
      </c>
      <c r="U23" s="3">
        <f>IF(laptimes!U23&lt;&gt;"",SUM(laptimes!U$2:'laptimes'!U23),"")</f>
        <v>2.795693287037037E-2</v>
      </c>
    </row>
    <row r="24" spans="1:21" x14ac:dyDescent="0.25">
      <c r="A24">
        <v>23</v>
      </c>
      <c r="B24" s="3">
        <f>IF(laptimes!B24&lt;&gt;"",SUM(laptimes!B$2:'laptimes'!B24),"")</f>
        <v>2.9243993055555556E-2</v>
      </c>
      <c r="C24" s="3">
        <f>IF(laptimes!C24&lt;&gt;"",SUM(laptimes!C$2:'laptimes'!C24),"")</f>
        <v>2.947347222222222E-2</v>
      </c>
      <c r="D24" s="3">
        <f>IF(laptimes!D24&lt;&gt;"",SUM(laptimes!D$2:'laptimes'!D24),"")</f>
        <v>2.9300995370370373E-2</v>
      </c>
      <c r="E24" s="3">
        <f>IF(laptimes!E24&lt;&gt;"",SUM(laptimes!E$2:'laptimes'!E24),"")</f>
        <v>2.9564618055555558E-2</v>
      </c>
      <c r="F24" s="3">
        <f>IF(laptimes!F24&lt;&gt;"",SUM(laptimes!F$2:'laptimes'!F24),"")</f>
        <v>2.9702303240740746E-2</v>
      </c>
      <c r="G24" s="3">
        <f>IF(laptimes!G24&lt;&gt;"",SUM(laptimes!G$2:'laptimes'!G24),"")</f>
        <v>2.9233541666666665E-2</v>
      </c>
      <c r="H24" s="3">
        <f>IF(laptimes!H24&lt;&gt;"",SUM(laptimes!H$2:'laptimes'!H24),"")</f>
        <v>2.9619861111111107E-2</v>
      </c>
      <c r="I24" s="3">
        <f>IF(laptimes!I24&lt;&gt;"",SUM(laptimes!I$2:'laptimes'!I24),"")</f>
        <v>2.9311064814814814E-2</v>
      </c>
      <c r="J24" s="3">
        <f>IF(laptimes!J24&lt;&gt;"",SUM(laptimes!J$2:'laptimes'!J24),"")</f>
        <v>2.9262627314814816E-2</v>
      </c>
      <c r="K24" s="3">
        <f>IF(laptimes!K24&lt;&gt;"",SUM(laptimes!K$2:'laptimes'!K24),"")</f>
        <v>2.9532199074074075E-2</v>
      </c>
      <c r="L24" s="3">
        <f>IF(laptimes!L24&lt;&gt;"",SUM(laptimes!L$2:'laptimes'!L24),"")</f>
        <v>2.9417442129629628E-2</v>
      </c>
      <c r="M24" s="3">
        <f>IF(laptimes!M24&lt;&gt;"",SUM(laptimes!M$2:'laptimes'!M24),"")</f>
        <v>2.9626828703703704E-2</v>
      </c>
      <c r="N24" s="3">
        <f>IF(laptimes!N24&lt;&gt;"",SUM(laptimes!N$2:'laptimes'!N24),"")</f>
        <v>2.9442164351851846E-2</v>
      </c>
      <c r="O24" s="3">
        <f>IF(laptimes!O24&lt;&gt;"",SUM(laptimes!O$2:'laptimes'!O24),"")</f>
        <v>2.9326817129629635E-2</v>
      </c>
      <c r="P24" s="3">
        <f>IF(laptimes!P24&lt;&gt;"",SUM(laptimes!P$2:'laptimes'!P24),"")</f>
        <v>2.9015740740740741E-2</v>
      </c>
      <c r="Q24" s="3">
        <f>IF(laptimes!Q24&lt;&gt;"",SUM(laptimes!Q$2:'laptimes'!Q24),"")</f>
        <v>3.0940358796296297E-2</v>
      </c>
      <c r="R24" s="3">
        <f>IF(laptimes!R24&lt;&gt;"",SUM(laptimes!R$2:'laptimes'!R24),"")</f>
        <v>2.9836157407407398E-2</v>
      </c>
      <c r="S24" s="3">
        <f>IF(laptimes!S24&lt;&gt;"",SUM(laptimes!S$2:'laptimes'!S24),"")</f>
        <v>2.9401979166666665E-2</v>
      </c>
      <c r="T24" s="3">
        <f>IF(laptimes!T24&lt;&gt;"",SUM(laptimes!T$2:'laptimes'!T24),"")</f>
        <v>3.0128009259259264E-2</v>
      </c>
      <c r="U24" s="3">
        <f>IF(laptimes!U24&lt;&gt;"",SUM(laptimes!U$2:'laptimes'!U24),"")</f>
        <v>2.9215821759259259E-2</v>
      </c>
    </row>
    <row r="25" spans="1:21" x14ac:dyDescent="0.25">
      <c r="A25">
        <v>24</v>
      </c>
      <c r="B25" s="3">
        <f>IF(laptimes!B25&lt;&gt;"",SUM(laptimes!B$2:'laptimes'!B25),"")</f>
        <v>3.0500555555555555E-2</v>
      </c>
      <c r="C25" s="3">
        <f>IF(laptimes!C25&lt;&gt;"",SUM(laptimes!C$2:'laptimes'!C25),"")</f>
        <v>3.0709351851851849E-2</v>
      </c>
      <c r="D25" s="3">
        <f>IF(laptimes!D25&lt;&gt;"",SUM(laptimes!D$2:'laptimes'!D25),"")</f>
        <v>3.0541608796296298E-2</v>
      </c>
      <c r="E25" s="3">
        <f>IF(laptimes!E25&lt;&gt;"",SUM(laptimes!E$2:'laptimes'!E25),"")</f>
        <v>3.0807974537037038E-2</v>
      </c>
      <c r="F25" s="3">
        <f>IF(laptimes!F25&lt;&gt;"",SUM(laptimes!F$2:'laptimes'!F25),"")</f>
        <v>3.1207442129629635E-2</v>
      </c>
      <c r="G25" s="3">
        <f>IF(laptimes!G25&lt;&gt;"",SUM(laptimes!G$2:'laptimes'!G25),"")</f>
        <v>3.048909722222222E-2</v>
      </c>
      <c r="H25" s="3">
        <f>IF(laptimes!H25&lt;&gt;"",SUM(laptimes!H$2:'laptimes'!H25),"")</f>
        <v>3.0865798611111106E-2</v>
      </c>
      <c r="I25" s="3">
        <f>IF(laptimes!I25&lt;&gt;"",SUM(laptimes!I$2:'laptimes'!I25),"")</f>
        <v>3.0554953703703702E-2</v>
      </c>
      <c r="J25" s="3">
        <f>IF(laptimes!J25&lt;&gt;"",SUM(laptimes!J$2:'laptimes'!J25),"")</f>
        <v>3.0520000000000002E-2</v>
      </c>
      <c r="K25" s="3">
        <f>IF(laptimes!K25&lt;&gt;"",SUM(laptimes!K$2:'laptimes'!K25),"")</f>
        <v>3.0777743055555556E-2</v>
      </c>
      <c r="L25" s="3">
        <f>IF(laptimes!L25&lt;&gt;"",SUM(laptimes!L$2:'laptimes'!L25),"")</f>
        <v>3.0646770833333333E-2</v>
      </c>
      <c r="M25" s="3">
        <f>IF(laptimes!M25&lt;&gt;"",SUM(laptimes!M$2:'laptimes'!M25),"")</f>
        <v>3.0878483796296298E-2</v>
      </c>
      <c r="N25" s="3">
        <f>IF(laptimes!N25&lt;&gt;"",SUM(laptimes!N$2:'laptimes'!N25),"")</f>
        <v>3.0688090277777771E-2</v>
      </c>
      <c r="O25" s="3">
        <f>IF(laptimes!O25&lt;&gt;"",SUM(laptimes!O$2:'laptimes'!O25),"")</f>
        <v>3.0567418981481485E-2</v>
      </c>
      <c r="P25" s="3">
        <f>IF(laptimes!P25&lt;&gt;"",SUM(laptimes!P$2:'laptimes'!P25),"")</f>
        <v>3.0275358796296295E-2</v>
      </c>
      <c r="Q25" s="3">
        <f>IF(laptimes!Q25&lt;&gt;"",SUM(laptimes!Q$2:'laptimes'!Q25),"")</f>
        <v>3.2199259259259261E-2</v>
      </c>
      <c r="R25" s="3">
        <f>IF(laptimes!R25&lt;&gt;"",SUM(laptimes!R$2:'laptimes'!R25),"")</f>
        <v>3.1097083333333324E-2</v>
      </c>
      <c r="S25" s="3">
        <f>IF(laptimes!S25&lt;&gt;"",SUM(laptimes!S$2:'laptimes'!S25),"")</f>
        <v>3.0620613425925924E-2</v>
      </c>
      <c r="T25" s="3">
        <f>IF(laptimes!T25&lt;&gt;"",SUM(laptimes!T$2:'laptimes'!T25),"")</f>
        <v>3.1384537037037044E-2</v>
      </c>
      <c r="U25" s="3">
        <f>IF(laptimes!U25&lt;&gt;"",SUM(laptimes!U$2:'laptimes'!U25),"")</f>
        <v>3.0471030092592593E-2</v>
      </c>
    </row>
    <row r="26" spans="1:21" x14ac:dyDescent="0.25">
      <c r="A26">
        <v>25</v>
      </c>
      <c r="B26" s="3">
        <f>IF(laptimes!B26&lt;&gt;"",SUM(laptimes!B$2:'laptimes'!B26),"")</f>
        <v>3.1757893518518515E-2</v>
      </c>
      <c r="C26" s="3">
        <f>IF(laptimes!C26&lt;&gt;"",SUM(laptimes!C$2:'laptimes'!C26),"")</f>
        <v>3.1947326388888884E-2</v>
      </c>
      <c r="D26" s="3">
        <f>IF(laptimes!D26&lt;&gt;"",SUM(laptimes!D$2:'laptimes'!D26),"")</f>
        <v>3.1786469907407411E-2</v>
      </c>
      <c r="E26" s="3">
        <f>IF(laptimes!E26&lt;&gt;"",SUM(laptimes!E$2:'laptimes'!E26),"")</f>
        <v>3.205030092592593E-2</v>
      </c>
      <c r="F26" s="3">
        <f>IF(laptimes!F26&lt;&gt;"",SUM(laptimes!F$2:'laptimes'!F26),"")</f>
        <v>3.2446539351851857E-2</v>
      </c>
      <c r="G26" s="3">
        <f>IF(laptimes!G26&lt;&gt;"",SUM(laptimes!G$2:'laptimes'!G26),"")</f>
        <v>3.1745555555555555E-2</v>
      </c>
      <c r="H26" s="3">
        <f>IF(laptimes!H26&lt;&gt;"",SUM(laptimes!H$2:'laptimes'!H26),"")</f>
        <v>3.2109027777777771E-2</v>
      </c>
      <c r="I26" s="3">
        <f>IF(laptimes!I26&lt;&gt;"",SUM(laptimes!I$2:'laptimes'!I26),"")</f>
        <v>3.1803703703703702E-2</v>
      </c>
      <c r="J26" s="3">
        <f>IF(laptimes!J26&lt;&gt;"",SUM(laptimes!J$2:'laptimes'!J26),"")</f>
        <v>3.1774039351851857E-2</v>
      </c>
      <c r="K26" s="3">
        <f>IF(laptimes!K26&lt;&gt;"",SUM(laptimes!K$2:'laptimes'!K26),"")</f>
        <v>3.2024085648148147E-2</v>
      </c>
      <c r="L26" s="3">
        <f>IF(laptimes!L26&lt;&gt;"",SUM(laptimes!L$2:'laptimes'!L26),"")</f>
        <v>3.188429398148148E-2</v>
      </c>
      <c r="M26" s="3">
        <f>IF(laptimes!M26&lt;&gt;"",SUM(laptimes!M$2:'laptimes'!M26),"")</f>
        <v>3.2123703703703703E-2</v>
      </c>
      <c r="N26" s="3">
        <f>IF(laptimes!N26&lt;&gt;"",SUM(laptimes!N$2:'laptimes'!N26),"")</f>
        <v>3.193456018518518E-2</v>
      </c>
      <c r="O26" s="3">
        <f>IF(laptimes!O26&lt;&gt;"",SUM(laptimes!O$2:'laptimes'!O26),"")</f>
        <v>3.1813356481481488E-2</v>
      </c>
      <c r="P26" s="3">
        <f>IF(laptimes!P26&lt;&gt;"",SUM(laptimes!P$2:'laptimes'!P26),"")</f>
        <v>3.1539027777777777E-2</v>
      </c>
      <c r="Q26" s="3">
        <f>IF(laptimes!Q26&lt;&gt;"",SUM(laptimes!Q$2:'laptimes'!Q26),"")</f>
        <v>3.3455243055555556E-2</v>
      </c>
      <c r="R26" s="3">
        <f>IF(laptimes!R26&lt;&gt;"",SUM(laptimes!R$2:'laptimes'!R26),"")</f>
        <v>3.2358576388888879E-2</v>
      </c>
      <c r="S26" s="3">
        <f>IF(laptimes!S26&lt;&gt;"",SUM(laptimes!S$2:'laptimes'!S26),"")</f>
        <v>3.1876620370370368E-2</v>
      </c>
      <c r="T26" s="3">
        <f>IF(laptimes!T26&lt;&gt;"",SUM(laptimes!T$2:'laptimes'!T26),"")</f>
        <v>3.2642638888888895E-2</v>
      </c>
      <c r="U26" s="3">
        <f>IF(laptimes!U26&lt;&gt;"",SUM(laptimes!U$2:'laptimes'!U26),"")</f>
        <v>3.1727627314814814E-2</v>
      </c>
    </row>
    <row r="27" spans="1:21" x14ac:dyDescent="0.25">
      <c r="A27">
        <v>26</v>
      </c>
      <c r="B27" s="3">
        <f>IF(laptimes!B27&lt;&gt;"",SUM(laptimes!B$2:'laptimes'!B27),"")</f>
        <v>3.3018518518518516E-2</v>
      </c>
      <c r="C27" s="3">
        <f>IF(laptimes!C27&lt;&gt;"",SUM(laptimes!C$2:'laptimes'!C27),"")</f>
        <v>3.3191180555555554E-2</v>
      </c>
      <c r="D27" s="3">
        <f>IF(laptimes!D27&lt;&gt;"",SUM(laptimes!D$2:'laptimes'!D27),"")</f>
        <v>3.303800925925926E-2</v>
      </c>
      <c r="E27" s="3">
        <f>IF(laptimes!E27&lt;&gt;"",SUM(laptimes!E$2:'laptimes'!E27),"")</f>
        <v>3.3290972222222229E-2</v>
      </c>
      <c r="F27" s="3">
        <f>IF(laptimes!F27&lt;&gt;"",SUM(laptimes!F$2:'laptimes'!F27),"")</f>
        <v>3.3684560185185189E-2</v>
      </c>
      <c r="G27" s="3">
        <f>IF(laptimes!G27&lt;&gt;"",SUM(laptimes!G$2:'laptimes'!G27),"")</f>
        <v>3.3002824074074073E-2</v>
      </c>
      <c r="H27" s="3">
        <f>IF(laptimes!H27&lt;&gt;"",SUM(laptimes!H$2:'laptimes'!H27),"")</f>
        <v>3.3354374999999992E-2</v>
      </c>
      <c r="I27" s="3">
        <f>IF(laptimes!I27&lt;&gt;"",SUM(laptimes!I$2:'laptimes'!I27),"")</f>
        <v>3.3051504629629629E-2</v>
      </c>
      <c r="J27" s="3">
        <f>IF(laptimes!J27&lt;&gt;"",SUM(laptimes!J$2:'laptimes'!J27),"")</f>
        <v>3.3030451388888896E-2</v>
      </c>
      <c r="K27" s="3">
        <f>IF(laptimes!K27&lt;&gt;"",SUM(laptimes!K$2:'laptimes'!K27),"")</f>
        <v>3.3269895833333334E-2</v>
      </c>
      <c r="L27" s="3">
        <f>IF(laptimes!L27&lt;&gt;"",SUM(laptimes!L$2:'laptimes'!L27),"")</f>
        <v>3.3141770833333334E-2</v>
      </c>
      <c r="M27" s="3">
        <f>IF(laptimes!M27&lt;&gt;"",SUM(laptimes!M$2:'laptimes'!M27),"")</f>
        <v>3.3367280092592592E-2</v>
      </c>
      <c r="N27" s="3">
        <f>IF(laptimes!N27&lt;&gt;"",SUM(laptimes!N$2:'laptimes'!N27),"")</f>
        <v>3.3181527777777775E-2</v>
      </c>
      <c r="O27" s="3">
        <f>IF(laptimes!O27&lt;&gt;"",SUM(laptimes!O$2:'laptimes'!O27),"")</f>
        <v>3.3060706018518522E-2</v>
      </c>
      <c r="P27" s="3">
        <f>IF(laptimes!P27&lt;&gt;"",SUM(laptimes!P$2:'laptimes'!P27),"")</f>
        <v>3.2900601851851854E-2</v>
      </c>
      <c r="Q27" s="3">
        <f>IF(laptimes!Q27&lt;&gt;"",SUM(laptimes!Q$2:'laptimes'!Q27),"")</f>
        <v>3.4711435185185185E-2</v>
      </c>
      <c r="R27" s="3">
        <f>IF(laptimes!R27&lt;&gt;"",SUM(laptimes!R$2:'laptimes'!R27),"")</f>
        <v>3.3621435185185178E-2</v>
      </c>
      <c r="S27" s="3">
        <f>IF(laptimes!S27&lt;&gt;"",SUM(laptimes!S$2:'laptimes'!S27),"")</f>
        <v>3.3134444444444439E-2</v>
      </c>
      <c r="T27" s="3">
        <f>IF(laptimes!T27&lt;&gt;"",SUM(laptimes!T$2:'laptimes'!T27),"")</f>
        <v>3.3899930555555562E-2</v>
      </c>
      <c r="U27" s="3">
        <f>IF(laptimes!U27&lt;&gt;"",SUM(laptimes!U$2:'laptimes'!U27),"")</f>
        <v>3.2983715277777777E-2</v>
      </c>
    </row>
    <row r="28" spans="1:21" x14ac:dyDescent="0.25">
      <c r="A28">
        <v>27</v>
      </c>
      <c r="B28" s="3">
        <f>IF(laptimes!B28&lt;&gt;"",SUM(laptimes!B$2:'laptimes'!B28),"")</f>
        <v>3.4273333333333329E-2</v>
      </c>
      <c r="C28" s="3">
        <f>IF(laptimes!C28&lt;&gt;"",SUM(laptimes!C$2:'laptimes'!C28),"")</f>
        <v>3.44449537037037E-2</v>
      </c>
      <c r="D28" s="3">
        <f>IF(laptimes!D28&lt;&gt;"",SUM(laptimes!D$2:'laptimes'!D28),"")</f>
        <v>3.4285833333333335E-2</v>
      </c>
      <c r="E28" s="3">
        <f>IF(laptimes!E28&lt;&gt;"",SUM(laptimes!E$2:'laptimes'!E28),"")</f>
        <v>3.4542037037037045E-2</v>
      </c>
      <c r="F28" s="3">
        <f>IF(laptimes!F28&lt;&gt;"",SUM(laptimes!F$2:'laptimes'!F28),"")</f>
        <v>3.4923680555555559E-2</v>
      </c>
      <c r="G28" s="3">
        <f>IF(laptimes!G28&lt;&gt;"",SUM(laptimes!G$2:'laptimes'!G28),"")</f>
        <v>3.4258414351851854E-2</v>
      </c>
      <c r="H28" s="3">
        <f>IF(laptimes!H28&lt;&gt;"",SUM(laptimes!H$2:'laptimes'!H28),"")</f>
        <v>3.4599155092592586E-2</v>
      </c>
      <c r="I28" s="3">
        <f>IF(laptimes!I28&lt;&gt;"",SUM(laptimes!I$2:'laptimes'!I28),"")</f>
        <v>3.4309270833333336E-2</v>
      </c>
      <c r="J28" s="3">
        <f>IF(laptimes!J28&lt;&gt;"",SUM(laptimes!J$2:'laptimes'!J28),"")</f>
        <v>3.4303298611111116E-2</v>
      </c>
      <c r="K28" s="3">
        <f>IF(laptimes!K28&lt;&gt;"",SUM(laptimes!K$2:'laptimes'!K28),"")</f>
        <v>3.451337962962963E-2</v>
      </c>
      <c r="L28" s="3">
        <f>IF(laptimes!L28&lt;&gt;"",SUM(laptimes!L$2:'laptimes'!L28),"")</f>
        <v>3.4408819444444447E-2</v>
      </c>
      <c r="M28" s="3">
        <f>IF(laptimes!M28&lt;&gt;"",SUM(laptimes!M$2:'laptimes'!M28),"")</f>
        <v>3.461229166666667E-2</v>
      </c>
      <c r="N28" s="3">
        <f>IF(laptimes!N28&lt;&gt;"",SUM(laptimes!N$2:'laptimes'!N28),"")</f>
        <v>3.4436307870370365E-2</v>
      </c>
      <c r="O28" s="3">
        <f>IF(laptimes!O28&lt;&gt;"",SUM(laptimes!O$2:'laptimes'!O28),"")</f>
        <v>3.4317962962962967E-2</v>
      </c>
      <c r="P28" s="3">
        <f>IF(laptimes!P28&lt;&gt;"",SUM(laptimes!P$2:'laptimes'!P28),"")</f>
        <v>3.4376180555555559E-2</v>
      </c>
      <c r="Q28" s="3">
        <f>IF(laptimes!Q28&lt;&gt;"",SUM(laptimes!Q$2:'laptimes'!Q28),"")</f>
        <v>3.5969942129629631E-2</v>
      </c>
      <c r="R28" s="3">
        <f>IF(laptimes!R28&lt;&gt;"",SUM(laptimes!R$2:'laptimes'!R28),"")</f>
        <v>3.4877951388888884E-2</v>
      </c>
      <c r="S28" s="3">
        <f>IF(laptimes!S28&lt;&gt;"",SUM(laptimes!S$2:'laptimes'!S28),"")</f>
        <v>3.4387615740740736E-2</v>
      </c>
      <c r="T28" s="3">
        <f>IF(laptimes!T28&lt;&gt;"",SUM(laptimes!T$2:'laptimes'!T28),"")</f>
        <v>3.5157071759259265E-2</v>
      </c>
      <c r="U28" s="3">
        <f>IF(laptimes!U28&lt;&gt;"",SUM(laptimes!U$2:'laptimes'!U28),"")</f>
        <v>3.4242916666666665E-2</v>
      </c>
    </row>
    <row r="29" spans="1:21" x14ac:dyDescent="0.25">
      <c r="A29">
        <v>28</v>
      </c>
      <c r="B29" s="3">
        <f>IF(laptimes!B29&lt;&gt;"",SUM(laptimes!B$2:'laptimes'!B29),"")</f>
        <v>3.5529212962962957E-2</v>
      </c>
      <c r="C29" s="3">
        <f>IF(laptimes!C29&lt;&gt;"",SUM(laptimes!C$2:'laptimes'!C29),"")</f>
        <v>3.5702106481481477E-2</v>
      </c>
      <c r="D29" s="3">
        <f>IF(laptimes!D29&lt;&gt;"",SUM(laptimes!D$2:'laptimes'!D29),"")</f>
        <v>3.5534108796296295E-2</v>
      </c>
      <c r="E29" s="3">
        <f>IF(laptimes!E29&lt;&gt;"",SUM(laptimes!E$2:'laptimes'!E29),"")</f>
        <v>3.5786412037037044E-2</v>
      </c>
      <c r="F29" s="3">
        <f>IF(laptimes!F29&lt;&gt;"",SUM(laptimes!F$2:'laptimes'!F29),"")</f>
        <v>3.6164537037037037E-2</v>
      </c>
      <c r="G29" s="3">
        <f>IF(laptimes!G29&lt;&gt;"",SUM(laptimes!G$2:'laptimes'!G29),"")</f>
        <v>3.551280092592593E-2</v>
      </c>
      <c r="H29" s="3">
        <f>IF(laptimes!H29&lt;&gt;"",SUM(laptimes!H$2:'laptimes'!H29),"")</f>
        <v>3.5843622685185178E-2</v>
      </c>
      <c r="I29" s="3">
        <f>IF(laptimes!I29&lt;&gt;"",SUM(laptimes!I$2:'laptimes'!I29),"")</f>
        <v>3.5571226851851857E-2</v>
      </c>
      <c r="J29" s="3">
        <f>IF(laptimes!J29&lt;&gt;"",SUM(laptimes!J$2:'laptimes'!J29),"")</f>
        <v>3.5561782407407413E-2</v>
      </c>
      <c r="K29" s="3">
        <f>IF(laptimes!K29&lt;&gt;"",SUM(laptimes!K$2:'laptimes'!K29),"")</f>
        <v>3.5760486111111114E-2</v>
      </c>
      <c r="L29" s="3">
        <f>IF(laptimes!L29&lt;&gt;"",SUM(laptimes!L$2:'laptimes'!L29),"")</f>
        <v>3.5651875E-2</v>
      </c>
      <c r="M29" s="3">
        <f>IF(laptimes!M29&lt;&gt;"",SUM(laptimes!M$2:'laptimes'!M29),"")</f>
        <v>3.5862500000000005E-2</v>
      </c>
      <c r="N29" s="3">
        <f>IF(laptimes!N29&lt;&gt;"",SUM(laptimes!N$2:'laptimes'!N29),"")</f>
        <v>3.5687106481481476E-2</v>
      </c>
      <c r="O29" s="3">
        <f>IF(laptimes!O29&lt;&gt;"",SUM(laptimes!O$2:'laptimes'!O29),"")</f>
        <v>3.5581342592592595E-2</v>
      </c>
      <c r="P29" s="3">
        <f>IF(laptimes!P29&lt;&gt;"",SUM(laptimes!P$2:'laptimes'!P29),"")</f>
        <v>3.562982638888889E-2</v>
      </c>
      <c r="Q29" s="3">
        <f>IF(laptimes!Q29&lt;&gt;"",SUM(laptimes!Q$2:'laptimes'!Q29),"")</f>
        <v>3.7232546296296298E-2</v>
      </c>
      <c r="R29" s="3">
        <f>IF(laptimes!R29&lt;&gt;"",SUM(laptimes!R$2:'laptimes'!R29),"")</f>
        <v>3.613538194444444E-2</v>
      </c>
      <c r="S29" s="3">
        <f>IF(laptimes!S29&lt;&gt;"",SUM(laptimes!S$2:'laptimes'!S29),"")</f>
        <v>3.5641423611111105E-2</v>
      </c>
      <c r="T29" s="3">
        <f>IF(laptimes!T29&lt;&gt;"",SUM(laptimes!T$2:'laptimes'!T29),"")</f>
        <v>3.6413356481481488E-2</v>
      </c>
      <c r="U29" s="3">
        <f>IF(laptimes!U29&lt;&gt;"",SUM(laptimes!U$2:'laptimes'!U29),"")</f>
        <v>3.5499976851851849E-2</v>
      </c>
    </row>
    <row r="30" spans="1:21" x14ac:dyDescent="0.25">
      <c r="A30">
        <v>29</v>
      </c>
      <c r="B30" s="3">
        <f>IF(laptimes!B30&lt;&gt;"",SUM(laptimes!B$2:'laptimes'!B30),"")</f>
        <v>3.680475694444444E-2</v>
      </c>
      <c r="C30" s="3">
        <f>IF(laptimes!C30&lt;&gt;"",SUM(laptimes!C$2:'laptimes'!C30),"")</f>
        <v>3.6948831018518515E-2</v>
      </c>
      <c r="D30" s="3">
        <f>IF(laptimes!D30&lt;&gt;"",SUM(laptimes!D$2:'laptimes'!D30),"")</f>
        <v>3.677753472222222E-2</v>
      </c>
      <c r="E30" s="3">
        <f>IF(laptimes!E30&lt;&gt;"",SUM(laptimes!E$2:'laptimes'!E30),"")</f>
        <v>3.7030185185185194E-2</v>
      </c>
      <c r="F30" s="3">
        <f>IF(laptimes!F30&lt;&gt;"",SUM(laptimes!F$2:'laptimes'!F30),"")</f>
        <v>3.7406782407407406E-2</v>
      </c>
      <c r="G30" s="3">
        <f>IF(laptimes!G30&lt;&gt;"",SUM(laptimes!G$2:'laptimes'!G30),"")</f>
        <v>3.6770358796296303E-2</v>
      </c>
      <c r="H30" s="3">
        <f>IF(laptimes!H30&lt;&gt;"",SUM(laptimes!H$2:'laptimes'!H30),"")</f>
        <v>3.7091620370370365E-2</v>
      </c>
      <c r="I30" s="3">
        <f>IF(laptimes!I30&lt;&gt;"",SUM(laptimes!I$2:'laptimes'!I30),"")</f>
        <v>3.6816064814814822E-2</v>
      </c>
      <c r="J30" s="3">
        <f>IF(laptimes!J30&lt;&gt;"",SUM(laptimes!J$2:'laptimes'!J30),"")</f>
        <v>3.6834201388888897E-2</v>
      </c>
      <c r="K30" s="3">
        <f>IF(laptimes!K30&lt;&gt;"",SUM(laptimes!K$2:'laptimes'!K30),"")</f>
        <v>3.7006574074074081E-2</v>
      </c>
      <c r="L30" s="3">
        <f>IF(laptimes!L30&lt;&gt;"",SUM(laptimes!L$2:'laptimes'!L30),"")</f>
        <v>3.6903506944444442E-2</v>
      </c>
      <c r="M30" s="3">
        <f>IF(laptimes!M30&lt;&gt;"",SUM(laptimes!M$2:'laptimes'!M30),"")</f>
        <v>3.7101851851851858E-2</v>
      </c>
      <c r="N30" s="3">
        <f>IF(laptimes!N30&lt;&gt;"",SUM(laptimes!N$2:'laptimes'!N30),"")</f>
        <v>3.6939131944444439E-2</v>
      </c>
      <c r="O30" s="3">
        <f>IF(laptimes!O30&lt;&gt;"",SUM(laptimes!O$2:'laptimes'!O30),"")</f>
        <v>3.6841458333333334E-2</v>
      </c>
      <c r="P30" s="3">
        <f>IF(laptimes!P30&lt;&gt;"",SUM(laptimes!P$2:'laptimes'!P30),"")</f>
        <v>3.6876932870370374E-2</v>
      </c>
      <c r="Q30" s="3">
        <f>IF(laptimes!Q30&lt;&gt;"",SUM(laptimes!Q$2:'laptimes'!Q30),"")</f>
        <v>3.8500034722222222E-2</v>
      </c>
      <c r="R30" s="3">
        <f>IF(laptimes!R30&lt;&gt;"",SUM(laptimes!R$2:'laptimes'!R30),"")</f>
        <v>3.7388680555555553E-2</v>
      </c>
      <c r="S30" s="3">
        <f>IF(laptimes!S30&lt;&gt;"",SUM(laptimes!S$2:'laptimes'!S30),"")</f>
        <v>3.6888344907407403E-2</v>
      </c>
      <c r="T30" s="3">
        <f>IF(laptimes!T30&lt;&gt;"",SUM(laptimes!T$2:'laptimes'!T30),"")</f>
        <v>3.7665532407407415E-2</v>
      </c>
      <c r="U30" s="3">
        <f>IF(laptimes!U30&lt;&gt;"",SUM(laptimes!U$2:'laptimes'!U30),"")</f>
        <v>3.6759004629629624E-2</v>
      </c>
    </row>
    <row r="31" spans="1:21" x14ac:dyDescent="0.25">
      <c r="A31">
        <v>30</v>
      </c>
      <c r="B31" s="3">
        <f>IF(laptimes!B31&lt;&gt;"",SUM(laptimes!B$2:'laptimes'!B31),"")</f>
        <v>3.8062974537037032E-2</v>
      </c>
      <c r="C31" s="3">
        <f>IF(laptimes!C31&lt;&gt;"",SUM(laptimes!C$2:'laptimes'!C31),"")</f>
        <v>3.8203182870370368E-2</v>
      </c>
      <c r="D31" s="3">
        <f>IF(laptimes!D31&lt;&gt;"",SUM(laptimes!D$2:'laptimes'!D31),"")</f>
        <v>3.802899305555555E-2</v>
      </c>
      <c r="E31" s="3">
        <f>IF(laptimes!E31&lt;&gt;"",SUM(laptimes!E$2:'laptimes'!E31),"")</f>
        <v>3.8280243055555566E-2</v>
      </c>
      <c r="F31" s="3">
        <f>IF(laptimes!F31&lt;&gt;"",SUM(laptimes!F$2:'laptimes'!F31),"")</f>
        <v>3.8661215277777779E-2</v>
      </c>
      <c r="G31" s="3">
        <f>IF(laptimes!G31&lt;&gt;"",SUM(laptimes!G$2:'laptimes'!G31),"")</f>
        <v>3.8049965277777785E-2</v>
      </c>
      <c r="H31" s="3">
        <f>IF(laptimes!H31&lt;&gt;"",SUM(laptimes!H$2:'laptimes'!H31),"")</f>
        <v>3.8335057870370365E-2</v>
      </c>
      <c r="I31" s="3">
        <f>IF(laptimes!I31&lt;&gt;"",SUM(laptimes!I$2:'laptimes'!I31),"")</f>
        <v>3.8069895833333339E-2</v>
      </c>
      <c r="J31" s="3">
        <f>IF(laptimes!J31&lt;&gt;"",SUM(laptimes!J$2:'laptimes'!J31),"")</f>
        <v>3.8110810185185195E-2</v>
      </c>
      <c r="K31" s="3">
        <f>IF(laptimes!K31&lt;&gt;"",SUM(laptimes!K$2:'laptimes'!K31),"")</f>
        <v>3.825186342592593E-2</v>
      </c>
      <c r="L31" s="3">
        <f>IF(laptimes!L31&lt;&gt;"",SUM(laptimes!L$2:'laptimes'!L31),"")</f>
        <v>3.8149930555555552E-2</v>
      </c>
      <c r="M31" s="3">
        <f>IF(laptimes!M31&lt;&gt;"",SUM(laptimes!M$2:'laptimes'!M31),"")</f>
        <v>3.8354317129629639E-2</v>
      </c>
      <c r="N31" s="3">
        <f>IF(laptimes!N31&lt;&gt;"",SUM(laptimes!N$2:'laptimes'!N31),"")</f>
        <v>3.8191828703703697E-2</v>
      </c>
      <c r="O31" s="3">
        <f>IF(laptimes!O31&lt;&gt;"",SUM(laptimes!O$2:'laptimes'!O31),"")</f>
        <v>3.8085428240740744E-2</v>
      </c>
      <c r="P31" s="3">
        <f>IF(laptimes!P31&lt;&gt;"",SUM(laptimes!P$2:'laptimes'!P31),"")</f>
        <v>3.8119571759259264E-2</v>
      </c>
      <c r="Q31" s="3">
        <f>IF(laptimes!Q31&lt;&gt;"",SUM(laptimes!Q$2:'laptimes'!Q31),"")</f>
        <v>3.9761238425925924E-2</v>
      </c>
      <c r="R31" s="3">
        <f>IF(laptimes!R31&lt;&gt;"",SUM(laptimes!R$2:'laptimes'!R31),"")</f>
        <v>3.8652870370370365E-2</v>
      </c>
      <c r="S31" s="3">
        <f>IF(laptimes!S31&lt;&gt;"",SUM(laptimes!S$2:'laptimes'!S31),"")</f>
        <v>3.81345949074074E-2</v>
      </c>
      <c r="T31" s="3">
        <f>IF(laptimes!T31&lt;&gt;"",SUM(laptimes!T$2:'laptimes'!T31),"")</f>
        <v>3.8913009259259265E-2</v>
      </c>
      <c r="U31" s="3">
        <f>IF(laptimes!U31&lt;&gt;"",SUM(laptimes!U$2:'laptimes'!U31),"")</f>
        <v>3.8023078703703701E-2</v>
      </c>
    </row>
    <row r="32" spans="1:21" x14ac:dyDescent="0.25">
      <c r="A32">
        <v>31</v>
      </c>
      <c r="B32" s="3">
        <f>IF(laptimes!B32&lt;&gt;"",SUM(laptimes!B$2:'laptimes'!B32),"")</f>
        <v>3.9355856481481474E-2</v>
      </c>
      <c r="C32" s="3">
        <f>IF(laptimes!C32&lt;&gt;"",SUM(laptimes!C$2:'laptimes'!C32),"")</f>
        <v>3.9467916666666665E-2</v>
      </c>
      <c r="D32" s="3">
        <f>IF(laptimes!D32&lt;&gt;"",SUM(laptimes!D$2:'laptimes'!D32),"")</f>
        <v>3.9275150462962954E-2</v>
      </c>
      <c r="E32" s="3">
        <f>IF(laptimes!E32&lt;&gt;"",SUM(laptimes!E$2:'laptimes'!E32),"")</f>
        <v>3.9524872685185196E-2</v>
      </c>
      <c r="F32" s="3">
        <f>IF(laptimes!F32&lt;&gt;"",SUM(laptimes!F$2:'laptimes'!F32),"")</f>
        <v>3.9930960648148148E-2</v>
      </c>
      <c r="G32" s="3">
        <f>IF(laptimes!G32&lt;&gt;"",SUM(laptimes!G$2:'laptimes'!G32),"")</f>
        <v>3.9316527777777784E-2</v>
      </c>
      <c r="H32" s="3">
        <f>IF(laptimes!H32&lt;&gt;"",SUM(laptimes!H$2:'laptimes'!H32),"")</f>
        <v>3.9583622685185178E-2</v>
      </c>
      <c r="I32" s="3">
        <f>IF(laptimes!I32&lt;&gt;"",SUM(laptimes!I$2:'laptimes'!I32),"")</f>
        <v>3.9322442129629633E-2</v>
      </c>
      <c r="J32" s="3">
        <f>IF(laptimes!J32&lt;&gt;"",SUM(laptimes!J$2:'laptimes'!J32),"")</f>
        <v>3.9463425925925937E-2</v>
      </c>
      <c r="K32" s="3">
        <f>IF(laptimes!K32&lt;&gt;"",SUM(laptimes!K$2:'laptimes'!K32),"")</f>
        <v>3.9499479166666671E-2</v>
      </c>
      <c r="L32" s="3">
        <f>IF(laptimes!L32&lt;&gt;"",SUM(laptimes!L$2:'laptimes'!L32),"")</f>
        <v>3.940003472222222E-2</v>
      </c>
      <c r="M32" s="3">
        <f>IF(laptimes!M32&lt;&gt;"",SUM(laptimes!M$2:'laptimes'!M32),"")</f>
        <v>3.9600219907407419E-2</v>
      </c>
      <c r="N32" s="3">
        <f>IF(laptimes!N32&lt;&gt;"",SUM(laptimes!N$2:'laptimes'!N32),"")</f>
        <v>3.9450740740740731E-2</v>
      </c>
      <c r="O32" s="3">
        <f>IF(laptimes!O32&lt;&gt;"",SUM(laptimes!O$2:'laptimes'!O32),"")</f>
        <v>3.9340115740740741E-2</v>
      </c>
      <c r="P32" s="3">
        <f>IF(laptimes!P32&lt;&gt;"",SUM(laptimes!P$2:'laptimes'!P32),"")</f>
        <v>3.9379004629629635E-2</v>
      </c>
      <c r="Q32" s="3">
        <f>IF(laptimes!Q32&lt;&gt;"",SUM(laptimes!Q$2:'laptimes'!Q32),"")</f>
        <v>4.1022997685185185E-2</v>
      </c>
      <c r="R32" s="3">
        <f>IF(laptimes!R32&lt;&gt;"",SUM(laptimes!R$2:'laptimes'!R32),"")</f>
        <v>3.992141203703703E-2</v>
      </c>
      <c r="S32" s="3">
        <f>IF(laptimes!S32&lt;&gt;"",SUM(laptimes!S$2:'laptimes'!S32),"")</f>
        <v>3.9388877314814809E-2</v>
      </c>
      <c r="T32" s="3">
        <f>IF(laptimes!T32&lt;&gt;"",SUM(laptimes!T$2:'laptimes'!T32),"")</f>
        <v>4.0166747685185189E-2</v>
      </c>
      <c r="U32" s="3">
        <f>IF(laptimes!U32&lt;&gt;"",SUM(laptimes!U$2:'laptimes'!U32),"")</f>
        <v>3.9304039351851852E-2</v>
      </c>
    </row>
    <row r="33" spans="1:21" x14ac:dyDescent="0.25">
      <c r="A33">
        <v>32</v>
      </c>
      <c r="B33" s="3">
        <f>IF(laptimes!B33&lt;&gt;"",SUM(laptimes!B$2:'laptimes'!B33),"")</f>
        <v>4.0617581018518513E-2</v>
      </c>
      <c r="C33" s="3">
        <f>IF(laptimes!C33&lt;&gt;"",SUM(laptimes!C$2:'laptimes'!C33),"")</f>
        <v>4.0729606481481481E-2</v>
      </c>
      <c r="D33" s="3">
        <f>IF(laptimes!D33&lt;&gt;"",SUM(laptimes!D$2:'laptimes'!D33),"")</f>
        <v>4.0512048611111101E-2</v>
      </c>
      <c r="E33" s="3">
        <f>IF(laptimes!E33&lt;&gt;"",SUM(laptimes!E$2:'laptimes'!E33),"")</f>
        <v>4.0774502314814824E-2</v>
      </c>
      <c r="F33" s="3">
        <f>IF(laptimes!F33&lt;&gt;"",SUM(laptimes!F$2:'laptimes'!F33),"")</f>
        <v>4.1193124999999997E-2</v>
      </c>
      <c r="G33" s="3">
        <f>IF(laptimes!G33&lt;&gt;"",SUM(laptimes!G$2:'laptimes'!G33),"")</f>
        <v>4.0692106481481485E-2</v>
      </c>
      <c r="H33" s="3">
        <f>IF(laptimes!H33&lt;&gt;"",SUM(laptimes!H$2:'laptimes'!H33),"")</f>
        <v>4.0830208333333326E-2</v>
      </c>
      <c r="I33" s="3">
        <f>IF(laptimes!I33&lt;&gt;"",SUM(laptimes!I$2:'laptimes'!I33),"")</f>
        <v>4.0578622685185188E-2</v>
      </c>
      <c r="J33" s="3">
        <f>IF(laptimes!J33&lt;&gt;"",SUM(laptimes!J$2:'laptimes'!J33),"")</f>
        <v>4.0927407407407419E-2</v>
      </c>
      <c r="K33" s="3">
        <f>IF(laptimes!K33&lt;&gt;"",SUM(laptimes!K$2:'laptimes'!K33),"")</f>
        <v>4.0753946759259266E-2</v>
      </c>
      <c r="L33" s="3">
        <f>IF(laptimes!L33&lt;&gt;"",SUM(laptimes!L$2:'laptimes'!L33),"")</f>
        <v>4.0653865740740737E-2</v>
      </c>
      <c r="M33" s="3">
        <f>IF(laptimes!M33&lt;&gt;"",SUM(laptimes!M$2:'laptimes'!M33),"")</f>
        <v>4.0849930555555566E-2</v>
      </c>
      <c r="N33" s="3">
        <f>IF(laptimes!N33&lt;&gt;"",SUM(laptimes!N$2:'laptimes'!N33),"")</f>
        <v>4.0710567129629623E-2</v>
      </c>
      <c r="O33" s="3">
        <f>IF(laptimes!O33&lt;&gt;"",SUM(laptimes!O$2:'laptimes'!O33),"")</f>
        <v>4.059121527777778E-2</v>
      </c>
      <c r="P33" s="3">
        <f>IF(laptimes!P33&lt;&gt;"",SUM(laptimes!P$2:'laptimes'!P33),"")</f>
        <v>4.0621423611111117E-2</v>
      </c>
      <c r="Q33" s="3">
        <f>IF(laptimes!Q33&lt;&gt;"",SUM(laptimes!Q$2:'laptimes'!Q33),"")</f>
        <v>4.228747685185185E-2</v>
      </c>
      <c r="R33" s="3">
        <f>IF(laptimes!R33&lt;&gt;"",SUM(laptimes!R$2:'laptimes'!R33),"")</f>
        <v>4.1185208333333327E-2</v>
      </c>
      <c r="S33" s="3">
        <f>IF(laptimes!S33&lt;&gt;"",SUM(laptimes!S$2:'laptimes'!S33),"")</f>
        <v>4.0637557870370364E-2</v>
      </c>
      <c r="T33" s="3">
        <f>IF(laptimes!T33&lt;&gt;"",SUM(laptimes!T$2:'laptimes'!T33),"")</f>
        <v>4.1424409722222229E-2</v>
      </c>
      <c r="U33" s="3">
        <f>IF(laptimes!U33&lt;&gt;"",SUM(laptimes!U$2:'laptimes'!U33),"")</f>
        <v>4.057428240740741E-2</v>
      </c>
    </row>
    <row r="34" spans="1:21" x14ac:dyDescent="0.25">
      <c r="A34">
        <v>33</v>
      </c>
      <c r="B34" s="3">
        <f>IF(laptimes!B34&lt;&gt;"",SUM(laptimes!B$2:'laptimes'!B34),"")</f>
        <v>4.1937430555555551E-2</v>
      </c>
      <c r="C34" s="3">
        <f>IF(laptimes!C34&lt;&gt;"",SUM(laptimes!C$2:'laptimes'!C34),"")</f>
        <v>4.1978067129629627E-2</v>
      </c>
      <c r="D34" s="3">
        <f>IF(laptimes!D34&lt;&gt;"",SUM(laptimes!D$2:'laptimes'!D34),"")</f>
        <v>4.1743645833333322E-2</v>
      </c>
      <c r="E34" s="3">
        <f>IF(laptimes!E34&lt;&gt;"",SUM(laptimes!E$2:'laptimes'!E34),"")</f>
        <v>4.2024502314814825E-2</v>
      </c>
      <c r="F34" s="3">
        <f>IF(laptimes!F34&lt;&gt;"",SUM(laptimes!F$2:'laptimes'!F34),"")</f>
        <v>4.2457858796296294E-2</v>
      </c>
      <c r="G34" s="3">
        <f>IF(laptimes!G34&lt;&gt;"",SUM(laptimes!G$2:'laptimes'!G34),"")</f>
        <v>4.2185162037037038E-2</v>
      </c>
      <c r="H34" s="3">
        <f>IF(laptimes!H34&lt;&gt;"",SUM(laptimes!H$2:'laptimes'!H34),"")</f>
        <v>4.2076956018518512E-2</v>
      </c>
      <c r="I34" s="3">
        <f>IF(laptimes!I34&lt;&gt;"",SUM(laptimes!I$2:'laptimes'!I34),"")</f>
        <v>4.181332175925926E-2</v>
      </c>
      <c r="J34" s="3">
        <f>IF(laptimes!J34&lt;&gt;"",SUM(laptimes!J$2:'laptimes'!J34),"")</f>
        <v>4.2162349537037049E-2</v>
      </c>
      <c r="K34" s="3">
        <f>IF(laptimes!K34&lt;&gt;"",SUM(laptimes!K$2:'laptimes'!K34),"")</f>
        <v>4.2007592592592596E-2</v>
      </c>
      <c r="L34" s="3">
        <f>IF(laptimes!L34&lt;&gt;"",SUM(laptimes!L$2:'laptimes'!L34),"")</f>
        <v>4.1926793981481476E-2</v>
      </c>
      <c r="M34" s="3">
        <f>IF(laptimes!M34&lt;&gt;"",SUM(laptimes!M$2:'laptimes'!M34),"")</f>
        <v>4.2089872685185194E-2</v>
      </c>
      <c r="N34" s="3">
        <f>IF(laptimes!N34&lt;&gt;"",SUM(laptimes!N$2:'laptimes'!N34),"")</f>
        <v>4.1970879629629622E-2</v>
      </c>
      <c r="O34" s="3">
        <f>IF(laptimes!O34&lt;&gt;"",SUM(laptimes!O$2:'laptimes'!O34),"")</f>
        <v>4.184547453703704E-2</v>
      </c>
      <c r="P34" s="3">
        <f>IF(laptimes!P34&lt;&gt;"",SUM(laptimes!P$2:'laptimes'!P34),"")</f>
        <v>4.1891365740740746E-2</v>
      </c>
      <c r="Q34" s="3">
        <f>IF(laptimes!Q34&lt;&gt;"",SUM(laptimes!Q$2:'laptimes'!Q34),"")</f>
        <v>4.3561284722222218E-2</v>
      </c>
      <c r="R34" s="3">
        <f>IF(laptimes!R34&lt;&gt;"",SUM(laptimes!R$2:'laptimes'!R34),"")</f>
        <v>4.2446400462962955E-2</v>
      </c>
      <c r="S34" s="3">
        <f>IF(laptimes!S34&lt;&gt;"",SUM(laptimes!S$2:'laptimes'!S34),"")</f>
        <v>4.1919687499999997E-2</v>
      </c>
      <c r="T34" s="3">
        <f>IF(laptimes!T34&lt;&gt;"",SUM(laptimes!T$2:'laptimes'!T34),"")</f>
        <v>4.2684594907407412E-2</v>
      </c>
      <c r="U34" s="3">
        <f>IF(laptimes!U34&lt;&gt;"",SUM(laptimes!U$2:'laptimes'!U34),"")</f>
        <v>4.1916516203703708E-2</v>
      </c>
    </row>
    <row r="35" spans="1:21" x14ac:dyDescent="0.25">
      <c r="A35">
        <v>34</v>
      </c>
      <c r="B35" s="3">
        <f>IF(laptimes!B35&lt;&gt;"",SUM(laptimes!B$2:'laptimes'!B35),"")</f>
        <v>4.3664479166666659E-2</v>
      </c>
      <c r="C35" s="3">
        <f>IF(laptimes!C35&lt;&gt;"",SUM(laptimes!C$2:'laptimes'!C35),"")</f>
        <v>4.3268043981481479E-2</v>
      </c>
      <c r="D35" s="3">
        <f>IF(laptimes!D35&lt;&gt;"",SUM(laptimes!D$2:'laptimes'!D35),"")</f>
        <v>4.2970416666666657E-2</v>
      </c>
      <c r="E35" s="3">
        <f>IF(laptimes!E35&lt;&gt;"",SUM(laptimes!E$2:'laptimes'!E35),"")</f>
        <v>4.3314490740740751E-2</v>
      </c>
      <c r="F35" s="3">
        <f>IF(laptimes!F35&lt;&gt;"",SUM(laptimes!F$2:'laptimes'!F35),"")</f>
        <v>4.3714965277777774E-2</v>
      </c>
      <c r="G35" s="3">
        <f>IF(laptimes!G35&lt;&gt;"",SUM(laptimes!G$2:'laptimes'!G35),"")</f>
        <v>4.3412060185185189E-2</v>
      </c>
      <c r="H35" s="3">
        <f>IF(laptimes!H35&lt;&gt;"",SUM(laptimes!H$2:'laptimes'!H35),"")</f>
        <v>4.3339108796296287E-2</v>
      </c>
      <c r="I35" s="3">
        <f>IF(laptimes!I35&lt;&gt;"",SUM(laptimes!I$2:'laptimes'!I35),"")</f>
        <v>4.3031493055555557E-2</v>
      </c>
      <c r="J35" s="3">
        <f>IF(laptimes!J35&lt;&gt;"",SUM(laptimes!J$2:'laptimes'!J35),"")</f>
        <v>4.3402905092592606E-2</v>
      </c>
      <c r="K35" s="3">
        <f>IF(laptimes!K35&lt;&gt;"",SUM(laptimes!K$2:'laptimes'!K35),"")</f>
        <v>4.3307488425925932E-2</v>
      </c>
      <c r="L35" s="3">
        <f>IF(laptimes!L35&lt;&gt;"",SUM(laptimes!L$2:'laptimes'!L35),"")</f>
        <v>4.319993055555555E-2</v>
      </c>
      <c r="M35" s="3">
        <f>IF(laptimes!M35&lt;&gt;"",SUM(laptimes!M$2:'laptimes'!M35),"")</f>
        <v>4.3349247685185194E-2</v>
      </c>
      <c r="N35" s="3">
        <f>IF(laptimes!N35&lt;&gt;"",SUM(laptimes!N$2:'laptimes'!N35),"")</f>
        <v>4.3252974537037032E-2</v>
      </c>
      <c r="O35" s="3">
        <f>IF(laptimes!O35&lt;&gt;"",SUM(laptimes!O$2:'laptimes'!O35),"")</f>
        <v>4.307150462962963E-2</v>
      </c>
      <c r="P35" s="3">
        <f>IF(laptimes!P35&lt;&gt;"",SUM(laptimes!P$2:'laptimes'!P35),"")</f>
        <v>4.3138750000000003E-2</v>
      </c>
      <c r="Q35" s="3">
        <f>IF(laptimes!Q35&lt;&gt;"",SUM(laptimes!Q$2:'laptimes'!Q35),"")</f>
        <v>4.484443287037037E-2</v>
      </c>
      <c r="R35" s="3">
        <f>IF(laptimes!R35&lt;&gt;"",SUM(laptimes!R$2:'laptimes'!R35),"")</f>
        <v>4.3704884259259252E-2</v>
      </c>
      <c r="S35" s="3">
        <f>IF(laptimes!S35&lt;&gt;"",SUM(laptimes!S$2:'laptimes'!S35),"")</f>
        <v>4.3182326388888886E-2</v>
      </c>
      <c r="T35" s="3">
        <f>IF(laptimes!T35&lt;&gt;"",SUM(laptimes!T$2:'laptimes'!T35),"")</f>
        <v>4.3943506944444446E-2</v>
      </c>
      <c r="U35" s="3">
        <f>IF(laptimes!U35&lt;&gt;"",SUM(laptimes!U$2:'laptimes'!U35),"")</f>
        <v>4.33919212962963E-2</v>
      </c>
    </row>
    <row r="36" spans="1:21" x14ac:dyDescent="0.25">
      <c r="A36">
        <v>35</v>
      </c>
      <c r="B36" s="3">
        <f>IF(laptimes!B36&lt;&gt;"",SUM(laptimes!B$2:'laptimes'!B36),"")</f>
        <v>4.5207488425925917E-2</v>
      </c>
      <c r="C36" s="3">
        <f>IF(laptimes!C36&lt;&gt;"",SUM(laptimes!C$2:'laptimes'!C36),"")</f>
        <v>4.4536134259259258E-2</v>
      </c>
      <c r="D36" s="3">
        <f>IF(laptimes!D36&lt;&gt;"",SUM(laptimes!D$2:'laptimes'!D36),"")</f>
        <v>4.4194560185185174E-2</v>
      </c>
      <c r="E36" s="3">
        <f>IF(laptimes!E36&lt;&gt;"",SUM(laptimes!E$2:'laptimes'!E36),"")</f>
        <v>4.4575972222222232E-2</v>
      </c>
      <c r="F36" s="3">
        <f>IF(laptimes!F36&lt;&gt;"",SUM(laptimes!F$2:'laptimes'!F36),"")</f>
        <v>4.509974537037037E-2</v>
      </c>
      <c r="G36" s="3">
        <f>IF(laptimes!G36&lt;&gt;"",SUM(laptimes!G$2:'laptimes'!G36),"")</f>
        <v>4.4654988425925933E-2</v>
      </c>
      <c r="H36" s="3">
        <f>IF(laptimes!H36&lt;&gt;"",SUM(laptimes!H$2:'laptimes'!H36),"")</f>
        <v>4.4596956018518506E-2</v>
      </c>
      <c r="I36" s="3">
        <f>IF(laptimes!I36&lt;&gt;"",SUM(laptimes!I$2:'laptimes'!I36),"")</f>
        <v>4.4247395833333335E-2</v>
      </c>
      <c r="J36" s="3">
        <f>IF(laptimes!J36&lt;&gt;"",SUM(laptimes!J$2:'laptimes'!J36),"")</f>
        <v>4.4642650462962979E-2</v>
      </c>
      <c r="K36" s="3">
        <f>IF(laptimes!K36&lt;&gt;"",SUM(laptimes!K$2:'laptimes'!K36),"")</f>
        <v>4.4563391203703707E-2</v>
      </c>
      <c r="L36" s="3">
        <f>IF(laptimes!L36&lt;&gt;"",SUM(laptimes!L$2:'laptimes'!L36),"")</f>
        <v>4.4442210648148142E-2</v>
      </c>
      <c r="M36" s="3">
        <f>IF(laptimes!M36&lt;&gt;"",SUM(laptimes!M$2:'laptimes'!M36),"")</f>
        <v>4.4605520833333343E-2</v>
      </c>
      <c r="N36" s="3">
        <f>IF(laptimes!N36&lt;&gt;"",SUM(laptimes!N$2:'laptimes'!N36),"")</f>
        <v>4.4517071759259258E-2</v>
      </c>
      <c r="O36" s="3">
        <f>IF(laptimes!O36&lt;&gt;"",SUM(laptimes!O$2:'laptimes'!O36),"")</f>
        <v>4.4289710648148149E-2</v>
      </c>
      <c r="P36" s="3">
        <f>IF(laptimes!P36&lt;&gt;"",SUM(laptimes!P$2:'laptimes'!P36),"")</f>
        <v>4.4359756944444446E-2</v>
      </c>
      <c r="Q36" s="3">
        <f>IF(laptimes!Q36&lt;&gt;"",SUM(laptimes!Q$2:'laptimes'!Q36),"")</f>
        <v>4.6534236111111113E-2</v>
      </c>
      <c r="R36" s="3" t="str">
        <f>IF(laptimes!R36&lt;&gt;"",SUM(laptimes!R$2:'laptimes'!R36),"")</f>
        <v/>
      </c>
      <c r="S36" s="3">
        <f>IF(laptimes!S36&lt;&gt;"",SUM(laptimes!S$2:'laptimes'!S36),"")</f>
        <v>4.442225694444444E-2</v>
      </c>
      <c r="T36" s="3">
        <f>IF(laptimes!T36&lt;&gt;"",SUM(laptimes!T$2:'laptimes'!T36),"")</f>
        <v>4.5287164351851851E-2</v>
      </c>
      <c r="U36" s="3">
        <f>IF(laptimes!U36&lt;&gt;"",SUM(laptimes!U$2:'laptimes'!U36),"")</f>
        <v>4.4880138888888893E-2</v>
      </c>
    </row>
    <row r="37" spans="1:21" x14ac:dyDescent="0.25">
      <c r="A37">
        <v>36</v>
      </c>
      <c r="B37" s="3">
        <f>IF(laptimes!B37&lt;&gt;"",SUM(laptimes!B$2:'laptimes'!B37),"")</f>
        <v>4.6982280092592581E-2</v>
      </c>
      <c r="C37" s="3">
        <f>IF(laptimes!C37&lt;&gt;"",SUM(laptimes!C$2:'laptimes'!C37),"")</f>
        <v>4.6053009259259259E-2</v>
      </c>
      <c r="D37" s="3">
        <f>IF(laptimes!D37&lt;&gt;"",SUM(laptimes!D$2:'laptimes'!D37),"")</f>
        <v>4.5575775462962952E-2</v>
      </c>
      <c r="E37" s="3">
        <f>IF(laptimes!E37&lt;&gt;"",SUM(laptimes!E$2:'laptimes'!E37),"")</f>
        <v>4.6098032407407417E-2</v>
      </c>
      <c r="F37" s="3">
        <f>IF(laptimes!F37&lt;&gt;"",SUM(laptimes!F$2:'laptimes'!F37),"")</f>
        <v>4.7209432870370369E-2</v>
      </c>
      <c r="G37" s="3">
        <f>IF(laptimes!G37&lt;&gt;"",SUM(laptimes!G$2:'laptimes'!G37),"")</f>
        <v>4.6210648148148153E-2</v>
      </c>
      <c r="H37" s="3">
        <f>IF(laptimes!H37&lt;&gt;"",SUM(laptimes!H$2:'laptimes'!H37),"")</f>
        <v>4.6117488425925911E-2</v>
      </c>
      <c r="I37" s="3">
        <f>IF(laptimes!I37&lt;&gt;"",SUM(laptimes!I$2:'laptimes'!I37),"")</f>
        <v>4.5626678240740744E-2</v>
      </c>
      <c r="J37" s="3">
        <f>IF(laptimes!J37&lt;&gt;"",SUM(laptimes!J$2:'laptimes'!J37),"")</f>
        <v>4.619731481481483E-2</v>
      </c>
      <c r="K37" s="3">
        <f>IF(laptimes!K37&lt;&gt;"",SUM(laptimes!K$2:'laptimes'!K37),"")</f>
        <v>4.6079988425925929E-2</v>
      </c>
      <c r="L37" s="3">
        <f>IF(laptimes!L37&lt;&gt;"",SUM(laptimes!L$2:'laptimes'!L37),"")</f>
        <v>4.5938576388888881E-2</v>
      </c>
      <c r="M37" s="3">
        <f>IF(laptimes!M37&lt;&gt;"",SUM(laptimes!M$2:'laptimes'!M37),"")</f>
        <v>4.6213460648148158E-2</v>
      </c>
      <c r="N37" s="3">
        <f>IF(laptimes!N37&lt;&gt;"",SUM(laptimes!N$2:'laptimes'!N37),"")</f>
        <v>4.6088483796296292E-2</v>
      </c>
      <c r="O37" s="3">
        <f>IF(laptimes!O37&lt;&gt;"",SUM(laptimes!O$2:'laptimes'!O37),"")</f>
        <v>4.5713865740740739E-2</v>
      </c>
      <c r="P37" s="3">
        <f>IF(laptimes!P37&lt;&gt;"",SUM(laptimes!P$2:'laptimes'!P37),"")</f>
        <v>4.5803958333333339E-2</v>
      </c>
      <c r="Q37" s="3">
        <f>IF(laptimes!Q37&lt;&gt;"",SUM(laptimes!Q$2:'laptimes'!Q37),"")</f>
        <v>4.8462789351851852E-2</v>
      </c>
      <c r="R37" s="3" t="str">
        <f>IF(laptimes!R37&lt;&gt;"",SUM(laptimes!R$2:'laptimes'!R37),"")</f>
        <v/>
      </c>
      <c r="S37" s="3">
        <f>IF(laptimes!S37&lt;&gt;"",SUM(laptimes!S$2:'laptimes'!S37),"")</f>
        <v>4.5898796296296292E-2</v>
      </c>
      <c r="T37" s="3">
        <f>IF(laptimes!T37&lt;&gt;"",SUM(laptimes!T$2:'laptimes'!T37),"")</f>
        <v>4.7027233796296294E-2</v>
      </c>
      <c r="U37" s="3">
        <f>IF(laptimes!U37&lt;&gt;"",SUM(laptimes!U$2:'laptimes'!U37),"")</f>
        <v>4.6593402777777779E-2</v>
      </c>
    </row>
    <row r="38" spans="1:21" x14ac:dyDescent="0.25">
      <c r="A38">
        <v>37</v>
      </c>
      <c r="B38" s="3">
        <f>IF(laptimes!B38&lt;&gt;"",SUM(laptimes!B$2:'laptimes'!B38),"")</f>
        <v>4.8722604166666655E-2</v>
      </c>
      <c r="C38" s="3">
        <f>IF(laptimes!C38&lt;&gt;"",SUM(laptimes!C$2:'laptimes'!C38),"")</f>
        <v>4.7793668981481484E-2</v>
      </c>
      <c r="D38" s="3">
        <f>IF(laptimes!D38&lt;&gt;"",SUM(laptimes!D$2:'laptimes'!D38),"")</f>
        <v>4.7501331018518507E-2</v>
      </c>
      <c r="E38" s="3">
        <f>IF(laptimes!E38&lt;&gt;"",SUM(laptimes!E$2:'laptimes'!E38),"")</f>
        <v>4.7867418981481488E-2</v>
      </c>
      <c r="F38" s="3">
        <f>IF(laptimes!F38&lt;&gt;"",SUM(laptimes!F$2:'laptimes'!F38),"")</f>
        <v>4.8944456018518517E-2</v>
      </c>
      <c r="G38" s="3">
        <f>IF(laptimes!G38&lt;&gt;"",SUM(laptimes!G$2:'laptimes'!G38),"")</f>
        <v>4.7946863425925933E-2</v>
      </c>
      <c r="H38" s="3">
        <f>IF(laptimes!H38&lt;&gt;"",SUM(laptimes!H$2:'laptimes'!H38),"")</f>
        <v>4.7890428240740725E-2</v>
      </c>
      <c r="I38" s="3">
        <f>IF(laptimes!I38&lt;&gt;"",SUM(laptimes!I$2:'laptimes'!I38),"")</f>
        <v>4.751131944444445E-2</v>
      </c>
      <c r="J38" s="3">
        <f>IF(laptimes!J38&lt;&gt;"",SUM(laptimes!J$2:'laptimes'!J38),"")</f>
        <v>4.7939120370370389E-2</v>
      </c>
      <c r="K38" s="3">
        <f>IF(laptimes!K38&lt;&gt;"",SUM(laptimes!K$2:'laptimes'!K38),"")</f>
        <v>4.7838935185185186E-2</v>
      </c>
      <c r="L38" s="3">
        <f>IF(laptimes!L38&lt;&gt;"",SUM(laptimes!L$2:'laptimes'!L38),"")</f>
        <v>4.7672141203703694E-2</v>
      </c>
      <c r="M38" s="3">
        <f>IF(laptimes!M38&lt;&gt;"",SUM(laptimes!M$2:'laptimes'!M38),"")</f>
        <v>4.8197118055555564E-2</v>
      </c>
      <c r="N38" s="3">
        <f>IF(laptimes!N38&lt;&gt;"",SUM(laptimes!N$2:'laptimes'!N38),"")</f>
        <v>4.8006064814814814E-2</v>
      </c>
      <c r="O38" s="3">
        <f>IF(laptimes!O38&lt;&gt;"",SUM(laptimes!O$2:'laptimes'!O38),"")</f>
        <v>4.7535416666666663E-2</v>
      </c>
      <c r="P38" s="3">
        <f>IF(laptimes!P38&lt;&gt;"",SUM(laptimes!P$2:'laptimes'!P38),"")</f>
        <v>4.7549108796296299E-2</v>
      </c>
      <c r="Q38" s="3">
        <f>IF(laptimes!Q38&lt;&gt;"",SUM(laptimes!Q$2:'laptimes'!Q38),"")</f>
        <v>4.9753749999999999E-2</v>
      </c>
      <c r="R38" s="3" t="str">
        <f>IF(laptimes!R38&lt;&gt;"",SUM(laptimes!R$2:'laptimes'!R38),"")</f>
        <v/>
      </c>
      <c r="S38" s="3">
        <f>IF(laptimes!S38&lt;&gt;"",SUM(laptimes!S$2:'laptimes'!S38),"")</f>
        <v>4.7638854166666661E-2</v>
      </c>
      <c r="T38" s="3">
        <f>IF(laptimes!T38&lt;&gt;"",SUM(laptimes!T$2:'laptimes'!T38),"")</f>
        <v>4.8731099537037033E-2</v>
      </c>
      <c r="U38" s="3">
        <f>IF(laptimes!U38&lt;&gt;"",SUM(laptimes!U$2:'laptimes'!U38),"")</f>
        <v>4.8522766203703702E-2</v>
      </c>
    </row>
    <row r="39" spans="1:21" x14ac:dyDescent="0.25">
      <c r="A39">
        <v>38</v>
      </c>
      <c r="B39" s="3">
        <f>IF(laptimes!B39&lt;&gt;"",SUM(laptimes!B$2:'laptimes'!B39),"")</f>
        <v>5.0099351851851839E-2</v>
      </c>
      <c r="C39" s="3">
        <f>IF(laptimes!C39&lt;&gt;"",SUM(laptimes!C$2:'laptimes'!C39),"")</f>
        <v>4.9512372685185185E-2</v>
      </c>
      <c r="D39" s="3">
        <f>IF(laptimes!D39&lt;&gt;"",SUM(laptimes!D$2:'laptimes'!D39),"")</f>
        <v>4.9425370370370356E-2</v>
      </c>
      <c r="E39" s="3">
        <f>IF(laptimes!E39&lt;&gt;"",SUM(laptimes!E$2:'laptimes'!E39),"")</f>
        <v>4.9544780092592597E-2</v>
      </c>
      <c r="F39" s="3">
        <f>IF(laptimes!F39&lt;&gt;"",SUM(laptimes!F$2:'laptimes'!F39),"")</f>
        <v>5.0326666666666665E-2</v>
      </c>
      <c r="G39" s="3">
        <f>IF(laptimes!G39&lt;&gt;"",SUM(laptimes!G$2:'laptimes'!G39),"")</f>
        <v>4.9597615740740744E-2</v>
      </c>
      <c r="H39" s="3">
        <f>IF(laptimes!H39&lt;&gt;"",SUM(laptimes!H$2:'laptimes'!H39),"")</f>
        <v>4.9563958333333318E-2</v>
      </c>
      <c r="I39" s="3">
        <f>IF(laptimes!I39&lt;&gt;"",SUM(laptimes!I$2:'laptimes'!I39),"")</f>
        <v>4.9437731481481485E-2</v>
      </c>
      <c r="J39" s="3">
        <f>IF(laptimes!J39&lt;&gt;"",SUM(laptimes!J$2:'laptimes'!J39),"")</f>
        <v>4.9585289351851872E-2</v>
      </c>
      <c r="K39" s="3">
        <f>IF(laptimes!K39&lt;&gt;"",SUM(laptimes!K$2:'laptimes'!K39),"")</f>
        <v>4.9522800925925925E-2</v>
      </c>
      <c r="L39" s="3">
        <f>IF(laptimes!L39&lt;&gt;"",SUM(laptimes!L$2:'laptimes'!L39),"")</f>
        <v>4.9491516203703692E-2</v>
      </c>
      <c r="M39" s="3">
        <f>IF(laptimes!M39&lt;&gt;"",SUM(laptimes!M$2:'laptimes'!M39),"")</f>
        <v>4.9642361111111116E-2</v>
      </c>
      <c r="N39" s="3">
        <f>IF(laptimes!N39&lt;&gt;"",SUM(laptimes!N$2:'laptimes'!N39),"")</f>
        <v>4.9622314814814814E-2</v>
      </c>
      <c r="O39" s="3">
        <f>IF(laptimes!O39&lt;&gt;"",SUM(laptimes!O$2:'laptimes'!O39),"")</f>
        <v>4.9455069444444444E-2</v>
      </c>
      <c r="P39" s="3">
        <f>IF(laptimes!P39&lt;&gt;"",SUM(laptimes!P$2:'laptimes'!P39),"")</f>
        <v>4.9464652777777778E-2</v>
      </c>
      <c r="Q39" s="3">
        <f>IF(laptimes!Q39&lt;&gt;"",SUM(laptimes!Q$2:'laptimes'!Q39),"")</f>
        <v>5.1245497685185187E-2</v>
      </c>
      <c r="R39" s="3" t="str">
        <f>IF(laptimes!R39&lt;&gt;"",SUM(laptimes!R$2:'laptimes'!R39),"")</f>
        <v/>
      </c>
      <c r="S39" s="3">
        <f>IF(laptimes!S39&lt;&gt;"",SUM(laptimes!S$2:'laptimes'!S39),"")</f>
        <v>4.9478692129629624E-2</v>
      </c>
      <c r="T39" s="3">
        <f>IF(laptimes!T39&lt;&gt;"",SUM(laptimes!T$2:'laptimes'!T39),"")</f>
        <v>5.0112025462962957E-2</v>
      </c>
      <c r="U39" s="3">
        <f>IF(laptimes!U39&lt;&gt;"",SUM(laptimes!U$2:'laptimes'!U39),"")</f>
        <v>4.9879131944444439E-2</v>
      </c>
    </row>
    <row r="40" spans="1:21" x14ac:dyDescent="0.25">
      <c r="A40">
        <v>39</v>
      </c>
      <c r="B40" s="3">
        <f>IF(laptimes!B40&lt;&gt;"",SUM(laptimes!B$2:'laptimes'!B40),"")</f>
        <v>5.1620810185185176E-2</v>
      </c>
      <c r="C40" s="3">
        <f>IF(laptimes!C40&lt;&gt;"",SUM(laptimes!C$2:'laptimes'!C40),"")</f>
        <v>5.1459039351851851E-2</v>
      </c>
      <c r="D40" s="3">
        <f>IF(laptimes!D40&lt;&gt;"",SUM(laptimes!D$2:'laptimes'!D40),"")</f>
        <v>5.1335636574074056E-2</v>
      </c>
      <c r="E40" s="3">
        <f>IF(laptimes!E40&lt;&gt;"",SUM(laptimes!E$2:'laptimes'!E40),"")</f>
        <v>5.1482418981481488E-2</v>
      </c>
      <c r="F40" s="3">
        <f>IF(laptimes!F40&lt;&gt;"",SUM(laptimes!F$2:'laptimes'!F40),"")</f>
        <v>5.1641331018518519E-2</v>
      </c>
      <c r="G40" s="3">
        <f>IF(laptimes!G40&lt;&gt;"",SUM(laptimes!G$2:'laptimes'!G40),"")</f>
        <v>5.1550775462962967E-2</v>
      </c>
      <c r="H40" s="3">
        <f>IF(laptimes!H40&lt;&gt;"",SUM(laptimes!H$2:'laptimes'!H40),"")</f>
        <v>5.1502569444444431E-2</v>
      </c>
      <c r="I40" s="3">
        <f>IF(laptimes!I40&lt;&gt;"",SUM(laptimes!I$2:'laptimes'!I40),"")</f>
        <v>5.1349594907407412E-2</v>
      </c>
      <c r="J40" s="3">
        <f>IF(laptimes!J40&lt;&gt;"",SUM(laptimes!J$2:'laptimes'!J40),"")</f>
        <v>5.1524768518518539E-2</v>
      </c>
      <c r="K40" s="3">
        <f>IF(laptimes!K40&lt;&gt;"",SUM(laptimes!K$2:'laptimes'!K40),"")</f>
        <v>5.146855324074074E-2</v>
      </c>
      <c r="L40" s="3">
        <f>IF(laptimes!L40&lt;&gt;"",SUM(laptimes!L$2:'laptimes'!L40),"")</f>
        <v>5.1434675925925911E-2</v>
      </c>
      <c r="M40" s="3">
        <f>IF(laptimes!M40&lt;&gt;"",SUM(laptimes!M$2:'laptimes'!M40),"")</f>
        <v>5.1582245370370372E-2</v>
      </c>
      <c r="N40" s="3">
        <f>IF(laptimes!N40&lt;&gt;"",SUM(laptimes!N$2:'laptimes'!N40),"")</f>
        <v>5.156167824074074E-2</v>
      </c>
      <c r="O40" s="3">
        <f>IF(laptimes!O40&lt;&gt;"",SUM(laptimes!O$2:'laptimes'!O40),"")</f>
        <v>5.1356712962962965E-2</v>
      </c>
      <c r="P40" s="3">
        <f>IF(laptimes!P40&lt;&gt;"",SUM(laptimes!P$2:'laptimes'!P40),"")</f>
        <v>5.1393402777777777E-2</v>
      </c>
      <c r="Q40" s="3">
        <f>IF(laptimes!Q40&lt;&gt;"",SUM(laptimes!Q$2:'laptimes'!Q40),"")</f>
        <v>5.2477418981481484E-2</v>
      </c>
      <c r="R40" s="3" t="str">
        <f>IF(laptimes!R40&lt;&gt;"",SUM(laptimes!R$2:'laptimes'!R40),"")</f>
        <v/>
      </c>
      <c r="S40" s="3">
        <f>IF(laptimes!S40&lt;&gt;"",SUM(laptimes!S$2:'laptimes'!S40),"")</f>
        <v>5.1402881944444437E-2</v>
      </c>
      <c r="T40" s="3">
        <f>IF(laptimes!T40&lt;&gt;"",SUM(laptimes!T$2:'laptimes'!T40),"")</f>
        <v>5.1635254629629625E-2</v>
      </c>
      <c r="U40" s="3">
        <f>IF(laptimes!U40&lt;&gt;"",SUM(laptimes!U$2:'laptimes'!U40),"")</f>
        <v>5.1596145833333329E-2</v>
      </c>
    </row>
    <row r="41" spans="1:21" x14ac:dyDescent="0.25">
      <c r="A41">
        <v>40</v>
      </c>
      <c r="B41" s="3">
        <f>IF(laptimes!B41&lt;&gt;"",SUM(laptimes!B$2:'laptimes'!B41),"")</f>
        <v>5.3409699074074064E-2</v>
      </c>
      <c r="C41" s="3">
        <f>IF(laptimes!C41&lt;&gt;"",SUM(laptimes!C$2:'laptimes'!C41),"")</f>
        <v>5.3352384259259256E-2</v>
      </c>
      <c r="D41" s="3">
        <f>IF(laptimes!D41&lt;&gt;"",SUM(laptimes!D$2:'laptimes'!D41),"")</f>
        <v>5.3308043981481465E-2</v>
      </c>
      <c r="E41" s="3">
        <f>IF(laptimes!E41&lt;&gt;"",SUM(laptimes!E$2:'laptimes'!E41),"")</f>
        <v>5.336983796296297E-2</v>
      </c>
      <c r="F41" s="3">
        <f>IF(laptimes!F41&lt;&gt;"",SUM(laptimes!F$2:'laptimes'!F41),"")</f>
        <v>5.342201388888889E-2</v>
      </c>
      <c r="G41" s="3">
        <f>IF(laptimes!G41&lt;&gt;"",SUM(laptimes!G$2:'laptimes'!G41),"")</f>
        <v>5.338104166666667E-2</v>
      </c>
      <c r="H41" s="3">
        <f>IF(laptimes!H41&lt;&gt;"",SUM(laptimes!H$2:'laptimes'!H41),"")</f>
        <v>5.3374583333333322E-2</v>
      </c>
      <c r="I41" s="3">
        <f>IF(laptimes!I41&lt;&gt;"",SUM(laptimes!I$2:'laptimes'!I41),"")</f>
        <v>5.3317152777777779E-2</v>
      </c>
      <c r="J41" s="3">
        <f>IF(laptimes!J41&lt;&gt;"",SUM(laptimes!J$2:'laptimes'!J41),"")</f>
        <v>5.3378379629629651E-2</v>
      </c>
      <c r="K41" s="3">
        <f>IF(laptimes!K41&lt;&gt;"",SUM(laptimes!K$2:'laptimes'!K41),"")</f>
        <v>5.3359953703703701E-2</v>
      </c>
      <c r="L41" s="3">
        <f>IF(laptimes!L41&lt;&gt;"",SUM(laptimes!L$2:'laptimes'!L41),"")</f>
        <v>5.3345706018518506E-2</v>
      </c>
      <c r="M41" s="3">
        <f>IF(laptimes!M41&lt;&gt;"",SUM(laptimes!M$2:'laptimes'!M41),"")</f>
        <v>5.3393425925925928E-2</v>
      </c>
      <c r="N41" s="3">
        <f>IF(laptimes!N41&lt;&gt;"",SUM(laptimes!N$2:'laptimes'!N41),"")</f>
        <v>5.3388402777777774E-2</v>
      </c>
      <c r="O41" s="3">
        <f>IF(laptimes!O41&lt;&gt;"",SUM(laptimes!O$2:'laptimes'!O41),"")</f>
        <v>5.3323356481481482E-2</v>
      </c>
      <c r="P41" s="3">
        <f>IF(laptimes!P41&lt;&gt;"",SUM(laptimes!P$2:'laptimes'!P41),"")</f>
        <v>5.3328148148148145E-2</v>
      </c>
      <c r="Q41" s="3">
        <f>IF(laptimes!Q41&lt;&gt;"",SUM(laptimes!Q$2:'laptimes'!Q41),"")</f>
        <v>5.3710335648148151E-2</v>
      </c>
      <c r="R41" s="3" t="str">
        <f>IF(laptimes!R41&lt;&gt;"",SUM(laptimes!R$2:'laptimes'!R41),"")</f>
        <v/>
      </c>
      <c r="S41" s="3">
        <f>IF(laptimes!S41&lt;&gt;"",SUM(laptimes!S$2:'laptimes'!S41),"")</f>
        <v>5.3336793981481473E-2</v>
      </c>
      <c r="T41" s="3">
        <f>IF(laptimes!T41&lt;&gt;"",SUM(laptimes!T$2:'laptimes'!T41),"")</f>
        <v>5.3418032407407404E-2</v>
      </c>
      <c r="U41" s="3">
        <f>IF(laptimes!U41&lt;&gt;"",SUM(laptimes!U$2:'laptimes'!U41),"")</f>
        <v>5.3401261574074071E-2</v>
      </c>
    </row>
    <row r="42" spans="1:21" x14ac:dyDescent="0.25">
      <c r="A42">
        <v>41</v>
      </c>
      <c r="B42" s="3">
        <f>IF(laptimes!B42&lt;&gt;"",SUM(laptimes!B$2:'laptimes'!B42),"")</f>
        <v>5.4714328703703692E-2</v>
      </c>
      <c r="C42" s="3">
        <f>IF(laptimes!C42&lt;&gt;"",SUM(laptimes!C$2:'laptimes'!C42),"")</f>
        <v>5.4621446759259257E-2</v>
      </c>
      <c r="D42" s="3">
        <f>IF(laptimes!D42&lt;&gt;"",SUM(laptimes!D$2:'laptimes'!D42),"")</f>
        <v>5.4543460648148134E-2</v>
      </c>
      <c r="E42" s="3">
        <f>IF(laptimes!E42&lt;&gt;"",SUM(laptimes!E$2:'laptimes'!E42),"")</f>
        <v>5.4650486111111118E-2</v>
      </c>
      <c r="F42" s="3">
        <f>IF(laptimes!F42&lt;&gt;"",SUM(laptimes!F$2:'laptimes'!F42),"")</f>
        <v>5.4720983796296301E-2</v>
      </c>
      <c r="G42" s="3">
        <f>IF(laptimes!G42&lt;&gt;"",SUM(laptimes!G$2:'laptimes'!G42),"")</f>
        <v>5.4667673611111113E-2</v>
      </c>
      <c r="H42" s="3">
        <f>IF(laptimes!H42&lt;&gt;"",SUM(laptimes!H$2:'laptimes'!H42),"")</f>
        <v>5.4663310185185172E-2</v>
      </c>
      <c r="I42" s="3">
        <f>IF(laptimes!I42&lt;&gt;"",SUM(laptimes!I$2:'laptimes'!I42),"")</f>
        <v>5.4555949074074073E-2</v>
      </c>
      <c r="J42" s="3">
        <f>IF(laptimes!J42&lt;&gt;"",SUM(laptimes!J$2:'laptimes'!J42),"")</f>
        <v>5.4862789351851876E-2</v>
      </c>
      <c r="K42" s="3">
        <f>IF(laptimes!K42&lt;&gt;"",SUM(laptimes!K$2:'laptimes'!K42),"")</f>
        <v>5.4636793981481475E-2</v>
      </c>
      <c r="L42" s="3">
        <f>IF(laptimes!L42&lt;&gt;"",SUM(laptimes!L$2:'laptimes'!L42),"")</f>
        <v>5.461239583333332E-2</v>
      </c>
      <c r="M42" s="3">
        <f>IF(laptimes!M42&lt;&gt;"",SUM(laptimes!M$2:'laptimes'!M42),"")</f>
        <v>5.4686562500000001E-2</v>
      </c>
      <c r="N42" s="3">
        <f>IF(laptimes!N42&lt;&gt;"",SUM(laptimes!N$2:'laptimes'!N42),"")</f>
        <v>5.4676388888888885E-2</v>
      </c>
      <c r="O42" s="3">
        <f>IF(laptimes!O42&lt;&gt;"",SUM(laptimes!O$2:'laptimes'!O42),"")</f>
        <v>5.4568749999999999E-2</v>
      </c>
      <c r="P42" s="3">
        <f>IF(laptimes!P42&lt;&gt;"",SUM(laptimes!P$2:'laptimes'!P42),"")</f>
        <v>5.4591307870370365E-2</v>
      </c>
      <c r="Q42" s="3">
        <f>IF(laptimes!Q42&lt;&gt;"",SUM(laptimes!Q$2:'laptimes'!Q42),"")</f>
        <v>5.4936828703703706E-2</v>
      </c>
      <c r="R42" s="3" t="str">
        <f>IF(laptimes!R42&lt;&gt;"",SUM(laptimes!R$2:'laptimes'!R42),"")</f>
        <v/>
      </c>
      <c r="S42" s="3">
        <f>IF(laptimes!S42&lt;&gt;"",SUM(laptimes!S$2:'laptimes'!S42),"")</f>
        <v>5.4604606481481473E-2</v>
      </c>
      <c r="T42" s="3">
        <f>IF(laptimes!T42&lt;&gt;"",SUM(laptimes!T$2:'laptimes'!T42),"")</f>
        <v>5.4739189814814813E-2</v>
      </c>
      <c r="U42" s="3">
        <f>IF(laptimes!U42&lt;&gt;"",SUM(laptimes!U$2:'laptimes'!U42),"")</f>
        <v>5.4707384259259258E-2</v>
      </c>
    </row>
    <row r="43" spans="1:21" x14ac:dyDescent="0.25">
      <c r="A43">
        <v>42</v>
      </c>
      <c r="B43" s="3">
        <f>IF(laptimes!B43&lt;&gt;"",SUM(laptimes!B$2:'laptimes'!B43),"")</f>
        <v>5.596210648148147E-2</v>
      </c>
      <c r="C43" s="3">
        <f>IF(laptimes!C43&lt;&gt;"",SUM(laptimes!C$2:'laptimes'!C43),"")</f>
        <v>5.5873541666666665E-2</v>
      </c>
      <c r="D43" s="3">
        <f>IF(laptimes!D43&lt;&gt;"",SUM(laptimes!D$2:'laptimes'!D43),"")</f>
        <v>5.5774930555555539E-2</v>
      </c>
      <c r="E43" s="3">
        <f>IF(laptimes!E43&lt;&gt;"",SUM(laptimes!E$2:'laptimes'!E43),"")</f>
        <v>5.5911770833333339E-2</v>
      </c>
      <c r="F43" s="3">
        <f>IF(laptimes!F43&lt;&gt;"",SUM(laptimes!F$2:'laptimes'!F43),"")</f>
        <v>5.5973587962962965E-2</v>
      </c>
      <c r="G43" s="3">
        <f>IF(laptimes!G43&lt;&gt;"",SUM(laptimes!G$2:'laptimes'!G43),"")</f>
        <v>5.5933680555555559E-2</v>
      </c>
      <c r="H43" s="3">
        <f>IF(laptimes!H43&lt;&gt;"",SUM(laptimes!H$2:'laptimes'!H43),"")</f>
        <v>5.5926261574074064E-2</v>
      </c>
      <c r="I43" s="3">
        <f>IF(laptimes!I43&lt;&gt;"",SUM(laptimes!I$2:'laptimes'!I43),"")</f>
        <v>5.5784259259259256E-2</v>
      </c>
      <c r="J43" s="3">
        <f>IF(laptimes!J43&lt;&gt;"",SUM(laptimes!J$2:'laptimes'!J43),"")</f>
        <v>5.6427916666666689E-2</v>
      </c>
      <c r="K43" s="3">
        <f>IF(laptimes!K43&lt;&gt;"",SUM(laptimes!K$2:'laptimes'!K43),"")</f>
        <v>5.5898020833333326E-2</v>
      </c>
      <c r="L43" s="3">
        <f>IF(laptimes!L43&lt;&gt;"",SUM(laptimes!L$2:'laptimes'!L43),"")</f>
        <v>5.585796296296295E-2</v>
      </c>
      <c r="M43" s="3">
        <f>IF(laptimes!M43&lt;&gt;"",SUM(laptimes!M$2:'laptimes'!M43),"")</f>
        <v>5.5945127314814817E-2</v>
      </c>
      <c r="N43" s="3">
        <f>IF(laptimes!N43&lt;&gt;"",SUM(laptimes!N$2:'laptimes'!N43),"")</f>
        <v>5.5939687499999995E-2</v>
      </c>
      <c r="O43" s="3">
        <f>IF(laptimes!O43&lt;&gt;"",SUM(laptimes!O$2:'laptimes'!O43),"")</f>
        <v>5.5798067129629626E-2</v>
      </c>
      <c r="P43" s="3">
        <f>IF(laptimes!P43&lt;&gt;"",SUM(laptimes!P$2:'laptimes'!P43),"")</f>
        <v>5.5828634259259255E-2</v>
      </c>
      <c r="Q43" s="3">
        <f>IF(laptimes!Q43&lt;&gt;"",SUM(laptimes!Q$2:'laptimes'!Q43),"")</f>
        <v>5.61634837962963E-2</v>
      </c>
      <c r="R43" s="3" t="str">
        <f>IF(laptimes!R43&lt;&gt;"",SUM(laptimes!R$2:'laptimes'!R43),"")</f>
        <v/>
      </c>
      <c r="S43" s="3">
        <f>IF(laptimes!S43&lt;&gt;"",SUM(laptimes!S$2:'laptimes'!S43),"")</f>
        <v>5.5845185185185178E-2</v>
      </c>
      <c r="T43" s="3">
        <f>IF(laptimes!T43&lt;&gt;"",SUM(laptimes!T$2:'laptimes'!T43),"")</f>
        <v>5.6015949074074076E-2</v>
      </c>
      <c r="U43" s="3">
        <f>IF(laptimes!U43&lt;&gt;"",SUM(laptimes!U$2:'laptimes'!U43),"")</f>
        <v>5.5955393518518519E-2</v>
      </c>
    </row>
    <row r="44" spans="1:21" x14ac:dyDescent="0.25">
      <c r="A44">
        <v>43</v>
      </c>
      <c r="B44" s="3">
        <f>IF(laptimes!B44&lt;&gt;"",SUM(laptimes!B$2:'laptimes'!B44),"")</f>
        <v>5.7227025462962954E-2</v>
      </c>
      <c r="C44" s="3">
        <f>IF(laptimes!C44&lt;&gt;"",SUM(laptimes!C$2:'laptimes'!C44),"")</f>
        <v>5.7117002314814813E-2</v>
      </c>
      <c r="D44" s="3">
        <f>IF(laptimes!D44&lt;&gt;"",SUM(laptimes!D$2:'laptimes'!D44),"")</f>
        <v>5.6994583333333314E-2</v>
      </c>
      <c r="E44" s="3">
        <f>IF(laptimes!E44&lt;&gt;"",SUM(laptimes!E$2:'laptimes'!E44),"")</f>
        <v>5.7167418981481491E-2</v>
      </c>
      <c r="F44" s="3">
        <f>IF(laptimes!F44&lt;&gt;"",SUM(laptimes!F$2:'laptimes'!F44),"")</f>
        <v>5.7234571759259258E-2</v>
      </c>
      <c r="G44" s="3">
        <f>IF(laptimes!G44&lt;&gt;"",SUM(laptimes!G$2:'laptimes'!G44),"")</f>
        <v>5.7190879629629633E-2</v>
      </c>
      <c r="H44" s="3" t="str">
        <f>IF(laptimes!H44&lt;&gt;"",SUM(laptimes!H$2:'laptimes'!H44),"")</f>
        <v/>
      </c>
      <c r="I44" s="3">
        <f>IF(laptimes!I44&lt;&gt;"",SUM(laptimes!I$2:'laptimes'!I44),"")</f>
        <v>5.7005613425925923E-2</v>
      </c>
      <c r="J44" s="3">
        <f>IF(laptimes!J44&lt;&gt;"",SUM(laptimes!J$2:'laptimes'!J44),"")</f>
        <v>5.7653564814814838E-2</v>
      </c>
      <c r="K44" s="3">
        <f>IF(laptimes!K44&lt;&gt;"",SUM(laptimes!K$2:'laptimes'!K44),"")</f>
        <v>5.7152164351851845E-2</v>
      </c>
      <c r="L44" s="3">
        <f>IF(laptimes!L44&lt;&gt;"",SUM(laptimes!L$2:'laptimes'!L44),"")</f>
        <v>5.7098414351851839E-2</v>
      </c>
      <c r="M44" s="3">
        <f>IF(laptimes!M44&lt;&gt;"",SUM(laptimes!M$2:'laptimes'!M44),"")</f>
        <v>5.7209629629629631E-2</v>
      </c>
      <c r="N44" s="3">
        <f>IF(laptimes!N44&lt;&gt;"",SUM(laptimes!N$2:'laptimes'!N44),"")</f>
        <v>5.7200243055555551E-2</v>
      </c>
      <c r="O44" s="3">
        <f>IF(laptimes!O44&lt;&gt;"",SUM(laptimes!O$2:'laptimes'!O44),"")</f>
        <v>5.7023368055555551E-2</v>
      </c>
      <c r="P44" s="3">
        <f>IF(laptimes!P44&lt;&gt;"",SUM(laptimes!P$2:'laptimes'!P44),"")</f>
        <v>5.7061527777777774E-2</v>
      </c>
      <c r="Q44" s="3">
        <f>IF(laptimes!Q44&lt;&gt;"",SUM(laptimes!Q$2:'laptimes'!Q44),"")</f>
        <v>5.7404733796296299E-2</v>
      </c>
      <c r="R44" s="3" t="str">
        <f>IF(laptimes!R44&lt;&gt;"",SUM(laptimes!R$2:'laptimes'!R44),"")</f>
        <v/>
      </c>
      <c r="S44" s="3">
        <f>IF(laptimes!S44&lt;&gt;"",SUM(laptimes!S$2:'laptimes'!S44),"")</f>
        <v>5.7084768518518514E-2</v>
      </c>
      <c r="T44" s="3">
        <f>IF(laptimes!T44&lt;&gt;"",SUM(laptimes!T$2:'laptimes'!T44),"")</f>
        <v>5.7293622685185189E-2</v>
      </c>
      <c r="U44" s="3">
        <f>IF(laptimes!U44&lt;&gt;"",SUM(laptimes!U$2:'laptimes'!U44),"")</f>
        <v>5.7219016203703704E-2</v>
      </c>
    </row>
    <row r="45" spans="1:21" x14ac:dyDescent="0.25">
      <c r="A45">
        <v>44</v>
      </c>
      <c r="B45" s="3">
        <f>IF(laptimes!B45&lt;&gt;"",SUM(laptimes!B$2:'laptimes'!B45),"")</f>
        <v>5.8788206018518509E-2</v>
      </c>
      <c r="C45" s="3">
        <f>IF(laptimes!C45&lt;&gt;"",SUM(laptimes!C$2:'laptimes'!C45),"")</f>
        <v>5.8613206018518514E-2</v>
      </c>
      <c r="D45" s="3">
        <f>IF(laptimes!D45&lt;&gt;"",SUM(laptimes!D$2:'laptimes'!D45),"")</f>
        <v>5.8450300925925909E-2</v>
      </c>
      <c r="E45" s="3">
        <f>IF(laptimes!E45&lt;&gt;"",SUM(laptimes!E$2:'laptimes'!E45),"")</f>
        <v>5.868583333333334E-2</v>
      </c>
      <c r="F45" s="3">
        <f>IF(laptimes!F45&lt;&gt;"",SUM(laptimes!F$2:'laptimes'!F45),"")</f>
        <v>5.879671296296296E-2</v>
      </c>
      <c r="G45" s="3">
        <f>IF(laptimes!G45&lt;&gt;"",SUM(laptimes!G$2:'laptimes'!G45),"")</f>
        <v>5.8722002314814815E-2</v>
      </c>
      <c r="H45" s="3" t="str">
        <f>IF(laptimes!H45&lt;&gt;"",SUM(laptimes!H$2:'laptimes'!H45),"")</f>
        <v/>
      </c>
      <c r="I45" s="3">
        <f>IF(laptimes!I45&lt;&gt;"",SUM(laptimes!I$2:'laptimes'!I45),"")</f>
        <v>5.8474293981481476E-2</v>
      </c>
      <c r="J45" s="3">
        <f>IF(laptimes!J45&lt;&gt;"",SUM(laptimes!J$2:'laptimes'!J45),"")</f>
        <v>5.9438611111111136E-2</v>
      </c>
      <c r="K45" s="3">
        <f>IF(laptimes!K45&lt;&gt;"",SUM(laptimes!K$2:'laptimes'!K45),"")</f>
        <v>5.8669456018518508E-2</v>
      </c>
      <c r="L45" s="3">
        <f>IF(laptimes!L45&lt;&gt;"",SUM(laptimes!L$2:'laptimes'!L45),"")</f>
        <v>5.8579374999999989E-2</v>
      </c>
      <c r="M45" s="3">
        <f>IF(laptimes!M45&lt;&gt;"",SUM(laptimes!M$2:'laptimes'!M45),"")</f>
        <v>5.875701388888889E-2</v>
      </c>
      <c r="N45" s="3">
        <f>IF(laptimes!N45&lt;&gt;"",SUM(laptimes!N$2:'laptimes'!N45),"")</f>
        <v>5.8740150462962958E-2</v>
      </c>
      <c r="O45" s="3">
        <f>IF(laptimes!O45&lt;&gt;"",SUM(laptimes!O$2:'laptimes'!O45),"")</f>
        <v>5.8495659722222218E-2</v>
      </c>
      <c r="P45" s="3">
        <f>IF(laptimes!P45&lt;&gt;"",SUM(laptimes!P$2:'laptimes'!P45),"")</f>
        <v>5.8527488425925922E-2</v>
      </c>
      <c r="Q45" s="3">
        <f>IF(laptimes!Q45&lt;&gt;"",SUM(laptimes!Q$2:'laptimes'!Q45),"")</f>
        <v>5.9006770833333333E-2</v>
      </c>
      <c r="R45" s="3" t="str">
        <f>IF(laptimes!R45&lt;&gt;"",SUM(laptimes!R$2:'laptimes'!R45),"")</f>
        <v/>
      </c>
      <c r="S45" s="3">
        <f>IF(laptimes!S45&lt;&gt;"",SUM(laptimes!S$2:'laptimes'!S45),"")</f>
        <v>5.8557118055555551E-2</v>
      </c>
      <c r="T45" s="3">
        <f>IF(laptimes!T45&lt;&gt;"",SUM(laptimes!T$2:'laptimes'!T45),"")</f>
        <v>5.8929375000000006E-2</v>
      </c>
      <c r="U45" s="3">
        <f>IF(laptimes!U45&lt;&gt;"",SUM(laptimes!U$2:'laptimes'!U45),"")</f>
        <v>5.8778611111111115E-2</v>
      </c>
    </row>
    <row r="46" spans="1:21" x14ac:dyDescent="0.25">
      <c r="A46">
        <v>45</v>
      </c>
      <c r="B46" s="3">
        <f>IF(laptimes!B46&lt;&gt;"",SUM(laptimes!B$2:'laptimes'!B46),"")</f>
        <v>6.05992361111111E-2</v>
      </c>
      <c r="C46" s="3">
        <f>IF(laptimes!C46&lt;&gt;"",SUM(laptimes!C$2:'laptimes'!C46),"")</f>
        <v>6.0479884259259258E-2</v>
      </c>
      <c r="D46" s="3">
        <f>IF(laptimes!D46&lt;&gt;"",SUM(laptimes!D$2:'laptimes'!D46),"")</f>
        <v>6.0389976851851837E-2</v>
      </c>
      <c r="E46" s="3">
        <f>IF(laptimes!E46&lt;&gt;"",SUM(laptimes!E$2:'laptimes'!E46),"")</f>
        <v>6.0519259259259266E-2</v>
      </c>
      <c r="F46" s="3">
        <f>IF(laptimes!F46&lt;&gt;"",SUM(laptimes!F$2:'laptimes'!F46),"")</f>
        <v>6.0609421296296297E-2</v>
      </c>
      <c r="G46" s="3">
        <f>IF(laptimes!G46&lt;&gt;"",SUM(laptimes!G$2:'laptimes'!G46),"")</f>
        <v>6.0547256944444447E-2</v>
      </c>
      <c r="H46" s="3" t="str">
        <f>IF(laptimes!H46&lt;&gt;"",SUM(laptimes!H$2:'laptimes'!H46),"")</f>
        <v/>
      </c>
      <c r="I46" s="3">
        <f>IF(laptimes!I46&lt;&gt;"",SUM(laptimes!I$2:'laptimes'!I46),"")</f>
        <v>6.0401122685185181E-2</v>
      </c>
      <c r="J46" s="3">
        <f>IF(laptimes!J46&lt;&gt;"",SUM(laptimes!J$2:'laptimes'!J46),"")</f>
        <v>6.1382476851851879E-2</v>
      </c>
      <c r="K46" s="3">
        <f>IF(laptimes!K46&lt;&gt;"",SUM(laptimes!K$2:'laptimes'!K46),"")</f>
        <v>6.0500543981481469E-2</v>
      </c>
      <c r="L46" s="3">
        <f>IF(laptimes!L46&lt;&gt;"",SUM(laptimes!L$2:'laptimes'!L46),"")</f>
        <v>6.0458483796296286E-2</v>
      </c>
      <c r="M46" s="3">
        <f>IF(laptimes!M46&lt;&gt;"",SUM(laptimes!M$2:'laptimes'!M46),"")</f>
        <v>6.0572708333333336E-2</v>
      </c>
      <c r="N46" s="3">
        <f>IF(laptimes!N46&lt;&gt;"",SUM(laptimes!N$2:'laptimes'!N46),"")</f>
        <v>6.0554108796296288E-2</v>
      </c>
      <c r="O46" s="3">
        <f>IF(laptimes!O46&lt;&gt;"",SUM(laptimes!O$2:'laptimes'!O46),"")</f>
        <v>6.0413182870370369E-2</v>
      </c>
      <c r="P46" s="3">
        <f>IF(laptimes!P46&lt;&gt;"",SUM(laptimes!P$2:'laptimes'!P46),"")</f>
        <v>6.0427743055555552E-2</v>
      </c>
      <c r="Q46" s="3">
        <f>IF(laptimes!Q46&lt;&gt;"",SUM(laptimes!Q$2:'laptimes'!Q46),"")</f>
        <v>6.0753171296296295E-2</v>
      </c>
      <c r="R46" s="3" t="str">
        <f>IF(laptimes!R46&lt;&gt;"",SUM(laptimes!R$2:'laptimes'!R46),"")</f>
        <v/>
      </c>
      <c r="S46" s="3">
        <f>IF(laptimes!S46&lt;&gt;"",SUM(laptimes!S$2:'laptimes'!S46),"")</f>
        <v>6.0449837962962959E-2</v>
      </c>
      <c r="T46" s="3">
        <f>IF(laptimes!T46&lt;&gt;"",SUM(laptimes!T$2:'laptimes'!T46),"")</f>
        <v>6.0885266203703707E-2</v>
      </c>
      <c r="U46" s="3">
        <f>IF(laptimes!U46&lt;&gt;"",SUM(laptimes!U$2:'laptimes'!U46),"")</f>
        <v>6.0588263888888889E-2</v>
      </c>
    </row>
    <row r="47" spans="1:21" x14ac:dyDescent="0.25">
      <c r="A47">
        <v>46</v>
      </c>
      <c r="B47" s="3">
        <f>IF(laptimes!B47&lt;&gt;"",SUM(laptimes!B$2:'laptimes'!B47),"")</f>
        <v>6.2505775462962959E-2</v>
      </c>
      <c r="C47" s="3">
        <f>IF(laptimes!C47&lt;&gt;"",SUM(laptimes!C$2:'laptimes'!C47),"")</f>
        <v>6.239444444444444E-2</v>
      </c>
      <c r="D47" s="3">
        <f>IF(laptimes!D47&lt;&gt;"",SUM(laptimes!D$2:'laptimes'!D47),"")</f>
        <v>6.2279861111111098E-2</v>
      </c>
      <c r="E47" s="3">
        <f>IF(laptimes!E47&lt;&gt;"",SUM(laptimes!E$2:'laptimes'!E47),"")</f>
        <v>6.2433576388888898E-2</v>
      </c>
      <c r="F47" s="3">
        <f>IF(laptimes!F47&lt;&gt;"",SUM(laptimes!F$2:'laptimes'!F47),"")</f>
        <v>6.2519502314814818E-2</v>
      </c>
      <c r="G47" s="3">
        <f>IF(laptimes!G47&lt;&gt;"",SUM(laptimes!G$2:'laptimes'!G47),"")</f>
        <v>6.244607638888889E-2</v>
      </c>
      <c r="H47" s="3" t="str">
        <f>IF(laptimes!H47&lt;&gt;"",SUM(laptimes!H$2:'laptimes'!H47),"")</f>
        <v/>
      </c>
      <c r="I47" s="3">
        <f>IF(laptimes!I47&lt;&gt;"",SUM(laptimes!I$2:'laptimes'!I47),"")</f>
        <v>6.2294074074074071E-2</v>
      </c>
      <c r="J47" s="3">
        <f>IF(laptimes!J47&lt;&gt;"",SUM(laptimes!J$2:'laptimes'!J47),"")</f>
        <v>6.26734490740741E-2</v>
      </c>
      <c r="K47" s="3">
        <f>IF(laptimes!K47&lt;&gt;"",SUM(laptimes!K$2:'laptimes'!K47),"")</f>
        <v>6.2411643518518509E-2</v>
      </c>
      <c r="L47" s="3">
        <f>IF(laptimes!L47&lt;&gt;"",SUM(laptimes!L$2:'laptimes'!L47),"")</f>
        <v>6.236699074074073E-2</v>
      </c>
      <c r="M47" s="3">
        <f>IF(laptimes!M47&lt;&gt;"",SUM(laptimes!M$2:'laptimes'!M47),"")</f>
        <v>6.2485034722222228E-2</v>
      </c>
      <c r="N47" s="3">
        <f>IF(laptimes!N47&lt;&gt;"",SUM(laptimes!N$2:'laptimes'!N47),"")</f>
        <v>6.2461689814814807E-2</v>
      </c>
      <c r="O47" s="3">
        <f>IF(laptimes!O47&lt;&gt;"",SUM(laptimes!O$2:'laptimes'!O47),"")</f>
        <v>6.2316712962962963E-2</v>
      </c>
      <c r="P47" s="3">
        <f>IF(laptimes!P47&lt;&gt;"",SUM(laptimes!P$2:'laptimes'!P47),"")</f>
        <v>6.2326157407407407E-2</v>
      </c>
      <c r="Q47" s="3">
        <f>IF(laptimes!Q47&lt;&gt;"",SUM(laptimes!Q$2:'laptimes'!Q47),"")</f>
        <v>6.2542731481481484E-2</v>
      </c>
      <c r="R47" s="3" t="str">
        <f>IF(laptimes!R47&lt;&gt;"",SUM(laptimes!R$2:'laptimes'!R47),"")</f>
        <v/>
      </c>
      <c r="S47" s="3">
        <f>IF(laptimes!S47&lt;&gt;"",SUM(laptimes!S$2:'laptimes'!S47),"")</f>
        <v>6.2338541666666664E-2</v>
      </c>
      <c r="T47" s="3">
        <f>IF(laptimes!T47&lt;&gt;"",SUM(laptimes!T$2:'laptimes'!T47),"")</f>
        <v>6.2560671296296305E-2</v>
      </c>
      <c r="U47" s="3">
        <f>IF(laptimes!U47&lt;&gt;"",SUM(laptimes!U$2:'laptimes'!U47),"")</f>
        <v>6.2497557870370368E-2</v>
      </c>
    </row>
    <row r="48" spans="1:21" x14ac:dyDescent="0.25">
      <c r="A48">
        <v>47</v>
      </c>
      <c r="B48" s="3">
        <f>IF(laptimes!B48&lt;&gt;"",SUM(laptimes!B$2:'laptimes'!B48),"")</f>
        <v>6.4368206018518517E-2</v>
      </c>
      <c r="C48" s="3">
        <f>IF(laptimes!C48&lt;&gt;"",SUM(laptimes!C$2:'laptimes'!C48),"")</f>
        <v>6.4322071759259261E-2</v>
      </c>
      <c r="D48" s="3">
        <f>IF(laptimes!D48&lt;&gt;"",SUM(laptimes!D$2:'laptimes'!D48),"")</f>
        <v>6.4287141203703685E-2</v>
      </c>
      <c r="E48" s="3">
        <f>IF(laptimes!E48&lt;&gt;"",SUM(laptimes!E$2:'laptimes'!E48),"")</f>
        <v>6.4336875000000016E-2</v>
      </c>
      <c r="F48" s="3">
        <f>IF(laptimes!F48&lt;&gt;"",SUM(laptimes!F$2:'laptimes'!F48),"")</f>
        <v>6.4373657407407414E-2</v>
      </c>
      <c r="G48" s="3">
        <f>IF(laptimes!G48&lt;&gt;"",SUM(laptimes!G$2:'laptimes'!G48),"")</f>
        <v>6.433936342592593E-2</v>
      </c>
      <c r="H48" s="3" t="str">
        <f>IF(laptimes!H48&lt;&gt;"",SUM(laptimes!H$2:'laptimes'!H48),"")</f>
        <v/>
      </c>
      <c r="I48" s="3">
        <f>IF(laptimes!I48&lt;&gt;"",SUM(laptimes!I$2:'laptimes'!I48),"")</f>
        <v>6.4292731481481485E-2</v>
      </c>
      <c r="J48" s="3">
        <f>IF(laptimes!J48&lt;&gt;"",SUM(laptimes!J$2:'laptimes'!J48),"")</f>
        <v>6.4387997685185216E-2</v>
      </c>
      <c r="K48" s="3">
        <f>IF(laptimes!K48&lt;&gt;"",SUM(laptimes!K$2:'laptimes'!K48),"")</f>
        <v>6.4329479166666662E-2</v>
      </c>
      <c r="L48" s="3">
        <f>IF(laptimes!L48&lt;&gt;"",SUM(laptimes!L$2:'laptimes'!L48),"")</f>
        <v>6.4315162037037021E-2</v>
      </c>
      <c r="M48" s="3">
        <f>IF(laptimes!M48&lt;&gt;"",SUM(laptimes!M$2:'laptimes'!M48),"")</f>
        <v>6.4349293981481481E-2</v>
      </c>
      <c r="N48" s="3">
        <f>IF(laptimes!N48&lt;&gt;"",SUM(laptimes!N$2:'laptimes'!N48),"")</f>
        <v>6.4344155092592586E-2</v>
      </c>
      <c r="O48" s="3">
        <f>IF(laptimes!O48&lt;&gt;"",SUM(laptimes!O$2:'laptimes'!O48),"")</f>
        <v>6.4297893518518515E-2</v>
      </c>
      <c r="P48" s="3">
        <f>IF(laptimes!P48&lt;&gt;"",SUM(laptimes!P$2:'laptimes'!P48),"")</f>
        <v>6.4303449074074079E-2</v>
      </c>
      <c r="Q48" s="3">
        <f>IF(laptimes!Q48&lt;&gt;"",SUM(laptimes!Q$2:'laptimes'!Q48),"")</f>
        <v>6.4378611111111109E-2</v>
      </c>
      <c r="R48" s="3" t="str">
        <f>IF(laptimes!R48&lt;&gt;"",SUM(laptimes!R$2:'laptimes'!R48),"")</f>
        <v/>
      </c>
      <c r="S48" s="3">
        <f>IF(laptimes!S48&lt;&gt;"",SUM(laptimes!S$2:'laptimes'!S48),"")</f>
        <v>6.4309606481481485E-2</v>
      </c>
      <c r="T48" s="3">
        <f>IF(laptimes!T48&lt;&gt;"",SUM(laptimes!T$2:'laptimes'!T48),"")</f>
        <v>6.4385196759259272E-2</v>
      </c>
      <c r="U48" s="3">
        <f>IF(laptimes!U48&lt;&gt;"",SUM(laptimes!U$2:'laptimes'!U48),"")</f>
        <v>6.4357037037037032E-2</v>
      </c>
    </row>
    <row r="49" spans="1:21" x14ac:dyDescent="0.25">
      <c r="A49">
        <v>48</v>
      </c>
      <c r="B49" s="3">
        <f>IF(laptimes!B49&lt;&gt;"",SUM(laptimes!B$2:'laptimes'!B49),"")</f>
        <v>6.5685694444444442E-2</v>
      </c>
      <c r="C49" s="3">
        <f>IF(laptimes!C49&lt;&gt;"",SUM(laptimes!C$2:'laptimes'!C49),"")</f>
        <v>6.5586574074074075E-2</v>
      </c>
      <c r="D49" s="3">
        <f>IF(laptimes!D49&lt;&gt;"",SUM(laptimes!D$2:'laptimes'!D49),"")</f>
        <v>6.5517488425925904E-2</v>
      </c>
      <c r="E49" s="3">
        <f>IF(laptimes!E49&lt;&gt;"",SUM(laptimes!E$2:'laptimes'!E49),"")</f>
        <v>6.5637210648148162E-2</v>
      </c>
      <c r="F49" s="3">
        <f>IF(laptimes!F49&lt;&gt;"",SUM(laptimes!F$2:'laptimes'!F49),"")</f>
        <v>6.5662071759259269E-2</v>
      </c>
      <c r="G49" s="3">
        <f>IF(laptimes!G49&lt;&gt;"",SUM(laptimes!G$2:'laptimes'!G49),"")</f>
        <v>6.5602222222222228E-2</v>
      </c>
      <c r="H49" s="3" t="str">
        <f>IF(laptimes!H49&lt;&gt;"",SUM(laptimes!H$2:'laptimes'!H49),"")</f>
        <v/>
      </c>
      <c r="I49" s="3">
        <f>IF(laptimes!I49&lt;&gt;"",SUM(laptimes!I$2:'laptimes'!I49),"")</f>
        <v>6.5529050925925925E-2</v>
      </c>
      <c r="J49" s="3">
        <f>IF(laptimes!J49&lt;&gt;"",SUM(laptimes!J$2:'laptimes'!J49),"")</f>
        <v>6.5691782407407445E-2</v>
      </c>
      <c r="K49" s="3">
        <f>IF(laptimes!K49&lt;&gt;"",SUM(laptimes!K$2:'laptimes'!K49),"")</f>
        <v>6.5628425925925923E-2</v>
      </c>
      <c r="L49" s="3">
        <f>IF(laptimes!L49&lt;&gt;"",SUM(laptimes!L$2:'laptimes'!L49),"")</f>
        <v>6.5576562499999991E-2</v>
      </c>
      <c r="M49" s="3">
        <f>IF(laptimes!M49&lt;&gt;"",SUM(laptimes!M$2:'laptimes'!M49),"")</f>
        <v>6.5646099537037039E-2</v>
      </c>
      <c r="N49" s="3">
        <f>IF(laptimes!N49&lt;&gt;"",SUM(laptimes!N$2:'laptimes'!N49),"")</f>
        <v>6.5611805555555555E-2</v>
      </c>
      <c r="O49" s="3">
        <f>IF(laptimes!O49&lt;&gt;"",SUM(laptimes!O$2:'laptimes'!O49),"")</f>
        <v>6.5541678240740739E-2</v>
      </c>
      <c r="P49" s="3">
        <f>IF(laptimes!P49&lt;&gt;"",SUM(laptimes!P$2:'laptimes'!P49),"")</f>
        <v>6.5554317129629641E-2</v>
      </c>
      <c r="Q49" s="3">
        <f>IF(laptimes!Q49&lt;&gt;"",SUM(laptimes!Q$2:'laptimes'!Q49),"")</f>
        <v>6.5669988425925918E-2</v>
      </c>
      <c r="R49" s="3" t="str">
        <f>IF(laptimes!R49&lt;&gt;"",SUM(laptimes!R$2:'laptimes'!R49),"")</f>
        <v/>
      </c>
      <c r="S49" s="3">
        <f>IF(laptimes!S49&lt;&gt;"",SUM(laptimes!S$2:'laptimes'!S49),"")</f>
        <v>6.556710648148148E-2</v>
      </c>
      <c r="T49" s="3">
        <f>IF(laptimes!T49&lt;&gt;"",SUM(laptimes!T$2:'laptimes'!T49),"")</f>
        <v>6.5700000000000008E-2</v>
      </c>
      <c r="U49" s="3">
        <f>IF(laptimes!U49&lt;&gt;"",SUM(laptimes!U$2:'laptimes'!U49),"")</f>
        <v>6.5639988425925916E-2</v>
      </c>
    </row>
    <row r="50" spans="1:21" x14ac:dyDescent="0.25">
      <c r="A50">
        <v>49</v>
      </c>
      <c r="B50" s="3">
        <f>IF(laptimes!B50&lt;&gt;"",SUM(laptimes!B$2:'laptimes'!B50),"")</f>
        <v>6.6948148148148146E-2</v>
      </c>
      <c r="C50" s="3">
        <f>IF(laptimes!C50&lt;&gt;"",SUM(laptimes!C$2:'laptimes'!C50),"")</f>
        <v>6.6830451388888892E-2</v>
      </c>
      <c r="D50" s="3">
        <f>IF(laptimes!D50&lt;&gt;"",SUM(laptimes!D$2:'laptimes'!D50),"")</f>
        <v>6.6740740740740725E-2</v>
      </c>
      <c r="E50" s="3">
        <f>IF(laptimes!E50&lt;&gt;"",SUM(laptimes!E$2:'laptimes'!E50),"")</f>
        <v>6.6917951388888897E-2</v>
      </c>
      <c r="F50" s="3">
        <f>IF(laptimes!F50&lt;&gt;"",SUM(laptimes!F$2:'laptimes'!F50),"")</f>
        <v>6.6933298611111122E-2</v>
      </c>
      <c r="G50" s="3">
        <f>IF(laptimes!G50&lt;&gt;"",SUM(laptimes!G$2:'laptimes'!G50),"")</f>
        <v>6.6837789351851862E-2</v>
      </c>
      <c r="H50" s="3" t="str">
        <f>IF(laptimes!H50&lt;&gt;"",SUM(laptimes!H$2:'laptimes'!H50),"")</f>
        <v/>
      </c>
      <c r="I50" s="3">
        <f>IF(laptimes!I50&lt;&gt;"",SUM(laptimes!I$2:'laptimes'!I50),"")</f>
        <v>6.6752789351851846E-2</v>
      </c>
      <c r="J50" s="3">
        <f>IF(laptimes!J50&lt;&gt;"",SUM(laptimes!J$2:'laptimes'!J50),"")</f>
        <v>6.695325231481486E-2</v>
      </c>
      <c r="K50" s="3">
        <f>IF(laptimes!K50&lt;&gt;"",SUM(laptimes!K$2:'laptimes'!K50),"")</f>
        <v>6.6885451388888892E-2</v>
      </c>
      <c r="L50" s="3">
        <f>IF(laptimes!L50&lt;&gt;"",SUM(laptimes!L$2:'laptimes'!L50),"")</f>
        <v>6.6820300925925918E-2</v>
      </c>
      <c r="M50" s="3">
        <f>IF(laptimes!M50&lt;&gt;"",SUM(laptimes!M$2:'laptimes'!M50),"")</f>
        <v>6.6922442129629625E-2</v>
      </c>
      <c r="N50" s="3">
        <f>IF(laptimes!N50&lt;&gt;"",SUM(laptimes!N$2:'laptimes'!N50),"")</f>
        <v>6.6850150462962957E-2</v>
      </c>
      <c r="O50" s="3">
        <f>IF(laptimes!O50&lt;&gt;"",SUM(laptimes!O$2:'laptimes'!O50),"")</f>
        <v>6.67674074074074E-2</v>
      </c>
      <c r="P50" s="3">
        <f>IF(laptimes!P50&lt;&gt;"",SUM(laptimes!P$2:'laptimes'!P50),"")</f>
        <v>6.6789942129629645E-2</v>
      </c>
      <c r="Q50" s="3">
        <f>IF(laptimes!Q50&lt;&gt;"",SUM(laptimes!Q$2:'laptimes'!Q50),"")</f>
        <v>6.6942141203703689E-2</v>
      </c>
      <c r="R50" s="3" t="str">
        <f>IF(laptimes!R50&lt;&gt;"",SUM(laptimes!R$2:'laptimes'!R50),"")</f>
        <v/>
      </c>
      <c r="S50" s="3">
        <f>IF(laptimes!S50&lt;&gt;"",SUM(laptimes!S$2:'laptimes'!S50),"")</f>
        <v>6.6809548611111103E-2</v>
      </c>
      <c r="T50" s="3">
        <f>IF(laptimes!T50&lt;&gt;"",SUM(laptimes!T$2:'laptimes'!T50),"")</f>
        <v>6.6969849537037052E-2</v>
      </c>
      <c r="U50" s="3">
        <f>IF(laptimes!U50&lt;&gt;"",SUM(laptimes!U$2:'laptimes'!U50),"")</f>
        <v>6.6894050925925916E-2</v>
      </c>
    </row>
    <row r="51" spans="1:21" x14ac:dyDescent="0.25">
      <c r="A51">
        <v>50</v>
      </c>
      <c r="B51" s="3">
        <f>IF(laptimes!B51&lt;&gt;"",SUM(laptimes!B$2:'laptimes'!B51),"")</f>
        <v>6.8459189814814816E-2</v>
      </c>
      <c r="C51" s="3">
        <f>IF(laptimes!C51&lt;&gt;"",SUM(laptimes!C$2:'laptimes'!C51),"")</f>
        <v>6.8328217592592597E-2</v>
      </c>
      <c r="D51" s="3">
        <f>IF(laptimes!D51&lt;&gt;"",SUM(laptimes!D$2:'laptimes'!D51),"")</f>
        <v>6.815491898148146E-2</v>
      </c>
      <c r="E51" s="3" t="str">
        <f>IF(laptimes!E51&lt;&gt;"",SUM(laptimes!E$2:'laptimes'!E51),"")</f>
        <v/>
      </c>
      <c r="F51" s="3">
        <f>IF(laptimes!F51&lt;&gt;"",SUM(laptimes!F$2:'laptimes'!F51),"")</f>
        <v>6.8426712962962974E-2</v>
      </c>
      <c r="G51" s="3">
        <f>IF(laptimes!G51&lt;&gt;"",SUM(laptimes!G$2:'laptimes'!G51),"")</f>
        <v>6.836197916666667E-2</v>
      </c>
      <c r="H51" s="3" t="str">
        <f>IF(laptimes!H51&lt;&gt;"",SUM(laptimes!H$2:'laptimes'!H51),"")</f>
        <v/>
      </c>
      <c r="I51" s="3">
        <f>IF(laptimes!I51&lt;&gt;"",SUM(laptimes!I$2:'laptimes'!I51),"")</f>
        <v>6.8170231481481477E-2</v>
      </c>
      <c r="J51" s="3">
        <f>IF(laptimes!J51&lt;&gt;"",SUM(laptimes!J$2:'laptimes'!J51),"")</f>
        <v>6.8492546296296336E-2</v>
      </c>
      <c r="K51" s="3">
        <f>IF(laptimes!K51&lt;&gt;"",SUM(laptimes!K$2:'laptimes'!K51),"")</f>
        <v>6.8385462962962967E-2</v>
      </c>
      <c r="L51" s="3">
        <f>IF(laptimes!L51&lt;&gt;"",SUM(laptimes!L$2:'laptimes'!L51),"")</f>
        <v>6.8308275462962961E-2</v>
      </c>
      <c r="M51" s="3">
        <f>IF(laptimes!M51&lt;&gt;"",SUM(laptimes!M$2:'laptimes'!M51),"")</f>
        <v>6.8482581018518521E-2</v>
      </c>
      <c r="N51" s="3">
        <f>IF(laptimes!N51&lt;&gt;"",SUM(laptimes!N$2:'laptimes'!N51),"")</f>
        <v>6.8379317129629621E-2</v>
      </c>
      <c r="O51" s="3">
        <f>IF(laptimes!O51&lt;&gt;"",SUM(laptimes!O$2:'laptimes'!O51),"")</f>
        <v>6.8188611111111103E-2</v>
      </c>
      <c r="P51" s="3">
        <f>IF(laptimes!P51&lt;&gt;"",SUM(laptimes!P$2:'laptimes'!P51),"")</f>
        <v>6.8255659722222237E-2</v>
      </c>
      <c r="Q51" s="3">
        <f>IF(laptimes!Q51&lt;&gt;"",SUM(laptimes!Q$2:'laptimes'!Q51),"")</f>
        <v>6.8447349537037017E-2</v>
      </c>
      <c r="R51" s="3" t="str">
        <f>IF(laptimes!R51&lt;&gt;"",SUM(laptimes!R$2:'laptimes'!R51),"")</f>
        <v/>
      </c>
      <c r="S51" s="3">
        <f>IF(laptimes!S51&lt;&gt;"",SUM(laptimes!S$2:'laptimes'!S51),"")</f>
        <v>6.8295324074074071E-2</v>
      </c>
      <c r="T51" s="3">
        <f>IF(laptimes!T51&lt;&gt;"",SUM(laptimes!T$2:'laptimes'!T51),"")</f>
        <v>6.8501319444444458E-2</v>
      </c>
      <c r="U51" s="3">
        <f>IF(laptimes!U51&lt;&gt;"",SUM(laptimes!U$2:'laptimes'!U51),"")</f>
        <v>6.8412372685185172E-2</v>
      </c>
    </row>
    <row r="52" spans="1:21" x14ac:dyDescent="0.25">
      <c r="A52">
        <v>51</v>
      </c>
      <c r="B52" s="3">
        <f>IF(laptimes!B52&lt;&gt;"",SUM(laptimes!B$2:'laptimes'!B52),"")</f>
        <v>7.0253622685185188E-2</v>
      </c>
      <c r="C52" s="3">
        <f>IF(laptimes!C52&lt;&gt;"",SUM(laptimes!C$2:'laptimes'!C52),"")</f>
        <v>7.0203645833333342E-2</v>
      </c>
      <c r="D52" s="3">
        <f>IF(laptimes!D52&lt;&gt;"",SUM(laptimes!D$2:'laptimes'!D52),"")</f>
        <v>7.0150925925925908E-2</v>
      </c>
      <c r="E52" s="3" t="str">
        <f>IF(laptimes!E52&lt;&gt;"",SUM(laptimes!E$2:'laptimes'!E52),"")</f>
        <v/>
      </c>
      <c r="F52" s="3">
        <f>IF(laptimes!F52&lt;&gt;"",SUM(laptimes!F$2:'laptimes'!F52),"")</f>
        <v>7.0237175925925932E-2</v>
      </c>
      <c r="G52" s="3">
        <f>IF(laptimes!G52&lt;&gt;"",SUM(laptimes!G$2:'laptimes'!G52),"")</f>
        <v>7.0211111111111113E-2</v>
      </c>
      <c r="H52" s="3" t="str">
        <f>IF(laptimes!H52&lt;&gt;"",SUM(laptimes!H$2:'laptimes'!H52),"")</f>
        <v/>
      </c>
      <c r="I52" s="3">
        <f>IF(laptimes!I52&lt;&gt;"",SUM(laptimes!I$2:'laptimes'!I52),"")</f>
        <v>7.0163113425925919E-2</v>
      </c>
      <c r="J52" s="3">
        <f>IF(laptimes!J52&lt;&gt;"",SUM(laptimes!J$2:'laptimes'!J52),"")</f>
        <v>7.0266284722222266E-2</v>
      </c>
      <c r="K52" s="3">
        <f>IF(laptimes!K52&lt;&gt;"",SUM(laptimes!K$2:'laptimes'!K52),"")</f>
        <v>7.0227581018518517E-2</v>
      </c>
      <c r="L52" s="3">
        <f>IF(laptimes!L52&lt;&gt;"",SUM(laptimes!L$2:'laptimes'!L52),"")</f>
        <v>7.0192141203703706E-2</v>
      </c>
      <c r="M52" s="3">
        <f>IF(laptimes!M52&lt;&gt;"",SUM(laptimes!M$2:'laptimes'!M52),"")</f>
        <v>7.0259548611111111E-2</v>
      </c>
      <c r="N52" s="3">
        <f>IF(laptimes!N52&lt;&gt;"",SUM(laptimes!N$2:'laptimes'!N52),"")</f>
        <v>7.0217372685185173E-2</v>
      </c>
      <c r="O52" s="3">
        <f>IF(laptimes!O52&lt;&gt;"",SUM(laptimes!O$2:'laptimes'!O52),"")</f>
        <v>7.0169942129629626E-2</v>
      </c>
      <c r="P52" s="3">
        <f>IF(laptimes!P52&lt;&gt;"",SUM(laptimes!P$2:'laptimes'!P52),"")</f>
        <v>7.0175046296296312E-2</v>
      </c>
      <c r="Q52" s="3">
        <f>IF(laptimes!Q52&lt;&gt;"",SUM(laptimes!Q$2:'laptimes'!Q52),"")</f>
        <v>7.0244305555555539E-2</v>
      </c>
      <c r="R52" s="3" t="str">
        <f>IF(laptimes!R52&lt;&gt;"",SUM(laptimes!R$2:'laptimes'!R52),"")</f>
        <v/>
      </c>
      <c r="S52" s="3">
        <f>IF(laptimes!S52&lt;&gt;"",SUM(laptimes!S$2:'laptimes'!S52),"")</f>
        <v>7.0182928240740738E-2</v>
      </c>
      <c r="T52" s="3">
        <f>IF(laptimes!T52&lt;&gt;"",SUM(laptimes!T$2:'laptimes'!T52),"")</f>
        <v>7.0278020833333343E-2</v>
      </c>
      <c r="U52" s="3">
        <f>IF(laptimes!U52&lt;&gt;"",SUM(laptimes!U$2:'laptimes'!U52),"")</f>
        <v>7.0230868055555548E-2</v>
      </c>
    </row>
    <row r="53" spans="1:21" x14ac:dyDescent="0.25">
      <c r="A53">
        <v>52</v>
      </c>
      <c r="B53" s="3">
        <f>IF(laptimes!B53&lt;&gt;"",SUM(laptimes!B$2:'laptimes'!B53),"")</f>
        <v>7.1541400462962965E-2</v>
      </c>
      <c r="C53" s="3">
        <f>IF(laptimes!C53&lt;&gt;"",SUM(laptimes!C$2:'laptimes'!C53),"")</f>
        <v>7.1448148148148163E-2</v>
      </c>
      <c r="D53" s="3">
        <f>IF(laptimes!D53&lt;&gt;"",SUM(laptimes!D$2:'laptimes'!D53),"")</f>
        <v>7.1373645833333318E-2</v>
      </c>
      <c r="E53" s="3" t="str">
        <f>IF(laptimes!E53&lt;&gt;"",SUM(laptimes!E$2:'laptimes'!E53),"")</f>
        <v/>
      </c>
      <c r="F53" s="3">
        <f>IF(laptimes!F53&lt;&gt;"",SUM(laptimes!F$2:'laptimes'!F53),"")</f>
        <v>7.1510115740740746E-2</v>
      </c>
      <c r="G53" s="3">
        <f>IF(laptimes!G53&lt;&gt;"",SUM(laptimes!G$2:'laptimes'!G53),"")</f>
        <v>7.1455578703703712E-2</v>
      </c>
      <c r="H53" s="3" t="str">
        <f>IF(laptimes!H53&lt;&gt;"",SUM(laptimes!H$2:'laptimes'!H53),"")</f>
        <v/>
      </c>
      <c r="I53" s="3">
        <f>IF(laptimes!I53&lt;&gt;"",SUM(laptimes!I$2:'laptimes'!I53),"")</f>
        <v>7.1384722222222211E-2</v>
      </c>
      <c r="J53" s="3">
        <f>IF(laptimes!J53&lt;&gt;"",SUM(laptimes!J$2:'laptimes'!J53),"")</f>
        <v>7.1565613425925975E-2</v>
      </c>
      <c r="K53" s="3">
        <f>IF(laptimes!K53&lt;&gt;"",SUM(laptimes!K$2:'laptimes'!K53),"")</f>
        <v>7.1555960648148148E-2</v>
      </c>
      <c r="L53" s="3">
        <f>IF(laptimes!L53&lt;&gt;"",SUM(laptimes!L$2:'laptimes'!L53),"")</f>
        <v>7.1436261574074081E-2</v>
      </c>
      <c r="M53" s="3">
        <f>IF(laptimes!M53&lt;&gt;"",SUM(laptimes!M$2:'laptimes'!M53),"")</f>
        <v>7.1560497685185187E-2</v>
      </c>
      <c r="N53" s="3">
        <f>IF(laptimes!N53&lt;&gt;"",SUM(laptimes!N$2:'laptimes'!N53),"")</f>
        <v>7.1460891203703691E-2</v>
      </c>
      <c r="O53" s="3">
        <f>IF(laptimes!O53&lt;&gt;"",SUM(laptimes!O$2:'laptimes'!O53),"")</f>
        <v>7.1399247685185185E-2</v>
      </c>
      <c r="P53" s="3">
        <f>IF(laptimes!P53&lt;&gt;"",SUM(laptimes!P$2:'laptimes'!P53),"")</f>
        <v>7.1409687500000013E-2</v>
      </c>
      <c r="Q53" s="3">
        <f>IF(laptimes!Q53&lt;&gt;"",SUM(laptimes!Q$2:'laptimes'!Q53),"")</f>
        <v>7.1534166666666649E-2</v>
      </c>
      <c r="R53" s="3" t="str">
        <f>IF(laptimes!R53&lt;&gt;"",SUM(laptimes!R$2:'laptimes'!R53),"")</f>
        <v/>
      </c>
      <c r="S53" s="3">
        <f>IF(laptimes!S53&lt;&gt;"",SUM(laptimes!S$2:'laptimes'!S53),"")</f>
        <v>7.1423680555555549E-2</v>
      </c>
      <c r="T53" s="3">
        <f>IF(laptimes!T53&lt;&gt;"",SUM(laptimes!T$2:'laptimes'!T53),"")</f>
        <v>7.1572256944444454E-2</v>
      </c>
      <c r="U53" s="3">
        <f>IF(laptimes!U53&lt;&gt;"",SUM(laptimes!U$2:'laptimes'!U53),"")</f>
        <v>7.1482789351851844E-2</v>
      </c>
    </row>
    <row r="54" spans="1:21" x14ac:dyDescent="0.25">
      <c r="A54">
        <v>53</v>
      </c>
      <c r="B54" s="3">
        <f>IF(laptimes!B54&lt;&gt;"",SUM(laptimes!B$2:'laptimes'!B54),"")</f>
        <v>7.277832175925926E-2</v>
      </c>
      <c r="C54" s="3">
        <f>IF(laptimes!C54&lt;&gt;"",SUM(laptimes!C$2:'laptimes'!C54),"")</f>
        <v>7.2683009259259274E-2</v>
      </c>
      <c r="D54" s="3">
        <f>IF(laptimes!D54&lt;&gt;"",SUM(laptimes!D$2:'laptimes'!D54),"")</f>
        <v>7.2590115740740729E-2</v>
      </c>
      <c r="E54" s="3" t="str">
        <f>IF(laptimes!E54&lt;&gt;"",SUM(laptimes!E$2:'laptimes'!E54),"")</f>
        <v/>
      </c>
      <c r="F54" s="3">
        <f>IF(laptimes!F54&lt;&gt;"",SUM(laptimes!F$2:'laptimes'!F54),"")</f>
        <v>7.2740370370370372E-2</v>
      </c>
      <c r="G54" s="3">
        <f>IF(laptimes!G54&lt;&gt;"",SUM(laptimes!G$2:'laptimes'!G54),"")</f>
        <v>7.2692245370370376E-2</v>
      </c>
      <c r="H54" s="3" t="str">
        <f>IF(laptimes!H54&lt;&gt;"",SUM(laptimes!H$2:'laptimes'!H54),"")</f>
        <v/>
      </c>
      <c r="I54" s="3">
        <f>IF(laptimes!I54&lt;&gt;"",SUM(laptimes!I$2:'laptimes'!I54),"")</f>
        <v>7.2602152777777762E-2</v>
      </c>
      <c r="J54" s="3">
        <f>IF(laptimes!J54&lt;&gt;"",SUM(laptimes!J$2:'laptimes'!J54),"")</f>
        <v>7.2848807870370416E-2</v>
      </c>
      <c r="K54" s="3">
        <f>IF(laptimes!K54&lt;&gt;"",SUM(laptimes!K$2:'laptimes'!K54),"")</f>
        <v>7.2835578703703704E-2</v>
      </c>
      <c r="L54" s="3">
        <f>IF(laptimes!L54&lt;&gt;"",SUM(laptimes!L$2:'laptimes'!L54),"")</f>
        <v>7.2665868055555569E-2</v>
      </c>
      <c r="M54" s="3">
        <f>IF(laptimes!M54&lt;&gt;"",SUM(laptimes!M$2:'laptimes'!M54),"")</f>
        <v>7.2842662037037043E-2</v>
      </c>
      <c r="N54" s="3">
        <f>IF(laptimes!N54&lt;&gt;"",SUM(laptimes!N$2:'laptimes'!N54),"")</f>
        <v>7.2701863425925911E-2</v>
      </c>
      <c r="O54" s="3">
        <f>IF(laptimes!O54&lt;&gt;"",SUM(laptimes!O$2:'laptimes'!O54),"")</f>
        <v>7.2619942129629633E-2</v>
      </c>
      <c r="P54" s="3">
        <f>IF(laptimes!P54&lt;&gt;"",SUM(laptimes!P$2:'laptimes'!P54),"")</f>
        <v>7.2632164351851866E-2</v>
      </c>
      <c r="Q54" s="3">
        <f>IF(laptimes!Q54&lt;&gt;"",SUM(laptimes!Q$2:'laptimes'!Q54),"")</f>
        <v>7.2772187499999988E-2</v>
      </c>
      <c r="R54" s="3" t="str">
        <f>IF(laptimes!R54&lt;&gt;"",SUM(laptimes!R$2:'laptimes'!R54),"")</f>
        <v/>
      </c>
      <c r="S54" s="3">
        <f>IF(laptimes!S54&lt;&gt;"",SUM(laptimes!S$2:'laptimes'!S54),"")</f>
        <v>7.2645497685185176E-2</v>
      </c>
      <c r="T54" s="3">
        <f>IF(laptimes!T54&lt;&gt;"",SUM(laptimes!T$2:'laptimes'!T54),"")</f>
        <v>7.2858715277777791E-2</v>
      </c>
      <c r="U54" s="3">
        <f>IF(laptimes!U54&lt;&gt;"",SUM(laptimes!U$2:'laptimes'!U54),"")</f>
        <v>7.2715428240740732E-2</v>
      </c>
    </row>
    <row r="55" spans="1:21" x14ac:dyDescent="0.25">
      <c r="A55">
        <v>54</v>
      </c>
      <c r="B55" s="3">
        <f>IF(laptimes!B55&lt;&gt;"",SUM(laptimes!B$2:'laptimes'!B55),"")</f>
        <v>7.4014398148148142E-2</v>
      </c>
      <c r="C55" s="3">
        <f>IF(laptimes!C55&lt;&gt;"",SUM(laptimes!C$2:'laptimes'!C55),"")</f>
        <v>7.3914340277777796E-2</v>
      </c>
      <c r="D55" s="3">
        <f>IF(laptimes!D55&lt;&gt;"",SUM(laptimes!D$2:'laptimes'!D55),"")</f>
        <v>7.3808946759259253E-2</v>
      </c>
      <c r="E55" s="3" t="str">
        <f>IF(laptimes!E55&lt;&gt;"",SUM(laptimes!E$2:'laptimes'!E55),"")</f>
        <v/>
      </c>
      <c r="F55" s="3">
        <f>IF(laptimes!F55&lt;&gt;"",SUM(laptimes!F$2:'laptimes'!F55),"")</f>
        <v>7.3970393518518515E-2</v>
      </c>
      <c r="G55" s="3">
        <f>IF(laptimes!G55&lt;&gt;"",SUM(laptimes!G$2:'laptimes'!G55),"")</f>
        <v>7.3924259259259259E-2</v>
      </c>
      <c r="H55" s="3" t="str">
        <f>IF(laptimes!H55&lt;&gt;"",SUM(laptimes!H$2:'laptimes'!H55),"")</f>
        <v/>
      </c>
      <c r="I55" s="3">
        <f>IF(laptimes!I55&lt;&gt;"",SUM(laptimes!I$2:'laptimes'!I55),"")</f>
        <v>7.3822268518518502E-2</v>
      </c>
      <c r="J55" s="3">
        <f>IF(laptimes!J55&lt;&gt;"",SUM(laptimes!J$2:'laptimes'!J55),"")</f>
        <v>7.411947916666671E-2</v>
      </c>
      <c r="K55" s="3">
        <f>IF(laptimes!K55&lt;&gt;"",SUM(laptimes!K$2:'laptimes'!K55),"")</f>
        <v>7.413846064814815E-2</v>
      </c>
      <c r="L55" s="3">
        <f>IF(laptimes!L55&lt;&gt;"",SUM(laptimes!L$2:'laptimes'!L55),"")</f>
        <v>7.3892673611111126E-2</v>
      </c>
      <c r="M55" s="3">
        <f>IF(laptimes!M55&lt;&gt;"",SUM(laptimes!M$2:'laptimes'!M55),"")</f>
        <v>7.4143773148148157E-2</v>
      </c>
      <c r="N55" s="3">
        <f>IF(laptimes!N55&lt;&gt;"",SUM(laptimes!N$2:'laptimes'!N55),"")</f>
        <v>7.3934085648148129E-2</v>
      </c>
      <c r="O55" s="3">
        <f>IF(laptimes!O55&lt;&gt;"",SUM(laptimes!O$2:'laptimes'!O55),"")</f>
        <v>7.3840509259259265E-2</v>
      </c>
      <c r="P55" s="3">
        <f>IF(laptimes!P55&lt;&gt;"",SUM(laptimes!P$2:'laptimes'!P55),"")</f>
        <v>7.3852395833333348E-2</v>
      </c>
      <c r="Q55" s="3">
        <f>IF(laptimes!Q55&lt;&gt;"",SUM(laptimes!Q$2:'laptimes'!Q55),"")</f>
        <v>7.400399305555555E-2</v>
      </c>
      <c r="R55" s="3" t="str">
        <f>IF(laptimes!R55&lt;&gt;"",SUM(laptimes!R$2:'laptimes'!R55),"")</f>
        <v/>
      </c>
      <c r="S55" s="3">
        <f>IF(laptimes!S55&lt;&gt;"",SUM(laptimes!S$2:'laptimes'!S55),"")</f>
        <v>7.3869861111111101E-2</v>
      </c>
      <c r="T55" s="3">
        <f>IF(laptimes!T55&lt;&gt;"",SUM(laptimes!T$2:'laptimes'!T55),"")</f>
        <v>7.4150972222222236E-2</v>
      </c>
      <c r="U55" s="3">
        <f>IF(laptimes!U55&lt;&gt;"",SUM(laptimes!U$2:'laptimes'!U55),"")</f>
        <v>7.3946655092592586E-2</v>
      </c>
    </row>
    <row r="56" spans="1:21" x14ac:dyDescent="0.25">
      <c r="A56">
        <v>55</v>
      </c>
      <c r="B56" s="3">
        <f>IF(laptimes!B56&lt;&gt;"",SUM(laptimes!B$2:'laptimes'!B56),"")</f>
        <v>7.5240266203703693E-2</v>
      </c>
      <c r="C56" s="3">
        <f>IF(laptimes!C56&lt;&gt;"",SUM(laptimes!C$2:'laptimes'!C56),"")</f>
        <v>7.5142303240740754E-2</v>
      </c>
      <c r="D56" s="3">
        <f>IF(laptimes!D56&lt;&gt;"",SUM(laptimes!D$2:'laptimes'!D56),"")</f>
        <v>7.5023564814814814E-2</v>
      </c>
      <c r="E56" s="3" t="str">
        <f>IF(laptimes!E56&lt;&gt;"",SUM(laptimes!E$2:'laptimes'!E56),"")</f>
        <v/>
      </c>
      <c r="F56" s="3">
        <f>IF(laptimes!F56&lt;&gt;"",SUM(laptimes!F$2:'laptimes'!F56),"")</f>
        <v>7.5202569444444436E-2</v>
      </c>
      <c r="G56" s="3">
        <f>IF(laptimes!G56&lt;&gt;"",SUM(laptimes!G$2:'laptimes'!G56),"")</f>
        <v>7.5151909722222215E-2</v>
      </c>
      <c r="H56" s="3" t="str">
        <f>IF(laptimes!H56&lt;&gt;"",SUM(laptimes!H$2:'laptimes'!H56),"")</f>
        <v/>
      </c>
      <c r="I56" s="3">
        <f>IF(laptimes!I56&lt;&gt;"",SUM(laptimes!I$2:'laptimes'!I56),"")</f>
        <v>7.5039618055555535E-2</v>
      </c>
      <c r="J56" s="3">
        <f>IF(laptimes!J56&lt;&gt;"",SUM(laptimes!J$2:'laptimes'!J56),"")</f>
        <v>7.5345266203703742E-2</v>
      </c>
      <c r="K56" s="3">
        <f>IF(laptimes!K56&lt;&gt;"",SUM(laptimes!K$2:'laptimes'!K56),"")</f>
        <v>7.5452210648148152E-2</v>
      </c>
      <c r="L56" s="3">
        <f>IF(laptimes!L56&lt;&gt;"",SUM(laptimes!L$2:'laptimes'!L56),"")</f>
        <v>7.5117858796296316E-2</v>
      </c>
      <c r="M56" s="3">
        <f>IF(laptimes!M56&lt;&gt;"",SUM(laptimes!M$2:'laptimes'!M56),"")</f>
        <v>7.5390578703703706E-2</v>
      </c>
      <c r="N56" s="3">
        <f>IF(laptimes!N56&lt;&gt;"",SUM(laptimes!N$2:'laptimes'!N56),"")</f>
        <v>7.5161053240740724E-2</v>
      </c>
      <c r="O56" s="3">
        <f>IF(laptimes!O56&lt;&gt;"",SUM(laptimes!O$2:'laptimes'!O56),"")</f>
        <v>7.5058969907407416E-2</v>
      </c>
      <c r="P56" s="3">
        <f>IF(laptimes!P56&lt;&gt;"",SUM(laptimes!P$2:'laptimes'!P56),"")</f>
        <v>7.5069513888888897E-2</v>
      </c>
      <c r="Q56" s="3">
        <f>IF(laptimes!Q56&lt;&gt;"",SUM(laptimes!Q$2:'laptimes'!Q56),"")</f>
        <v>7.5231099537037036E-2</v>
      </c>
      <c r="R56" s="3" t="str">
        <f>IF(laptimes!R56&lt;&gt;"",SUM(laptimes!R$2:'laptimes'!R56),"")</f>
        <v/>
      </c>
      <c r="S56" s="3">
        <f>IF(laptimes!S56&lt;&gt;"",SUM(laptimes!S$2:'laptimes'!S56),"")</f>
        <v>7.5089594907407395E-2</v>
      </c>
      <c r="T56" s="3">
        <f>IF(laptimes!T56&lt;&gt;"",SUM(laptimes!T$2:'laptimes'!T56),"")</f>
        <v>7.5425879629629641E-2</v>
      </c>
      <c r="U56" s="3">
        <f>IF(laptimes!U56&lt;&gt;"",SUM(laptimes!U$2:'laptimes'!U56),"")</f>
        <v>7.5175416666666661E-2</v>
      </c>
    </row>
    <row r="57" spans="1:21" x14ac:dyDescent="0.25">
      <c r="A57">
        <v>56</v>
      </c>
      <c r="B57" s="3">
        <f>IF(laptimes!B57&lt;&gt;"",SUM(laptimes!B$2:'laptimes'!B57),"")</f>
        <v>7.6469560185185179E-2</v>
      </c>
      <c r="C57" s="3">
        <f>IF(laptimes!C57&lt;&gt;"",SUM(laptimes!C$2:'laptimes'!C57),"")</f>
        <v>7.6371921296296316E-2</v>
      </c>
      <c r="D57" s="3">
        <f>IF(laptimes!D57&lt;&gt;"",SUM(laptimes!D$2:'laptimes'!D57),"")</f>
        <v>7.6239733796296297E-2</v>
      </c>
      <c r="E57" s="3" t="str">
        <f>IF(laptimes!E57&lt;&gt;"",SUM(laptimes!E$2:'laptimes'!E57),"")</f>
        <v/>
      </c>
      <c r="F57" s="3">
        <f>IF(laptimes!F57&lt;&gt;"",SUM(laptimes!F$2:'laptimes'!F57),"")</f>
        <v>7.6441944444444437E-2</v>
      </c>
      <c r="G57" s="3">
        <f>IF(laptimes!G57&lt;&gt;"",SUM(laptimes!G$2:'laptimes'!G57),"")</f>
        <v>7.6384247685185175E-2</v>
      </c>
      <c r="H57" s="3" t="str">
        <f>IF(laptimes!H57&lt;&gt;"",SUM(laptimes!H$2:'laptimes'!H57),"")</f>
        <v/>
      </c>
      <c r="I57" s="3">
        <f>IF(laptimes!I57&lt;&gt;"",SUM(laptimes!I$2:'laptimes'!I57),"")</f>
        <v>7.6258692129629616E-2</v>
      </c>
      <c r="J57" s="3">
        <f>IF(laptimes!J57&lt;&gt;"",SUM(laptimes!J$2:'laptimes'!J57),"")</f>
        <v>7.6560775462962999E-2</v>
      </c>
      <c r="K57" s="3">
        <f>IF(laptimes!K57&lt;&gt;"",SUM(laptimes!K$2:'laptimes'!K57),"")</f>
        <v>7.6838321759259268E-2</v>
      </c>
      <c r="L57" s="3">
        <f>IF(laptimes!L57&lt;&gt;"",SUM(laptimes!L$2:'laptimes'!L57),"")</f>
        <v>7.6347442129629656E-2</v>
      </c>
      <c r="M57" s="3">
        <f>IF(laptimes!M57&lt;&gt;"",SUM(laptimes!M$2:'laptimes'!M57),"")</f>
        <v>7.6614039351851848E-2</v>
      </c>
      <c r="N57" s="3">
        <f>IF(laptimes!N57&lt;&gt;"",SUM(laptimes!N$2:'laptimes'!N57),"")</f>
        <v>7.639261574074073E-2</v>
      </c>
      <c r="O57" s="3">
        <f>IF(laptimes!O57&lt;&gt;"",SUM(laptimes!O$2:'laptimes'!O57),"")</f>
        <v>7.6276284722222226E-2</v>
      </c>
      <c r="P57" s="3">
        <f>IF(laptimes!P57&lt;&gt;"",SUM(laptimes!P$2:'laptimes'!P57),"")</f>
        <v>7.6290960648148151E-2</v>
      </c>
      <c r="Q57" s="3">
        <f>IF(laptimes!Q57&lt;&gt;"",SUM(laptimes!Q$2:'laptimes'!Q57),"")</f>
        <v>7.646185185185185E-2</v>
      </c>
      <c r="R57" s="3" t="str">
        <f>IF(laptimes!R57&lt;&gt;"",SUM(laptimes!R$2:'laptimes'!R57),"")</f>
        <v/>
      </c>
      <c r="S57" s="3">
        <f>IF(laptimes!S57&lt;&gt;"",SUM(laptimes!S$2:'laptimes'!S57),"")</f>
        <v>7.6305046296296281E-2</v>
      </c>
      <c r="T57" s="3">
        <f>IF(laptimes!T57&lt;&gt;"",SUM(laptimes!T$2:'laptimes'!T57),"")</f>
        <v>7.6670937500000008E-2</v>
      </c>
      <c r="U57" s="3">
        <f>IF(laptimes!U57&lt;&gt;"",SUM(laptimes!U$2:'laptimes'!U57),"")</f>
        <v>7.6407430555555544E-2</v>
      </c>
    </row>
    <row r="58" spans="1:21" x14ac:dyDescent="0.25">
      <c r="A58">
        <v>57</v>
      </c>
      <c r="B58" s="3">
        <f>IF(laptimes!B58&lt;&gt;"",SUM(laptimes!B$2:'laptimes'!B58),"")</f>
        <v>7.7707997685185173E-2</v>
      </c>
      <c r="C58" s="3">
        <f>IF(laptimes!C58&lt;&gt;"",SUM(laptimes!C$2:'laptimes'!C58),"")</f>
        <v>7.7600243055555573E-2</v>
      </c>
      <c r="D58" s="3">
        <f>IF(laptimes!D58&lt;&gt;"",SUM(laptimes!D$2:'laptimes'!D58),"")</f>
        <v>7.7452719907407402E-2</v>
      </c>
      <c r="E58" s="3" t="str">
        <f>IF(laptimes!E58&lt;&gt;"",SUM(laptimes!E$2:'laptimes'!E58),"")</f>
        <v/>
      </c>
      <c r="F58" s="3">
        <f>IF(laptimes!F58&lt;&gt;"",SUM(laptimes!F$2:'laptimes'!F58),"")</f>
        <v>7.768821759259259E-2</v>
      </c>
      <c r="G58" s="3">
        <f>IF(laptimes!G58&lt;&gt;"",SUM(laptimes!G$2:'laptimes'!G58),"")</f>
        <v>7.7610289351851838E-2</v>
      </c>
      <c r="H58" s="3" t="str">
        <f>IF(laptimes!H58&lt;&gt;"",SUM(laptimes!H$2:'laptimes'!H58),"")</f>
        <v/>
      </c>
      <c r="I58" s="3">
        <f>IF(laptimes!I58&lt;&gt;"",SUM(laptimes!I$2:'laptimes'!I58),"")</f>
        <v>7.7477025462962951E-2</v>
      </c>
      <c r="J58" s="3">
        <f>IF(laptimes!J58&lt;&gt;"",SUM(laptimes!J$2:'laptimes'!J58),"")</f>
        <v>7.7774849537037075E-2</v>
      </c>
      <c r="K58" s="3">
        <f>IF(laptimes!K58&lt;&gt;"",SUM(laptimes!K$2:'laptimes'!K58),"")</f>
        <v>7.8392847222222228E-2</v>
      </c>
      <c r="L58" s="3">
        <f>IF(laptimes!L58&lt;&gt;"",SUM(laptimes!L$2:'laptimes'!L58),"")</f>
        <v>7.7570289351851882E-2</v>
      </c>
      <c r="M58" s="3">
        <f>IF(laptimes!M58&lt;&gt;"",SUM(laptimes!M$2:'laptimes'!M58),"")</f>
        <v>7.7822037037037037E-2</v>
      </c>
      <c r="N58" s="3">
        <f>IF(laptimes!N58&lt;&gt;"",SUM(laptimes!N$2:'laptimes'!N58),"")</f>
        <v>7.7618113425925908E-2</v>
      </c>
      <c r="O58" s="3">
        <f>IF(laptimes!O58&lt;&gt;"",SUM(laptimes!O$2:'laptimes'!O58),"")</f>
        <v>7.7493865740740742E-2</v>
      </c>
      <c r="P58" s="3">
        <f>IF(laptimes!P58&lt;&gt;"",SUM(laptimes!P$2:'laptimes'!P58),"")</f>
        <v>7.7505532407407415E-2</v>
      </c>
      <c r="Q58" s="3">
        <f>IF(laptimes!Q58&lt;&gt;"",SUM(laptimes!Q$2:'laptimes'!Q58),"")</f>
        <v>7.7700277777777771E-2</v>
      </c>
      <c r="R58" s="3" t="str">
        <f>IF(laptimes!R58&lt;&gt;"",SUM(laptimes!R$2:'laptimes'!R58),"")</f>
        <v/>
      </c>
      <c r="S58" s="3">
        <f>IF(laptimes!S58&lt;&gt;"",SUM(laptimes!S$2:'laptimes'!S58),"")</f>
        <v>7.7551678240740732E-2</v>
      </c>
      <c r="T58" s="3">
        <f>IF(laptimes!T58&lt;&gt;"",SUM(laptimes!T$2:'laptimes'!T58),"")</f>
        <v>7.791070601851853E-2</v>
      </c>
      <c r="U58" s="3">
        <f>IF(laptimes!U58&lt;&gt;"",SUM(laptimes!U$2:'laptimes'!U58),"")</f>
        <v>7.7634328703703695E-2</v>
      </c>
    </row>
    <row r="59" spans="1:21" x14ac:dyDescent="0.25">
      <c r="A59">
        <v>58</v>
      </c>
      <c r="B59" s="3">
        <f>IF(laptimes!B59&lt;&gt;"",SUM(laptimes!B$2:'laptimes'!B59),"")</f>
        <v>7.8954027777777769E-2</v>
      </c>
      <c r="C59" s="3">
        <f>IF(laptimes!C59&lt;&gt;"",SUM(laptimes!C$2:'laptimes'!C59),"")</f>
        <v>7.8823807870370383E-2</v>
      </c>
      <c r="D59" s="3">
        <f>IF(laptimes!D59&lt;&gt;"",SUM(laptimes!D$2:'laptimes'!D59),"")</f>
        <v>7.8668807870370366E-2</v>
      </c>
      <c r="E59" s="3" t="str">
        <f>IF(laptimes!E59&lt;&gt;"",SUM(laptimes!E$2:'laptimes'!E59),"")</f>
        <v/>
      </c>
      <c r="F59" s="3">
        <f>IF(laptimes!F59&lt;&gt;"",SUM(laptimes!F$2:'laptimes'!F59),"")</f>
        <v>7.8933159722222215E-2</v>
      </c>
      <c r="G59" s="3">
        <f>IF(laptimes!G59&lt;&gt;"",SUM(laptimes!G$2:'laptimes'!G59),"")</f>
        <v>7.8834467592592578E-2</v>
      </c>
      <c r="H59" s="3" t="str">
        <f>IF(laptimes!H59&lt;&gt;"",SUM(laptimes!H$2:'laptimes'!H59),"")</f>
        <v/>
      </c>
      <c r="I59" s="3">
        <f>IF(laptimes!I59&lt;&gt;"",SUM(laptimes!I$2:'laptimes'!I59),"")</f>
        <v>7.8695150462962951E-2</v>
      </c>
      <c r="J59" s="3">
        <f>IF(laptimes!J59&lt;&gt;"",SUM(laptimes!J$2:'laptimes'!J59),"")</f>
        <v>7.8992048611111143E-2</v>
      </c>
      <c r="K59" s="3">
        <f>IF(laptimes!K59&lt;&gt;"",SUM(laptimes!K$2:'laptimes'!K59),"")</f>
        <v>7.9576886574074079E-2</v>
      </c>
      <c r="L59" s="3">
        <f>IF(laptimes!L59&lt;&gt;"",SUM(laptimes!L$2:'laptimes'!L59),"")</f>
        <v>7.8790405092592622E-2</v>
      </c>
      <c r="M59" s="3">
        <f>IF(laptimes!M59&lt;&gt;"",SUM(laptimes!M$2:'laptimes'!M59),"")</f>
        <v>7.9047094907407411E-2</v>
      </c>
      <c r="N59" s="3">
        <f>IF(laptimes!N59&lt;&gt;"",SUM(laptimes!N$2:'laptimes'!N59),"")</f>
        <v>7.8845636574074063E-2</v>
      </c>
      <c r="O59" s="3">
        <f>IF(laptimes!O59&lt;&gt;"",SUM(laptimes!O$2:'laptimes'!O59),"")</f>
        <v>7.8711412037037035E-2</v>
      </c>
      <c r="P59" s="3">
        <f>IF(laptimes!P59&lt;&gt;"",SUM(laptimes!P$2:'laptimes'!P59),"")</f>
        <v>7.8719814814814826E-2</v>
      </c>
      <c r="Q59" s="3">
        <f>IF(laptimes!Q59&lt;&gt;"",SUM(laptimes!Q$2:'laptimes'!Q59),"")</f>
        <v>7.8944490740740739E-2</v>
      </c>
      <c r="R59" s="3" t="str">
        <f>IF(laptimes!R59&lt;&gt;"",SUM(laptimes!R$2:'laptimes'!R59),"")</f>
        <v/>
      </c>
      <c r="S59" s="3">
        <f>IF(laptimes!S59&lt;&gt;"",SUM(laptimes!S$2:'laptimes'!S59),"")</f>
        <v>7.8749988425925913E-2</v>
      </c>
      <c r="T59" s="3">
        <f>IF(laptimes!T59&lt;&gt;"",SUM(laptimes!T$2:'laptimes'!T59),"")</f>
        <v>7.9151412037037044E-2</v>
      </c>
      <c r="U59" s="3">
        <f>IF(laptimes!U59&lt;&gt;"",SUM(laptimes!U$2:'laptimes'!U59),"")</f>
        <v>7.886190972222222E-2</v>
      </c>
    </row>
    <row r="60" spans="1:21" x14ac:dyDescent="0.25">
      <c r="A60">
        <v>59</v>
      </c>
      <c r="B60" s="3">
        <f>IF(laptimes!B60&lt;&gt;"",SUM(laptimes!B$2:'laptimes'!B60),"")</f>
        <v>8.0196747685185171E-2</v>
      </c>
      <c r="C60" s="3">
        <f>IF(laptimes!C60&lt;&gt;"",SUM(laptimes!C$2:'laptimes'!C60),"")</f>
        <v>8.0050636574074088E-2</v>
      </c>
      <c r="D60" s="3">
        <f>IF(laptimes!D60&lt;&gt;"",SUM(laptimes!D$2:'laptimes'!D60),"")</f>
        <v>7.9882962962962961E-2</v>
      </c>
      <c r="E60" s="3" t="str">
        <f>IF(laptimes!E60&lt;&gt;"",SUM(laptimes!E$2:'laptimes'!E60),"")</f>
        <v/>
      </c>
      <c r="F60" s="3">
        <f>IF(laptimes!F60&lt;&gt;"",SUM(laptimes!F$2:'laptimes'!F60),"")</f>
        <v>8.0178206018518508E-2</v>
      </c>
      <c r="G60" s="3">
        <f>IF(laptimes!G60&lt;&gt;"",SUM(laptimes!G$2:'laptimes'!G60),"")</f>
        <v>8.00610648148148E-2</v>
      </c>
      <c r="H60" s="3" t="str">
        <f>IF(laptimes!H60&lt;&gt;"",SUM(laptimes!H$2:'laptimes'!H60),"")</f>
        <v/>
      </c>
      <c r="I60" s="3">
        <f>IF(laptimes!I60&lt;&gt;"",SUM(laptimes!I$2:'laptimes'!I60),"")</f>
        <v>7.9907222222222213E-2</v>
      </c>
      <c r="J60" s="3">
        <f>IF(laptimes!J60&lt;&gt;"",SUM(laptimes!J$2:'laptimes'!J60),"")</f>
        <v>8.021083333333337E-2</v>
      </c>
      <c r="K60" s="3">
        <f>IF(laptimes!K60&lt;&gt;"",SUM(laptimes!K$2:'laptimes'!K60),"")</f>
        <v>8.0848842592592604E-2</v>
      </c>
      <c r="L60" s="3">
        <f>IF(laptimes!L60&lt;&gt;"",SUM(laptimes!L$2:'laptimes'!L60),"")</f>
        <v>8.000869212962966E-2</v>
      </c>
      <c r="M60" s="3">
        <f>IF(laptimes!M60&lt;&gt;"",SUM(laptimes!M$2:'laptimes'!M60),"")</f>
        <v>8.0286168981481484E-2</v>
      </c>
      <c r="N60" s="3">
        <f>IF(laptimes!N60&lt;&gt;"",SUM(laptimes!N$2:'laptimes'!N60),"")</f>
        <v>8.0069768518518505E-2</v>
      </c>
      <c r="O60" s="3">
        <f>IF(laptimes!O60&lt;&gt;"",SUM(laptimes!O$2:'laptimes'!O60),"")</f>
        <v>7.9932280092592595E-2</v>
      </c>
      <c r="P60" s="3">
        <f>IF(laptimes!P60&lt;&gt;"",SUM(laptimes!P$2:'laptimes'!P60),"")</f>
        <v>7.9939097222222227E-2</v>
      </c>
      <c r="Q60" s="3">
        <f>IF(laptimes!Q60&lt;&gt;"",SUM(laptimes!Q$2:'laptimes'!Q60),"")</f>
        <v>8.0189212962962955E-2</v>
      </c>
      <c r="R60" s="3" t="str">
        <f>IF(laptimes!R60&lt;&gt;"",SUM(laptimes!R$2:'laptimes'!R60),"")</f>
        <v/>
      </c>
      <c r="S60" s="3">
        <f>IF(laptimes!S60&lt;&gt;"",SUM(laptimes!S$2:'laptimes'!S60),"")</f>
        <v>7.9971307870370351E-2</v>
      </c>
      <c r="T60" s="3">
        <f>IF(laptimes!T60&lt;&gt;"",SUM(laptimes!T$2:'laptimes'!T60),"")</f>
        <v>8.0387442129629644E-2</v>
      </c>
      <c r="U60" s="3">
        <f>IF(laptimes!U60&lt;&gt;"",SUM(laptimes!U$2:'laptimes'!U60),"")</f>
        <v>8.0084479166666667E-2</v>
      </c>
    </row>
    <row r="61" spans="1:21" x14ac:dyDescent="0.25">
      <c r="A61">
        <v>60</v>
      </c>
      <c r="B61" s="3">
        <f>IF(laptimes!B61&lt;&gt;"",SUM(laptimes!B$2:'laptimes'!B61),"")</f>
        <v>8.1446655092592579E-2</v>
      </c>
      <c r="C61" s="3">
        <f>IF(laptimes!C61&lt;&gt;"",SUM(laptimes!C$2:'laptimes'!C61),"")</f>
        <v>8.1275787037037056E-2</v>
      </c>
      <c r="D61" s="3">
        <f>IF(laptimes!D61&lt;&gt;"",SUM(laptimes!D$2:'laptimes'!D61),"")</f>
        <v>8.1104363425925918E-2</v>
      </c>
      <c r="E61" s="3" t="str">
        <f>IF(laptimes!E61&lt;&gt;"",SUM(laptimes!E$2:'laptimes'!E61),"")</f>
        <v/>
      </c>
      <c r="F61" s="3">
        <f>IF(laptimes!F61&lt;&gt;"",SUM(laptimes!F$2:'laptimes'!F61),"")</f>
        <v>8.1433425925925909E-2</v>
      </c>
      <c r="G61" s="3">
        <f>IF(laptimes!G61&lt;&gt;"",SUM(laptimes!G$2:'laptimes'!G61),"")</f>
        <v>8.1285416666666652E-2</v>
      </c>
      <c r="H61" s="3" t="str">
        <f>IF(laptimes!H61&lt;&gt;"",SUM(laptimes!H$2:'laptimes'!H61),"")</f>
        <v/>
      </c>
      <c r="I61" s="3">
        <f>IF(laptimes!I61&lt;&gt;"",SUM(laptimes!I$2:'laptimes'!I61),"")</f>
        <v>8.1125694444444438E-2</v>
      </c>
      <c r="J61" s="3">
        <f>IF(laptimes!J61&lt;&gt;"",SUM(laptimes!J$2:'laptimes'!J61),"")</f>
        <v>8.1453240740740784E-2</v>
      </c>
      <c r="K61" s="3">
        <f>IF(laptimes!K61&lt;&gt;"",SUM(laptimes!K$2:'laptimes'!K61),"")</f>
        <v>8.2050555555555571E-2</v>
      </c>
      <c r="L61" s="3">
        <f>IF(laptimes!L61&lt;&gt;"",SUM(laptimes!L$2:'laptimes'!L61),"")</f>
        <v>8.1238645833333359E-2</v>
      </c>
      <c r="M61" s="3">
        <f>IF(laptimes!M61&lt;&gt;"",SUM(laptimes!M$2:'laptimes'!M61),"")</f>
        <v>8.151731481481482E-2</v>
      </c>
      <c r="N61" s="3">
        <f>IF(laptimes!N61&lt;&gt;"",SUM(laptimes!N$2:'laptimes'!N61),"")</f>
        <v>8.1295856481481465E-2</v>
      </c>
      <c r="O61" s="3">
        <f>IF(laptimes!O61&lt;&gt;"",SUM(laptimes!O$2:'laptimes'!O61),"")</f>
        <v>8.1150590277777782E-2</v>
      </c>
      <c r="P61" s="3">
        <f>IF(laptimes!P61&lt;&gt;"",SUM(laptimes!P$2:'laptimes'!P61),"")</f>
        <v>8.1161145833333337E-2</v>
      </c>
      <c r="Q61" s="3">
        <f>IF(laptimes!Q61&lt;&gt;"",SUM(laptimes!Q$2:'laptimes'!Q61),"")</f>
        <v>8.1440706018518508E-2</v>
      </c>
      <c r="R61" s="3" t="str">
        <f>IF(laptimes!R61&lt;&gt;"",SUM(laptimes!R$2:'laptimes'!R61),"")</f>
        <v/>
      </c>
      <c r="S61" s="3">
        <f>IF(laptimes!S61&lt;&gt;"",SUM(laptimes!S$2:'laptimes'!S61),"")</f>
        <v>8.1186516203703679E-2</v>
      </c>
      <c r="T61" s="3">
        <f>IF(laptimes!T61&lt;&gt;"",SUM(laptimes!T$2:'laptimes'!T61),"")</f>
        <v>8.1626712962962977E-2</v>
      </c>
      <c r="U61" s="3">
        <f>IF(laptimes!U61&lt;&gt;"",SUM(laptimes!U$2:'laptimes'!U61),"")</f>
        <v>8.1311712962962968E-2</v>
      </c>
    </row>
    <row r="62" spans="1:21" x14ac:dyDescent="0.25">
      <c r="A62">
        <v>61</v>
      </c>
      <c r="B62" s="3">
        <f>IF(laptimes!B62&lt;&gt;"",SUM(laptimes!B$2:'laptimes'!B62),"")</f>
        <v>8.2769988425925908E-2</v>
      </c>
      <c r="C62" s="3">
        <f>IF(laptimes!C62&lt;&gt;"",SUM(laptimes!C$2:'laptimes'!C62),"")</f>
        <v>8.2505046296296319E-2</v>
      </c>
      <c r="D62" s="3">
        <f>IF(laptimes!D62&lt;&gt;"",SUM(laptimes!D$2:'laptimes'!D62),"")</f>
        <v>8.2334108796296282E-2</v>
      </c>
      <c r="E62" s="3" t="str">
        <f>IF(laptimes!E62&lt;&gt;"",SUM(laptimes!E$2:'laptimes'!E62),"")</f>
        <v/>
      </c>
      <c r="F62" s="3">
        <f>IF(laptimes!F62&lt;&gt;"",SUM(laptimes!F$2:'laptimes'!F62),"")</f>
        <v>8.2744247685185165E-2</v>
      </c>
      <c r="G62" s="3">
        <f>IF(laptimes!G62&lt;&gt;"",SUM(laptimes!G$2:'laptimes'!G62),"")</f>
        <v>8.2514050925925911E-2</v>
      </c>
      <c r="H62" s="3" t="str">
        <f>IF(laptimes!H62&lt;&gt;"",SUM(laptimes!H$2:'laptimes'!H62),"")</f>
        <v/>
      </c>
      <c r="I62" s="3">
        <f>IF(laptimes!I62&lt;&gt;"",SUM(laptimes!I$2:'laptimes'!I62),"")</f>
        <v>8.2364675925925918E-2</v>
      </c>
      <c r="J62" s="3">
        <f>IF(laptimes!J62&lt;&gt;"",SUM(laptimes!J$2:'laptimes'!J62),"")</f>
        <v>8.2755625000000041E-2</v>
      </c>
      <c r="K62" s="3">
        <f>IF(laptimes!K62&lt;&gt;"",SUM(laptimes!K$2:'laptimes'!K62),"")</f>
        <v>8.3335520833333343E-2</v>
      </c>
      <c r="L62" s="3">
        <f>IF(laptimes!L62&lt;&gt;"",SUM(laptimes!L$2:'laptimes'!L62),"")</f>
        <v>8.2469097222222246E-2</v>
      </c>
      <c r="M62" s="3">
        <f>IF(laptimes!M62&lt;&gt;"",SUM(laptimes!M$2:'laptimes'!M62),"")</f>
        <v>8.2775983796296304E-2</v>
      </c>
      <c r="N62" s="3">
        <f>IF(laptimes!N62&lt;&gt;"",SUM(laptimes!N$2:'laptimes'!N62),"")</f>
        <v>8.2527604166666657E-2</v>
      </c>
      <c r="O62" s="3">
        <f>IF(laptimes!O62&lt;&gt;"",SUM(laptimes!O$2:'laptimes'!O62),"")</f>
        <v>8.2378333333333331E-2</v>
      </c>
      <c r="P62" s="3">
        <f>IF(laptimes!P62&lt;&gt;"",SUM(laptimes!P$2:'laptimes'!P62),"")</f>
        <v>8.2387442129629632E-2</v>
      </c>
      <c r="Q62" s="3">
        <f>IF(laptimes!Q62&lt;&gt;"",SUM(laptimes!Q$2:'laptimes'!Q62),"")</f>
        <v>8.275047453703703E-2</v>
      </c>
      <c r="R62" s="3" t="str">
        <f>IF(laptimes!R62&lt;&gt;"",SUM(laptimes!R$2:'laptimes'!R62),"")</f>
        <v/>
      </c>
      <c r="S62" s="3">
        <f>IF(laptimes!S62&lt;&gt;"",SUM(laptimes!S$2:'laptimes'!S62),"")</f>
        <v>8.2404930555555533E-2</v>
      </c>
      <c r="T62" s="3">
        <f>IF(laptimes!T62&lt;&gt;"",SUM(laptimes!T$2:'laptimes'!T62),"")</f>
        <v>8.2878368055555568E-2</v>
      </c>
      <c r="U62" s="3">
        <f>IF(laptimes!U62&lt;&gt;"",SUM(laptimes!U$2:'laptimes'!U62),"")</f>
        <v>8.2540763888888896E-2</v>
      </c>
    </row>
    <row r="63" spans="1: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3D5-888C-479F-AD0D-93D855572DE4}">
  <dimension ref="A1:U70"/>
  <sheetViews>
    <sheetView topLeftCell="A24" workbookViewId="0">
      <selection activeCell="U57" sqref="U5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1.2488425925925991E-5</v>
      </c>
      <c r="D3" s="2">
        <f>IFERROR(HLOOKUP(lapchart!D3,totallaptimes!$1:$1048576,ROW()-1)-HLOOKUP(lapchart!C3,totallaptimes!$1:$1048576,ROW()-1),"")</f>
        <v>1.1527777777777838E-5</v>
      </c>
      <c r="E3" s="2">
        <f>IFERROR(HLOOKUP(lapchart!E3,totallaptimes!$1:$1048576,ROW()-1)-HLOOKUP(lapchart!D3,totallaptimes!$1:$1048576,ROW()-1),"")</f>
        <v>5.844907407407101E-6</v>
      </c>
      <c r="F3" s="2">
        <f>IFERROR(HLOOKUP(lapchart!F3,totallaptimes!$1:$1048576,ROW()-1)-HLOOKUP(lapchart!E3,totallaptimes!$1:$1048576,ROW()-1),"")</f>
        <v>7.8240740740743737E-6</v>
      </c>
      <c r="G3" s="2">
        <f>IFERROR(HLOOKUP(lapchart!G3,totallaptimes!$1:$1048576,ROW()-1)-HLOOKUP(lapchart!F3,totallaptimes!$1:$1048576,ROW()-1),"")</f>
        <v>1.1226851851851676E-5</v>
      </c>
      <c r="H3" s="2">
        <f>IFERROR(HLOOKUP(lapchart!H3,totallaptimes!$1:$1048576,ROW()-1)-HLOOKUP(lapchart!G3,totallaptimes!$1:$1048576,ROW()-1),"")</f>
        <v>4.4212962962963129E-5</v>
      </c>
      <c r="I3" s="2">
        <f>IFERROR(HLOOKUP(lapchart!I3,totallaptimes!$1:$1048576,ROW()-1)-HLOOKUP(lapchart!H3,totallaptimes!$1:$1048576,ROW()-1),"")</f>
        <v>7.2916666666665141E-6</v>
      </c>
      <c r="J3" s="2">
        <f>IFERROR(HLOOKUP(lapchart!J3,totallaptimes!$1:$1048576,ROW()-1)-HLOOKUP(lapchart!I3,totallaptimes!$1:$1048576,ROW()-1),"")</f>
        <v>5.9375000000000833E-6</v>
      </c>
      <c r="K3" s="2">
        <f>IFERROR(HLOOKUP(lapchart!K3,totallaptimes!$1:$1048576,ROW()-1)-HLOOKUP(lapchart!J3,totallaptimes!$1:$1048576,ROW()-1),"")</f>
        <v>9.1782407407408045E-6</v>
      </c>
      <c r="L3" s="2">
        <f>IFERROR(HLOOKUP(lapchart!L3,totallaptimes!$1:$1048576,ROW()-1)-HLOOKUP(lapchart!K3,totallaptimes!$1:$1048576,ROW()-1),"")</f>
        <v>5.0231481481480961E-6</v>
      </c>
      <c r="M3" s="2">
        <f>IFERROR(HLOOKUP(lapchart!M3,totallaptimes!$1:$1048576,ROW()-1)-HLOOKUP(lapchart!L3,totallaptimes!$1:$1048576,ROW()-1),"")</f>
        <v>9.7685185185185461E-6</v>
      </c>
      <c r="N3" s="2">
        <f>IFERROR(HLOOKUP(lapchart!N3,totallaptimes!$1:$1048576,ROW()-1)-HLOOKUP(lapchart!M3,totallaptimes!$1:$1048576,ROW()-1),"")</f>
        <v>7.3495370370366131E-6</v>
      </c>
      <c r="O3" s="2">
        <f>IFERROR(HLOOKUP(lapchart!O3,totallaptimes!$1:$1048576,ROW()-1)-HLOOKUP(lapchart!N3,totallaptimes!$1:$1048576,ROW()-1),"")</f>
        <v>8.1712962962967022E-6</v>
      </c>
      <c r="P3" s="2">
        <f>IFERROR(HLOOKUP(lapchart!P3,totallaptimes!$1:$1048576,ROW()-1)-HLOOKUP(lapchart!O3,totallaptimes!$1:$1048576,ROW()-1),"")</f>
        <v>6.2037037037035794E-6</v>
      </c>
      <c r="Q3" s="2">
        <f>IFERROR(HLOOKUP(lapchart!Q3,totallaptimes!$1:$1048576,ROW()-1)-HLOOKUP(lapchart!P3,totallaptimes!$1:$1048576,ROW()-1),"")</f>
        <v>8.9814814814813404E-6</v>
      </c>
      <c r="R3" s="2">
        <f>IFERROR(HLOOKUP(lapchart!R3,totallaptimes!$1:$1048576,ROW()-1)-HLOOKUP(lapchart!Q3,totallaptimes!$1:$1048576,ROW()-1),"")</f>
        <v>4.1666666666670751E-6</v>
      </c>
      <c r="S3" s="2">
        <f>IFERROR(HLOOKUP(lapchart!S3,totallaptimes!$1:$1048576,ROW()-1)-HLOOKUP(lapchart!R3,totallaptimes!$1:$1048576,ROW()-1),"")</f>
        <v>9.0624999999997392E-6</v>
      </c>
      <c r="T3" s="2">
        <f>IFERROR(HLOOKUP(lapchart!T3,totallaptimes!$1:$1048576,ROW()-1)-HLOOKUP(lapchart!S3,totallaptimes!$1:$1048576,ROW()-1),"")</f>
        <v>2.1983796296296291E-4</v>
      </c>
      <c r="U3" s="2">
        <f>IFERROR(HLOOKUP(lapchart!U3,totallaptimes!$1:$1048576,ROW()-1)-HLOOKUP(lapchart!T3,totallaptimes!$1:$1048576,ROW()-1),"")</f>
        <v>2.4371527777777781E-4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9.0046296296296402E-6</v>
      </c>
      <c r="D4" s="2">
        <f>IFERROR(HLOOKUP(lapchart!D4,totallaptimes!$1:$1048576,ROW()-1)-HLOOKUP(lapchart!C4,totallaptimes!$1:$1048576,ROW()-1),"")</f>
        <v>1.5682870370369896E-5</v>
      </c>
      <c r="E4" s="2">
        <f>IFERROR(HLOOKUP(lapchart!E4,totallaptimes!$1:$1048576,ROW()-1)-HLOOKUP(lapchart!D4,totallaptimes!$1:$1048576,ROW()-1),"")</f>
        <v>9.0856481481482558E-6</v>
      </c>
      <c r="F4" s="2">
        <f>IFERROR(HLOOKUP(lapchart!F4,totallaptimes!$1:$1048576,ROW()-1)-HLOOKUP(lapchart!E4,totallaptimes!$1:$1048576,ROW()-1),"")</f>
        <v>1.5856481481481711E-5</v>
      </c>
      <c r="G4" s="2">
        <f>IFERROR(HLOOKUP(lapchart!G4,totallaptimes!$1:$1048576,ROW()-1)-HLOOKUP(lapchart!F4,totallaptimes!$1:$1048576,ROW()-1),"")</f>
        <v>7.5578703703704439E-6</v>
      </c>
      <c r="H4" s="2">
        <f>IFERROR(HLOOKUP(lapchart!H4,totallaptimes!$1:$1048576,ROW()-1)-HLOOKUP(lapchart!G4,totallaptimes!$1:$1048576,ROW()-1),"")</f>
        <v>4.4675925925925872E-5</v>
      </c>
      <c r="I4" s="2">
        <f>IFERROR(HLOOKUP(lapchart!I4,totallaptimes!$1:$1048576,ROW()-1)-HLOOKUP(lapchart!H4,totallaptimes!$1:$1048576,ROW()-1),"")</f>
        <v>1.3240740740740314E-5</v>
      </c>
      <c r="J4" s="2">
        <f>IFERROR(HLOOKUP(lapchart!J4,totallaptimes!$1:$1048576,ROW()-1)-HLOOKUP(lapchart!I4,totallaptimes!$1:$1048576,ROW()-1),"")</f>
        <v>1.2025462962963248E-5</v>
      </c>
      <c r="K4" s="2">
        <f>IFERROR(HLOOKUP(lapchart!K4,totallaptimes!$1:$1048576,ROW()-1)-HLOOKUP(lapchart!J4,totallaptimes!$1:$1048576,ROW()-1),"")</f>
        <v>1.0000000000000026E-5</v>
      </c>
      <c r="L4" s="2">
        <f>IFERROR(HLOOKUP(lapchart!L4,totallaptimes!$1:$1048576,ROW()-1)-HLOOKUP(lapchart!K4,totallaptimes!$1:$1048576,ROW()-1),"")</f>
        <v>6.250000000000179E-6</v>
      </c>
      <c r="M4" s="2">
        <f>IFERROR(HLOOKUP(lapchart!M4,totallaptimes!$1:$1048576,ROW()-1)-HLOOKUP(lapchart!L4,totallaptimes!$1:$1048576,ROW()-1),"")</f>
        <v>1.1365740740740607E-5</v>
      </c>
      <c r="N4" s="2">
        <f>IFERROR(HLOOKUP(lapchart!N4,totallaptimes!$1:$1048576,ROW()-1)-HLOOKUP(lapchart!M4,totallaptimes!$1:$1048576,ROW()-1),"")</f>
        <v>1.1689814814814202E-5</v>
      </c>
      <c r="O4" s="2">
        <f>IFERROR(HLOOKUP(lapchart!O4,totallaptimes!$1:$1048576,ROW()-1)-HLOOKUP(lapchart!N4,totallaptimes!$1:$1048576,ROW()-1),"")</f>
        <v>2.6643518518518726E-5</v>
      </c>
      <c r="P4" s="2">
        <f>IFERROR(HLOOKUP(lapchart!P4,totallaptimes!$1:$1048576,ROW()-1)-HLOOKUP(lapchart!O4,totallaptimes!$1:$1048576,ROW()-1),"")</f>
        <v>3.2291666666670049E-6</v>
      </c>
      <c r="Q4" s="2">
        <f>IFERROR(HLOOKUP(lapchart!Q4,totallaptimes!$1:$1048576,ROW()-1)-HLOOKUP(lapchart!P4,totallaptimes!$1:$1048576,ROW()-1),"")</f>
        <v>6.5740740740742078E-6</v>
      </c>
      <c r="R4" s="2">
        <f>IFERROR(HLOOKUP(lapchart!R4,totallaptimes!$1:$1048576,ROW()-1)-HLOOKUP(lapchart!Q4,totallaptimes!$1:$1048576,ROW()-1),"")</f>
        <v>1.4016203703703153E-5</v>
      </c>
      <c r="S4" s="2">
        <f>IFERROR(HLOOKUP(lapchart!S4,totallaptimes!$1:$1048576,ROW()-1)-HLOOKUP(lapchart!R4,totallaptimes!$1:$1048576,ROW()-1),"")</f>
        <v>1.8314814814814843E-4</v>
      </c>
      <c r="T4" s="2">
        <f>IFERROR(HLOOKUP(lapchart!T4,totallaptimes!$1:$1048576,ROW()-1)-HLOOKUP(lapchart!S4,totallaptimes!$1:$1048576,ROW()-1),"")</f>
        <v>3.4328703703703691E-4</v>
      </c>
      <c r="U4" s="2">
        <f>IFERROR(HLOOKUP(lapchart!U4,totallaptimes!$1:$1048576,ROW()-1)-HLOOKUP(lapchart!T4,totallaptimes!$1:$1048576,ROW()-1),"")</f>
        <v>8.0944444444444423E-4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1.163194444444432E-5</v>
      </c>
      <c r="D5" s="2">
        <f>IFERROR(HLOOKUP(lapchart!D5,totallaptimes!$1:$1048576,ROW()-1)-HLOOKUP(lapchart!C5,totallaptimes!$1:$1048576,ROW()-1),"")</f>
        <v>1.613425925925914E-5</v>
      </c>
      <c r="E5" s="2">
        <f>IFERROR(HLOOKUP(lapchart!E5,totallaptimes!$1:$1048576,ROW()-1)-HLOOKUP(lapchart!D5,totallaptimes!$1:$1048576,ROW()-1),"")</f>
        <v>8.3680555555557326E-6</v>
      </c>
      <c r="F5" s="2">
        <f>IFERROR(HLOOKUP(lapchart!F5,totallaptimes!$1:$1048576,ROW()-1)-HLOOKUP(lapchart!E5,totallaptimes!$1:$1048576,ROW()-1),"")</f>
        <v>1.4108796296296352E-5</v>
      </c>
      <c r="G5" s="2">
        <f>IFERROR(HLOOKUP(lapchart!G5,totallaptimes!$1:$1048576,ROW()-1)-HLOOKUP(lapchart!F5,totallaptimes!$1:$1048576,ROW()-1),"")</f>
        <v>1.2743055555555338E-5</v>
      </c>
      <c r="H5" s="2">
        <f>IFERROR(HLOOKUP(lapchart!H5,totallaptimes!$1:$1048576,ROW()-1)-HLOOKUP(lapchart!G5,totallaptimes!$1:$1048576,ROW()-1),"")</f>
        <v>4.4907407407407569E-5</v>
      </c>
      <c r="I5" s="2">
        <f>IFERROR(HLOOKUP(lapchart!I5,totallaptimes!$1:$1048576,ROW()-1)-HLOOKUP(lapchart!H5,totallaptimes!$1:$1048576,ROW()-1),"")</f>
        <v>2.4791666666666018E-5</v>
      </c>
      <c r="J5" s="2">
        <f>IFERROR(HLOOKUP(lapchart!J5,totallaptimes!$1:$1048576,ROW()-1)-HLOOKUP(lapchart!I5,totallaptimes!$1:$1048576,ROW()-1),"")</f>
        <v>1.5243055555556537E-5</v>
      </c>
      <c r="K5" s="2">
        <f>IFERROR(HLOOKUP(lapchart!K5,totallaptimes!$1:$1048576,ROW()-1)-HLOOKUP(lapchart!J5,totallaptimes!$1:$1048576,ROW()-1),"")</f>
        <v>1.3090277777777666E-5</v>
      </c>
      <c r="L5" s="2">
        <f>IFERROR(HLOOKUP(lapchart!L5,totallaptimes!$1:$1048576,ROW()-1)-HLOOKUP(lapchart!K5,totallaptimes!$1:$1048576,ROW()-1),"")</f>
        <v>5.6944444444444534E-6</v>
      </c>
      <c r="M5" s="2">
        <f>IFERROR(HLOOKUP(lapchart!M5,totallaptimes!$1:$1048576,ROW()-1)-HLOOKUP(lapchart!L5,totallaptimes!$1:$1048576,ROW()-1),"")</f>
        <v>1.1840277777777283E-5</v>
      </c>
      <c r="N5" s="2">
        <f>IFERROR(HLOOKUP(lapchart!N5,totallaptimes!$1:$1048576,ROW()-1)-HLOOKUP(lapchart!M5,totallaptimes!$1:$1048576,ROW()-1),"")</f>
        <v>1.4479166666666113E-5</v>
      </c>
      <c r="O5" s="2">
        <f>IFERROR(HLOOKUP(lapchart!O5,totallaptimes!$1:$1048576,ROW()-1)-HLOOKUP(lapchart!N5,totallaptimes!$1:$1048576,ROW()-1),"")</f>
        <v>1.5254629629630687E-5</v>
      </c>
      <c r="P5" s="2">
        <f>IFERROR(HLOOKUP(lapchart!P5,totallaptimes!$1:$1048576,ROW()-1)-HLOOKUP(lapchart!O5,totallaptimes!$1:$1048576,ROW()-1),"")</f>
        <v>2.5092592592592181E-5</v>
      </c>
      <c r="Q5" s="2">
        <f>IFERROR(HLOOKUP(lapchart!Q5,totallaptimes!$1:$1048576,ROW()-1)-HLOOKUP(lapchart!P5,totallaptimes!$1:$1048576,ROW()-1),"")</f>
        <v>7.9166666666664887E-6</v>
      </c>
      <c r="R5" s="2">
        <f>IFERROR(HLOOKUP(lapchart!R5,totallaptimes!$1:$1048576,ROW()-1)-HLOOKUP(lapchart!Q5,totallaptimes!$1:$1048576,ROW()-1),"")</f>
        <v>2.9999999999999645E-5</v>
      </c>
      <c r="S5" s="2">
        <f>IFERROR(HLOOKUP(lapchart!S5,totallaptimes!$1:$1048576,ROW()-1)-HLOOKUP(lapchart!R5,totallaptimes!$1:$1048576,ROW()-1),"")</f>
        <v>1.2195601851851864E-4</v>
      </c>
      <c r="T5" s="2">
        <f>IFERROR(HLOOKUP(lapchart!T5,totallaptimes!$1:$1048576,ROW()-1)-HLOOKUP(lapchart!S5,totallaptimes!$1:$1048576,ROW()-1),"")</f>
        <v>3.4868055555555607E-4</v>
      </c>
      <c r="U5" s="2">
        <f>IFERROR(HLOOKUP(lapchart!U5,totallaptimes!$1:$1048576,ROW()-1)-HLOOKUP(lapchart!T5,totallaptimes!$1:$1048576,ROW()-1),"")</f>
        <v>8.2603009259259261E-4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7.8472222222224566E-6</v>
      </c>
      <c r="D6" s="2">
        <f>IFERROR(HLOOKUP(lapchart!D6,totallaptimes!$1:$1048576,ROW()-1)-HLOOKUP(lapchart!C6,totallaptimes!$1:$1048576,ROW()-1),"")</f>
        <v>1.7546296296295887E-5</v>
      </c>
      <c r="E6" s="2">
        <f>IFERROR(HLOOKUP(lapchart!E6,totallaptimes!$1:$1048576,ROW()-1)-HLOOKUP(lapchart!D6,totallaptimes!$1:$1048576,ROW()-1),"")</f>
        <v>1.0150462962963541E-5</v>
      </c>
      <c r="F6" s="2">
        <f>IFERROR(HLOOKUP(lapchart!F6,totallaptimes!$1:$1048576,ROW()-1)-HLOOKUP(lapchart!E6,totallaptimes!$1:$1048576,ROW()-1),"")</f>
        <v>1.1990740740741232E-5</v>
      </c>
      <c r="G6" s="2">
        <f>IFERROR(HLOOKUP(lapchart!G6,totallaptimes!$1:$1048576,ROW()-1)-HLOOKUP(lapchart!F6,totallaptimes!$1:$1048576,ROW()-1),"")</f>
        <v>1.325231481481403E-5</v>
      </c>
      <c r="H6" s="2">
        <f>IFERROR(HLOOKUP(lapchart!H6,totallaptimes!$1:$1048576,ROW()-1)-HLOOKUP(lapchart!G6,totallaptimes!$1:$1048576,ROW()-1),"")</f>
        <v>4.5972222222222421E-5</v>
      </c>
      <c r="I6" s="2">
        <f>IFERROR(HLOOKUP(lapchart!I6,totallaptimes!$1:$1048576,ROW()-1)-HLOOKUP(lapchart!H6,totallaptimes!$1:$1048576,ROW()-1),"")</f>
        <v>2.868055555555523E-5</v>
      </c>
      <c r="J6" s="2">
        <f>IFERROR(HLOOKUP(lapchart!J6,totallaptimes!$1:$1048576,ROW()-1)-HLOOKUP(lapchart!I6,totallaptimes!$1:$1048576,ROW()-1),"")</f>
        <v>2.0520833333334196E-5</v>
      </c>
      <c r="K6" s="2">
        <f>IFERROR(HLOOKUP(lapchart!K6,totallaptimes!$1:$1048576,ROW()-1)-HLOOKUP(lapchart!J6,totallaptimes!$1:$1048576,ROW()-1),"")</f>
        <v>1.2268518518518227E-5</v>
      </c>
      <c r="L6" s="2">
        <f>IFERROR(HLOOKUP(lapchart!L6,totallaptimes!$1:$1048576,ROW()-1)-HLOOKUP(lapchart!K6,totallaptimes!$1:$1048576,ROW()-1),"")</f>
        <v>8.3101851851849831E-6</v>
      </c>
      <c r="M6" s="2">
        <f>IFERROR(HLOOKUP(lapchart!M6,totallaptimes!$1:$1048576,ROW()-1)-HLOOKUP(lapchart!L6,totallaptimes!$1:$1048576,ROW()-1),"")</f>
        <v>1.2766203703703204E-5</v>
      </c>
      <c r="N6" s="2">
        <f>IFERROR(HLOOKUP(lapchart!N6,totallaptimes!$1:$1048576,ROW()-1)-HLOOKUP(lapchart!M6,totallaptimes!$1:$1048576,ROW()-1),"")</f>
        <v>9.2592592592592032E-6</v>
      </c>
      <c r="O6" s="2">
        <f>IFERROR(HLOOKUP(lapchart!O6,totallaptimes!$1:$1048576,ROW()-1)-HLOOKUP(lapchart!N6,totallaptimes!$1:$1048576,ROW()-1),"")</f>
        <v>9.6643518518527149E-6</v>
      </c>
      <c r="P6" s="2">
        <f>IFERROR(HLOOKUP(lapchart!P6,totallaptimes!$1:$1048576,ROW()-1)-HLOOKUP(lapchart!O6,totallaptimes!$1:$1048576,ROW()-1),"")</f>
        <v>2.8622685185184481E-5</v>
      </c>
      <c r="Q6" s="2">
        <f>IFERROR(HLOOKUP(lapchart!Q6,totallaptimes!$1:$1048576,ROW()-1)-HLOOKUP(lapchart!P6,totallaptimes!$1:$1048576,ROW()-1),"")</f>
        <v>1.9606481481481558E-5</v>
      </c>
      <c r="R6" s="2">
        <f>IFERROR(HLOOKUP(lapchart!R6,totallaptimes!$1:$1048576,ROW()-1)-HLOOKUP(lapchart!Q6,totallaptimes!$1:$1048576,ROW()-1),"")</f>
        <v>3.9976851851851805E-5</v>
      </c>
      <c r="S6" s="2">
        <f>IFERROR(HLOOKUP(lapchart!S6,totallaptimes!$1:$1048576,ROW()-1)-HLOOKUP(lapchart!R6,totallaptimes!$1:$1048576,ROW()-1),"")</f>
        <v>7.5173611111110927E-5</v>
      </c>
      <c r="T6" s="2">
        <f>IFERROR(HLOOKUP(lapchart!T6,totallaptimes!$1:$1048576,ROW()-1)-HLOOKUP(lapchart!S6,totallaptimes!$1:$1048576,ROW()-1),"")</f>
        <v>3.5872685185185226E-4</v>
      </c>
      <c r="U6" s="2">
        <f>IFERROR(HLOOKUP(lapchart!U6,totallaptimes!$1:$1048576,ROW()-1)-HLOOKUP(lapchart!T6,totallaptimes!$1:$1048576,ROW()-1),"")</f>
        <v>8.611574074074077E-4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1.0196759259259273E-5</v>
      </c>
      <c r="D7" s="2">
        <f>IFERROR(HLOOKUP(lapchart!D7,totallaptimes!$1:$1048576,ROW()-1)-HLOOKUP(lapchart!C7,totallaptimes!$1:$1048576,ROW()-1),"")</f>
        <v>1.2951388888888735E-5</v>
      </c>
      <c r="E7" s="2">
        <f>IFERROR(HLOOKUP(lapchart!E7,totallaptimes!$1:$1048576,ROW()-1)-HLOOKUP(lapchart!D7,totallaptimes!$1:$1048576,ROW()-1),"")</f>
        <v>8.3101851851858505E-6</v>
      </c>
      <c r="F7" s="2">
        <f>IFERROR(HLOOKUP(lapchart!F7,totallaptimes!$1:$1048576,ROW()-1)-HLOOKUP(lapchart!E7,totallaptimes!$1:$1048576,ROW()-1),"")</f>
        <v>1.4884259259259625E-5</v>
      </c>
      <c r="G7" s="2">
        <f>IFERROR(HLOOKUP(lapchart!G7,totallaptimes!$1:$1048576,ROW()-1)-HLOOKUP(lapchart!F7,totallaptimes!$1:$1048576,ROW()-1),"")</f>
        <v>2.2905092592591728E-5</v>
      </c>
      <c r="H7" s="2">
        <f>IFERROR(HLOOKUP(lapchart!H7,totallaptimes!$1:$1048576,ROW()-1)-HLOOKUP(lapchart!G7,totallaptimes!$1:$1048576,ROW()-1),"")</f>
        <v>2.9340277777778305E-5</v>
      </c>
      <c r="I7" s="2">
        <f>IFERROR(HLOOKUP(lapchart!I7,totallaptimes!$1:$1048576,ROW()-1)-HLOOKUP(lapchart!H7,totallaptimes!$1:$1048576,ROW()-1),"")</f>
        <v>3.2662037037036774E-5</v>
      </c>
      <c r="J7" s="2">
        <f>IFERROR(HLOOKUP(lapchart!J7,totallaptimes!$1:$1048576,ROW()-1)-HLOOKUP(lapchart!I7,totallaptimes!$1:$1048576,ROW()-1),"")</f>
        <v>2.6851851851852557E-5</v>
      </c>
      <c r="K7" s="2">
        <f>IFERROR(HLOOKUP(lapchart!K7,totallaptimes!$1:$1048576,ROW()-1)-HLOOKUP(lapchart!J7,totallaptimes!$1:$1048576,ROW()-1),"")</f>
        <v>1.4756944444443976E-5</v>
      </c>
      <c r="L7" s="2">
        <f>IFERROR(HLOOKUP(lapchart!L7,totallaptimes!$1:$1048576,ROW()-1)-HLOOKUP(lapchart!K7,totallaptimes!$1:$1048576,ROW()-1),"")</f>
        <v>1.1967592592592932E-5</v>
      </c>
      <c r="M7" s="2">
        <f>IFERROR(HLOOKUP(lapchart!M7,totallaptimes!$1:$1048576,ROW()-1)-HLOOKUP(lapchart!L7,totallaptimes!$1:$1048576,ROW()-1),"")</f>
        <v>1.0474537037036269E-5</v>
      </c>
      <c r="N7" s="2">
        <f>IFERROR(HLOOKUP(lapchart!N7,totallaptimes!$1:$1048576,ROW()-1)-HLOOKUP(lapchart!M7,totallaptimes!$1:$1048576,ROW()-1),"")</f>
        <v>9.9537037037038603E-6</v>
      </c>
      <c r="O7" s="2">
        <f>IFERROR(HLOOKUP(lapchart!O7,totallaptimes!$1:$1048576,ROW()-1)-HLOOKUP(lapchart!N7,totallaptimes!$1:$1048576,ROW()-1),"")</f>
        <v>1.261574074074099E-5</v>
      </c>
      <c r="P7" s="2">
        <f>IFERROR(HLOOKUP(lapchart!P7,totallaptimes!$1:$1048576,ROW()-1)-HLOOKUP(lapchart!O7,totallaptimes!$1:$1048576,ROW()-1),"")</f>
        <v>2.585648148148087E-5</v>
      </c>
      <c r="Q7" s="2">
        <f>IFERROR(HLOOKUP(lapchart!Q7,totallaptimes!$1:$1048576,ROW()-1)-HLOOKUP(lapchart!P7,totallaptimes!$1:$1048576,ROW()-1),"")</f>
        <v>1.6562500000000084E-5</v>
      </c>
      <c r="R7" s="2">
        <f>IFERROR(HLOOKUP(lapchart!R7,totallaptimes!$1:$1048576,ROW()-1)-HLOOKUP(lapchart!Q7,totallaptimes!$1:$1048576,ROW()-1),"")</f>
        <v>5.5879629629629682E-5</v>
      </c>
      <c r="S7" s="2">
        <f>IFERROR(HLOOKUP(lapchart!S7,totallaptimes!$1:$1048576,ROW()-1)-HLOOKUP(lapchart!R7,totallaptimes!$1:$1048576,ROW()-1),"")</f>
        <v>4.7199074074073637E-5</v>
      </c>
      <c r="T7" s="2">
        <f>IFERROR(HLOOKUP(lapchart!T7,totallaptimes!$1:$1048576,ROW()-1)-HLOOKUP(lapchart!S7,totallaptimes!$1:$1048576,ROW()-1),"")</f>
        <v>3.5621527777777821E-4</v>
      </c>
      <c r="U7" s="2">
        <f>IFERROR(HLOOKUP(lapchart!U7,totallaptimes!$1:$1048576,ROW()-1)-HLOOKUP(lapchart!T7,totallaptimes!$1:$1048576,ROW()-1),"")</f>
        <v>8.8608796296296265E-4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1.1053240740741162E-5</v>
      </c>
      <c r="D8" s="2">
        <f>IFERROR(HLOOKUP(lapchart!D8,totallaptimes!$1:$1048576,ROW()-1)-HLOOKUP(lapchart!C8,totallaptimes!$1:$1048576,ROW()-1),"")</f>
        <v>1.518518518518492E-5</v>
      </c>
      <c r="E8" s="2">
        <f>IFERROR(HLOOKUP(lapchart!E8,totallaptimes!$1:$1048576,ROW()-1)-HLOOKUP(lapchart!D8,totallaptimes!$1:$1048576,ROW()-1),"")</f>
        <v>8.1597222222227692E-6</v>
      </c>
      <c r="F8" s="2">
        <f>IFERROR(HLOOKUP(lapchart!F8,totallaptimes!$1:$1048576,ROW()-1)-HLOOKUP(lapchart!E8,totallaptimes!$1:$1048576,ROW()-1),"")</f>
        <v>1.2754629629629921E-5</v>
      </c>
      <c r="G8" s="2">
        <f>IFERROR(HLOOKUP(lapchart!G8,totallaptimes!$1:$1048576,ROW()-1)-HLOOKUP(lapchart!F8,totallaptimes!$1:$1048576,ROW()-1),"")</f>
        <v>1.2465277777777041E-5</v>
      </c>
      <c r="H8" s="2">
        <f>IFERROR(HLOOKUP(lapchart!H8,totallaptimes!$1:$1048576,ROW()-1)-HLOOKUP(lapchart!G8,totallaptimes!$1:$1048576,ROW()-1),"")</f>
        <v>3.2071759259260334E-5</v>
      </c>
      <c r="I8" s="2">
        <f>IFERROR(HLOOKUP(lapchart!I8,totallaptimes!$1:$1048576,ROW()-1)-HLOOKUP(lapchart!H8,totallaptimes!$1:$1048576,ROW()-1),"")</f>
        <v>3.124999999999916E-5</v>
      </c>
      <c r="J8" s="2">
        <f>IFERROR(HLOOKUP(lapchart!J8,totallaptimes!$1:$1048576,ROW()-1)-HLOOKUP(lapchart!I8,totallaptimes!$1:$1048576,ROW()-1),"")</f>
        <v>2.995370370370478E-5</v>
      </c>
      <c r="K8" s="2">
        <f>IFERROR(HLOOKUP(lapchart!K8,totallaptimes!$1:$1048576,ROW()-1)-HLOOKUP(lapchart!J8,totallaptimes!$1:$1048576,ROW()-1),"")</f>
        <v>1.5023148148147689E-5</v>
      </c>
      <c r="L8" s="2">
        <f>IFERROR(HLOOKUP(lapchart!L8,totallaptimes!$1:$1048576,ROW()-1)-HLOOKUP(lapchart!K8,totallaptimes!$1:$1048576,ROW()-1),"")</f>
        <v>8.6689814814818952E-6</v>
      </c>
      <c r="M8" s="2">
        <f>IFERROR(HLOOKUP(lapchart!M8,totallaptimes!$1:$1048576,ROW()-1)-HLOOKUP(lapchart!L8,totallaptimes!$1:$1048576,ROW()-1),"")</f>
        <v>1.8310185185184576E-5</v>
      </c>
      <c r="N8" s="2">
        <f>IFERROR(HLOOKUP(lapchart!N8,totallaptimes!$1:$1048576,ROW()-1)-HLOOKUP(lapchart!M8,totallaptimes!$1:$1048576,ROW()-1),"")</f>
        <v>1.1898148148148033E-5</v>
      </c>
      <c r="O8" s="2">
        <f>IFERROR(HLOOKUP(lapchart!O8,totallaptimes!$1:$1048576,ROW()-1)-HLOOKUP(lapchart!N8,totallaptimes!$1:$1048576,ROW()-1),"")</f>
        <v>1.1111111111111044E-5</v>
      </c>
      <c r="P8" s="2">
        <f>IFERROR(HLOOKUP(lapchart!P8,totallaptimes!$1:$1048576,ROW()-1)-HLOOKUP(lapchart!O8,totallaptimes!$1:$1048576,ROW()-1),"")</f>
        <v>2.5324074074073444E-5</v>
      </c>
      <c r="Q8" s="2">
        <f>IFERROR(HLOOKUP(lapchart!Q8,totallaptimes!$1:$1048576,ROW()-1)-HLOOKUP(lapchart!P8,totallaptimes!$1:$1048576,ROW()-1),"")</f>
        <v>2.0798611111112059E-5</v>
      </c>
      <c r="R8" s="2">
        <f>IFERROR(HLOOKUP(lapchart!R8,totallaptimes!$1:$1048576,ROW()-1)-HLOOKUP(lapchart!Q8,totallaptimes!$1:$1048576,ROW()-1),"")</f>
        <v>6.3981481481480834E-5</v>
      </c>
      <c r="S8" s="2">
        <f>IFERROR(HLOOKUP(lapchart!S8,totallaptimes!$1:$1048576,ROW()-1)-HLOOKUP(lapchart!R8,totallaptimes!$1:$1048576,ROW()-1),"")</f>
        <v>2.2384259259258452E-5</v>
      </c>
      <c r="T8" s="2">
        <f>IFERROR(HLOOKUP(lapchart!T8,totallaptimes!$1:$1048576,ROW()-1)-HLOOKUP(lapchart!S8,totallaptimes!$1:$1048576,ROW()-1),"")</f>
        <v>3.5621527777777821E-4</v>
      </c>
      <c r="U8" s="2">
        <f>IFERROR(HLOOKUP(lapchart!U8,totallaptimes!$1:$1048576,ROW()-1)-HLOOKUP(lapchart!T8,totallaptimes!$1:$1048576,ROW()-1),"")</f>
        <v>9.2859953703703681E-4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9.6759259259268648E-6</v>
      </c>
      <c r="D9" s="2">
        <f>IFERROR(HLOOKUP(lapchart!D9,totallaptimes!$1:$1048576,ROW()-1)-HLOOKUP(lapchart!C9,totallaptimes!$1:$1048576,ROW()-1),"")</f>
        <v>1.6979166666666878E-5</v>
      </c>
      <c r="E9" s="2">
        <f>IFERROR(HLOOKUP(lapchart!E9,totallaptimes!$1:$1048576,ROW()-1)-HLOOKUP(lapchart!D9,totallaptimes!$1:$1048576,ROW()-1),"")</f>
        <v>1.0416666666665519E-5</v>
      </c>
      <c r="F9" s="2">
        <f>IFERROR(HLOOKUP(lapchart!F9,totallaptimes!$1:$1048576,ROW()-1)-HLOOKUP(lapchart!E9,totallaptimes!$1:$1048576,ROW()-1),"")</f>
        <v>8.9814814814830751E-6</v>
      </c>
      <c r="G9" s="2">
        <f>IFERROR(HLOOKUP(lapchart!G9,totallaptimes!$1:$1048576,ROW()-1)-HLOOKUP(lapchart!F9,totallaptimes!$1:$1048576,ROW()-1),"")</f>
        <v>1.5717592592591478E-5</v>
      </c>
      <c r="H9" s="2">
        <f>IFERROR(HLOOKUP(lapchart!H9,totallaptimes!$1:$1048576,ROW()-1)-HLOOKUP(lapchart!G9,totallaptimes!$1:$1048576,ROW()-1),"")</f>
        <v>3.354166666666783E-5</v>
      </c>
      <c r="I9" s="2">
        <f>IFERROR(HLOOKUP(lapchart!I9,totallaptimes!$1:$1048576,ROW()-1)-HLOOKUP(lapchart!H9,totallaptimes!$1:$1048576,ROW()-1),"")</f>
        <v>2.9490740740739652E-5</v>
      </c>
      <c r="J9" s="2">
        <f>IFERROR(HLOOKUP(lapchart!J9,totallaptimes!$1:$1048576,ROW()-1)-HLOOKUP(lapchart!I9,totallaptimes!$1:$1048576,ROW()-1),"")</f>
        <v>2.9282407407408423E-5</v>
      </c>
      <c r="K9" s="2">
        <f>IFERROR(HLOOKUP(lapchart!K9,totallaptimes!$1:$1048576,ROW()-1)-HLOOKUP(lapchart!J9,totallaptimes!$1:$1048576,ROW()-1),"")</f>
        <v>1.0393518518518954E-5</v>
      </c>
      <c r="L9" s="2">
        <f>IFERROR(HLOOKUP(lapchart!L9,totallaptimes!$1:$1048576,ROW()-1)-HLOOKUP(lapchart!K9,totallaptimes!$1:$1048576,ROW()-1),"")</f>
        <v>1.3310185185185647E-5</v>
      </c>
      <c r="M9" s="2">
        <f>IFERROR(HLOOKUP(lapchart!M9,totallaptimes!$1:$1048576,ROW()-1)-HLOOKUP(lapchart!L9,totallaptimes!$1:$1048576,ROW()-1),"")</f>
        <v>1.5914351851850292E-5</v>
      </c>
      <c r="N9" s="2">
        <f>IFERROR(HLOOKUP(lapchart!N9,totallaptimes!$1:$1048576,ROW()-1)-HLOOKUP(lapchart!M9,totallaptimes!$1:$1048576,ROW()-1),"")</f>
        <v>2.2233796296296238E-5</v>
      </c>
      <c r="O9" s="2">
        <f>IFERROR(HLOOKUP(lapchart!O9,totallaptimes!$1:$1048576,ROW()-1)-HLOOKUP(lapchart!N9,totallaptimes!$1:$1048576,ROW()-1),"")</f>
        <v>1.159722222222187E-5</v>
      </c>
      <c r="P9" s="2">
        <f>IFERROR(HLOOKUP(lapchart!P9,totallaptimes!$1:$1048576,ROW()-1)-HLOOKUP(lapchart!O9,totallaptimes!$1:$1048576,ROW()-1),"")</f>
        <v>2.0821759259258624E-5</v>
      </c>
      <c r="Q9" s="2">
        <f>IFERROR(HLOOKUP(lapchart!Q9,totallaptimes!$1:$1048576,ROW()-1)-HLOOKUP(lapchart!P9,totallaptimes!$1:$1048576,ROW()-1),"")</f>
        <v>2.2847222222224448E-5</v>
      </c>
      <c r="R9" s="2">
        <f>IFERROR(HLOOKUP(lapchart!R9,totallaptimes!$1:$1048576,ROW()-1)-HLOOKUP(lapchart!Q9,totallaptimes!$1:$1048576,ROW()-1),"")</f>
        <v>7.3194444444443438E-5</v>
      </c>
      <c r="S9" s="2">
        <f>IFERROR(HLOOKUP(lapchart!S9,totallaptimes!$1:$1048576,ROW()-1)-HLOOKUP(lapchart!R9,totallaptimes!$1:$1048576,ROW()-1),"")</f>
        <v>8.5185185185170792E-6</v>
      </c>
      <c r="T9" s="2">
        <f>IFERROR(HLOOKUP(lapchart!T9,totallaptimes!$1:$1048576,ROW()-1)-HLOOKUP(lapchart!S9,totallaptimes!$1:$1048576,ROW()-1),"")</f>
        <v>3.498263888888891E-4</v>
      </c>
      <c r="U9" s="2">
        <f>IFERROR(HLOOKUP(lapchart!U9,totallaptimes!$1:$1048576,ROW()-1)-HLOOKUP(lapchart!T9,totallaptimes!$1:$1048576,ROW()-1),"")</f>
        <v>9.4987268518518554E-4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1.0104166666666942E-5</v>
      </c>
      <c r="D10" s="2">
        <f>IFERROR(HLOOKUP(lapchart!D10,totallaptimes!$1:$1048576,ROW()-1)-HLOOKUP(lapchart!C10,totallaptimes!$1:$1048576,ROW()-1),"")</f>
        <v>1.283564814814897E-5</v>
      </c>
      <c r="E10" s="2">
        <f>IFERROR(HLOOKUP(lapchart!E10,totallaptimes!$1:$1048576,ROW()-1)-HLOOKUP(lapchart!D10,totallaptimes!$1:$1048576,ROW()-1),"")</f>
        <v>8.680555555553443E-6</v>
      </c>
      <c r="F10" s="2">
        <f>IFERROR(HLOOKUP(lapchart!F10,totallaptimes!$1:$1048576,ROW()-1)-HLOOKUP(lapchart!E10,totallaptimes!$1:$1048576,ROW()-1),"")</f>
        <v>1.1956018518520517E-5</v>
      </c>
      <c r="G10" s="2">
        <f>IFERROR(HLOOKUP(lapchart!G10,totallaptimes!$1:$1048576,ROW()-1)-HLOOKUP(lapchart!F10,totallaptimes!$1:$1048576,ROW()-1),"")</f>
        <v>1.2002314814813647E-5</v>
      </c>
      <c r="H10" s="2">
        <f>IFERROR(HLOOKUP(lapchart!H10,totallaptimes!$1:$1048576,ROW()-1)-HLOOKUP(lapchart!G10,totallaptimes!$1:$1048576,ROW()-1),"")</f>
        <v>3.7581018518520123E-5</v>
      </c>
      <c r="I10" s="2">
        <f>IFERROR(HLOOKUP(lapchart!I10,totallaptimes!$1:$1048576,ROW()-1)-HLOOKUP(lapchart!H10,totallaptimes!$1:$1048576,ROW()-1),"")</f>
        <v>2.7523148148146312E-5</v>
      </c>
      <c r="J10" s="2">
        <f>IFERROR(HLOOKUP(lapchart!J10,totallaptimes!$1:$1048576,ROW()-1)-HLOOKUP(lapchart!I10,totallaptimes!$1:$1048576,ROW()-1),"")</f>
        <v>3.4606481481482682E-5</v>
      </c>
      <c r="K10" s="2">
        <f>IFERROR(HLOOKUP(lapchart!K10,totallaptimes!$1:$1048576,ROW()-1)-HLOOKUP(lapchart!J10,totallaptimes!$1:$1048576,ROW()-1),"")</f>
        <v>1.2511574074074508E-5</v>
      </c>
      <c r="L10" s="2">
        <f>IFERROR(HLOOKUP(lapchart!L10,totallaptimes!$1:$1048576,ROW()-1)-HLOOKUP(lapchart!K10,totallaptimes!$1:$1048576,ROW()-1),"")</f>
        <v>1.1608796296297755E-5</v>
      </c>
      <c r="M10" s="2">
        <f>IFERROR(HLOOKUP(lapchart!M10,totallaptimes!$1:$1048576,ROW()-1)-HLOOKUP(lapchart!L10,totallaptimes!$1:$1048576,ROW()-1),"")</f>
        <v>1.5219907407404767E-5</v>
      </c>
      <c r="N10" s="2">
        <f>IFERROR(HLOOKUP(lapchart!N10,totallaptimes!$1:$1048576,ROW()-1)-HLOOKUP(lapchart!M10,totallaptimes!$1:$1048576,ROW()-1),"")</f>
        <v>1.0138888888889391E-5</v>
      </c>
      <c r="O10" s="2">
        <f>IFERROR(HLOOKUP(lapchart!O10,totallaptimes!$1:$1048576,ROW()-1)-HLOOKUP(lapchart!N10,totallaptimes!$1:$1048576,ROW()-1),"")</f>
        <v>1.4525462962962712E-5</v>
      </c>
      <c r="P10" s="2">
        <f>IFERROR(HLOOKUP(lapchart!P10,totallaptimes!$1:$1048576,ROW()-1)-HLOOKUP(lapchart!O10,totallaptimes!$1:$1048576,ROW()-1),"")</f>
        <v>1.6238425925924754E-5</v>
      </c>
      <c r="Q10" s="2">
        <f>IFERROR(HLOOKUP(lapchart!Q10,totallaptimes!$1:$1048576,ROW()-1)-HLOOKUP(lapchart!P10,totallaptimes!$1:$1048576,ROW()-1),"")</f>
        <v>3.6527777777779422E-5</v>
      </c>
      <c r="R10" s="2">
        <f>IFERROR(HLOOKUP(lapchart!R10,totallaptimes!$1:$1048576,ROW()-1)-HLOOKUP(lapchart!Q10,totallaptimes!$1:$1048576,ROW()-1),"")</f>
        <v>6.8414351851850755E-5</v>
      </c>
      <c r="S10" s="2">
        <f>IFERROR(HLOOKUP(lapchart!S10,totallaptimes!$1:$1048576,ROW()-1)-HLOOKUP(lapchart!R10,totallaptimes!$1:$1048576,ROW()-1),"")</f>
        <v>3.5335648148148921E-5</v>
      </c>
      <c r="T10" s="2">
        <f>IFERROR(HLOOKUP(lapchart!T10,totallaptimes!$1:$1048576,ROW()-1)-HLOOKUP(lapchart!S10,totallaptimes!$1:$1048576,ROW()-1),"")</f>
        <v>3.21701388888887E-4</v>
      </c>
      <c r="U10" s="2">
        <f>IFERROR(HLOOKUP(lapchart!U10,totallaptimes!$1:$1048576,ROW()-1)-HLOOKUP(lapchart!T10,totallaptimes!$1:$1048576,ROW()-1),"")</f>
        <v>9.6951388888888955E-4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1.2002314814815382E-5</v>
      </c>
      <c r="D11" s="2">
        <f>IFERROR(HLOOKUP(lapchart!D11,totallaptimes!$1:$1048576,ROW()-1)-HLOOKUP(lapchart!C11,totallaptimes!$1:$1048576,ROW()-1),"")</f>
        <v>1.3310185185185647E-5</v>
      </c>
      <c r="E11" s="2">
        <f>IFERROR(HLOOKUP(lapchart!E11,totallaptimes!$1:$1048576,ROW()-1)-HLOOKUP(lapchart!D11,totallaptimes!$1:$1048576,ROW()-1),"")</f>
        <v>7.6967592592576406E-6</v>
      </c>
      <c r="F11" s="2">
        <f>IFERROR(HLOOKUP(lapchart!F11,totallaptimes!$1:$1048576,ROW()-1)-HLOOKUP(lapchart!E11,totallaptimes!$1:$1048576,ROW()-1),"")</f>
        <v>5.3935185185191581E-6</v>
      </c>
      <c r="G11" s="2">
        <f>IFERROR(HLOOKUP(lapchart!G11,totallaptimes!$1:$1048576,ROW()-1)-HLOOKUP(lapchart!F11,totallaptimes!$1:$1048576,ROW()-1),"")</f>
        <v>1.3668981481480824E-5</v>
      </c>
      <c r="H11" s="2">
        <f>IFERROR(HLOOKUP(lapchart!H11,totallaptimes!$1:$1048576,ROW()-1)-HLOOKUP(lapchart!G11,totallaptimes!$1:$1048576,ROW()-1),"")</f>
        <v>4.0023148148150139E-5</v>
      </c>
      <c r="I11" s="2">
        <f>IFERROR(HLOOKUP(lapchart!I11,totallaptimes!$1:$1048576,ROW()-1)-HLOOKUP(lapchart!H11,totallaptimes!$1:$1048576,ROW()-1),"")</f>
        <v>2.4837962962960883E-5</v>
      </c>
      <c r="J11" s="2">
        <f>IFERROR(HLOOKUP(lapchart!J11,totallaptimes!$1:$1048576,ROW()-1)-HLOOKUP(lapchart!I11,totallaptimes!$1:$1048576,ROW()-1),"")</f>
        <v>3.8796296296297189E-5</v>
      </c>
      <c r="K11" s="2">
        <f>IFERROR(HLOOKUP(lapchart!K11,totallaptimes!$1:$1048576,ROW()-1)-HLOOKUP(lapchart!J11,totallaptimes!$1:$1048576,ROW()-1),"")</f>
        <v>9.3750000000007022E-6</v>
      </c>
      <c r="L11" s="2">
        <f>IFERROR(HLOOKUP(lapchart!L11,totallaptimes!$1:$1048576,ROW()-1)-HLOOKUP(lapchart!K11,totallaptimes!$1:$1048576,ROW()-1),"")</f>
        <v>1.0671296296298552E-5</v>
      </c>
      <c r="M11" s="2">
        <f>IFERROR(HLOOKUP(lapchart!M11,totallaptimes!$1:$1048576,ROW()-1)-HLOOKUP(lapchart!L11,totallaptimes!$1:$1048576,ROW()-1),"")</f>
        <v>1.689814814814436E-5</v>
      </c>
      <c r="N11" s="2">
        <f>IFERROR(HLOOKUP(lapchart!N11,totallaptimes!$1:$1048576,ROW()-1)-HLOOKUP(lapchart!M11,totallaptimes!$1:$1048576,ROW()-1),"")</f>
        <v>9.0046296296313749E-6</v>
      </c>
      <c r="O11" s="2">
        <f>IFERROR(HLOOKUP(lapchart!O11,totallaptimes!$1:$1048576,ROW()-1)-HLOOKUP(lapchart!N11,totallaptimes!$1:$1048576,ROW()-1),"")</f>
        <v>1.0555555555553583E-5</v>
      </c>
      <c r="P11" s="2">
        <f>IFERROR(HLOOKUP(lapchart!P11,totallaptimes!$1:$1048576,ROW()-1)-HLOOKUP(lapchart!O11,totallaptimes!$1:$1048576,ROW()-1),"")</f>
        <v>1.7407407407406955E-5</v>
      </c>
      <c r="Q11" s="2">
        <f>IFERROR(HLOOKUP(lapchart!Q11,totallaptimes!$1:$1048576,ROW()-1)-HLOOKUP(lapchart!P11,totallaptimes!$1:$1048576,ROW()-1),"")</f>
        <v>4.1643518518520717E-5</v>
      </c>
      <c r="R11" s="2">
        <f>IFERROR(HLOOKUP(lapchart!R11,totallaptimes!$1:$1048576,ROW()-1)-HLOOKUP(lapchart!Q11,totallaptimes!$1:$1048576,ROW()-1),"")</f>
        <v>4.909722222222121E-5</v>
      </c>
      <c r="S11" s="2">
        <f>IFERROR(HLOOKUP(lapchart!S11,totallaptimes!$1:$1048576,ROW()-1)-HLOOKUP(lapchart!R11,totallaptimes!$1:$1048576,ROW()-1),"")</f>
        <v>6.5949074074074174E-5</v>
      </c>
      <c r="T11" s="2">
        <f>IFERROR(HLOOKUP(lapchart!T11,totallaptimes!$1:$1048576,ROW()-1)-HLOOKUP(lapchart!S11,totallaptimes!$1:$1048576,ROW()-1),"")</f>
        <v>3.0413194444444194E-4</v>
      </c>
      <c r="U11" s="2">
        <f>IFERROR(HLOOKUP(lapchart!U11,totallaptimes!$1:$1048576,ROW()-1)-HLOOKUP(lapchart!T11,totallaptimes!$1:$1048576,ROW()-1),"")</f>
        <v>1.0071875000000011E-3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1.2777777777778221E-5</v>
      </c>
      <c r="D12" s="2">
        <f>IFERROR(HLOOKUP(lapchart!D12,totallaptimes!$1:$1048576,ROW()-1)-HLOOKUP(lapchart!C12,totallaptimes!$1:$1048576,ROW()-1),"")</f>
        <v>1.350694444444446E-5</v>
      </c>
      <c r="E12" s="2">
        <f>IFERROR(HLOOKUP(lapchart!E12,totallaptimes!$1:$1048576,ROW()-1)-HLOOKUP(lapchart!D12,totallaptimes!$1:$1048576,ROW()-1),"")</f>
        <v>8.9236111111105909E-6</v>
      </c>
      <c r="F12" s="2">
        <f>IFERROR(HLOOKUP(lapchart!F12,totallaptimes!$1:$1048576,ROW()-1)-HLOOKUP(lapchart!E12,totallaptimes!$1:$1048576,ROW()-1),"")</f>
        <v>1.0046296296296192E-5</v>
      </c>
      <c r="G12" s="2">
        <f>IFERROR(HLOOKUP(lapchart!G12,totallaptimes!$1:$1048576,ROW()-1)-HLOOKUP(lapchart!F12,totallaptimes!$1:$1048576,ROW()-1),"")</f>
        <v>1.092592592592638E-5</v>
      </c>
      <c r="H12" s="2">
        <f>IFERROR(HLOOKUP(lapchart!H12,totallaptimes!$1:$1048576,ROW()-1)-HLOOKUP(lapchart!G12,totallaptimes!$1:$1048576,ROW()-1),"")</f>
        <v>3.6863425925926299E-5</v>
      </c>
      <c r="I12" s="2">
        <f>IFERROR(HLOOKUP(lapchart!I12,totallaptimes!$1:$1048576,ROW()-1)-HLOOKUP(lapchart!H12,totallaptimes!$1:$1048576,ROW()-1),"")</f>
        <v>2.3773148148147766E-5</v>
      </c>
      <c r="J12" s="2">
        <f>IFERROR(HLOOKUP(lapchart!J12,totallaptimes!$1:$1048576,ROW()-1)-HLOOKUP(lapchart!I12,totallaptimes!$1:$1048576,ROW()-1),"")</f>
        <v>3.7384259259259575E-5</v>
      </c>
      <c r="K12" s="2">
        <f>IFERROR(HLOOKUP(lapchart!K12,totallaptimes!$1:$1048576,ROW()-1)-HLOOKUP(lapchart!J12,totallaptimes!$1:$1048576,ROW()-1),"")</f>
        <v>1.5578703703703414E-5</v>
      </c>
      <c r="L12" s="2">
        <f>IFERROR(HLOOKUP(lapchart!L12,totallaptimes!$1:$1048576,ROW()-1)-HLOOKUP(lapchart!K12,totallaptimes!$1:$1048576,ROW()-1),"")</f>
        <v>8.3796296296324846E-6</v>
      </c>
      <c r="M12" s="2">
        <f>IFERROR(HLOOKUP(lapchart!M12,totallaptimes!$1:$1048576,ROW()-1)-HLOOKUP(lapchart!L12,totallaptimes!$1:$1048576,ROW()-1),"")</f>
        <v>5.3784722222220693E-5</v>
      </c>
      <c r="N12" s="2">
        <f>IFERROR(HLOOKUP(lapchart!N12,totallaptimes!$1:$1048576,ROW()-1)-HLOOKUP(lapchart!M12,totallaptimes!$1:$1048576,ROW()-1),"")</f>
        <v>7.9629629629596188E-6</v>
      </c>
      <c r="O12" s="2">
        <f>IFERROR(HLOOKUP(lapchart!O12,totallaptimes!$1:$1048576,ROW()-1)-HLOOKUP(lapchart!N12,totallaptimes!$1:$1048576,ROW()-1),"")</f>
        <v>1.0081018518520377E-5</v>
      </c>
      <c r="P12" s="2">
        <f>IFERROR(HLOOKUP(lapchart!P12,totallaptimes!$1:$1048576,ROW()-1)-HLOOKUP(lapchart!O12,totallaptimes!$1:$1048576,ROW()-1),"")</f>
        <v>6.4467592592581252E-6</v>
      </c>
      <c r="Q12" s="2">
        <f>IFERROR(HLOOKUP(lapchart!Q12,totallaptimes!$1:$1048576,ROW()-1)-HLOOKUP(lapchart!P12,totallaptimes!$1:$1048576,ROW()-1),"")</f>
        <v>2.192129629629766E-5</v>
      </c>
      <c r="R12" s="2">
        <f>IFERROR(HLOOKUP(lapchart!R12,totallaptimes!$1:$1048576,ROW()-1)-HLOOKUP(lapchart!Q12,totallaptimes!$1:$1048576,ROW()-1),"")</f>
        <v>2.510416666666633E-5</v>
      </c>
      <c r="S12" s="2">
        <f>IFERROR(HLOOKUP(lapchart!S12,totallaptimes!$1:$1048576,ROW()-1)-HLOOKUP(lapchart!R12,totallaptimes!$1:$1048576,ROW()-1),"")</f>
        <v>8.900462962962985E-5</v>
      </c>
      <c r="T12" s="2">
        <f>IFERROR(HLOOKUP(lapchart!T12,totallaptimes!$1:$1048576,ROW()-1)-HLOOKUP(lapchart!S12,totallaptimes!$1:$1048576,ROW()-1),"")</f>
        <v>2.9281249999999794E-4</v>
      </c>
      <c r="U12" s="2">
        <f>IFERROR(HLOOKUP(lapchart!U12,totallaptimes!$1:$1048576,ROW()-1)-HLOOKUP(lapchart!T12,totallaptimes!$1:$1048576,ROW()-1),"")</f>
        <v>1.0042592592592603E-3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1.6053240740741825E-5</v>
      </c>
      <c r="D13" s="2">
        <f>IFERROR(HLOOKUP(lapchart!D13,totallaptimes!$1:$1048576,ROW()-1)-HLOOKUP(lapchart!C13,totallaptimes!$1:$1048576,ROW()-1),"")</f>
        <v>1.4942129629630374E-5</v>
      </c>
      <c r="E13" s="2">
        <f>IFERROR(HLOOKUP(lapchart!E13,totallaptimes!$1:$1048576,ROW()-1)-HLOOKUP(lapchart!D13,totallaptimes!$1:$1048576,ROW()-1),"")</f>
        <v>9.2476851851833186E-6</v>
      </c>
      <c r="F13" s="2">
        <f>IFERROR(HLOOKUP(lapchart!F13,totallaptimes!$1:$1048576,ROW()-1)-HLOOKUP(lapchart!E13,totallaptimes!$1:$1048576,ROW()-1),"")</f>
        <v>9.9421296296305778E-6</v>
      </c>
      <c r="G13" s="2">
        <f>IFERROR(HLOOKUP(lapchart!G13,totallaptimes!$1:$1048576,ROW()-1)-HLOOKUP(lapchart!F13,totallaptimes!$1:$1048576,ROW()-1),"")</f>
        <v>1.0324074074074055E-5</v>
      </c>
      <c r="H13" s="2">
        <f>IFERROR(HLOOKUP(lapchart!H13,totallaptimes!$1:$1048576,ROW()-1)-HLOOKUP(lapchart!G13,totallaptimes!$1:$1048576,ROW()-1),"")</f>
        <v>3.3356481481481431E-5</v>
      </c>
      <c r="I13" s="2">
        <f>IFERROR(HLOOKUP(lapchart!I13,totallaptimes!$1:$1048576,ROW()-1)-HLOOKUP(lapchart!H13,totallaptimes!$1:$1048576,ROW()-1),"")</f>
        <v>2.6180555555555332E-5</v>
      </c>
      <c r="J13" s="2">
        <f>IFERROR(HLOOKUP(lapchart!J13,totallaptimes!$1:$1048576,ROW()-1)-HLOOKUP(lapchart!I13,totallaptimes!$1:$1048576,ROW()-1),"")</f>
        <v>3.3287037037038267E-5</v>
      </c>
      <c r="K13" s="2">
        <f>IFERROR(HLOOKUP(lapchart!K13,totallaptimes!$1:$1048576,ROW()-1)-HLOOKUP(lapchart!J13,totallaptimes!$1:$1048576,ROW()-1),"")</f>
        <v>1.487268518518374E-5</v>
      </c>
      <c r="L13" s="2">
        <f>IFERROR(HLOOKUP(lapchart!L13,totallaptimes!$1:$1048576,ROW()-1)-HLOOKUP(lapchart!K13,totallaptimes!$1:$1048576,ROW()-1),"")</f>
        <v>1.1446759259263126E-5</v>
      </c>
      <c r="M13" s="2">
        <f>IFERROR(HLOOKUP(lapchart!M13,totallaptimes!$1:$1048576,ROW()-1)-HLOOKUP(lapchart!L13,totallaptimes!$1:$1048576,ROW()-1),"")</f>
        <v>4.2268518518516138E-5</v>
      </c>
      <c r="N13" s="2">
        <f>IFERROR(HLOOKUP(lapchart!N13,totallaptimes!$1:$1048576,ROW()-1)-HLOOKUP(lapchart!M13,totallaptimes!$1:$1048576,ROW()-1),"")</f>
        <v>1.9247685185181176E-5</v>
      </c>
      <c r="O13" s="2">
        <f>IFERROR(HLOOKUP(lapchart!O13,totallaptimes!$1:$1048576,ROW()-1)-HLOOKUP(lapchart!N13,totallaptimes!$1:$1048576,ROW()-1),"")</f>
        <v>3.6296296296298158E-5</v>
      </c>
      <c r="P13" s="2">
        <f>IFERROR(HLOOKUP(lapchart!P13,totallaptimes!$1:$1048576,ROW()-1)-HLOOKUP(lapchart!O13,totallaptimes!$1:$1048576,ROW()-1),"")</f>
        <v>1.2245370370370795E-5</v>
      </c>
      <c r="Q13" s="2">
        <f>IFERROR(HLOOKUP(lapchart!Q13,totallaptimes!$1:$1048576,ROW()-1)-HLOOKUP(lapchart!P13,totallaptimes!$1:$1048576,ROW()-1),"")</f>
        <v>9.652777777778565E-6</v>
      </c>
      <c r="R13" s="2">
        <f>IFERROR(HLOOKUP(lapchart!R13,totallaptimes!$1:$1048576,ROW()-1)-HLOOKUP(lapchart!Q13,totallaptimes!$1:$1048576,ROW()-1),"")</f>
        <v>9.6990740740734299E-6</v>
      </c>
      <c r="S13" s="2">
        <f>IFERROR(HLOOKUP(lapchart!S13,totallaptimes!$1:$1048576,ROW()-1)-HLOOKUP(lapchart!R13,totallaptimes!$1:$1048576,ROW()-1),"")</f>
        <v>1.0120370370370405E-4</v>
      </c>
      <c r="T13" s="2">
        <f>IFERROR(HLOOKUP(lapchart!T13,totallaptimes!$1:$1048576,ROW()-1)-HLOOKUP(lapchart!S13,totallaptimes!$1:$1048576,ROW()-1),"")</f>
        <v>2.7133101851851624E-4</v>
      </c>
      <c r="U13" s="2">
        <f>IFERROR(HLOOKUP(lapchart!U13,totallaptimes!$1:$1048576,ROW()-1)-HLOOKUP(lapchart!T13,totallaptimes!$1:$1048576,ROW()-1),"")</f>
        <v>1.0224305555555559E-3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1.2268518518519095E-5</v>
      </c>
      <c r="D14" s="2">
        <f>IFERROR(HLOOKUP(lapchart!D14,totallaptimes!$1:$1048576,ROW()-1)-HLOOKUP(lapchart!C14,totallaptimes!$1:$1048576,ROW()-1),"")</f>
        <v>1.481481481481646E-5</v>
      </c>
      <c r="E14" s="2">
        <f>IFERROR(HLOOKUP(lapchart!E14,totallaptimes!$1:$1048576,ROW()-1)-HLOOKUP(lapchart!D14,totallaptimes!$1:$1048576,ROW()-1),"")</f>
        <v>1.034722222222062E-5</v>
      </c>
      <c r="F14" s="2">
        <f>IFERROR(HLOOKUP(lapchart!F14,totallaptimes!$1:$1048576,ROW()-1)-HLOOKUP(lapchart!E14,totallaptimes!$1:$1048576,ROW()-1),"")</f>
        <v>1.4641203703704211E-5</v>
      </c>
      <c r="G14" s="2">
        <f>IFERROR(HLOOKUP(lapchart!G14,totallaptimes!$1:$1048576,ROW()-1)-HLOOKUP(lapchart!F14,totallaptimes!$1:$1048576,ROW()-1),"")</f>
        <v>9.8726851851839437E-6</v>
      </c>
      <c r="H14" s="2">
        <f>IFERROR(HLOOKUP(lapchart!H14,totallaptimes!$1:$1048576,ROW()-1)-HLOOKUP(lapchart!G14,totallaptimes!$1:$1048576,ROW()-1),"")</f>
        <v>3.4097222222223555E-5</v>
      </c>
      <c r="I14" s="2">
        <f>IFERROR(HLOOKUP(lapchart!I14,totallaptimes!$1:$1048576,ROW()-1)-HLOOKUP(lapchart!H14,totallaptimes!$1:$1048576,ROW()-1),"")</f>
        <v>2.5208333333331945E-5</v>
      </c>
      <c r="J14" s="2">
        <f>IFERROR(HLOOKUP(lapchart!J14,totallaptimes!$1:$1048576,ROW()-1)-HLOOKUP(lapchart!I14,totallaptimes!$1:$1048576,ROW()-1),"")</f>
        <v>3.6087962962965195E-5</v>
      </c>
      <c r="K14" s="2">
        <f>IFERROR(HLOOKUP(lapchart!K14,totallaptimes!$1:$1048576,ROW()-1)-HLOOKUP(lapchart!J14,totallaptimes!$1:$1048576,ROW()-1),"")</f>
        <v>1.1145833333331759E-5</v>
      </c>
      <c r="L14" s="2">
        <f>IFERROR(HLOOKUP(lapchart!L14,totallaptimes!$1:$1048576,ROW()-1)-HLOOKUP(lapchart!K14,totallaptimes!$1:$1048576,ROW()-1),"")</f>
        <v>2.0243055555559802E-5</v>
      </c>
      <c r="M14" s="2">
        <f>IFERROR(HLOOKUP(lapchart!M14,totallaptimes!$1:$1048576,ROW()-1)-HLOOKUP(lapchart!L14,totallaptimes!$1:$1048576,ROW()-1),"")</f>
        <v>2.0300925925923613E-5</v>
      </c>
      <c r="N14" s="2">
        <f>IFERROR(HLOOKUP(lapchart!N14,totallaptimes!$1:$1048576,ROW()-1)-HLOOKUP(lapchart!M14,totallaptimes!$1:$1048576,ROW()-1),"")</f>
        <v>2.8854166666661407E-5</v>
      </c>
      <c r="O14" s="2">
        <f>IFERROR(HLOOKUP(lapchart!O14,totallaptimes!$1:$1048576,ROW()-1)-HLOOKUP(lapchart!N14,totallaptimes!$1:$1048576,ROW()-1),"")</f>
        <v>4.837962962963259E-5</v>
      </c>
      <c r="P14" s="2">
        <f>IFERROR(HLOOKUP(lapchart!P14,totallaptimes!$1:$1048576,ROW()-1)-HLOOKUP(lapchart!O14,totallaptimes!$1:$1048576,ROW()-1),"")</f>
        <v>3.2662037037037642E-5</v>
      </c>
      <c r="Q14" s="2">
        <f>IFERROR(HLOOKUP(lapchart!Q14,totallaptimes!$1:$1048576,ROW()-1)-HLOOKUP(lapchart!P14,totallaptimes!$1:$1048576,ROW()-1),"")</f>
        <v>7.8240740740732895E-6</v>
      </c>
      <c r="R14" s="2">
        <f>IFERROR(HLOOKUP(lapchart!R14,totallaptimes!$1:$1048576,ROW()-1)-HLOOKUP(lapchart!Q14,totallaptimes!$1:$1048576,ROW()-1),"")</f>
        <v>6.0405092592592802E-5</v>
      </c>
      <c r="S14" s="2">
        <f>IFERROR(HLOOKUP(lapchart!S14,totallaptimes!$1:$1048576,ROW()-1)-HLOOKUP(lapchart!R14,totallaptimes!$1:$1048576,ROW()-1),"")</f>
        <v>4.061342592592658E-5</v>
      </c>
      <c r="T14" s="2">
        <f>IFERROR(HLOOKUP(lapchart!T14,totallaptimes!$1:$1048576,ROW()-1)-HLOOKUP(lapchart!S14,totallaptimes!$1:$1048576,ROW()-1),"")</f>
        <v>2.4999999999999849E-4</v>
      </c>
      <c r="U14" s="2">
        <f>IFERROR(HLOOKUP(lapchart!U14,totallaptimes!$1:$1048576,ROW()-1)-HLOOKUP(lapchart!T14,totallaptimes!$1:$1048576,ROW()-1),"")</f>
        <v>1.025300925925926E-3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9.3402777777799872E-6</v>
      </c>
      <c r="D15" s="2">
        <f>IFERROR(HLOOKUP(lapchart!D15,totallaptimes!$1:$1048576,ROW()-1)-HLOOKUP(lapchart!C15,totallaptimes!$1:$1048576,ROW()-1),"")</f>
        <v>1.5254629629628952E-5</v>
      </c>
      <c r="E15" s="2">
        <f>IFERROR(HLOOKUP(lapchart!E15,totallaptimes!$1:$1048576,ROW()-1)-HLOOKUP(lapchart!D15,totallaptimes!$1:$1048576,ROW()-1),"")</f>
        <v>1.1678240740740919E-5</v>
      </c>
      <c r="F15" s="2">
        <f>IFERROR(HLOOKUP(lapchart!F15,totallaptimes!$1:$1048576,ROW()-1)-HLOOKUP(lapchart!E15,totallaptimes!$1:$1048576,ROW()-1),"")</f>
        <v>1.3240740740740747E-5</v>
      </c>
      <c r="G15" s="2">
        <f>IFERROR(HLOOKUP(lapchart!G15,totallaptimes!$1:$1048576,ROW()-1)-HLOOKUP(lapchart!F15,totallaptimes!$1:$1048576,ROW()-1),"")</f>
        <v>1.0902777777776346E-5</v>
      </c>
      <c r="H15" s="2">
        <f>IFERROR(HLOOKUP(lapchart!H15,totallaptimes!$1:$1048576,ROW()-1)-HLOOKUP(lapchart!G15,totallaptimes!$1:$1048576,ROW()-1),"")</f>
        <v>3.6481481481481087E-5</v>
      </c>
      <c r="I15" s="2">
        <f>IFERROR(HLOOKUP(lapchart!I15,totallaptimes!$1:$1048576,ROW()-1)-HLOOKUP(lapchart!H15,totallaptimes!$1:$1048576,ROW()-1),"")</f>
        <v>2.451388888888989E-5</v>
      </c>
      <c r="J15" s="2">
        <f>IFERROR(HLOOKUP(lapchart!J15,totallaptimes!$1:$1048576,ROW()-1)-HLOOKUP(lapchart!I15,totallaptimes!$1:$1048576,ROW()-1),"")</f>
        <v>3.7268518518519811E-5</v>
      </c>
      <c r="K15" s="2">
        <f>IFERROR(HLOOKUP(lapchart!K15,totallaptimes!$1:$1048576,ROW()-1)-HLOOKUP(lapchart!J15,totallaptimes!$1:$1048576,ROW()-1),"")</f>
        <v>1.6678240740738981E-5</v>
      </c>
      <c r="L15" s="2">
        <f>IFERROR(HLOOKUP(lapchart!L15,totallaptimes!$1:$1048576,ROW()-1)-HLOOKUP(lapchart!K15,totallaptimes!$1:$1048576,ROW()-1),"")</f>
        <v>1.0381944444450009E-5</v>
      </c>
      <c r="M15" s="2">
        <f>IFERROR(HLOOKUP(lapchart!M15,totallaptimes!$1:$1048576,ROW()-1)-HLOOKUP(lapchart!L15,totallaptimes!$1:$1048576,ROW()-1),"")</f>
        <v>1.4409722222219479E-5</v>
      </c>
      <c r="N15" s="2">
        <f>IFERROR(HLOOKUP(lapchart!N15,totallaptimes!$1:$1048576,ROW()-1)-HLOOKUP(lapchart!M15,totallaptimes!$1:$1048576,ROW()-1),"")</f>
        <v>3.1365740740734588E-5</v>
      </c>
      <c r="O15" s="2">
        <f>IFERROR(HLOOKUP(lapchart!O15,totallaptimes!$1:$1048576,ROW()-1)-HLOOKUP(lapchart!N15,totallaptimes!$1:$1048576,ROW()-1),"")</f>
        <v>9.0706018518522946E-5</v>
      </c>
      <c r="P15" s="2">
        <f>IFERROR(HLOOKUP(lapchart!P15,totallaptimes!$1:$1048576,ROW()-1)-HLOOKUP(lapchart!O15,totallaptimes!$1:$1048576,ROW()-1),"")</f>
        <v>1.0173611111108372E-5</v>
      </c>
      <c r="Q15" s="2">
        <f>IFERROR(HLOOKUP(lapchart!Q15,totallaptimes!$1:$1048576,ROW()-1)-HLOOKUP(lapchart!P15,totallaptimes!$1:$1048576,ROW()-1),"")</f>
        <v>2.1319444444445335E-5</v>
      </c>
      <c r="R15" s="2">
        <f>IFERROR(HLOOKUP(lapchart!R15,totallaptimes!$1:$1048576,ROW()-1)-HLOOKUP(lapchart!Q15,totallaptimes!$1:$1048576,ROW()-1),"")</f>
        <v>1.1846064814815052E-4</v>
      </c>
      <c r="S15" s="2">
        <f>IFERROR(HLOOKUP(lapchart!S15,totallaptimes!$1:$1048576,ROW()-1)-HLOOKUP(lapchart!R15,totallaptimes!$1:$1048576,ROW()-1),"")</f>
        <v>1.1898148148148033E-4</v>
      </c>
      <c r="T15" s="2">
        <f>IFERROR(HLOOKUP(lapchart!T15,totallaptimes!$1:$1048576,ROW()-1)-HLOOKUP(lapchart!S15,totallaptimes!$1:$1048576,ROW()-1),"")</f>
        <v>8.0162037037034839E-5</v>
      </c>
      <c r="U15" s="2">
        <f>IFERROR(HLOOKUP(lapchart!U15,totallaptimes!$1:$1048576,ROW()-1)-HLOOKUP(lapchart!T15,totallaptimes!$1:$1048576,ROW()-1),"")</f>
        <v>1.0233217592592603E-3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7.2800925925951832E-6</v>
      </c>
      <c r="D16" s="2">
        <f>IFERROR(HLOOKUP(lapchart!D16,totallaptimes!$1:$1048576,ROW()-1)-HLOOKUP(lapchart!C16,totallaptimes!$1:$1048576,ROW()-1),"")</f>
        <v>1.7939814814814381E-5</v>
      </c>
      <c r="E16" s="2">
        <f>IFERROR(HLOOKUP(lapchart!E16,totallaptimes!$1:$1048576,ROW()-1)-HLOOKUP(lapchart!D16,totallaptimes!$1:$1048576,ROW()-1),"")</f>
        <v>1.1076388888888594E-5</v>
      </c>
      <c r="F16" s="2">
        <f>IFERROR(HLOOKUP(lapchart!F16,totallaptimes!$1:$1048576,ROW()-1)-HLOOKUP(lapchart!E16,totallaptimes!$1:$1048576,ROW()-1),"")</f>
        <v>1.1840277777779018E-5</v>
      </c>
      <c r="G16" s="2">
        <f>IFERROR(HLOOKUP(lapchart!G16,totallaptimes!$1:$1048576,ROW()-1)-HLOOKUP(lapchart!F16,totallaptimes!$1:$1048576,ROW()-1),"")</f>
        <v>1.4687499999999076E-5</v>
      </c>
      <c r="H16" s="2">
        <f>IFERROR(HLOOKUP(lapchart!H16,totallaptimes!$1:$1048576,ROW()-1)-HLOOKUP(lapchart!G16,totallaptimes!$1:$1048576,ROW()-1),"")</f>
        <v>2.8715277777775078E-5</v>
      </c>
      <c r="I16" s="2">
        <f>IFERROR(HLOOKUP(lapchart!I16,totallaptimes!$1:$1048576,ROW()-1)-HLOOKUP(lapchart!H16,totallaptimes!$1:$1048576,ROW()-1),"")</f>
        <v>3.0682870370373622E-5</v>
      </c>
      <c r="J16" s="2">
        <f>IFERROR(HLOOKUP(lapchart!J16,totallaptimes!$1:$1048576,ROW()-1)-HLOOKUP(lapchart!I16,totallaptimes!$1:$1048576,ROW()-1),"")</f>
        <v>3.743055555555444E-5</v>
      </c>
      <c r="K16" s="2">
        <f>IFERROR(HLOOKUP(lapchart!K16,totallaptimes!$1:$1048576,ROW()-1)-HLOOKUP(lapchart!J16,totallaptimes!$1:$1048576,ROW()-1),"")</f>
        <v>1.5937500000000326E-5</v>
      </c>
      <c r="L16" s="2">
        <f>IFERROR(HLOOKUP(lapchart!L16,totallaptimes!$1:$1048576,ROW()-1)-HLOOKUP(lapchart!K16,totallaptimes!$1:$1048576,ROW()-1),"")</f>
        <v>1.2071759259262016E-5</v>
      </c>
      <c r="M16" s="2">
        <f>IFERROR(HLOOKUP(lapchart!M16,totallaptimes!$1:$1048576,ROW()-1)-HLOOKUP(lapchart!L16,totallaptimes!$1:$1048576,ROW()-1),"")</f>
        <v>1.160879629629602E-5</v>
      </c>
      <c r="N16" s="2">
        <f>IFERROR(HLOOKUP(lapchart!N16,totallaptimes!$1:$1048576,ROW()-1)-HLOOKUP(lapchart!M16,totallaptimes!$1:$1048576,ROW()-1),"")</f>
        <v>2.4965277777771328E-5</v>
      </c>
      <c r="O16" s="2">
        <f>IFERROR(HLOOKUP(lapchart!O16,totallaptimes!$1:$1048576,ROW()-1)-HLOOKUP(lapchart!N16,totallaptimes!$1:$1048576,ROW()-1),"")</f>
        <v>1.0118055555555922E-4</v>
      </c>
      <c r="P16" s="2">
        <f>IFERROR(HLOOKUP(lapchart!P16,totallaptimes!$1:$1048576,ROW()-1)-HLOOKUP(lapchart!O16,totallaptimes!$1:$1048576,ROW()-1),"")</f>
        <v>8.6574074074051433E-6</v>
      </c>
      <c r="Q16" s="2">
        <f>IFERROR(HLOOKUP(lapchart!Q16,totallaptimes!$1:$1048576,ROW()-1)-HLOOKUP(lapchart!P16,totallaptimes!$1:$1048576,ROW()-1),"")</f>
        <v>1.5581018518518938E-4</v>
      </c>
      <c r="R16" s="2">
        <f>IFERROR(HLOOKUP(lapchart!R16,totallaptimes!$1:$1048576,ROW()-1)-HLOOKUP(lapchart!Q16,totallaptimes!$1:$1048576,ROW()-1),"")</f>
        <v>6.199074074073746E-5</v>
      </c>
      <c r="S16" s="2">
        <f>IFERROR(HLOOKUP(lapchart!S16,totallaptimes!$1:$1048576,ROW()-1)-HLOOKUP(lapchart!R16,totallaptimes!$1:$1048576,ROW()-1),"")</f>
        <v>1.6874999999999529E-5</v>
      </c>
      <c r="T16" s="2">
        <f>IFERROR(HLOOKUP(lapchart!T16,totallaptimes!$1:$1048576,ROW()-1)-HLOOKUP(lapchart!S16,totallaptimes!$1:$1048576,ROW()-1),"")</f>
        <v>1.0052083333333267E-4</v>
      </c>
      <c r="U16" s="2">
        <f>IFERROR(HLOOKUP(lapchart!U16,totallaptimes!$1:$1048576,ROW()-1)-HLOOKUP(lapchart!T16,totallaptimes!$1:$1048576,ROW()-1),"")</f>
        <v>1.0165856481481501E-3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1.1134259259262813E-5</v>
      </c>
      <c r="D17" s="2">
        <f>IFERROR(HLOOKUP(lapchart!D17,totallaptimes!$1:$1048576,ROW()-1)-HLOOKUP(lapchart!C17,totallaptimes!$1:$1048576,ROW()-1),"")</f>
        <v>1.9444444444443459E-5</v>
      </c>
      <c r="E17" s="2">
        <f>IFERROR(HLOOKUP(lapchart!E17,totallaptimes!$1:$1048576,ROW()-1)-HLOOKUP(lapchart!D17,totallaptimes!$1:$1048576,ROW()-1),"")</f>
        <v>8.9930555555554903E-6</v>
      </c>
      <c r="F17" s="2">
        <f>IFERROR(HLOOKUP(lapchart!F17,totallaptimes!$1:$1048576,ROW()-1)-HLOOKUP(lapchart!E17,totallaptimes!$1:$1048576,ROW()-1),"")</f>
        <v>1.2650462962962572E-5</v>
      </c>
      <c r="G17" s="2">
        <f>IFERROR(HLOOKUP(lapchart!G17,totallaptimes!$1:$1048576,ROW()-1)-HLOOKUP(lapchart!F17,totallaptimes!$1:$1048576,ROW()-1),"")</f>
        <v>1.1724537037037519E-5</v>
      </c>
      <c r="H17" s="2">
        <f>IFERROR(HLOOKUP(lapchart!H17,totallaptimes!$1:$1048576,ROW()-1)-HLOOKUP(lapchart!G17,totallaptimes!$1:$1048576,ROW()-1),"")</f>
        <v>2.8194444444441802E-5</v>
      </c>
      <c r="I17" s="2">
        <f>IFERROR(HLOOKUP(lapchart!I17,totallaptimes!$1:$1048576,ROW()-1)-HLOOKUP(lapchart!H17,totallaptimes!$1:$1048576,ROW()-1),"")</f>
        <v>3.4907407407410579E-5</v>
      </c>
      <c r="J17" s="2">
        <f>IFERROR(HLOOKUP(lapchart!J17,totallaptimes!$1:$1048576,ROW()-1)-HLOOKUP(lapchart!I17,totallaptimes!$1:$1048576,ROW()-1),"")</f>
        <v>4.0185185185184769E-5</v>
      </c>
      <c r="K17" s="2">
        <f>IFERROR(HLOOKUP(lapchart!K17,totallaptimes!$1:$1048576,ROW()-1)-HLOOKUP(lapchart!J17,totallaptimes!$1:$1048576,ROW()-1),"")</f>
        <v>1.6909722222221979E-5</v>
      </c>
      <c r="L17" s="2">
        <f>IFERROR(HLOOKUP(lapchart!L17,totallaptimes!$1:$1048576,ROW()-1)-HLOOKUP(lapchart!K17,totallaptimes!$1:$1048576,ROW()-1),"")</f>
        <v>2.6157407407408767E-5</v>
      </c>
      <c r="M17" s="2">
        <f>IFERROR(HLOOKUP(lapchart!M17,totallaptimes!$1:$1048576,ROW()-1)-HLOOKUP(lapchart!L17,totallaptimes!$1:$1048576,ROW()-1),"")</f>
        <v>1.7118055555549738E-5</v>
      </c>
      <c r="N17" s="2">
        <f>IFERROR(HLOOKUP(lapchart!N17,totallaptimes!$1:$1048576,ROW()-1)-HLOOKUP(lapchart!M17,totallaptimes!$1:$1048576,ROW()-1),"")</f>
        <v>5.7094907407413686E-5</v>
      </c>
      <c r="O17" s="2">
        <f>IFERROR(HLOOKUP(lapchart!O17,totallaptimes!$1:$1048576,ROW()-1)-HLOOKUP(lapchart!N17,totallaptimes!$1:$1048576,ROW()-1),"")</f>
        <v>5.0601851851850288E-5</v>
      </c>
      <c r="P17" s="2">
        <f>IFERROR(HLOOKUP(lapchart!P17,totallaptimes!$1:$1048576,ROW()-1)-HLOOKUP(lapchart!O17,totallaptimes!$1:$1048576,ROW()-1),"")</f>
        <v>8.0092592592562184E-6</v>
      </c>
      <c r="Q17" s="2">
        <f>IFERROR(HLOOKUP(lapchart!Q17,totallaptimes!$1:$1048576,ROW()-1)-HLOOKUP(lapchart!P17,totallaptimes!$1:$1048576,ROW()-1),"")</f>
        <v>1.6560185185185775E-4</v>
      </c>
      <c r="R17" s="2">
        <f>IFERROR(HLOOKUP(lapchart!R17,totallaptimes!$1:$1048576,ROW()-1)-HLOOKUP(lapchart!Q17,totallaptimes!$1:$1048576,ROW()-1),"")</f>
        <v>1.9178240740734542E-5</v>
      </c>
      <c r="S17" s="2">
        <f>IFERROR(HLOOKUP(lapchart!S17,totallaptimes!$1:$1048576,ROW()-1)-HLOOKUP(lapchart!R17,totallaptimes!$1:$1048576,ROW()-1),"")</f>
        <v>2.4085648148149813E-5</v>
      </c>
      <c r="T17" s="2">
        <f>IFERROR(HLOOKUP(lapchart!T17,totallaptimes!$1:$1048576,ROW()-1)-HLOOKUP(lapchart!S17,totallaptimes!$1:$1048576,ROW()-1),"")</f>
        <v>1.2252314814814591E-4</v>
      </c>
      <c r="U17" s="2">
        <f>IFERROR(HLOOKUP(lapchart!U17,totallaptimes!$1:$1048576,ROW()-1)-HLOOKUP(lapchart!T17,totallaptimes!$1:$1048576,ROW()-1),"")</f>
        <v>1.0082175925925953E-3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2.186342592593038E-5</v>
      </c>
      <c r="D18" s="2">
        <f>IFERROR(HLOOKUP(lapchart!D18,totallaptimes!$1:$1048576,ROW()-1)-HLOOKUP(lapchart!C18,totallaptimes!$1:$1048576,ROW()-1),"")</f>
        <v>1.7349537037036206E-5</v>
      </c>
      <c r="E18" s="2">
        <f>IFERROR(HLOOKUP(lapchart!E18,totallaptimes!$1:$1048576,ROW()-1)-HLOOKUP(lapchart!D18,totallaptimes!$1:$1048576,ROW()-1),"")</f>
        <v>1.1168981481481793E-5</v>
      </c>
      <c r="F18" s="2">
        <f>IFERROR(HLOOKUP(lapchart!F18,totallaptimes!$1:$1048576,ROW()-1)-HLOOKUP(lapchart!E18,totallaptimes!$1:$1048576,ROW()-1),"")</f>
        <v>1.0636574074070898E-5</v>
      </c>
      <c r="G18" s="2">
        <f>IFERROR(HLOOKUP(lapchart!G18,totallaptimes!$1:$1048576,ROW()-1)-HLOOKUP(lapchart!F18,totallaptimes!$1:$1048576,ROW()-1),"")</f>
        <v>1.4525462962964447E-5</v>
      </c>
      <c r="H18" s="2">
        <f>IFERROR(HLOOKUP(lapchart!H18,totallaptimes!$1:$1048576,ROW()-1)-HLOOKUP(lapchart!G18,totallaptimes!$1:$1048576,ROW()-1),"")</f>
        <v>2.4004629629627294E-5</v>
      </c>
      <c r="I18" s="2">
        <f>IFERROR(HLOOKUP(lapchart!I18,totallaptimes!$1:$1048576,ROW()-1)-HLOOKUP(lapchart!H18,totallaptimes!$1:$1048576,ROW()-1),"")</f>
        <v>3.8090277777780984E-5</v>
      </c>
      <c r="J18" s="2">
        <f>IFERROR(HLOOKUP(lapchart!J18,totallaptimes!$1:$1048576,ROW()-1)-HLOOKUP(lapchart!I18,totallaptimes!$1:$1048576,ROW()-1),"")</f>
        <v>4.253472222222332E-5</v>
      </c>
      <c r="K18" s="2">
        <f>IFERROR(HLOOKUP(lapchart!K18,totallaptimes!$1:$1048576,ROW()-1)-HLOOKUP(lapchart!J18,totallaptimes!$1:$1048576,ROW()-1),"")</f>
        <v>1.158564814814772E-5</v>
      </c>
      <c r="L18" s="2">
        <f>IFERROR(HLOOKUP(lapchart!L18,totallaptimes!$1:$1048576,ROW()-1)-HLOOKUP(lapchart!K18,totallaptimes!$1:$1048576,ROW()-1),"")</f>
        <v>1.6261574074073054E-5</v>
      </c>
      <c r="M18" s="2">
        <f>IFERROR(HLOOKUP(lapchart!M18,totallaptimes!$1:$1048576,ROW()-1)-HLOOKUP(lapchart!L18,totallaptimes!$1:$1048576,ROW()-1),"")</f>
        <v>2.2708333333329445E-5</v>
      </c>
      <c r="N18" s="2">
        <f>IFERROR(HLOOKUP(lapchart!N18,totallaptimes!$1:$1048576,ROW()-1)-HLOOKUP(lapchart!M18,totallaptimes!$1:$1048576,ROW()-1),"")</f>
        <v>1.1552083333333726E-4</v>
      </c>
      <c r="O18" s="2">
        <f>IFERROR(HLOOKUP(lapchart!O18,totallaptimes!$1:$1048576,ROW()-1)-HLOOKUP(lapchart!N18,totallaptimes!$1:$1048576,ROW()-1),"")</f>
        <v>9.6759259259233954E-6</v>
      </c>
      <c r="P18" s="2">
        <f>IFERROR(HLOOKUP(lapchart!P18,totallaptimes!$1:$1048576,ROW()-1)-HLOOKUP(lapchart!O18,totallaptimes!$1:$1048576,ROW()-1),"")</f>
        <v>1.9671296296296797E-4</v>
      </c>
      <c r="Q18" s="2">
        <f>IFERROR(HLOOKUP(lapchart!Q18,totallaptimes!$1:$1048576,ROW()-1)-HLOOKUP(lapchart!P18,totallaptimes!$1:$1048576,ROW()-1),"")</f>
        <v>5.3703703703708583E-6</v>
      </c>
      <c r="R18" s="2">
        <f>IFERROR(HLOOKUP(lapchart!R18,totallaptimes!$1:$1048576,ROW()-1)-HLOOKUP(lapchart!Q18,totallaptimes!$1:$1048576,ROW()-1),"")</f>
        <v>7.1064814814759958E-6</v>
      </c>
      <c r="S18" s="2">
        <f>IFERROR(HLOOKUP(lapchart!S18,totallaptimes!$1:$1048576,ROW()-1)-HLOOKUP(lapchart!R18,totallaptimes!$1:$1048576,ROW()-1),"")</f>
        <v>6.8865740740740866E-6</v>
      </c>
      <c r="T18" s="2">
        <f>IFERROR(HLOOKUP(lapchart!T18,totallaptimes!$1:$1048576,ROW()-1)-HLOOKUP(lapchart!S18,totallaptimes!$1:$1048576,ROW()-1),"")</f>
        <v>1.1082175925925669E-4</v>
      </c>
      <c r="U18" s="2">
        <f>IFERROR(HLOOKUP(lapchart!U18,totallaptimes!$1:$1048576,ROW()-1)-HLOOKUP(lapchart!T18,totallaptimes!$1:$1048576,ROW()-1),"")</f>
        <v>1.0027083333333381E-3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1.7268518518520626E-5</v>
      </c>
      <c r="D19" s="2">
        <f>IFERROR(HLOOKUP(lapchart!D19,totallaptimes!$1:$1048576,ROW()-1)-HLOOKUP(lapchart!C19,totallaptimes!$1:$1048576,ROW()-1),"")</f>
        <v>2.7546296296296346E-5</v>
      </c>
      <c r="E19" s="2">
        <f>IFERROR(HLOOKUP(lapchart!E19,totallaptimes!$1:$1048576,ROW()-1)-HLOOKUP(lapchart!D19,totallaptimes!$1:$1048576,ROW()-1),"")</f>
        <v>1.2986111111112919E-5</v>
      </c>
      <c r="F19" s="2">
        <f>IFERROR(HLOOKUP(lapchart!F19,totallaptimes!$1:$1048576,ROW()-1)-HLOOKUP(lapchart!E19,totallaptimes!$1:$1048576,ROW()-1),"")</f>
        <v>1.8888888888884264E-5</v>
      </c>
      <c r="G19" s="2">
        <f>IFERROR(HLOOKUP(lapchart!G19,totallaptimes!$1:$1048576,ROW()-1)-HLOOKUP(lapchart!F19,totallaptimes!$1:$1048576,ROW()-1),"")</f>
        <v>1.5046296296297723E-5</v>
      </c>
      <c r="H19" s="2">
        <f>IFERROR(HLOOKUP(lapchart!H19,totallaptimes!$1:$1048576,ROW()-1)-HLOOKUP(lapchart!G19,totallaptimes!$1:$1048576,ROW()-1),"")</f>
        <v>2.7974537037032954E-5</v>
      </c>
      <c r="I19" s="2">
        <f>IFERROR(HLOOKUP(lapchart!I19,totallaptimes!$1:$1048576,ROW()-1)-HLOOKUP(lapchart!H19,totallaptimes!$1:$1048576,ROW()-1),"")</f>
        <v>3.1157407407413767E-5</v>
      </c>
      <c r="J19" s="2">
        <f>IFERROR(HLOOKUP(lapchart!J19,totallaptimes!$1:$1048576,ROW()-1)-HLOOKUP(lapchart!I19,totallaptimes!$1:$1048576,ROW()-1),"")</f>
        <v>4.8124999999999557E-5</v>
      </c>
      <c r="K19" s="2">
        <f>IFERROR(HLOOKUP(lapchart!K19,totallaptimes!$1:$1048576,ROW()-1)-HLOOKUP(lapchart!J19,totallaptimes!$1:$1048576,ROW()-1),"")</f>
        <v>9.4212962962955671E-6</v>
      </c>
      <c r="L19" s="2">
        <f>IFERROR(HLOOKUP(lapchart!L19,totallaptimes!$1:$1048576,ROW()-1)-HLOOKUP(lapchart!K19,totallaptimes!$1:$1048576,ROW()-1),"")</f>
        <v>9.5833333333336657E-6</v>
      </c>
      <c r="M19" s="2">
        <f>IFERROR(HLOOKUP(lapchart!M19,totallaptimes!$1:$1048576,ROW()-1)-HLOOKUP(lapchart!L19,totallaptimes!$1:$1048576,ROW()-1),"")</f>
        <v>2.0555555555551441E-5</v>
      </c>
      <c r="N19" s="2">
        <f>IFERROR(HLOOKUP(lapchart!N19,totallaptimes!$1:$1048576,ROW()-1)-HLOOKUP(lapchart!M19,totallaptimes!$1:$1048576,ROW()-1),"")</f>
        <v>1.3089120370370771E-4</v>
      </c>
      <c r="O19" s="2">
        <f>IFERROR(HLOOKUP(lapchart!O19,totallaptimes!$1:$1048576,ROW()-1)-HLOOKUP(lapchart!N19,totallaptimes!$1:$1048576,ROW()-1),"")</f>
        <v>6.7013888888842188E-6</v>
      </c>
      <c r="P19" s="2">
        <f>IFERROR(HLOOKUP(lapchart!P19,totallaptimes!$1:$1048576,ROW()-1)-HLOOKUP(lapchart!O19,totallaptimes!$1:$1048576,ROW()-1),"")</f>
        <v>1.7659722222222729E-4</v>
      </c>
      <c r="Q19" s="2">
        <f>IFERROR(HLOOKUP(lapchart!Q19,totallaptimes!$1:$1048576,ROW()-1)-HLOOKUP(lapchart!P19,totallaptimes!$1:$1048576,ROW()-1),"")</f>
        <v>6.2326388888884338E-5</v>
      </c>
      <c r="R19" s="2">
        <f>IFERROR(HLOOKUP(lapchart!R19,totallaptimes!$1:$1048576,ROW()-1)-HLOOKUP(lapchart!Q19,totallaptimes!$1:$1048576,ROW()-1),"")</f>
        <v>1.4513888888890297E-5</v>
      </c>
      <c r="S19" s="2">
        <f>IFERROR(HLOOKUP(lapchart!S19,totallaptimes!$1:$1048576,ROW()-1)-HLOOKUP(lapchart!R19,totallaptimes!$1:$1048576,ROW()-1),"")</f>
        <v>1.6087962962967745E-5</v>
      </c>
      <c r="T19" s="2">
        <f>IFERROR(HLOOKUP(lapchart!T19,totallaptimes!$1:$1048576,ROW()-1)-HLOOKUP(lapchart!S19,totallaptimes!$1:$1048576,ROW()-1),"")</f>
        <v>6.4363425925917372E-5</v>
      </c>
      <c r="U19" s="2">
        <f>IFERROR(HLOOKUP(lapchart!U19,totallaptimes!$1:$1048576,ROW()-1)-HLOOKUP(lapchart!T19,totallaptimes!$1:$1048576,ROW()-1),"")</f>
        <v>9.8837962962963419E-4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1.2199074074074195E-5</v>
      </c>
      <c r="D20" s="2">
        <f>IFERROR(HLOOKUP(lapchart!D20,totallaptimes!$1:$1048576,ROW()-1)-HLOOKUP(lapchart!C20,totallaptimes!$1:$1048576,ROW()-1),"")</f>
        <v>2.9201388888889374E-5</v>
      </c>
      <c r="E20" s="2">
        <f>IFERROR(HLOOKUP(lapchart!E20,totallaptimes!$1:$1048576,ROW()-1)-HLOOKUP(lapchart!D20,totallaptimes!$1:$1048576,ROW()-1),"")</f>
        <v>2.3680555555558036E-5</v>
      </c>
      <c r="F20" s="2">
        <f>IFERROR(HLOOKUP(lapchart!F20,totallaptimes!$1:$1048576,ROW()-1)-HLOOKUP(lapchart!E20,totallaptimes!$1:$1048576,ROW()-1),"")</f>
        <v>1.0196759259253202E-5</v>
      </c>
      <c r="G20" s="2">
        <f>IFERROR(HLOOKUP(lapchart!G20,totallaptimes!$1:$1048576,ROW()-1)-HLOOKUP(lapchart!F20,totallaptimes!$1:$1048576,ROW()-1),"")</f>
        <v>2.3344907407411158E-5</v>
      </c>
      <c r="H20" s="2">
        <f>IFERROR(HLOOKUP(lapchart!H20,totallaptimes!$1:$1048576,ROW()-1)-HLOOKUP(lapchart!G20,totallaptimes!$1:$1048576,ROW()-1),"")</f>
        <v>2.5127314814809426E-5</v>
      </c>
      <c r="I20" s="2">
        <f>IFERROR(HLOOKUP(lapchart!I20,totallaptimes!$1:$1048576,ROW()-1)-HLOOKUP(lapchart!H20,totallaptimes!$1:$1048576,ROW()-1),"")</f>
        <v>3.0416666666671643E-5</v>
      </c>
      <c r="J20" s="2">
        <f>IFERROR(HLOOKUP(lapchart!J20,totallaptimes!$1:$1048576,ROW()-1)-HLOOKUP(lapchart!I20,totallaptimes!$1:$1048576,ROW()-1),"")</f>
        <v>6.3437499999999258E-5</v>
      </c>
      <c r="K20" s="2">
        <f>IFERROR(HLOOKUP(lapchart!K20,totallaptimes!$1:$1048576,ROW()-1)-HLOOKUP(lapchart!J20,totallaptimes!$1:$1048576,ROW()-1),"")</f>
        <v>9.1782407407418887E-6</v>
      </c>
      <c r="L20" s="2">
        <f>IFERROR(HLOOKUP(lapchart!L20,totallaptimes!$1:$1048576,ROW()-1)-HLOOKUP(lapchart!K20,totallaptimes!$1:$1048576,ROW()-1),"")</f>
        <v>1.3541666666661706E-5</v>
      </c>
      <c r="M20" s="2">
        <f>IFERROR(HLOOKUP(lapchart!M20,totallaptimes!$1:$1048576,ROW()-1)-HLOOKUP(lapchart!L20,totallaptimes!$1:$1048576,ROW()-1),"")</f>
        <v>5.4224537037041859E-5</v>
      </c>
      <c r="N20" s="2">
        <f>IFERROR(HLOOKUP(lapchart!N20,totallaptimes!$1:$1048576,ROW()-1)-HLOOKUP(lapchart!M20,totallaptimes!$1:$1048576,ROW()-1),"")</f>
        <v>1.0177083333333392E-4</v>
      </c>
      <c r="O20" s="2">
        <f>IFERROR(HLOOKUP(lapchart!O20,totallaptimes!$1:$1048576,ROW()-1)-HLOOKUP(lapchart!N20,totallaptimes!$1:$1048576,ROW()-1),"")</f>
        <v>6.4351851851787711E-6</v>
      </c>
      <c r="P20" s="2">
        <f>IFERROR(HLOOKUP(lapchart!P20,totallaptimes!$1:$1048576,ROW()-1)-HLOOKUP(lapchart!O20,totallaptimes!$1:$1048576,ROW()-1),"")</f>
        <v>1.2743055555556118E-4</v>
      </c>
      <c r="Q20" s="2">
        <f>IFERROR(HLOOKUP(lapchart!Q20,totallaptimes!$1:$1048576,ROW()-1)-HLOOKUP(lapchart!P20,totallaptimes!$1:$1048576,ROW()-1),"")</f>
        <v>7.5706018518514884E-5</v>
      </c>
      <c r="R20" s="2">
        <f>IFERROR(HLOOKUP(lapchart!R20,totallaptimes!$1:$1048576,ROW()-1)-HLOOKUP(lapchart!Q20,totallaptimes!$1:$1048576,ROW()-1),"")</f>
        <v>2.3993055555556614E-5</v>
      </c>
      <c r="S20" s="2">
        <f>IFERROR(HLOOKUP(lapchart!S20,totallaptimes!$1:$1048576,ROW()-1)-HLOOKUP(lapchart!R20,totallaptimes!$1:$1048576,ROW()-1),"")</f>
        <v>5.1712962962968678E-5</v>
      </c>
      <c r="T20" s="2">
        <f>IFERROR(HLOOKUP(lapchart!T20,totallaptimes!$1:$1048576,ROW()-1)-HLOOKUP(lapchart!S20,totallaptimes!$1:$1048576,ROW()-1),"")</f>
        <v>3.8715277777767731E-5</v>
      </c>
      <c r="U20" s="2">
        <f>IFERROR(HLOOKUP(lapchart!U20,totallaptimes!$1:$1048576,ROW()-1)-HLOOKUP(lapchart!T20,totallaptimes!$1:$1048576,ROW()-1),"")</f>
        <v>9.8870370370371038E-4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9.1666666666677388E-6</v>
      </c>
      <c r="D21" s="2">
        <f>IFERROR(HLOOKUP(lapchart!D21,totallaptimes!$1:$1048576,ROW()-1)-HLOOKUP(lapchart!C21,totallaptimes!$1:$1048576,ROW()-1),"")</f>
        <v>7.746527777777526E-5</v>
      </c>
      <c r="E21" s="2">
        <f>IFERROR(HLOOKUP(lapchart!E21,totallaptimes!$1:$1048576,ROW()-1)-HLOOKUP(lapchart!D21,totallaptimes!$1:$1048576,ROW()-1),"")</f>
        <v>1.6331018518521423E-5</v>
      </c>
      <c r="F21" s="2">
        <f>IFERROR(HLOOKUP(lapchart!F21,totallaptimes!$1:$1048576,ROW()-1)-HLOOKUP(lapchart!E21,totallaptimes!$1:$1048576,ROW()-1),"")</f>
        <v>1.9166666666663862E-5</v>
      </c>
      <c r="G21" s="2">
        <f>IFERROR(HLOOKUP(lapchart!G21,totallaptimes!$1:$1048576,ROW()-1)-HLOOKUP(lapchart!F21,totallaptimes!$1:$1048576,ROW()-1),"")</f>
        <v>4.710648148151253E-6</v>
      </c>
      <c r="H21" s="2">
        <f>IFERROR(HLOOKUP(lapchart!H21,totallaptimes!$1:$1048576,ROW()-1)-HLOOKUP(lapchart!G21,totallaptimes!$1:$1048576,ROW()-1),"")</f>
        <v>2.4826388888888468E-5</v>
      </c>
      <c r="I21" s="2">
        <f>IFERROR(HLOOKUP(lapchart!I21,totallaptimes!$1:$1048576,ROW()-1)-HLOOKUP(lapchart!H21,totallaptimes!$1:$1048576,ROW()-1),"")</f>
        <v>1.4953703703707993E-5</v>
      </c>
      <c r="J21" s="2">
        <f>IFERROR(HLOOKUP(lapchart!J21,totallaptimes!$1:$1048576,ROW()-1)-HLOOKUP(lapchart!I21,totallaptimes!$1:$1048576,ROW()-1),"")</f>
        <v>2.5601851851846102E-5</v>
      </c>
      <c r="K21" s="2">
        <f>IFERROR(HLOOKUP(lapchart!K21,totallaptimes!$1:$1048576,ROW()-1)-HLOOKUP(lapchart!J21,totallaptimes!$1:$1048576,ROW()-1),"")</f>
        <v>1.6099537037038425E-5</v>
      </c>
      <c r="L21" s="2">
        <f>IFERROR(HLOOKUP(lapchart!L21,totallaptimes!$1:$1048576,ROW()-1)-HLOOKUP(lapchart!K21,totallaptimes!$1:$1048576,ROW()-1),"")</f>
        <v>2.0543981481477291E-5</v>
      </c>
      <c r="M21" s="2">
        <f>IFERROR(HLOOKUP(lapchart!M21,totallaptimes!$1:$1048576,ROW()-1)-HLOOKUP(lapchart!L21,totallaptimes!$1:$1048576,ROW()-1),"")</f>
        <v>1.5745370370370479E-4</v>
      </c>
      <c r="N21" s="2">
        <f>IFERROR(HLOOKUP(lapchart!N21,totallaptimes!$1:$1048576,ROW()-1)-HLOOKUP(lapchart!M21,totallaptimes!$1:$1048576,ROW()-1),"")</f>
        <v>3.5104166666671127E-5</v>
      </c>
      <c r="O21" s="2">
        <f>IFERROR(HLOOKUP(lapchart!O21,totallaptimes!$1:$1048576,ROW()-1)-HLOOKUP(lapchart!N21,totallaptimes!$1:$1048576,ROW()-1),"")</f>
        <v>8.390046296296097E-5</v>
      </c>
      <c r="P21" s="2">
        <f>IFERROR(HLOOKUP(lapchart!P21,totallaptimes!$1:$1048576,ROW()-1)-HLOOKUP(lapchart!O21,totallaptimes!$1:$1048576,ROW()-1),"")</f>
        <v>1.5358796296296301E-5</v>
      </c>
      <c r="Q21" s="2">
        <f>IFERROR(HLOOKUP(lapchart!Q21,totallaptimes!$1:$1048576,ROW()-1)-HLOOKUP(lapchart!P21,totallaptimes!$1:$1048576,ROW()-1),"")</f>
        <v>5.8634259259258276E-5</v>
      </c>
      <c r="R21" s="2">
        <f>IFERROR(HLOOKUP(lapchart!R21,totallaptimes!$1:$1048576,ROW()-1)-HLOOKUP(lapchart!Q21,totallaptimes!$1:$1048576,ROW()-1),"")</f>
        <v>3.2002314814816302E-5</v>
      </c>
      <c r="S21" s="2">
        <f>IFERROR(HLOOKUP(lapchart!S21,totallaptimes!$1:$1048576,ROW()-1)-HLOOKUP(lapchart!R21,totallaptimes!$1:$1048576,ROW()-1),"")</f>
        <v>8.7928240740744318E-5</v>
      </c>
      <c r="T21" s="2">
        <f>IFERROR(HLOOKUP(lapchart!T21,totallaptimes!$1:$1048576,ROW()-1)-HLOOKUP(lapchart!S21,totallaptimes!$1:$1048576,ROW()-1),"")</f>
        <v>2.3749999999989058E-5</v>
      </c>
      <c r="U21" s="2">
        <f>IFERROR(HLOOKUP(lapchart!U21,totallaptimes!$1:$1048576,ROW()-1)-HLOOKUP(lapchart!T21,totallaptimes!$1:$1048576,ROW()-1),"")</f>
        <v>1.00358796296297E-3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5.9976851851849255E-5</v>
      </c>
      <c r="D22" s="2">
        <f>IFERROR(HLOOKUP(lapchart!D22,totallaptimes!$1:$1048576,ROW()-1)-HLOOKUP(lapchart!C22,totallaptimes!$1:$1048576,ROW()-1),"")</f>
        <v>2.4722222222224588E-5</v>
      </c>
      <c r="E22" s="2">
        <f>IFERROR(HLOOKUP(lapchart!E22,totallaptimes!$1:$1048576,ROW()-1)-HLOOKUP(lapchart!D22,totallaptimes!$1:$1048576,ROW()-1),"")</f>
        <v>6.193287037037018E-5</v>
      </c>
      <c r="F22" s="2">
        <f>IFERROR(HLOOKUP(lapchart!F22,totallaptimes!$1:$1048576,ROW()-1)-HLOOKUP(lapchart!E22,totallaptimes!$1:$1048576,ROW()-1),"")</f>
        <v>3.6261574074072239E-5</v>
      </c>
      <c r="G22" s="2">
        <f>IFERROR(HLOOKUP(lapchart!G22,totallaptimes!$1:$1048576,ROW()-1)-HLOOKUP(lapchart!F22,totallaptimes!$1:$1048576,ROW()-1),"")</f>
        <v>7.1296296296312345E-6</v>
      </c>
      <c r="H22" s="2">
        <f>IFERROR(HLOOKUP(lapchart!H22,totallaptimes!$1:$1048576,ROW()-1)-HLOOKUP(lapchart!G22,totallaptimes!$1:$1048576,ROW()-1),"")</f>
        <v>6.5740740740755088E-6</v>
      </c>
      <c r="I22" s="2">
        <f>IFERROR(HLOOKUP(lapchart!I22,totallaptimes!$1:$1048576,ROW()-1)-HLOOKUP(lapchart!H22,totallaptimes!$1:$1048576,ROW()-1),"")</f>
        <v>1.5844907407403658E-5</v>
      </c>
      <c r="J22" s="2">
        <f>IFERROR(HLOOKUP(lapchart!J22,totallaptimes!$1:$1048576,ROW()-1)-HLOOKUP(lapchart!I22,totallaptimes!$1:$1048576,ROW()-1),"")</f>
        <v>1.7013888888896267E-6</v>
      </c>
      <c r="K22" s="2">
        <f>IFERROR(HLOOKUP(lapchart!K22,totallaptimes!$1:$1048576,ROW()-1)-HLOOKUP(lapchart!J22,totallaptimes!$1:$1048576,ROW()-1),"")</f>
        <v>1.0221064814815162E-4</v>
      </c>
      <c r="L22" s="2">
        <f>IFERROR(HLOOKUP(lapchart!L22,totallaptimes!$1:$1048576,ROW()-1)-HLOOKUP(lapchart!K22,totallaptimes!$1:$1048576,ROW()-1),"")</f>
        <v>4.384259259259532E-5</v>
      </c>
      <c r="M22" s="2">
        <f>IFERROR(HLOOKUP(lapchart!M22,totallaptimes!$1:$1048576,ROW()-1)-HLOOKUP(lapchart!L22,totallaptimes!$1:$1048576,ROW()-1),"")</f>
        <v>2.1782407407400922E-5</v>
      </c>
      <c r="N22" s="2">
        <f>IFERROR(HLOOKUP(lapchart!N22,totallaptimes!$1:$1048576,ROW()-1)-HLOOKUP(lapchart!M22,totallaptimes!$1:$1048576,ROW()-1),"")</f>
        <v>4.4270833333338866E-5</v>
      </c>
      <c r="O22" s="2">
        <f>IFERROR(HLOOKUP(lapchart!O22,totallaptimes!$1:$1048576,ROW()-1)-HLOOKUP(lapchart!N22,totallaptimes!$1:$1048576,ROW()-1),"")</f>
        <v>5.2731481481479991E-5</v>
      </c>
      <c r="P22" s="2">
        <f>IFERROR(HLOOKUP(lapchart!P22,totallaptimes!$1:$1048576,ROW()-1)-HLOOKUP(lapchart!O22,totallaptimes!$1:$1048576,ROW()-1),"")</f>
        <v>1.9560185185184958E-5</v>
      </c>
      <c r="Q22" s="2">
        <f>IFERROR(HLOOKUP(lapchart!Q22,totallaptimes!$1:$1048576,ROW()-1)-HLOOKUP(lapchart!P22,totallaptimes!$1:$1048576,ROW()-1),"")</f>
        <v>4.7337962962960833E-5</v>
      </c>
      <c r="R22" s="2">
        <f>IFERROR(HLOOKUP(lapchart!R22,totallaptimes!$1:$1048576,ROW()-1)-HLOOKUP(lapchart!Q22,totallaptimes!$1:$1048576,ROW()-1),"")</f>
        <v>3.8958333333335288E-5</v>
      </c>
      <c r="S22" s="2">
        <f>IFERROR(HLOOKUP(lapchart!S22,totallaptimes!$1:$1048576,ROW()-1)-HLOOKUP(lapchart!R22,totallaptimes!$1:$1048576,ROW()-1),"")</f>
        <v>1.3188657407407767E-4</v>
      </c>
      <c r="T22" s="2">
        <f>IFERROR(HLOOKUP(lapchart!T22,totallaptimes!$1:$1048576,ROW()-1)-HLOOKUP(lapchart!S22,totallaptimes!$1:$1048576,ROW()-1),"")</f>
        <v>1.2835648148135093E-5</v>
      </c>
      <c r="U22" s="2">
        <f>IFERROR(HLOOKUP(lapchart!U22,totallaptimes!$1:$1048576,ROW()-1)-HLOOKUP(lapchart!T22,totallaptimes!$1:$1048576,ROW()-1),"")</f>
        <v>1.0605671296296387E-3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6.6377314814812516E-5</v>
      </c>
      <c r="D23" s="2">
        <f>IFERROR(HLOOKUP(lapchart!D23,totallaptimes!$1:$1048576,ROW()-1)-HLOOKUP(lapchart!C23,totallaptimes!$1:$1048576,ROW()-1),"")</f>
        <v>1.0478009259259208E-4</v>
      </c>
      <c r="E23" s="2">
        <f>IFERROR(HLOOKUP(lapchart!E23,totallaptimes!$1:$1048576,ROW()-1)-HLOOKUP(lapchart!D23,totallaptimes!$1:$1048576,ROW()-1),"")</f>
        <v>2.0960648148146688E-5</v>
      </c>
      <c r="F23" s="2">
        <f>IFERROR(HLOOKUP(lapchart!F23,totallaptimes!$1:$1048576,ROW()-1)-HLOOKUP(lapchart!E23,totallaptimes!$1:$1048576,ROW()-1),"")</f>
        <v>1.535879629629977E-5</v>
      </c>
      <c r="G23" s="2">
        <f>IFERROR(HLOOKUP(lapchart!G23,totallaptimes!$1:$1048576,ROW()-1)-HLOOKUP(lapchart!F23,totallaptimes!$1:$1048576,ROW()-1),"")</f>
        <v>2.0960648148146688E-5</v>
      </c>
      <c r="H23" s="2">
        <f>IFERROR(HLOOKUP(lapchart!H23,totallaptimes!$1:$1048576,ROW()-1)-HLOOKUP(lapchart!G23,totallaptimes!$1:$1048576,ROW()-1),"")</f>
        <v>6.9027777777778965E-5</v>
      </c>
      <c r="I23" s="2">
        <f>IFERROR(HLOOKUP(lapchart!I23,totallaptimes!$1:$1048576,ROW()-1)-HLOOKUP(lapchart!H23,totallaptimes!$1:$1048576,ROW()-1),"")</f>
        <v>1.7951388888888531E-5</v>
      </c>
      <c r="J23" s="2">
        <f>IFERROR(HLOOKUP(lapchart!J23,totallaptimes!$1:$1048576,ROW()-1)-HLOOKUP(lapchart!I23,totallaptimes!$1:$1048576,ROW()-1),"")</f>
        <v>3.084490740741172E-5</v>
      </c>
      <c r="K23" s="2">
        <f>IFERROR(HLOOKUP(lapchart!K23,totallaptimes!$1:$1048576,ROW()-1)-HLOOKUP(lapchart!J23,totallaptimes!$1:$1048576,ROW()-1),"")</f>
        <v>4.8634259259251744E-5</v>
      </c>
      <c r="L23" s="2">
        <f>IFERROR(HLOOKUP(lapchart!L23,totallaptimes!$1:$1048576,ROW()-1)-HLOOKUP(lapchart!K23,totallaptimes!$1:$1048576,ROW()-1),"")</f>
        <v>1.8229166666668128E-5</v>
      </c>
      <c r="M23" s="2">
        <f>IFERROR(HLOOKUP(lapchart!M23,totallaptimes!$1:$1048576,ROW()-1)-HLOOKUP(lapchart!L23,totallaptimes!$1:$1048576,ROW()-1),"")</f>
        <v>4.895833333333835E-5</v>
      </c>
      <c r="N23" s="2">
        <f>IFERROR(HLOOKUP(lapchart!N23,totallaptimes!$1:$1048576,ROW()-1)-HLOOKUP(lapchart!M23,totallaptimes!$1:$1048576,ROW()-1),"")</f>
        <v>7.1527777777725954E-6</v>
      </c>
      <c r="O23" s="2">
        <f>IFERROR(HLOOKUP(lapchart!O23,totallaptimes!$1:$1048576,ROW()-1)-HLOOKUP(lapchart!N23,totallaptimes!$1:$1048576,ROW()-1),"")</f>
        <v>3.1226851851855197E-5</v>
      </c>
      <c r="P23" s="2">
        <f>IFERROR(HLOOKUP(lapchart!P23,totallaptimes!$1:$1048576,ROW()-1)-HLOOKUP(lapchart!O23,totallaptimes!$1:$1048576,ROW()-1),"")</f>
        <v>1.8599537037037456E-5</v>
      </c>
      <c r="Q23" s="2">
        <f>IFERROR(HLOOKUP(lapchart!Q23,totallaptimes!$1:$1048576,ROW()-1)-HLOOKUP(lapchart!P23,totallaptimes!$1:$1048576,ROW()-1),"")</f>
        <v>3.8576388888884872E-5</v>
      </c>
      <c r="R23" s="2">
        <f>IFERROR(HLOOKUP(lapchart!R23,totallaptimes!$1:$1048576,ROW()-1)-HLOOKUP(lapchart!Q23,totallaptimes!$1:$1048576,ROW()-1),"")</f>
        <v>3.0949074074079069E-5</v>
      </c>
      <c r="S23" s="2">
        <f>IFERROR(HLOOKUP(lapchart!S23,totallaptimes!$1:$1048576,ROW()-1)-HLOOKUP(lapchart!R23,totallaptimes!$1:$1048576,ROW()-1),"")</f>
        <v>1.9158564814813692E-4</v>
      </c>
      <c r="T23" s="2">
        <f>IFERROR(HLOOKUP(lapchart!T23,totallaptimes!$1:$1048576,ROW()-1)-HLOOKUP(lapchart!S23,totallaptimes!$1:$1048576,ROW()-1),"")</f>
        <v>7.6770833333347083E-5</v>
      </c>
      <c r="U23" s="2">
        <f>IFERROR(HLOOKUP(lapchart!U23,totallaptimes!$1:$1048576,ROW()-1)-HLOOKUP(lapchart!T23,totallaptimes!$1:$1048576,ROW()-1),"")</f>
        <v>1.0445833333333279E-3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1.6156249999999678E-4</v>
      </c>
      <c r="D24" s="2">
        <f>IFERROR(HLOOKUP(lapchart!D24,totallaptimes!$1:$1048576,ROW()-1)-HLOOKUP(lapchart!C24,totallaptimes!$1:$1048576,ROW()-1),"")</f>
        <v>2.9270833333334273E-5</v>
      </c>
      <c r="E24" s="2">
        <f>IFERROR(HLOOKUP(lapchart!E24,totallaptimes!$1:$1048576,ROW()-1)-HLOOKUP(lapchart!D24,totallaptimes!$1:$1048576,ROW()-1),"")</f>
        <v>1.2824074074071351E-5</v>
      </c>
      <c r="F24" s="2">
        <f>IFERROR(HLOOKUP(lapchart!F24,totallaptimes!$1:$1048576,ROW()-1)-HLOOKUP(lapchart!E24,totallaptimes!$1:$1048576,ROW()-1),"")</f>
        <v>1.6377314814818023E-5</v>
      </c>
      <c r="G24" s="2">
        <f>IFERROR(HLOOKUP(lapchart!G24,totallaptimes!$1:$1048576,ROW()-1)-HLOOKUP(lapchart!F24,totallaptimes!$1:$1048576,ROW()-1),"")</f>
        <v>1.9027777777777533E-5</v>
      </c>
      <c r="H24" s="2">
        <f>IFERROR(HLOOKUP(lapchart!H24,totallaptimes!$1:$1048576,ROW()-1)-HLOOKUP(lapchart!G24,totallaptimes!$1:$1048576,ROW()-1),"")</f>
        <v>5.4861111111113164E-5</v>
      </c>
      <c r="I24" s="2">
        <f>IFERROR(HLOOKUP(lapchart!I24,totallaptimes!$1:$1048576,ROW()-1)-HLOOKUP(lapchart!H24,totallaptimes!$1:$1048576,ROW()-1),"")</f>
        <v>1.29050925925904E-5</v>
      </c>
      <c r="J24" s="2">
        <f>IFERROR(HLOOKUP(lapchart!J24,totallaptimes!$1:$1048576,ROW()-1)-HLOOKUP(lapchart!I24,totallaptimes!$1:$1048576,ROW()-1),"")</f>
        <v>2.0370370370375451E-5</v>
      </c>
      <c r="K24" s="2">
        <f>IFERROR(HLOOKUP(lapchart!K24,totallaptimes!$1:$1048576,ROW()-1)-HLOOKUP(lapchart!J24,totallaptimes!$1:$1048576,ROW()-1),"")</f>
        <v>6.7951388888879555E-5</v>
      </c>
      <c r="L24" s="2">
        <f>IFERROR(HLOOKUP(lapchart!L24,totallaptimes!$1:$1048576,ROW()-1)-HLOOKUP(lapchart!K24,totallaptimes!$1:$1048576,ROW()-1),"")</f>
        <v>1.0370370370372389E-5</v>
      </c>
      <c r="M24" s="2">
        <f>IFERROR(HLOOKUP(lapchart!M24,totallaptimes!$1:$1048576,ROW()-1)-HLOOKUP(lapchart!L24,totallaptimes!$1:$1048576,ROW()-1),"")</f>
        <v>5.9618055555557548E-5</v>
      </c>
      <c r="N24" s="2">
        <f>IFERROR(HLOOKUP(lapchart!N24,totallaptimes!$1:$1048576,ROW()-1)-HLOOKUP(lapchart!M24,totallaptimes!$1:$1048576,ROW()-1),"")</f>
        <v>5.1724537037039359E-5</v>
      </c>
      <c r="O24" s="2">
        <f>IFERROR(HLOOKUP(lapchart!O24,totallaptimes!$1:$1048576,ROW()-1)-HLOOKUP(lapchart!N24,totallaptimes!$1:$1048576,ROW()-1),"")</f>
        <v>2.4745370370372888E-5</v>
      </c>
      <c r="P24" s="2">
        <f>IFERROR(HLOOKUP(lapchart!P24,totallaptimes!$1:$1048576,ROW()-1)-HLOOKUP(lapchart!O24,totallaptimes!$1:$1048576,ROW()-1),"")</f>
        <v>6.3310185185148915E-6</v>
      </c>
      <c r="Q24" s="2">
        <f>IFERROR(HLOOKUP(lapchart!Q24,totallaptimes!$1:$1048576,ROW()-1)-HLOOKUP(lapchart!P24,totallaptimes!$1:$1048576,ROW()-1),"")</f>
        <v>2.1273148148145266E-5</v>
      </c>
      <c r="R24" s="2">
        <f>IFERROR(HLOOKUP(lapchart!R24,totallaptimes!$1:$1048576,ROW()-1)-HLOOKUP(lapchart!Q24,totallaptimes!$1:$1048576,ROW()-1),"")</f>
        <v>2.439814814815186E-5</v>
      </c>
      <c r="S24" s="2">
        <f>IFERROR(HLOOKUP(lapchart!S24,totallaptimes!$1:$1048576,ROW()-1)-HLOOKUP(lapchart!R24,totallaptimes!$1:$1048576,ROW()-1),"")</f>
        <v>2.1217592592591428E-4</v>
      </c>
      <c r="T24" s="2">
        <f>IFERROR(HLOOKUP(lapchart!T24,totallaptimes!$1:$1048576,ROW()-1)-HLOOKUP(lapchart!S24,totallaptimes!$1:$1048576,ROW()-1),"")</f>
        <v>3.094212962963111E-4</v>
      </c>
      <c r="U24" s="2">
        <f>IFERROR(HLOOKUP(lapchart!U24,totallaptimes!$1:$1048576,ROW()-1)-HLOOKUP(lapchart!T24,totallaptimes!$1:$1048576,ROW()-1),"")</f>
        <v>7.980208333333294E-4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2.0008101851851784E-4</v>
      </c>
      <c r="D25" s="2">
        <f>IFERROR(HLOOKUP(lapchart!D25,totallaptimes!$1:$1048576,ROW()-1)-HLOOKUP(lapchart!C25,totallaptimes!$1:$1048576,ROW()-1),"")</f>
        <v>1.7719907407405533E-5</v>
      </c>
      <c r="E25" s="2">
        <f>IFERROR(HLOOKUP(lapchart!E25,totallaptimes!$1:$1048576,ROW()-1)-HLOOKUP(lapchart!D25,totallaptimes!$1:$1048576,ROW()-1),"")</f>
        <v>1.0451388888891439E-5</v>
      </c>
      <c r="F25" s="2">
        <f>IFERROR(HLOOKUP(lapchart!F25,totallaptimes!$1:$1048576,ROW()-1)-HLOOKUP(lapchart!E25,totallaptimes!$1:$1048576,ROW()-1),"")</f>
        <v>1.8634259259259905E-5</v>
      </c>
      <c r="G25" s="2">
        <f>IFERROR(HLOOKUP(lapchart!G25,totallaptimes!$1:$1048576,ROW()-1)-HLOOKUP(lapchart!F25,totallaptimes!$1:$1048576,ROW()-1),"")</f>
        <v>3.8368055555557112E-5</v>
      </c>
      <c r="H25" s="2">
        <f>IFERROR(HLOOKUP(lapchart!H25,totallaptimes!$1:$1048576,ROW()-1)-HLOOKUP(lapchart!G25,totallaptimes!$1:$1048576,ROW()-1),"")</f>
        <v>1.0069444444441022E-5</v>
      </c>
      <c r="I25" s="2">
        <f>IFERROR(HLOOKUP(lapchart!I25,totallaptimes!$1:$1048576,ROW()-1)-HLOOKUP(lapchart!H25,totallaptimes!$1:$1048576,ROW()-1),"")</f>
        <v>1.5752314814820867E-5</v>
      </c>
      <c r="J25" s="2">
        <f>IFERROR(HLOOKUP(lapchart!J25,totallaptimes!$1:$1048576,ROW()-1)-HLOOKUP(lapchart!I25,totallaptimes!$1:$1048576,ROW()-1),"")</f>
        <v>7.5162037037029839E-5</v>
      </c>
      <c r="K25" s="2">
        <f>IFERROR(HLOOKUP(lapchart!K25,totallaptimes!$1:$1048576,ROW()-1)-HLOOKUP(lapchart!J25,totallaptimes!$1:$1048576,ROW()-1),"")</f>
        <v>1.546296296296365E-5</v>
      </c>
      <c r="L25" s="2">
        <f>IFERROR(HLOOKUP(lapchart!L25,totallaptimes!$1:$1048576,ROW()-1)-HLOOKUP(lapchart!K25,totallaptimes!$1:$1048576,ROW()-1),"")</f>
        <v>2.4722222222217649E-5</v>
      </c>
      <c r="M25" s="2">
        <f>IFERROR(HLOOKUP(lapchart!M25,totallaptimes!$1:$1048576,ROW()-1)-HLOOKUP(lapchart!L25,totallaptimes!$1:$1048576,ROW()-1),"")</f>
        <v>3.1307870370374247E-5</v>
      </c>
      <c r="N25" s="2">
        <f>IFERROR(HLOOKUP(lapchart!N25,totallaptimes!$1:$1048576,ROW()-1)-HLOOKUP(lapchart!M25,totallaptimes!$1:$1048576,ROW()-1),"")</f>
        <v>5.8726851851854944E-5</v>
      </c>
      <c r="O25" s="2">
        <f>IFERROR(HLOOKUP(lapchart!O25,totallaptimes!$1:$1048576,ROW()-1)-HLOOKUP(lapchart!N25,totallaptimes!$1:$1048576,ROW()-1),"")</f>
        <v>3.2418981481482229E-5</v>
      </c>
      <c r="P25" s="2">
        <f>IFERROR(HLOOKUP(lapchart!P25,totallaptimes!$1:$1048576,ROW()-1)-HLOOKUP(lapchart!O25,totallaptimes!$1:$1048576,ROW()-1),"")</f>
        <v>5.5243055555549703E-5</v>
      </c>
      <c r="Q25" s="2">
        <f>IFERROR(HLOOKUP(lapchart!Q25,totallaptimes!$1:$1048576,ROW()-1)-HLOOKUP(lapchart!P25,totallaptimes!$1:$1048576,ROW()-1),"")</f>
        <v>6.9675925925966053E-6</v>
      </c>
      <c r="R25" s="2">
        <f>IFERROR(HLOOKUP(lapchart!R25,totallaptimes!$1:$1048576,ROW()-1)-HLOOKUP(lapchart!Q25,totallaptimes!$1:$1048576,ROW()-1),"")</f>
        <v>7.5474537037042294E-5</v>
      </c>
      <c r="S25" s="2">
        <f>IFERROR(HLOOKUP(lapchart!S25,totallaptimes!$1:$1048576,ROW()-1)-HLOOKUP(lapchart!R25,totallaptimes!$1:$1048576,ROW()-1),"")</f>
        <v>1.3385416666665192E-4</v>
      </c>
      <c r="T25" s="2">
        <f>IFERROR(HLOOKUP(lapchart!T25,totallaptimes!$1:$1048576,ROW()-1)-HLOOKUP(lapchart!S25,totallaptimes!$1:$1048576,ROW()-1),"")</f>
        <v>2.9185185185186605E-4</v>
      </c>
      <c r="U25" s="2">
        <f>IFERROR(HLOOKUP(lapchart!U25,totallaptimes!$1:$1048576,ROW()-1)-HLOOKUP(lapchart!T25,totallaptimes!$1:$1048576,ROW()-1),"")</f>
        <v>8.123495370370333E-4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1.9567129629629795E-4</v>
      </c>
      <c r="D26" s="2">
        <f>IFERROR(HLOOKUP(lapchart!D26,totallaptimes!$1:$1048576,ROW()-1)-HLOOKUP(lapchart!C26,totallaptimes!$1:$1048576,ROW()-1),"")</f>
        <v>1.806712962962656E-5</v>
      </c>
      <c r="E26" s="2">
        <f>IFERROR(HLOOKUP(lapchart!E26,totallaptimes!$1:$1048576,ROW()-1)-HLOOKUP(lapchart!D26,totallaptimes!$1:$1048576,ROW()-1),"")</f>
        <v>1.1458333333335541E-5</v>
      </c>
      <c r="F26" s="2">
        <f>IFERROR(HLOOKUP(lapchart!F26,totallaptimes!$1:$1048576,ROW()-1)-HLOOKUP(lapchart!E26,totallaptimes!$1:$1048576,ROW()-1),"")</f>
        <v>1.9444444444446929E-5</v>
      </c>
      <c r="G26" s="2">
        <f>IFERROR(HLOOKUP(lapchart!G26,totallaptimes!$1:$1048576,ROW()-1)-HLOOKUP(lapchart!F26,totallaptimes!$1:$1048576,ROW()-1),"")</f>
        <v>2.1608796296295613E-5</v>
      </c>
      <c r="H26" s="2">
        <f>IFERROR(HLOOKUP(lapchart!H26,totallaptimes!$1:$1048576,ROW()-1)-HLOOKUP(lapchart!G26,totallaptimes!$1:$1048576,ROW()-1),"")</f>
        <v>1.3344907407404627E-5</v>
      </c>
      <c r="I26" s="2">
        <f>IFERROR(HLOOKUP(lapchart!I26,totallaptimes!$1:$1048576,ROW()-1)-HLOOKUP(lapchart!H26,totallaptimes!$1:$1048576,ROW()-1),"")</f>
        <v>1.2465277777783113E-5</v>
      </c>
      <c r="J26" s="2">
        <f>IFERROR(HLOOKUP(lapchart!J26,totallaptimes!$1:$1048576,ROW()-1)-HLOOKUP(lapchart!I26,totallaptimes!$1:$1048576,ROW()-1),"")</f>
        <v>5.3194444444439049E-5</v>
      </c>
      <c r="K26" s="2">
        <f>IFERROR(HLOOKUP(lapchart!K26,totallaptimes!$1:$1048576,ROW()-1)-HLOOKUP(lapchart!J26,totallaptimes!$1:$1048576,ROW()-1),"")</f>
        <v>2.6157407407408767E-5</v>
      </c>
      <c r="L26" s="2">
        <f>IFERROR(HLOOKUP(lapchart!L26,totallaptimes!$1:$1048576,ROW()-1)-HLOOKUP(lapchart!K26,totallaptimes!$1:$1048576,ROW()-1),"")</f>
        <v>4.1319444444437581E-5</v>
      </c>
      <c r="M26" s="2">
        <f>IFERROR(HLOOKUP(lapchart!M26,totallaptimes!$1:$1048576,ROW()-1)-HLOOKUP(lapchart!L26,totallaptimes!$1:$1048576,ROW()-1),"")</f>
        <v>2.1261574074078055E-5</v>
      </c>
      <c r="N26" s="2">
        <f>IFERROR(HLOOKUP(lapchart!N26,totallaptimes!$1:$1048576,ROW()-1)-HLOOKUP(lapchart!M26,totallaptimes!$1:$1048576,ROW()-1),"")</f>
        <v>6.8391203703707659E-5</v>
      </c>
      <c r="O26" s="2">
        <f>IFERROR(HLOOKUP(lapchart!O26,totallaptimes!$1:$1048576,ROW()-1)-HLOOKUP(lapchart!N26,totallaptimes!$1:$1048576,ROW()-1),"")</f>
        <v>3.0231481481481776E-5</v>
      </c>
      <c r="P26" s="2">
        <f>IFERROR(HLOOKUP(lapchart!P26,totallaptimes!$1:$1048576,ROW()-1)-HLOOKUP(lapchart!O26,totallaptimes!$1:$1048576,ROW()-1),"")</f>
        <v>5.7824074074067783E-5</v>
      </c>
      <c r="Q26" s="2">
        <f>IFERROR(HLOOKUP(lapchart!Q26,totallaptimes!$1:$1048576,ROW()-1)-HLOOKUP(lapchart!P26,totallaptimes!$1:$1048576,ROW()-1),"")</f>
        <v>1.2685185185191961E-5</v>
      </c>
      <c r="R26" s="2">
        <f>IFERROR(HLOOKUP(lapchart!R26,totallaptimes!$1:$1048576,ROW()-1)-HLOOKUP(lapchart!Q26,totallaptimes!$1:$1048576,ROW()-1),"")</f>
        <v>2.1859953703702584E-4</v>
      </c>
      <c r="S26" s="2">
        <f>IFERROR(HLOOKUP(lapchart!S26,totallaptimes!$1:$1048576,ROW()-1)-HLOOKUP(lapchart!R26,totallaptimes!$1:$1048576,ROW()-1),"")</f>
        <v>1.1035879629631151E-4</v>
      </c>
      <c r="T26" s="2">
        <f>IFERROR(HLOOKUP(lapchart!T26,totallaptimes!$1:$1048576,ROW()-1)-HLOOKUP(lapchart!S26,totallaptimes!$1:$1048576,ROW()-1),"")</f>
        <v>1.770949074074088E-4</v>
      </c>
      <c r="U26" s="2">
        <f>IFERROR(HLOOKUP(lapchart!U26,totallaptimes!$1:$1048576,ROW()-1)-HLOOKUP(lapchart!T26,totallaptimes!$1:$1048576,ROW()-1),"")</f>
        <v>8.1472222222221669E-4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1.8859953703703747E-4</v>
      </c>
      <c r="D27" s="2">
        <f>IFERROR(HLOOKUP(lapchart!D27,totallaptimes!$1:$1048576,ROW()-1)-HLOOKUP(lapchart!C27,totallaptimes!$1:$1048576,ROW()-1),"")</f>
        <v>1.7928240740740231E-5</v>
      </c>
      <c r="E27" s="2">
        <f>IFERROR(HLOOKUP(lapchart!E27,totallaptimes!$1:$1048576,ROW()-1)-HLOOKUP(lapchart!D27,totallaptimes!$1:$1048576,ROW()-1),"")</f>
        <v>1.2337962962960525E-5</v>
      </c>
      <c r="F27" s="2">
        <f>IFERROR(HLOOKUP(lapchart!F27,totallaptimes!$1:$1048576,ROW()-1)-HLOOKUP(lapchart!E27,totallaptimes!$1:$1048576,ROW()-1),"")</f>
        <v>1.6145833333341963E-5</v>
      </c>
      <c r="G27" s="2">
        <f>IFERROR(HLOOKUP(lapchart!G27,totallaptimes!$1:$1048576,ROW()-1)-HLOOKUP(lapchart!F27,totallaptimes!$1:$1048576,ROW()-1),"")</f>
        <v>1.2430555555553724E-5</v>
      </c>
      <c r="H27" s="2">
        <f>IFERROR(HLOOKUP(lapchart!H27,totallaptimes!$1:$1048576,ROW()-1)-HLOOKUP(lapchart!G27,totallaptimes!$1:$1048576,ROW()-1),"")</f>
        <v>1.7233796296291237E-5</v>
      </c>
      <c r="I27" s="2">
        <f>IFERROR(HLOOKUP(lapchart!I27,totallaptimes!$1:$1048576,ROW()-1)-HLOOKUP(lapchart!H27,totallaptimes!$1:$1048576,ROW()-1),"")</f>
        <v>9.6527777777855039E-6</v>
      </c>
      <c r="J27" s="2">
        <f>IFERROR(HLOOKUP(lapchart!J27,totallaptimes!$1:$1048576,ROW()-1)-HLOOKUP(lapchart!I27,totallaptimes!$1:$1048576,ROW()-1),"")</f>
        <v>6.3263888888880071E-5</v>
      </c>
      <c r="K27" s="2">
        <f>IFERROR(HLOOKUP(lapchart!K27,totallaptimes!$1:$1048576,ROW()-1)-HLOOKUP(lapchart!J27,totallaptimes!$1:$1048576,ROW()-1),"")</f>
        <v>7.6736111111128102E-6</v>
      </c>
      <c r="L27" s="2">
        <f>IFERROR(HLOOKUP(lapchart!L27,totallaptimes!$1:$1048576,ROW()-1)-HLOOKUP(lapchart!K27,totallaptimes!$1:$1048576,ROW()-1),"")</f>
        <v>5.0266203703699941E-5</v>
      </c>
      <c r="M27" s="2">
        <f>IFERROR(HLOOKUP(lapchart!M27,totallaptimes!$1:$1048576,ROW()-1)-HLOOKUP(lapchart!L27,totallaptimes!$1:$1048576,ROW()-1),"")</f>
        <v>1.2766203703704071E-5</v>
      </c>
      <c r="N27" s="2">
        <f>IFERROR(HLOOKUP(lapchart!N27,totallaptimes!$1:$1048576,ROW()-1)-HLOOKUP(lapchart!M27,totallaptimes!$1:$1048576,ROW()-1),"")</f>
        <v>7.6759259259262524E-5</v>
      </c>
      <c r="O27" s="2">
        <f>IFERROR(HLOOKUP(lapchart!O27,totallaptimes!$1:$1048576,ROW()-1)-HLOOKUP(lapchart!N27,totallaptimes!$1:$1048576,ROW()-1),"")</f>
        <v>2.6215277777782986E-5</v>
      </c>
      <c r="P27" s="2">
        <f>IFERROR(HLOOKUP(lapchart!P27,totallaptimes!$1:$1048576,ROW()-1)-HLOOKUP(lapchart!O27,totallaptimes!$1:$1048576,ROW()-1),"")</f>
        <v>5.8726851851841066E-5</v>
      </c>
      <c r="Q27" s="2">
        <f>IFERROR(HLOOKUP(lapchart!Q27,totallaptimes!$1:$1048576,ROW()-1)-HLOOKUP(lapchart!P27,totallaptimes!$1:$1048576,ROW()-1),"")</f>
        <v>1.4675925925931865E-5</v>
      </c>
      <c r="R27" s="2">
        <f>IFERROR(HLOOKUP(lapchart!R27,totallaptimes!$1:$1048576,ROW()-1)-HLOOKUP(lapchart!Q27,totallaptimes!$1:$1048576,ROW()-1),"")</f>
        <v>2.3487268518517651E-4</v>
      </c>
      <c r="S27" s="2">
        <f>IFERROR(HLOOKUP(lapchart!S27,totallaptimes!$1:$1048576,ROW()-1)-HLOOKUP(lapchart!R27,totallaptimes!$1:$1048576,ROW()-1),"")</f>
        <v>8.7962962962977176E-5</v>
      </c>
      <c r="T27" s="2">
        <f>IFERROR(HLOOKUP(lapchart!T27,totallaptimes!$1:$1048576,ROW()-1)-HLOOKUP(lapchart!S27,totallaptimes!$1:$1048576,ROW()-1),"")</f>
        <v>1.9609953703703803E-4</v>
      </c>
      <c r="U27" s="2">
        <f>IFERROR(HLOOKUP(lapchart!U27,totallaptimes!$1:$1048576,ROW()-1)-HLOOKUP(lapchart!T27,totallaptimes!$1:$1048576,ROW()-1),"")</f>
        <v>8.1260416666666113E-4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8.3113425925922246E-5</v>
      </c>
      <c r="D28" s="2">
        <f>IFERROR(HLOOKUP(lapchart!D28,totallaptimes!$1:$1048576,ROW()-1)-HLOOKUP(lapchart!C28,totallaptimes!$1:$1048576,ROW()-1),"")</f>
        <v>1.9108796296296582E-5</v>
      </c>
      <c r="E28" s="2">
        <f>IFERROR(HLOOKUP(lapchart!E28,totallaptimes!$1:$1048576,ROW()-1)-HLOOKUP(lapchart!D28,totallaptimes!$1:$1048576,ROW()-1),"")</f>
        <v>1.5694444444443179E-5</v>
      </c>
      <c r="F28" s="2">
        <f>IFERROR(HLOOKUP(lapchart!F28,totallaptimes!$1:$1048576,ROW()-1)-HLOOKUP(lapchart!E28,totallaptimes!$1:$1048576,ROW()-1),"")</f>
        <v>1.1932870370379156E-5</v>
      </c>
      <c r="G28" s="2">
        <f>IFERROR(HLOOKUP(lapchart!G28,totallaptimes!$1:$1048576,ROW()-1)-HLOOKUP(lapchart!F28,totallaptimes!$1:$1048576,ROW()-1),"")</f>
        <v>7.5578703703643724E-6</v>
      </c>
      <c r="H28" s="2">
        <f>IFERROR(HLOOKUP(lapchart!H28,totallaptimes!$1:$1048576,ROW()-1)-HLOOKUP(lapchart!G28,totallaptimes!$1:$1048576,ROW()-1),"")</f>
        <v>1.3495370370368576E-5</v>
      </c>
      <c r="I28" s="2">
        <f>IFERROR(HLOOKUP(lapchart!I28,totallaptimes!$1:$1048576,ROW()-1)-HLOOKUP(lapchart!H28,totallaptimes!$1:$1048576,ROW()-1),"")</f>
        <v>9.2013888888936579E-6</v>
      </c>
      <c r="J28" s="2">
        <f>IFERROR(HLOOKUP(lapchart!J28,totallaptimes!$1:$1048576,ROW()-1)-HLOOKUP(lapchart!I28,totallaptimes!$1:$1048576,ROW()-1),"")</f>
        <v>7.373842592591634E-5</v>
      </c>
      <c r="K28" s="2">
        <f>IFERROR(HLOOKUP(lapchart!K28,totallaptimes!$1:$1048576,ROW()-1)-HLOOKUP(lapchart!J28,totallaptimes!$1:$1048576,ROW()-1),"")</f>
        <v>7.3263888888952522E-6</v>
      </c>
      <c r="L28" s="2">
        <f>IFERROR(HLOOKUP(lapchart!L28,totallaptimes!$1:$1048576,ROW()-1)-HLOOKUP(lapchart!K28,totallaptimes!$1:$1048576,ROW()-1),"")</f>
        <v>3.9756944444441222E-5</v>
      </c>
      <c r="M28" s="2">
        <f>IFERROR(HLOOKUP(lapchart!M28,totallaptimes!$1:$1048576,ROW()-1)-HLOOKUP(lapchart!L28,totallaptimes!$1:$1048576,ROW()-1),"")</f>
        <v>9.652777777778565E-6</v>
      </c>
      <c r="N28" s="2">
        <f>IFERROR(HLOOKUP(lapchart!N28,totallaptimes!$1:$1048576,ROW()-1)-HLOOKUP(lapchart!M28,totallaptimes!$1:$1048576,ROW()-1),"")</f>
        <v>7.8715277777779979E-5</v>
      </c>
      <c r="O28" s="2">
        <f>IFERROR(HLOOKUP(lapchart!O28,totallaptimes!$1:$1048576,ROW()-1)-HLOOKUP(lapchart!N28,totallaptimes!$1:$1048576,ROW()-1),"")</f>
        <v>2.1076388888895126E-5</v>
      </c>
      <c r="P28" s="2">
        <f>IFERROR(HLOOKUP(lapchart!P28,totallaptimes!$1:$1048576,ROW()-1)-HLOOKUP(lapchart!O28,totallaptimes!$1:$1048576,ROW()-1),"")</f>
        <v>6.3402777777762931E-5</v>
      </c>
      <c r="Q28" s="2">
        <f>IFERROR(HLOOKUP(lapchart!Q28,totallaptimes!$1:$1048576,ROW()-1)-HLOOKUP(lapchart!P28,totallaptimes!$1:$1048576,ROW()-1),"")</f>
        <v>1.2905092592600809E-5</v>
      </c>
      <c r="R28" s="2">
        <f>IFERROR(HLOOKUP(lapchart!R28,totallaptimes!$1:$1048576,ROW()-1)-HLOOKUP(lapchart!Q28,totallaptimes!$1:$1048576,ROW()-1),"")</f>
        <v>2.5415509259258534E-4</v>
      </c>
      <c r="S28" s="2">
        <f>IFERROR(HLOOKUP(lapchart!S28,totallaptimes!$1:$1048576,ROW()-1)-HLOOKUP(lapchart!R28,totallaptimes!$1:$1048576,ROW()-1),"")</f>
        <v>6.3125000000011089E-5</v>
      </c>
      <c r="T28" s="2">
        <f>IFERROR(HLOOKUP(lapchart!T28,totallaptimes!$1:$1048576,ROW()-1)-HLOOKUP(lapchart!S28,totallaptimes!$1:$1048576,ROW()-1),"")</f>
        <v>2.1537037037037271E-4</v>
      </c>
      <c r="U28" s="2">
        <f>IFERROR(HLOOKUP(lapchart!U28,totallaptimes!$1:$1048576,ROW()-1)-HLOOKUP(lapchart!T28,totallaptimes!$1:$1048576,ROW()-1),"")</f>
        <v>8.1150462962962383E-4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1.5497685185189569E-5</v>
      </c>
      <c r="D29" s="2">
        <f>IFERROR(HLOOKUP(lapchart!D29,totallaptimes!$1:$1048576,ROW()-1)-HLOOKUP(lapchart!C29,totallaptimes!$1:$1048576,ROW()-1),"")</f>
        <v>1.4918981481475135E-5</v>
      </c>
      <c r="E29" s="2">
        <f>IFERROR(HLOOKUP(lapchart!E29,totallaptimes!$1:$1048576,ROW()-1)-HLOOKUP(lapchart!D29,totallaptimes!$1:$1048576,ROW()-1),"")</f>
        <v>1.2500000000005562E-5</v>
      </c>
      <c r="F29" s="2">
        <f>IFERROR(HLOOKUP(lapchart!F29,totallaptimes!$1:$1048576,ROW()-1)-HLOOKUP(lapchart!E29,totallaptimes!$1:$1048576,ROW()-1),"")</f>
        <v>1.7465277777781174E-5</v>
      </c>
      <c r="G29" s="2">
        <f>IFERROR(HLOOKUP(lapchart!G29,totallaptimes!$1:$1048576,ROW()-1)-HLOOKUP(lapchart!F29,totallaptimes!$1:$1048576,ROW()-1),"")</f>
        <v>5.9722222222197141E-6</v>
      </c>
      <c r="H29" s="2">
        <f>IFERROR(HLOOKUP(lapchart!H29,totallaptimes!$1:$1048576,ROW()-1)-HLOOKUP(lapchart!G29,totallaptimes!$1:$1048576,ROW()-1),"")</f>
        <v>8.6921296296310624E-6</v>
      </c>
      <c r="I29" s="2">
        <f>IFERROR(HLOOKUP(lapchart!I29,totallaptimes!$1:$1048576,ROW()-1)-HLOOKUP(lapchart!H29,totallaptimes!$1:$1048576,ROW()-1),"")</f>
        <v>5.8217592592592349E-5</v>
      </c>
      <c r="J29" s="2">
        <f>IFERROR(HLOOKUP(lapchart!J29,totallaptimes!$1:$1048576,ROW()-1)-HLOOKUP(lapchart!I29,totallaptimes!$1:$1048576,ROW()-1),"")</f>
        <v>1.1435185185176833E-5</v>
      </c>
      <c r="K29" s="2">
        <f>IFERROR(HLOOKUP(lapchart!K29,totallaptimes!$1:$1048576,ROW()-1)-HLOOKUP(lapchart!J29,totallaptimes!$1:$1048576,ROW()-1),"")</f>
        <v>2.1203703703710775E-5</v>
      </c>
      <c r="L29" s="2">
        <f>IFERROR(HLOOKUP(lapchart!L29,totallaptimes!$1:$1048576,ROW()-1)-HLOOKUP(lapchart!K29,totallaptimes!$1:$1048576,ROW()-1),"")</f>
        <v>2.7488425925918658E-5</v>
      </c>
      <c r="M29" s="2">
        <f>IFERROR(HLOOKUP(lapchart!M29,totallaptimes!$1:$1048576,ROW()-1)-HLOOKUP(lapchart!L29,totallaptimes!$1:$1048576,ROW()-1),"")</f>
        <v>8.6458333333344628E-6</v>
      </c>
      <c r="N29" s="2">
        <f>IFERROR(HLOOKUP(lapchart!N29,totallaptimes!$1:$1048576,ROW()-1)-HLOOKUP(lapchart!M29,totallaptimes!$1:$1048576,ROW()-1),"")</f>
        <v>6.8425925925930109E-5</v>
      </c>
      <c r="O29" s="2">
        <f>IFERROR(HLOOKUP(lapchart!O29,totallaptimes!$1:$1048576,ROW()-1)-HLOOKUP(lapchart!N29,totallaptimes!$1:$1048576,ROW()-1),"")</f>
        <v>2.8657407407414737E-5</v>
      </c>
      <c r="P29" s="2">
        <f>IFERROR(HLOOKUP(lapchart!P29,totallaptimes!$1:$1048576,ROW()-1)-HLOOKUP(lapchart!O29,totallaptimes!$1:$1048576,ROW()-1),"")</f>
        <v>5.711805555554117E-5</v>
      </c>
      <c r="Q29" s="2">
        <f>IFERROR(HLOOKUP(lapchart!Q29,totallaptimes!$1:$1048576,ROW()-1)-HLOOKUP(lapchart!P29,totallaptimes!$1:$1048576,ROW()-1),"")</f>
        <v>1.3136574074083807E-5</v>
      </c>
      <c r="R29" s="2">
        <f>IFERROR(HLOOKUP(lapchart!R29,totallaptimes!$1:$1048576,ROW()-1)-HLOOKUP(lapchart!Q29,totallaptimes!$1:$1048576,ROW()-1),"")</f>
        <v>2.6565972222221401E-4</v>
      </c>
      <c r="S29" s="2">
        <f>IFERROR(HLOOKUP(lapchart!S29,totallaptimes!$1:$1048576,ROW()-1)-HLOOKUP(lapchart!R29,totallaptimes!$1:$1048576,ROW()-1),"")</f>
        <v>4.5729166666674814E-5</v>
      </c>
      <c r="T29" s="2">
        <f>IFERROR(HLOOKUP(lapchart!T29,totallaptimes!$1:$1048576,ROW()-1)-HLOOKUP(lapchart!S29,totallaptimes!$1:$1048576,ROW()-1),"")</f>
        <v>2.3339120370370614E-4</v>
      </c>
      <c r="U29" s="2">
        <f>IFERROR(HLOOKUP(lapchart!U29,totallaptimes!$1:$1048576,ROW()-1)-HLOOKUP(lapchart!T29,totallaptimes!$1:$1048576,ROW()-1),"")</f>
        <v>8.1287037037036658E-4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1.2824074074081759E-5</v>
      </c>
      <c r="D30" s="2">
        <f>IFERROR(HLOOKUP(lapchart!D30,totallaptimes!$1:$1048576,ROW()-1)-HLOOKUP(lapchart!C30,totallaptimes!$1:$1048576,ROW()-1),"")</f>
        <v>1.6412037037026594E-5</v>
      </c>
      <c r="E30" s="2">
        <f>IFERROR(HLOOKUP(lapchart!E30,totallaptimes!$1:$1048576,ROW()-1)-HLOOKUP(lapchart!D30,totallaptimes!$1:$1048576,ROW()-1),"")</f>
        <v>4.8958333333376514E-6</v>
      </c>
      <c r="F30" s="2">
        <f>IFERROR(HLOOKUP(lapchart!F30,totallaptimes!$1:$1048576,ROW()-1)-HLOOKUP(lapchart!E30,totallaptimes!$1:$1048576,ROW()-1),"")</f>
        <v>2.7673611111118934E-5</v>
      </c>
      <c r="G30" s="2">
        <f>IFERROR(HLOOKUP(lapchart!G30,totallaptimes!$1:$1048576,ROW()-1)-HLOOKUP(lapchart!F30,totallaptimes!$1:$1048576,ROW()-1),"")</f>
        <v>9.4444444444438669E-6</v>
      </c>
      <c r="H30" s="2">
        <f>IFERROR(HLOOKUP(lapchart!H30,totallaptimes!$1:$1048576,ROW()-1)-HLOOKUP(lapchart!G30,totallaptimes!$1:$1048576,ROW()-1),"")</f>
        <v>1.0115740740737622E-5</v>
      </c>
      <c r="I30" s="2">
        <f>IFERROR(HLOOKUP(lapchart!I30,totallaptimes!$1:$1048576,ROW()-1)-HLOOKUP(lapchart!H30,totallaptimes!$1:$1048576,ROW()-1),"")</f>
        <v>4.8483796296294734E-5</v>
      </c>
      <c r="J30" s="2">
        <f>IFERROR(HLOOKUP(lapchart!J30,totallaptimes!$1:$1048576,ROW()-1)-HLOOKUP(lapchart!I30,totallaptimes!$1:$1048576,ROW()-1),"")</f>
        <v>1.1597222222214931E-5</v>
      </c>
      <c r="K30" s="2">
        <f>IFERROR(HLOOKUP(lapchart!K30,totallaptimes!$1:$1048576,ROW()-1)-HLOOKUP(lapchart!J30,totallaptimes!$1:$1048576,ROW()-1),"")</f>
        <v>1.0451388888894908E-5</v>
      </c>
      <c r="L30" s="2">
        <f>IFERROR(HLOOKUP(lapchart!L30,totallaptimes!$1:$1048576,ROW()-1)-HLOOKUP(lapchart!K30,totallaptimes!$1:$1048576,ROW()-1),"")</f>
        <v>3.5231481481476368E-5</v>
      </c>
      <c r="M30" s="2">
        <f>IFERROR(HLOOKUP(lapchart!M30,totallaptimes!$1:$1048576,ROW()-1)-HLOOKUP(lapchart!L30,totallaptimes!$1:$1048576,ROW()-1),"")</f>
        <v>1.5000000000001124E-5</v>
      </c>
      <c r="N30" s="2">
        <f>IFERROR(HLOOKUP(lapchart!N30,totallaptimes!$1:$1048576,ROW()-1)-HLOOKUP(lapchart!M30,totallaptimes!$1:$1048576,ROW()-1),"")</f>
        <v>5.8379629629637386E-5</v>
      </c>
      <c r="O30" s="2">
        <f>IFERROR(HLOOKUP(lapchart!O30,totallaptimes!$1:$1048576,ROW()-1)-HLOOKUP(lapchart!N30,totallaptimes!$1:$1048576,ROW()-1),"")</f>
        <v>2.5925925925929239E-5</v>
      </c>
      <c r="P30" s="2">
        <f>IFERROR(HLOOKUP(lapchart!P30,totallaptimes!$1:$1048576,ROW()-1)-HLOOKUP(lapchart!O30,totallaptimes!$1:$1048576,ROW()-1),"")</f>
        <v>5.7210648148134369E-5</v>
      </c>
      <c r="Q30" s="2">
        <f>IFERROR(HLOOKUP(lapchart!Q30,totallaptimes!$1:$1048576,ROW()-1)-HLOOKUP(lapchart!P30,totallaptimes!$1:$1048576,ROW()-1),"")</f>
        <v>1.8877314814827462E-5</v>
      </c>
      <c r="R30" s="2">
        <f>IFERROR(HLOOKUP(lapchart!R30,totallaptimes!$1:$1048576,ROW()-1)-HLOOKUP(lapchart!Q30,totallaptimes!$1:$1048576,ROW()-1),"")</f>
        <v>2.7288194444443498E-4</v>
      </c>
      <c r="S30" s="2">
        <f>IFERROR(HLOOKUP(lapchart!S30,totallaptimes!$1:$1048576,ROW()-1)-HLOOKUP(lapchart!R30,totallaptimes!$1:$1048576,ROW()-1),"")</f>
        <v>2.9155092592596243E-5</v>
      </c>
      <c r="T30" s="2">
        <f>IFERROR(HLOOKUP(lapchart!T30,totallaptimes!$1:$1048576,ROW()-1)-HLOOKUP(lapchart!S30,totallaptimes!$1:$1048576,ROW()-1),"")</f>
        <v>2.4881944444445081E-4</v>
      </c>
      <c r="U30" s="2">
        <f>IFERROR(HLOOKUP(lapchart!U30,totallaptimes!$1:$1048576,ROW()-1)-HLOOKUP(lapchart!T30,totallaptimes!$1:$1048576,ROW()-1),"")</f>
        <v>8.1918981481481079E-4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1.13541666666786E-5</v>
      </c>
      <c r="D31" s="2">
        <f>IFERROR(HLOOKUP(lapchart!D31,totallaptimes!$1:$1048576,ROW()-1)-HLOOKUP(lapchart!C31,totallaptimes!$1:$1048576,ROW()-1),"")</f>
        <v>7.1759259259174257E-6</v>
      </c>
      <c r="E31" s="2">
        <f>IFERROR(HLOOKUP(lapchart!E31,totallaptimes!$1:$1048576,ROW()-1)-HLOOKUP(lapchart!D31,totallaptimes!$1:$1048576,ROW()-1),"")</f>
        <v>2.7222222222220149E-5</v>
      </c>
      <c r="F31" s="2">
        <f>IFERROR(HLOOKUP(lapchart!F31,totallaptimes!$1:$1048576,ROW()-1)-HLOOKUP(lapchart!E31,totallaptimes!$1:$1048576,ROW()-1),"")</f>
        <v>1.1307870370382E-5</v>
      </c>
      <c r="G31" s="2">
        <f>IFERROR(HLOOKUP(lapchart!G31,totallaptimes!$1:$1048576,ROW()-1)-HLOOKUP(lapchart!F31,totallaptimes!$1:$1048576,ROW()-1),"")</f>
        <v>1.8136574074074929E-5</v>
      </c>
      <c r="H31" s="2">
        <f>IFERROR(HLOOKUP(lapchart!H31,totallaptimes!$1:$1048576,ROW()-1)-HLOOKUP(lapchart!G31,totallaptimes!$1:$1048576,ROW()-1),"")</f>
        <v>7.256944444436475E-6</v>
      </c>
      <c r="I31" s="2">
        <f>IFERROR(HLOOKUP(lapchart!I31,totallaptimes!$1:$1048576,ROW()-1)-HLOOKUP(lapchart!H31,totallaptimes!$1:$1048576,ROW()-1),"")</f>
        <v>3.5474537037040454E-5</v>
      </c>
      <c r="J31" s="2">
        <f>IFERROR(HLOOKUP(lapchart!J31,totallaptimes!$1:$1048576,ROW()-1)-HLOOKUP(lapchart!I31,totallaptimes!$1:$1048576,ROW()-1),"")</f>
        <v>1.1412037037028533E-5</v>
      </c>
      <c r="K31" s="2">
        <f>IFERROR(HLOOKUP(lapchart!K31,totallaptimes!$1:$1048576,ROW()-1)-HLOOKUP(lapchart!J31,totallaptimes!$1:$1048576,ROW()-1),"")</f>
        <v>1.5162037037039222E-5</v>
      </c>
      <c r="L31" s="2">
        <f>IFERROR(HLOOKUP(lapchart!L31,totallaptimes!$1:$1048576,ROW()-1)-HLOOKUP(lapchart!K31,totallaptimes!$1:$1048576,ROW()-1),"")</f>
        <v>3.5624999999997464E-5</v>
      </c>
      <c r="M31" s="2">
        <f>IFERROR(HLOOKUP(lapchart!M31,totallaptimes!$1:$1048576,ROW()-1)-HLOOKUP(lapchart!L31,totallaptimes!$1:$1048576,ROW()-1),"")</f>
        <v>9.6990740740751646E-6</v>
      </c>
      <c r="N31" s="2">
        <f>IFERROR(HLOOKUP(lapchart!N31,totallaptimes!$1:$1048576,ROW()-1)-HLOOKUP(lapchart!M31,totallaptimes!$1:$1048576,ROW()-1),"")</f>
        <v>5.7743055555566081E-5</v>
      </c>
      <c r="O31" s="2">
        <f>IFERROR(HLOOKUP(lapchart!O31,totallaptimes!$1:$1048576,ROW()-1)-HLOOKUP(lapchart!N31,totallaptimes!$1:$1048576,ROW()-1),"")</f>
        <v>2.3611111111113137E-5</v>
      </c>
      <c r="P31" s="2">
        <f>IFERROR(HLOOKUP(lapchart!P31,totallaptimes!$1:$1048576,ROW()-1)-HLOOKUP(lapchart!O31,totallaptimes!$1:$1048576,ROW()-1),"")</f>
        <v>6.1435185185171326E-5</v>
      </c>
      <c r="Q31" s="2">
        <f>IFERROR(HLOOKUP(lapchart!Q31,totallaptimes!$1:$1048576,ROW()-1)-HLOOKUP(lapchart!P31,totallaptimes!$1:$1048576,ROW()-1),"")</f>
        <v>1.0231481481492999E-5</v>
      </c>
      <c r="R31" s="2">
        <f>IFERROR(HLOOKUP(lapchart!R31,totallaptimes!$1:$1048576,ROW()-1)-HLOOKUP(lapchart!Q31,totallaptimes!$1:$1048576,ROW()-1),"")</f>
        <v>2.868287037036954E-4</v>
      </c>
      <c r="S31" s="2">
        <f>IFERROR(HLOOKUP(lapchart!S31,totallaptimes!$1:$1048576,ROW()-1)-HLOOKUP(lapchart!R31,totallaptimes!$1:$1048576,ROW()-1),"")</f>
        <v>1.810185185185248E-5</v>
      </c>
      <c r="T31" s="2">
        <f>IFERROR(HLOOKUP(lapchart!T31,totallaptimes!$1:$1048576,ROW()-1)-HLOOKUP(lapchart!S31,totallaptimes!$1:$1048576,ROW()-1),"")</f>
        <v>2.5875000000000897E-4</v>
      </c>
      <c r="U31" s="2">
        <f>IFERROR(HLOOKUP(lapchart!U31,totallaptimes!$1:$1048576,ROW()-1)-HLOOKUP(lapchart!T31,totallaptimes!$1:$1048576,ROW()-1),"")</f>
        <v>8.3450231481480702E-4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5.9143518518489646E-6</v>
      </c>
      <c r="D32" s="2">
        <f>IFERROR(HLOOKUP(lapchart!D32,totallaptimes!$1:$1048576,ROW()-1)-HLOOKUP(lapchart!C32,totallaptimes!$1:$1048576,ROW()-1),"")</f>
        <v>2.0972222222234715E-5</v>
      </c>
      <c r="E32" s="2">
        <f>IFERROR(HLOOKUP(lapchart!E32,totallaptimes!$1:$1048576,ROW()-1)-HLOOKUP(lapchart!D32,totallaptimes!$1:$1048576,ROW()-1),"")</f>
        <v>1.3009259259247341E-5</v>
      </c>
      <c r="F32" s="2">
        <f>IFERROR(HLOOKUP(lapchart!F32,totallaptimes!$1:$1048576,ROW()-1)-HLOOKUP(lapchart!E32,totallaptimes!$1:$1048576,ROW()-1),"")</f>
        <v>6.9212962963069447E-6</v>
      </c>
      <c r="G32" s="2">
        <f>IFERROR(HLOOKUP(lapchart!G32,totallaptimes!$1:$1048576,ROW()-1)-HLOOKUP(lapchart!F32,totallaptimes!$1:$1048576,ROW()-1),"")</f>
        <v>1.553240740740508E-5</v>
      </c>
      <c r="H32" s="2">
        <f>IFERROR(HLOOKUP(lapchart!H32,totallaptimes!$1:$1048576,ROW()-1)-HLOOKUP(lapchart!G32,totallaptimes!$1:$1048576,ROW()-1),"")</f>
        <v>2.5381944444451132E-5</v>
      </c>
      <c r="I32" s="2">
        <f>IFERROR(HLOOKUP(lapchart!I32,totallaptimes!$1:$1048576,ROW()-1)-HLOOKUP(lapchart!H32,totallaptimes!$1:$1048576,ROW()-1),"")</f>
        <v>8.7615740740690229E-6</v>
      </c>
      <c r="J32" s="2">
        <f>IFERROR(HLOOKUP(lapchart!J32,totallaptimes!$1:$1048576,ROW()-1)-HLOOKUP(lapchart!I32,totallaptimes!$1:$1048576,ROW()-1),"")</f>
        <v>1.5023148148135546E-5</v>
      </c>
      <c r="K32" s="2">
        <f>IFERROR(HLOOKUP(lapchart!K32,totallaptimes!$1:$1048576,ROW()-1)-HLOOKUP(lapchart!J32,totallaptimes!$1:$1048576,ROW()-1),"")</f>
        <v>1.5335648148151471E-5</v>
      </c>
      <c r="L32" s="2">
        <f>IFERROR(HLOOKUP(lapchart!L32,totallaptimes!$1:$1048576,ROW()-1)-HLOOKUP(lapchart!K32,totallaptimes!$1:$1048576,ROW()-1),"")</f>
        <v>4.1898148148145076E-5</v>
      </c>
      <c r="M32" s="2">
        <f>IFERROR(HLOOKUP(lapchart!M32,totallaptimes!$1:$1048576,ROW()-1)-HLOOKUP(lapchart!L32,totallaptimes!$1:$1048576,ROW()-1),"")</f>
        <v>1.1354166666671661E-5</v>
      </c>
      <c r="N32" s="2">
        <f>IFERROR(HLOOKUP(lapchart!N32,totallaptimes!$1:$1048576,ROW()-1)-HLOOKUP(lapchart!M32,totallaptimes!$1:$1048576,ROW()-1),"")</f>
        <v>4.8680555555562222E-5</v>
      </c>
      <c r="O32" s="2">
        <f>IFERROR(HLOOKUP(lapchart!O32,totallaptimes!$1:$1048576,ROW()-1)-HLOOKUP(lapchart!N32,totallaptimes!$1:$1048576,ROW()-1),"")</f>
        <v>2.8379629629635139E-5</v>
      </c>
      <c r="P32" s="2">
        <f>IFERROR(HLOOKUP(lapchart!P32,totallaptimes!$1:$1048576,ROW()-1)-HLOOKUP(lapchart!O32,totallaptimes!$1:$1048576,ROW()-1),"")</f>
        <v>5.4814814814799218E-5</v>
      </c>
      <c r="Q32" s="2">
        <f>IFERROR(HLOOKUP(lapchart!Q32,totallaptimes!$1:$1048576,ROW()-1)-HLOOKUP(lapchart!P32,totallaptimes!$1:$1048576,ROW()-1),"")</f>
        <v>1.9259259259274408E-5</v>
      </c>
      <c r="R32" s="2">
        <f>IFERROR(HLOOKUP(lapchart!R32,totallaptimes!$1:$1048576,ROW()-1)-HLOOKUP(lapchart!Q32,totallaptimes!$1:$1048576,ROW()-1),"")</f>
        <v>2.9855324074072598E-4</v>
      </c>
      <c r="S32" s="2">
        <f>IFERROR(HLOOKUP(lapchart!S32,totallaptimes!$1:$1048576,ROW()-1)-HLOOKUP(lapchart!R32,totallaptimes!$1:$1048576,ROW()-1),"")</f>
        <v>8.3449074074135043E-6</v>
      </c>
      <c r="T32" s="2">
        <f>IFERROR(HLOOKUP(lapchart!T32,totallaptimes!$1:$1048576,ROW()-1)-HLOOKUP(lapchart!S32,totallaptimes!$1:$1048576,ROW()-1),"")</f>
        <v>2.5179398148148652E-4</v>
      </c>
      <c r="U32" s="2">
        <f>IFERROR(HLOOKUP(lapchart!U32,totallaptimes!$1:$1048576,ROW()-1)-HLOOKUP(lapchart!T32,totallaptimes!$1:$1048576,ROW()-1),"")</f>
        <v>8.482291666666586E-4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2.8888888888897735E-5</v>
      </c>
      <c r="D33" s="2">
        <f>IFERROR(HLOOKUP(lapchart!D33,totallaptimes!$1:$1048576,ROW()-1)-HLOOKUP(lapchart!C33,totallaptimes!$1:$1048576,ROW()-1),"")</f>
        <v>1.2488425925931412E-5</v>
      </c>
      <c r="E33" s="2">
        <f>IFERROR(HLOOKUP(lapchart!E33,totallaptimes!$1:$1048576,ROW()-1)-HLOOKUP(lapchart!D33,totallaptimes!$1:$1048576,ROW()-1),"")</f>
        <v>5.9143518518489646E-6</v>
      </c>
      <c r="F33" s="2">
        <f>IFERROR(HLOOKUP(lapchart!F33,totallaptimes!$1:$1048576,ROW()-1)-HLOOKUP(lapchart!E33,totallaptimes!$1:$1048576,ROW()-1),"")</f>
        <v>1.7673611111108933E-5</v>
      </c>
      <c r="G33" s="2">
        <f>IFERROR(HLOOKUP(lapchart!G33,totallaptimes!$1:$1048576,ROW()-1)-HLOOKUP(lapchart!F33,totallaptimes!$1:$1048576,ROW()-1),"")</f>
        <v>1.5740740740732839E-5</v>
      </c>
      <c r="H33" s="2">
        <f>IFERROR(HLOOKUP(lapchart!H33,totallaptimes!$1:$1048576,ROW()-1)-HLOOKUP(lapchart!G33,totallaptimes!$1:$1048576,ROW()-1),"")</f>
        <v>2.3148148148161019E-5</v>
      </c>
      <c r="I33" s="2">
        <f>IFERROR(HLOOKUP(lapchart!I33,totallaptimes!$1:$1048576,ROW()-1)-HLOOKUP(lapchart!H33,totallaptimes!$1:$1048576,ROW()-1),"")</f>
        <v>9.8726851851735353E-6</v>
      </c>
      <c r="J33" s="2">
        <f>IFERROR(HLOOKUP(lapchart!J33,totallaptimes!$1:$1048576,ROW()-1)-HLOOKUP(lapchart!I33,totallaptimes!$1:$1048576,ROW()-1),"")</f>
        <v>1.1157407407411113E-5</v>
      </c>
      <c r="K33" s="2">
        <f>IFERROR(HLOOKUP(lapchart!K33,totallaptimes!$1:$1048576,ROW()-1)-HLOOKUP(lapchart!J33,totallaptimes!$1:$1048576,ROW()-1),"")</f>
        <v>5.0706018518510698E-5</v>
      </c>
      <c r="L33" s="2">
        <f>IFERROR(HLOOKUP(lapchart!L33,totallaptimes!$1:$1048576,ROW()-1)-HLOOKUP(lapchart!K33,totallaptimes!$1:$1048576,ROW()-1),"")</f>
        <v>1.2685185185205838E-5</v>
      </c>
      <c r="M33" s="2">
        <f>IFERROR(HLOOKUP(lapchart!M33,totallaptimes!$1:$1048576,ROW()-1)-HLOOKUP(lapchart!L33,totallaptimes!$1:$1048576,ROW()-1),"")</f>
        <v>4.4907407407285271E-6</v>
      </c>
      <c r="N33" s="2">
        <f>IFERROR(HLOOKUP(lapchart!N33,totallaptimes!$1:$1048576,ROW()-1)-HLOOKUP(lapchart!M33,totallaptimes!$1:$1048576,ROW()-1),"")</f>
        <v>3.1562500000005544E-5</v>
      </c>
      <c r="O33" s="2">
        <f>IFERROR(HLOOKUP(lapchart!O33,totallaptimes!$1:$1048576,ROW()-1)-HLOOKUP(lapchart!N33,totallaptimes!$1:$1048576,ROW()-1),"")</f>
        <v>2.5393518518525282E-5</v>
      </c>
      <c r="P33" s="2">
        <f>IFERROR(HLOOKUP(lapchart!P33,totallaptimes!$1:$1048576,ROW()-1)-HLOOKUP(lapchart!O33,totallaptimes!$1:$1048576,ROW()-1),"")</f>
        <v>5.8749999999982427E-5</v>
      </c>
      <c r="Q33" s="2">
        <f>IFERROR(HLOOKUP(lapchart!Q33,totallaptimes!$1:$1048576,ROW()-1)-HLOOKUP(lapchart!P33,totallaptimes!$1:$1048576,ROW()-1),"")</f>
        <v>1.6597222222240748E-5</v>
      </c>
      <c r="R33" s="2">
        <f>IFERROR(HLOOKUP(lapchart!R33,totallaptimes!$1:$1048576,ROW()-1)-HLOOKUP(lapchart!Q33,totallaptimes!$1:$1048576,ROW()-1),"")</f>
        <v>3.2119212962961052E-4</v>
      </c>
      <c r="S33" s="2">
        <f>IFERROR(HLOOKUP(lapchart!S33,totallaptimes!$1:$1048576,ROW()-1)-HLOOKUP(lapchart!R33,totallaptimes!$1:$1048576,ROW()-1),"")</f>
        <v>9.5486111111181549E-6</v>
      </c>
      <c r="T33" s="2">
        <f>IFERROR(HLOOKUP(lapchart!T33,totallaptimes!$1:$1048576,ROW()-1)-HLOOKUP(lapchart!S33,totallaptimes!$1:$1048576,ROW()-1),"")</f>
        <v>2.3578703703704129E-4</v>
      </c>
      <c r="U33" s="2">
        <f>IFERROR(HLOOKUP(lapchart!U33,totallaptimes!$1:$1048576,ROW()-1)-HLOOKUP(lapchart!T33,totallaptimes!$1:$1048576,ROW()-1),"")</f>
        <v>8.562499999999959E-4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6.2233796296308486E-5</v>
      </c>
      <c r="D34" s="2">
        <f>IFERROR(HLOOKUP(lapchart!D34,totallaptimes!$1:$1048576,ROW()-1)-HLOOKUP(lapchart!C34,totallaptimes!$1:$1048576,ROW()-1),"")</f>
        <v>4.3402777777784562E-6</v>
      </c>
      <c r="E34" s="2">
        <f>IFERROR(HLOOKUP(lapchart!E34,totallaptimes!$1:$1048576,ROW()-1)-HLOOKUP(lapchart!D34,totallaptimes!$1:$1048576,ROW()-1),"")</f>
        <v>1.2592592592591823E-5</v>
      </c>
      <c r="F34" s="2">
        <f>IFERROR(HLOOKUP(lapchart!F34,totallaptimes!$1:$1048576,ROW()-1)-HLOOKUP(lapchart!E34,totallaptimes!$1:$1048576,ROW()-1),"")</f>
        <v>2.6365740740733057E-5</v>
      </c>
      <c r="G34" s="2">
        <f>IFERROR(HLOOKUP(lapchart!G34,totallaptimes!$1:$1048576,ROW()-1)-HLOOKUP(lapchart!F34,totallaptimes!$1:$1048576,ROW()-1),"")</f>
        <v>3.8425925926038884E-6</v>
      </c>
      <c r="H34" s="2">
        <f>IFERROR(HLOOKUP(lapchart!H34,totallaptimes!$1:$1048576,ROW()-1)-HLOOKUP(lapchart!G34,totallaptimes!$1:$1048576,ROW()-1),"")</f>
        <v>1.6134259259246997E-5</v>
      </c>
      <c r="I34" s="2">
        <f>IFERROR(HLOOKUP(lapchart!I34,totallaptimes!$1:$1048576,ROW()-1)-HLOOKUP(lapchart!H34,totallaptimes!$1:$1048576,ROW()-1),"")</f>
        <v>1.6307870370373123E-5</v>
      </c>
      <c r="J34" s="2">
        <f>IFERROR(HLOOKUP(lapchart!J34,totallaptimes!$1:$1048576,ROW()-1)-HLOOKUP(lapchart!I34,totallaptimes!$1:$1048576,ROW()-1),"")</f>
        <v>3.8240740740748402E-5</v>
      </c>
      <c r="K34" s="2">
        <f>IFERROR(HLOOKUP(lapchart!K34,totallaptimes!$1:$1048576,ROW()-1)-HLOOKUP(lapchart!J34,totallaptimes!$1:$1048576,ROW()-1),"")</f>
        <v>1.8460648148137249E-5</v>
      </c>
      <c r="L34" s="2">
        <f>IFERROR(HLOOKUP(lapchart!L34,totallaptimes!$1:$1048576,ROW()-1)-HLOOKUP(lapchart!K34,totallaptimes!$1:$1048576,ROW()-1),"")</f>
        <v>1.9039351851858621E-5</v>
      </c>
      <c r="M34" s="2">
        <f>IFERROR(HLOOKUP(lapchart!M34,totallaptimes!$1:$1048576,ROW()-1)-HLOOKUP(lapchart!L34,totallaptimes!$1:$1048576,ROW()-1),"")</f>
        <v>2.434027777778458E-5</v>
      </c>
      <c r="N34" s="2">
        <f>IFERROR(HLOOKUP(lapchart!N34,totallaptimes!$1:$1048576,ROW()-1)-HLOOKUP(lapchart!M34,totallaptimes!$1:$1048576,ROW()-1),"")</f>
        <v>2.055555555555838E-5</v>
      </c>
      <c r="O34" s="2">
        <f>IFERROR(HLOOKUP(lapchart!O34,totallaptimes!$1:$1048576,ROW()-1)-HLOOKUP(lapchart!N34,totallaptimes!$1:$1048576,ROW()-1),"")</f>
        <v>5.5706018518501821E-5</v>
      </c>
      <c r="P34" s="2">
        <f>IFERROR(HLOOKUP(lapchart!P34,totallaptimes!$1:$1048576,ROW()-1)-HLOOKUP(lapchart!O34,totallaptimes!$1:$1048576,ROW()-1),"")</f>
        <v>1.9722222222240404E-5</v>
      </c>
      <c r="Q34" s="2">
        <f>IFERROR(HLOOKUP(lapchart!Q34,totallaptimes!$1:$1048576,ROW()-1)-HLOOKUP(lapchart!P34,totallaptimes!$1:$1048576,ROW()-1),"")</f>
        <v>7.7476851851852879E-5</v>
      </c>
      <c r="R34" s="2">
        <f>IFERROR(HLOOKUP(lapchart!R34,totallaptimes!$1:$1048576,ROW()-1)-HLOOKUP(lapchart!Q34,totallaptimes!$1:$1048576,ROW()-1),"")</f>
        <v>2.5780092592590786E-4</v>
      </c>
      <c r="S34" s="2">
        <f>IFERROR(HLOOKUP(lapchart!S34,totallaptimes!$1:$1048576,ROW()-1)-HLOOKUP(lapchart!R34,totallaptimes!$1:$1048576,ROW()-1),"")</f>
        <v>7.9166666666699581E-6</v>
      </c>
      <c r="T34" s="2">
        <f>IFERROR(HLOOKUP(lapchart!T34,totallaptimes!$1:$1048576,ROW()-1)-HLOOKUP(lapchart!S34,totallaptimes!$1:$1048576,ROW()-1),"")</f>
        <v>2.3128472222223168E-4</v>
      </c>
      <c r="U34" s="2">
        <f>IFERROR(HLOOKUP(lapchart!U34,totallaptimes!$1:$1048576,ROW()-1)-HLOOKUP(lapchart!T34,totallaptimes!$1:$1048576,ROW()-1),"")</f>
        <v>8.6306712962962162E-4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6.9675925925938298E-5</v>
      </c>
      <c r="D35" s="2">
        <f>IFERROR(HLOOKUP(lapchart!D35,totallaptimes!$1:$1048576,ROW()-1)-HLOOKUP(lapchart!C35,totallaptimes!$1:$1048576,ROW()-1),"")</f>
        <v>3.215277777778025E-5</v>
      </c>
      <c r="E35" s="2">
        <f>IFERROR(HLOOKUP(lapchart!E35,totallaptimes!$1:$1048576,ROW()-1)-HLOOKUP(lapchart!D35,totallaptimes!$1:$1048576,ROW()-1),"")</f>
        <v>4.5891203703705974E-5</v>
      </c>
      <c r="F35" s="2">
        <f>IFERROR(HLOOKUP(lapchart!F35,totallaptimes!$1:$1048576,ROW()-1)-HLOOKUP(lapchart!E35,totallaptimes!$1:$1048576,ROW()-1),"")</f>
        <v>2.5150462962961195E-5</v>
      </c>
      <c r="G35" s="2">
        <f>IFERROR(HLOOKUP(lapchart!G35,totallaptimes!$1:$1048576,ROW()-1)-HLOOKUP(lapchart!F35,totallaptimes!$1:$1048576,ROW()-1),"")</f>
        <v>3.1712962962893165E-6</v>
      </c>
      <c r="H35" s="2">
        <f>IFERROR(HLOOKUP(lapchart!H35,totallaptimes!$1:$1048576,ROW()-1)-HLOOKUP(lapchart!G35,totallaptimes!$1:$1048576,ROW()-1),"")</f>
        <v>7.1064814814794652E-6</v>
      </c>
      <c r="I35" s="2">
        <f>IFERROR(HLOOKUP(lapchart!I35,totallaptimes!$1:$1048576,ROW()-1)-HLOOKUP(lapchart!H35,totallaptimes!$1:$1048576,ROW()-1),"")</f>
        <v>1.0636574074074368E-5</v>
      </c>
      <c r="J35" s="2">
        <f>IFERROR(HLOOKUP(lapchart!J35,totallaptimes!$1:$1048576,ROW()-1)-HLOOKUP(lapchart!I35,totallaptimes!$1:$1048576,ROW()-1),"")</f>
        <v>3.3449074074071161E-5</v>
      </c>
      <c r="K35" s="2">
        <f>IFERROR(HLOOKUP(lapchart!K35,totallaptimes!$1:$1048576,ROW()-1)-HLOOKUP(lapchart!J35,totallaptimes!$1:$1048576,ROW()-1),"")</f>
        <v>7.1875000000054534E-6</v>
      </c>
      <c r="L35" s="2">
        <f>IFERROR(HLOOKUP(lapchart!L35,totallaptimes!$1:$1048576,ROW()-1)-HLOOKUP(lapchart!K35,totallaptimes!$1:$1048576,ROW()-1),"")</f>
        <v>2.952546296296904E-5</v>
      </c>
      <c r="M35" s="2">
        <f>IFERROR(HLOOKUP(lapchart!M35,totallaptimes!$1:$1048576,ROW()-1)-HLOOKUP(lapchart!L35,totallaptimes!$1:$1048576,ROW()-1),"")</f>
        <v>1.6909722222228918E-5</v>
      </c>
      <c r="N35" s="2">
        <f>IFERROR(HLOOKUP(lapchart!N35,totallaptimes!$1:$1048576,ROW()-1)-HLOOKUP(lapchart!M35,totallaptimes!$1:$1048576,ROW()-1),"")</f>
        <v>5.2453703703686516E-5</v>
      </c>
      <c r="O35" s="2">
        <f>IFERROR(HLOOKUP(lapchart!O35,totallaptimes!$1:$1048576,ROW()-1)-HLOOKUP(lapchart!N35,totallaptimes!$1:$1048576,ROW()-1),"")</f>
        <v>1.2916666666681897E-5</v>
      </c>
      <c r="P35" s="2">
        <f>IFERROR(HLOOKUP(lapchart!P35,totallaptimes!$1:$1048576,ROW()-1)-HLOOKUP(lapchart!O35,totallaptimes!$1:$1048576,ROW()-1),"")</f>
        <v>7.2476851851854818E-5</v>
      </c>
      <c r="Q35" s="2">
        <f>IFERROR(HLOOKUP(lapchart!Q35,totallaptimes!$1:$1048576,ROW()-1)-HLOOKUP(lapchart!P35,totallaptimes!$1:$1048576,ROW()-1),"")</f>
        <v>2.2812499999989855E-5</v>
      </c>
      <c r="R35" s="2">
        <f>IFERROR(HLOOKUP(lapchart!R35,totallaptimes!$1:$1048576,ROW()-1)-HLOOKUP(lapchart!Q35,totallaptimes!$1:$1048576,ROW()-1),"")</f>
        <v>2.6123842592591651E-4</v>
      </c>
      <c r="S35" s="2">
        <f>IFERROR(HLOOKUP(lapchart!S35,totallaptimes!$1:$1048576,ROW()-1)-HLOOKUP(lapchart!R35,totallaptimes!$1:$1048576,ROW()-1),"")</f>
        <v>1.145833333333901E-5</v>
      </c>
      <c r="T35" s="2">
        <f>IFERROR(HLOOKUP(lapchart!T35,totallaptimes!$1:$1048576,ROW()-1)-HLOOKUP(lapchart!S35,totallaptimes!$1:$1048576,ROW()-1),"")</f>
        <v>2.2673611111111852E-4</v>
      </c>
      <c r="U35" s="2">
        <f>IFERROR(HLOOKUP(lapchart!U35,totallaptimes!$1:$1048576,ROW()-1)-HLOOKUP(lapchart!T35,totallaptimes!$1:$1048576,ROW()-1),"")</f>
        <v>8.7668981481480585E-4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6.1076388888900435E-5</v>
      </c>
      <c r="D36" s="2">
        <f>IFERROR(HLOOKUP(lapchart!D36,totallaptimes!$1:$1048576,ROW()-1)-HLOOKUP(lapchart!C36,totallaptimes!$1:$1048576,ROW()-1),"")</f>
        <v>4.001157407407252E-5</v>
      </c>
      <c r="E36" s="2">
        <f>IFERROR(HLOOKUP(lapchart!E36,totallaptimes!$1:$1048576,ROW()-1)-HLOOKUP(lapchart!D36,totallaptimes!$1:$1048576,ROW()-1),"")</f>
        <v>6.7245370370373758E-5</v>
      </c>
      <c r="F36" s="2">
        <f>IFERROR(HLOOKUP(lapchart!F36,totallaptimes!$1:$1048576,ROW()-1)-HLOOKUP(lapchart!E36,totallaptimes!$1:$1048576,ROW()-1),"")</f>
        <v>4.3576388888882933E-5</v>
      </c>
      <c r="G36" s="2">
        <f>IFERROR(HLOOKUP(lapchart!G36,totallaptimes!$1:$1048576,ROW()-1)-HLOOKUP(lapchart!F36,totallaptimes!$1:$1048576,ROW()-1),"")</f>
        <v>1.7604166666664034E-5</v>
      </c>
      <c r="H36" s="2">
        <f>IFERROR(HLOOKUP(lapchart!H36,totallaptimes!$1:$1048576,ROW()-1)-HLOOKUP(lapchart!G36,totallaptimes!$1:$1048576,ROW()-1),"")</f>
        <v>5.3043981481482039E-5</v>
      </c>
      <c r="I36" s="2">
        <f>IFERROR(HLOOKUP(lapchart!I36,totallaptimes!$1:$1048576,ROW()-1)-HLOOKUP(lapchart!H36,totallaptimes!$1:$1048576,ROW()-1),"")</f>
        <v>1.5069444444446023E-5</v>
      </c>
      <c r="J36" s="2">
        <f>IFERROR(HLOOKUP(lapchart!J36,totallaptimes!$1:$1048576,ROW()-1)-HLOOKUP(lapchart!I36,totallaptimes!$1:$1048576,ROW()-1),"")</f>
        <v>3.9444444444453053E-5</v>
      </c>
      <c r="K36" s="2">
        <f>IFERROR(HLOOKUP(lapchart!K36,totallaptimes!$1:$1048576,ROW()-1)-HLOOKUP(lapchart!J36,totallaptimes!$1:$1048576,ROW()-1),"")</f>
        <v>7.002314814819055E-6</v>
      </c>
      <c r="L36" s="2">
        <f>IFERROR(HLOOKUP(lapchart!L36,totallaptimes!$1:$1048576,ROW()-1)-HLOOKUP(lapchart!K36,totallaptimes!$1:$1048576,ROW()-1),"")</f>
        <v>2.4618055555536422E-5</v>
      </c>
      <c r="M36" s="2">
        <f>IFERROR(HLOOKUP(lapchart!M36,totallaptimes!$1:$1048576,ROW()-1)-HLOOKUP(lapchart!L36,totallaptimes!$1:$1048576,ROW()-1),"")</f>
        <v>1.0138888888906739E-5</v>
      </c>
      <c r="N36" s="2">
        <f>IFERROR(HLOOKUP(lapchart!N36,totallaptimes!$1:$1048576,ROW()-1)-HLOOKUP(lapchart!M36,totallaptimes!$1:$1048576,ROW()-1),"")</f>
        <v>4.267361111110618E-5</v>
      </c>
      <c r="O36" s="2">
        <f>IFERROR(HLOOKUP(lapchart!O36,totallaptimes!$1:$1048576,ROW()-1)-HLOOKUP(lapchart!N36,totallaptimes!$1:$1048576,ROW()-1),"")</f>
        <v>1.0983796296305803E-5</v>
      </c>
      <c r="P36" s="2">
        <f>IFERROR(HLOOKUP(lapchart!P36,totallaptimes!$1:$1048576,ROW()-1)-HLOOKUP(lapchart!O36,totallaptimes!$1:$1048576,ROW()-1),"")</f>
        <v>9.1550925925831805E-6</v>
      </c>
      <c r="Q36" s="2">
        <f>IFERROR(HLOOKUP(lapchart!Q36,totallaptimes!$1:$1048576,ROW()-1)-HLOOKUP(lapchart!P36,totallaptimes!$1:$1048576,ROW()-1),"")</f>
        <v>2.524189814814698E-4</v>
      </c>
      <c r="R36" s="2">
        <f>IFERROR(HLOOKUP(lapchart!R36,totallaptimes!$1:$1048576,ROW()-1)-HLOOKUP(lapchart!Q36,totallaptimes!$1:$1048576,ROW()-1),"")</f>
        <v>4.0405092592593617E-5</v>
      </c>
      <c r="S36" s="2">
        <f>IFERROR(HLOOKUP(lapchart!S36,totallaptimes!$1:$1048576,ROW()-1)-HLOOKUP(lapchart!R36,totallaptimes!$1:$1048576,ROW()-1),"")</f>
        <v>1.0081018518522111E-5</v>
      </c>
      <c r="T36" s="2">
        <f>IFERROR(HLOOKUP(lapchart!T36,totallaptimes!$1:$1048576,ROW()-1)-HLOOKUP(lapchart!S36,totallaptimes!$1:$1048576,ROW()-1),"")</f>
        <v>2.2854166666667203E-4</v>
      </c>
      <c r="U36" s="2">
        <f>IFERROR(HLOOKUP(lapchart!U36,totallaptimes!$1:$1048576,ROW()-1)-HLOOKUP(lapchart!T36,totallaptimes!$1:$1048576,ROW()-1),"")</f>
        <v>9.0092592592592308E-4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5.2835648148161218E-5</v>
      </c>
      <c r="D37" s="2">
        <f>IFERROR(HLOOKUP(lapchart!D37,totallaptimes!$1:$1048576,ROW()-1)-HLOOKUP(lapchart!C37,totallaptimes!$1:$1048576,ROW()-1),"")</f>
        <v>4.2314814814814472E-5</v>
      </c>
      <c r="E37" s="2">
        <f>IFERROR(HLOOKUP(lapchart!E37,totallaptimes!$1:$1048576,ROW()-1)-HLOOKUP(lapchart!D37,totallaptimes!$1:$1048576,ROW()-1),"")</f>
        <v>7.0046296296297217E-5</v>
      </c>
      <c r="F37" s="2">
        <f>IFERROR(HLOOKUP(lapchart!F37,totallaptimes!$1:$1048576,ROW()-1)-HLOOKUP(lapchart!E37,totallaptimes!$1:$1048576,ROW()-1),"")</f>
        <v>6.2499999999993117E-5</v>
      </c>
      <c r="G37" s="2">
        <f>IFERROR(HLOOKUP(lapchart!G37,totallaptimes!$1:$1048576,ROW()-1)-HLOOKUP(lapchart!F37,totallaptimes!$1:$1048576,ROW()-1),"")</f>
        <v>1.9953703703702586E-5</v>
      </c>
      <c r="H37" s="2">
        <f>IFERROR(HLOOKUP(lapchart!H37,totallaptimes!$1:$1048576,ROW()-1)-HLOOKUP(lapchart!G37,totallaptimes!$1:$1048576,ROW()-1),"")</f>
        <v>7.4861111111115819E-5</v>
      </c>
      <c r="I37" s="2">
        <f>IFERROR(HLOOKUP(lapchart!I37,totallaptimes!$1:$1048576,ROW()-1)-HLOOKUP(lapchart!H37,totallaptimes!$1:$1048576,ROW()-1),"")</f>
        <v>1.9062499999999982E-5</v>
      </c>
      <c r="J37" s="2">
        <f>IFERROR(HLOOKUP(lapchart!J37,totallaptimes!$1:$1048576,ROW()-1)-HLOOKUP(lapchart!I37,totallaptimes!$1:$1048576,ROW()-1),"")</f>
        <v>2.7256944444449538E-5</v>
      </c>
      <c r="K37" s="2">
        <f>IFERROR(HLOOKUP(lapchart!K37,totallaptimes!$1:$1048576,ROW()-1)-HLOOKUP(lapchart!J37,totallaptimes!$1:$1048576,ROW()-1),"")</f>
        <v>1.2581018518524612E-5</v>
      </c>
      <c r="L37" s="2">
        <f>IFERROR(HLOOKUP(lapchart!L37,totallaptimes!$1:$1048576,ROW()-1)-HLOOKUP(lapchart!K37,totallaptimes!$1:$1048576,ROW()-1),"")</f>
        <v>2.0983796296274171E-5</v>
      </c>
      <c r="M37" s="2">
        <f>IFERROR(HLOOKUP(lapchart!M37,totallaptimes!$1:$1048576,ROW()-1)-HLOOKUP(lapchart!L37,totallaptimes!$1:$1048576,ROW()-1),"")</f>
        <v>8.5648148148362302E-6</v>
      </c>
      <c r="N37" s="2">
        <f>IFERROR(HLOOKUP(lapchart!N37,totallaptimes!$1:$1048576,ROW()-1)-HLOOKUP(lapchart!M37,totallaptimes!$1:$1048576,ROW()-1),"")</f>
        <v>3.7129629629636951E-5</v>
      </c>
      <c r="O37" s="2">
        <f>IFERROR(HLOOKUP(lapchart!O37,totallaptimes!$1:$1048576,ROW()-1)-HLOOKUP(lapchart!N37,totallaptimes!$1:$1048576,ROW()-1),"")</f>
        <v>1.2337962962953586E-5</v>
      </c>
      <c r="P37" s="2">
        <f>IFERROR(HLOOKUP(lapchart!P37,totallaptimes!$1:$1048576,ROW()-1)-HLOOKUP(lapchart!O37,totallaptimes!$1:$1048576,ROW()-1),"")</f>
        <v>2.2515046296295999E-4</v>
      </c>
      <c r="Q37" s="2">
        <f>IFERROR(HLOOKUP(lapchart!Q37,totallaptimes!$1:$1048576,ROW()-1)-HLOOKUP(lapchart!P37,totallaptimes!$1:$1048576,ROW()-1),"")</f>
        <v>2.1960648148147688E-4</v>
      </c>
      <c r="R37" s="2">
        <f>IFERROR(HLOOKUP(lapchart!R37,totallaptimes!$1:$1048576,ROW()-1)-HLOOKUP(lapchart!Q37,totallaptimes!$1:$1048576,ROW()-1),"")</f>
        <v>1.077430555555467E-4</v>
      </c>
      <c r="S37" s="2">
        <f>IFERROR(HLOOKUP(lapchart!S37,totallaptimes!$1:$1048576,ROW()-1)-HLOOKUP(lapchart!R37,totallaptimes!$1:$1048576,ROW()-1),"")</f>
        <v>7.9675925925934421E-5</v>
      </c>
      <c r="T37" s="2">
        <f>IFERROR(HLOOKUP(lapchart!T37,totallaptimes!$1:$1048576,ROW()-1)-HLOOKUP(lapchart!S37,totallaptimes!$1:$1048576,ROW()-1),"")</f>
        <v>1.247071759259262E-3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5.0902777777792063E-5</v>
      </c>
      <c r="D38" s="2">
        <f>IFERROR(HLOOKUP(lapchart!D38,totallaptimes!$1:$1048576,ROW()-1)-HLOOKUP(lapchart!C38,totallaptimes!$1:$1048576,ROW()-1),"")</f>
        <v>8.7187499999995255E-5</v>
      </c>
      <c r="E38" s="2">
        <f>IFERROR(HLOOKUP(lapchart!E38,totallaptimes!$1:$1048576,ROW()-1)-HLOOKUP(lapchart!D38,totallaptimes!$1:$1048576,ROW()-1),"")</f>
        <v>9.009259259259994E-5</v>
      </c>
      <c r="F38" s="2">
        <f>IFERROR(HLOOKUP(lapchart!F38,totallaptimes!$1:$1048576,ROW()-1)-HLOOKUP(lapchart!E38,totallaptimes!$1:$1048576,ROW()-1),"")</f>
        <v>9.4837962962952826E-5</v>
      </c>
      <c r="G38" s="2">
        <f>IFERROR(HLOOKUP(lapchart!G38,totallaptimes!$1:$1048576,ROW()-1)-HLOOKUP(lapchart!F38,totallaptimes!$1:$1048576,ROW()-1),"")</f>
        <v>3.9780092592589522E-5</v>
      </c>
      <c r="H38" s="2">
        <f>IFERROR(HLOOKUP(lapchart!H38,totallaptimes!$1:$1048576,ROW()-1)-HLOOKUP(lapchart!G38,totallaptimes!$1:$1048576,ROW()-1),"")</f>
        <v>1.1443287037037758E-4</v>
      </c>
      <c r="I38" s="2">
        <f>IFERROR(HLOOKUP(lapchart!I38,totallaptimes!$1:$1048576,ROW()-1)-HLOOKUP(lapchart!H38,totallaptimes!$1:$1048576,ROW()-1),"")</f>
        <v>2.697916666666994E-5</v>
      </c>
      <c r="J38" s="2">
        <f>IFERROR(HLOOKUP(lapchart!J38,totallaptimes!$1:$1048576,ROW()-1)-HLOOKUP(lapchart!I38,totallaptimes!$1:$1048576,ROW()-1),"")</f>
        <v>8.4953703703635752E-6</v>
      </c>
      <c r="K38" s="2">
        <f>IFERROR(HLOOKUP(lapchart!K38,totallaptimes!$1:$1048576,ROW()-1)-HLOOKUP(lapchart!J38,totallaptimes!$1:$1048576,ROW()-1),"")</f>
        <v>9.5486111111250938E-6</v>
      </c>
      <c r="L38" s="2">
        <f>IFERROR(HLOOKUP(lapchart!L38,totallaptimes!$1:$1048576,ROW()-1)-HLOOKUP(lapchart!K38,totallaptimes!$1:$1048576,ROW()-1),"")</f>
        <v>1.9456018518493323E-5</v>
      </c>
      <c r="M38" s="2">
        <f>IFERROR(HLOOKUP(lapchart!M38,totallaptimes!$1:$1048576,ROW()-1)-HLOOKUP(lapchart!L38,totallaptimes!$1:$1048576,ROW()-1),"")</f>
        <v>7.9826388888919186E-5</v>
      </c>
      <c r="N38" s="2">
        <f>IFERROR(HLOOKUP(lapchart!N38,totallaptimes!$1:$1048576,ROW()-1)-HLOOKUP(lapchart!M38,totallaptimes!$1:$1048576,ROW()-1),"")</f>
        <v>1.3333333333323538E-5</v>
      </c>
      <c r="O38" s="2">
        <f>IFERROR(HLOOKUP(lapchart!O38,totallaptimes!$1:$1048576,ROW()-1)-HLOOKUP(lapchart!N38,totallaptimes!$1:$1048576,ROW()-1),"")</f>
        <v>2.8125000000045475E-6</v>
      </c>
      <c r="P38" s="2">
        <f>IFERROR(HLOOKUP(lapchart!P38,totallaptimes!$1:$1048576,ROW()-1)-HLOOKUP(lapchart!O38,totallaptimes!$1:$1048576,ROW()-1),"")</f>
        <v>3.7994212962962071E-4</v>
      </c>
      <c r="Q38" s="2">
        <f>IFERROR(HLOOKUP(lapchart!Q38,totallaptimes!$1:$1048576,ROW()-1)-HLOOKUP(lapchart!P38,totallaptimes!$1:$1048576,ROW()-1),"")</f>
        <v>3.8887731481480198E-4</v>
      </c>
      <c r="R38" s="2">
        <f>IFERROR(HLOOKUP(lapchart!R38,totallaptimes!$1:$1048576,ROW()-1)-HLOOKUP(lapchart!Q38,totallaptimes!$1:$1048576,ROW()-1),"")</f>
        <v>4.495370370371371E-5</v>
      </c>
      <c r="S38" s="2">
        <f>IFERROR(HLOOKUP(lapchart!S38,totallaptimes!$1:$1048576,ROW()-1)-HLOOKUP(lapchart!R38,totallaptimes!$1:$1048576,ROW()-1),"")</f>
        <v>1.8219907407407421E-4</v>
      </c>
      <c r="T38" s="2">
        <f>IFERROR(HLOOKUP(lapchart!T38,totallaptimes!$1:$1048576,ROW()-1)-HLOOKUP(lapchart!S38,totallaptimes!$1:$1048576,ROW()-1),"")</f>
        <v>1.2533564814814838E-3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9.9884259259427899E-6</v>
      </c>
      <c r="D39" s="2">
        <f>IFERROR(HLOOKUP(lapchart!D39,totallaptimes!$1:$1048576,ROW()-1)-HLOOKUP(lapchart!C39,totallaptimes!$1:$1048576,ROW()-1),"")</f>
        <v>2.4097222222213555E-5</v>
      </c>
      <c r="E39" s="2">
        <f>IFERROR(HLOOKUP(lapchart!E39,totallaptimes!$1:$1048576,ROW()-1)-HLOOKUP(lapchart!D39,totallaptimes!$1:$1048576,ROW()-1),"")</f>
        <v>1.3692129629636063E-5</v>
      </c>
      <c r="F39" s="2">
        <f>IFERROR(HLOOKUP(lapchart!F39,totallaptimes!$1:$1048576,ROW()-1)-HLOOKUP(lapchart!E39,totallaptimes!$1:$1048576,ROW()-1),"")</f>
        <v>8.9745370370361566E-5</v>
      </c>
      <c r="G39" s="2">
        <f>IFERROR(HLOOKUP(lapchart!G39,totallaptimes!$1:$1048576,ROW()-1)-HLOOKUP(lapchart!F39,totallaptimes!$1:$1048576,ROW()-1),"")</f>
        <v>3.3287037037033063E-5</v>
      </c>
      <c r="H39" s="2">
        <f>IFERROR(HLOOKUP(lapchart!H39,totallaptimes!$1:$1048576,ROW()-1)-HLOOKUP(lapchart!G39,totallaptimes!$1:$1048576,ROW()-1),"")</f>
        <v>1.2152777777778984E-4</v>
      </c>
      <c r="I39" s="2">
        <f>IFERROR(HLOOKUP(lapchart!I39,totallaptimes!$1:$1048576,ROW()-1)-HLOOKUP(lapchart!H39,totallaptimes!$1:$1048576,ROW()-1),"")</f>
        <v>4.5266203703701879E-5</v>
      </c>
      <c r="J39" s="2">
        <f>IFERROR(HLOOKUP(lapchart!J39,totallaptimes!$1:$1048576,ROW()-1)-HLOOKUP(lapchart!I39,totallaptimes!$1:$1048576,ROW()-1),"")</f>
        <v>2.8483796296302488E-5</v>
      </c>
      <c r="K39" s="2">
        <f>IFERROR(HLOOKUP(lapchart!K39,totallaptimes!$1:$1048576,ROW()-1)-HLOOKUP(lapchart!J39,totallaptimes!$1:$1048576,ROW()-1),"")</f>
        <v>2.3009259259236525E-5</v>
      </c>
      <c r="L39" s="2">
        <f>IFERROR(HLOOKUP(lapchart!L39,totallaptimes!$1:$1048576,ROW()-1)-HLOOKUP(lapchart!K39,totallaptimes!$1:$1048576,ROW()-1),"")</f>
        <v>4.8692129629664127E-5</v>
      </c>
      <c r="M39" s="2">
        <f>IFERROR(HLOOKUP(lapchart!M39,totallaptimes!$1:$1048576,ROW()-1)-HLOOKUP(lapchart!L39,totallaptimes!$1:$1048576,ROW()-1),"")</f>
        <v>7.7430555555438318E-6</v>
      </c>
      <c r="N39" s="2">
        <f>IFERROR(HLOOKUP(lapchart!N39,totallaptimes!$1:$1048576,ROW()-1)-HLOOKUP(lapchart!M39,totallaptimes!$1:$1048576,ROW()-1),"")</f>
        <v>5.9201388888881212E-5</v>
      </c>
      <c r="O39" s="2">
        <f>IFERROR(HLOOKUP(lapchart!O39,totallaptimes!$1:$1048576,ROW()-1)-HLOOKUP(lapchart!N39,totallaptimes!$1:$1048576,ROW()-1),"")</f>
        <v>1.9105324074075031E-4</v>
      </c>
      <c r="P39" s="2">
        <f>IFERROR(HLOOKUP(lapchart!P39,totallaptimes!$1:$1048576,ROW()-1)-HLOOKUP(lapchart!O39,totallaptimes!$1:$1048576,ROW()-1),"")</f>
        <v>3.2564814814813742E-4</v>
      </c>
      <c r="Q39" s="2">
        <f>IFERROR(HLOOKUP(lapchart!Q39,totallaptimes!$1:$1048576,ROW()-1)-HLOOKUP(lapchart!P39,totallaptimes!$1:$1048576,ROW()-1),"")</f>
        <v>1.9983796296295375E-4</v>
      </c>
      <c r="R39" s="2">
        <f>IFERROR(HLOOKUP(lapchart!R39,totallaptimes!$1:$1048576,ROW()-1)-HLOOKUP(lapchart!Q39,totallaptimes!$1:$1048576,ROW()-1),"")</f>
        <v>8.495370370377453E-6</v>
      </c>
      <c r="S39" s="2">
        <f>IFERROR(HLOOKUP(lapchart!S39,totallaptimes!$1:$1048576,ROW()-1)-HLOOKUP(lapchart!R39,totallaptimes!$1:$1048576,ROW()-1),"")</f>
        <v>2.1335648148148451E-4</v>
      </c>
      <c r="T39" s="2">
        <f>IFERROR(HLOOKUP(lapchart!T39,totallaptimes!$1:$1048576,ROW()-1)-HLOOKUP(lapchart!S39,totallaptimes!$1:$1048576,ROW()-1),"")</f>
        <v>8.0929398148148202E-4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1.2361111111129641E-5</v>
      </c>
      <c r="D40" s="2">
        <f>IFERROR(HLOOKUP(lapchart!D40,totallaptimes!$1:$1048576,ROW()-1)-HLOOKUP(lapchart!C40,totallaptimes!$1:$1048576,ROW()-1),"")</f>
        <v>1.7337962962958586E-5</v>
      </c>
      <c r="E40" s="2">
        <f>IFERROR(HLOOKUP(lapchart!E40,totallaptimes!$1:$1048576,ROW()-1)-HLOOKUP(lapchart!D40,totallaptimes!$1:$1048576,ROW()-1),"")</f>
        <v>9.5833333333336657E-6</v>
      </c>
      <c r="F40" s="2">
        <f>IFERROR(HLOOKUP(lapchart!F40,totallaptimes!$1:$1048576,ROW()-1)-HLOOKUP(lapchart!E40,totallaptimes!$1:$1048576,ROW()-1),"")</f>
        <v>1.4039351851846682E-5</v>
      </c>
      <c r="G40" s="2">
        <f>IFERROR(HLOOKUP(lapchart!G40,totallaptimes!$1:$1048576,ROW()-1)-HLOOKUP(lapchart!F40,totallaptimes!$1:$1048576,ROW()-1),"")</f>
        <v>1.2824074074067882E-5</v>
      </c>
      <c r="H40" s="2">
        <f>IFERROR(HLOOKUP(lapchart!H40,totallaptimes!$1:$1048576,ROW()-1)-HLOOKUP(lapchart!G40,totallaptimes!$1:$1048576,ROW()-1),"")</f>
        <v>2.0856481481493216E-5</v>
      </c>
      <c r="I40" s="2">
        <f>IFERROR(HLOOKUP(lapchart!I40,totallaptimes!$1:$1048576,ROW()-1)-HLOOKUP(lapchart!H40,totallaptimes!$1:$1048576,ROW()-1),"")</f>
        <v>1.0428240740739669E-5</v>
      </c>
      <c r="J40" s="2">
        <f>IFERROR(HLOOKUP(lapchart!J40,totallaptimes!$1:$1048576,ROW()-1)-HLOOKUP(lapchart!I40,totallaptimes!$1:$1048576,ROW()-1),"")</f>
        <v>2.1979166666671879E-5</v>
      </c>
      <c r="K40" s="2">
        <f>IFERROR(HLOOKUP(lapchart!K40,totallaptimes!$1:$1048576,ROW()-1)-HLOOKUP(lapchart!J40,totallaptimes!$1:$1048576,ROW()-1),"")</f>
        <v>1.9178240740720665E-5</v>
      </c>
      <c r="L40" s="2">
        <f>IFERROR(HLOOKUP(lapchart!L40,totallaptimes!$1:$1048576,ROW()-1)-HLOOKUP(lapchart!K40,totallaptimes!$1:$1048576,ROW()-1),"")</f>
        <v>2.1331018518554179E-5</v>
      </c>
      <c r="M40" s="2">
        <f>IFERROR(HLOOKUP(lapchart!M40,totallaptimes!$1:$1048576,ROW()-1)-HLOOKUP(lapchart!L40,totallaptimes!$1:$1048576,ROW()-1),"")</f>
        <v>1.2326388888872497E-5</v>
      </c>
      <c r="N40" s="2">
        <f>IFERROR(HLOOKUP(lapchart!N40,totallaptimes!$1:$1048576,ROW()-1)-HLOOKUP(lapchart!M40,totallaptimes!$1:$1048576,ROW()-1),"")</f>
        <v>2.4699074074069349E-5</v>
      </c>
      <c r="O40" s="2">
        <f>IFERROR(HLOOKUP(lapchart!O40,totallaptimes!$1:$1048576,ROW()-1)-HLOOKUP(lapchart!N40,totallaptimes!$1:$1048576,ROW()-1),"")</f>
        <v>2.0046296296302724E-5</v>
      </c>
      <c r="P40" s="2">
        <f>IFERROR(HLOOKUP(lapchart!P40,totallaptimes!$1:$1048576,ROW()-1)-HLOOKUP(lapchart!O40,totallaptimes!$1:$1048576,ROW()-1),"")</f>
        <v>2.3677083333332322E-4</v>
      </c>
      <c r="Q40" s="2">
        <f>IFERROR(HLOOKUP(lapchart!Q40,totallaptimes!$1:$1048576,ROW()-1)-HLOOKUP(lapchart!P40,totallaptimes!$1:$1048576,ROW()-1),"")</f>
        <v>2.2021990740739988E-4</v>
      </c>
      <c r="R40" s="2">
        <f>IFERROR(HLOOKUP(lapchart!R40,totallaptimes!$1:$1048576,ROW()-1)-HLOOKUP(lapchart!Q40,totallaptimes!$1:$1048576,ROW()-1),"")</f>
        <v>1.2673611111117811E-5</v>
      </c>
      <c r="S40" s="2">
        <f>IFERROR(HLOOKUP(lapchart!S40,totallaptimes!$1:$1048576,ROW()-1)-HLOOKUP(lapchart!R40,totallaptimes!$1:$1048576,ROW()-1),"")</f>
        <v>2.1464120370370821E-4</v>
      </c>
      <c r="T40" s="2">
        <f>IFERROR(HLOOKUP(lapchart!T40,totallaptimes!$1:$1048576,ROW()-1)-HLOOKUP(lapchart!S40,totallaptimes!$1:$1048576,ROW()-1),"")</f>
        <v>9.1883101851852195E-4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1.3958333333355388E-5</v>
      </c>
      <c r="D41" s="2">
        <f>IFERROR(HLOOKUP(lapchart!D41,totallaptimes!$1:$1048576,ROW()-1)-HLOOKUP(lapchart!C41,totallaptimes!$1:$1048576,ROW()-1),"")</f>
        <v>7.1180555555536151E-6</v>
      </c>
      <c r="E41" s="2">
        <f>IFERROR(HLOOKUP(lapchart!E41,totallaptimes!$1:$1048576,ROW()-1)-HLOOKUP(lapchart!D41,totallaptimes!$1:$1048576,ROW()-1),"")</f>
        <v>3.6689814814812316E-5</v>
      </c>
      <c r="F41" s="2">
        <f>IFERROR(HLOOKUP(lapchart!F41,totallaptimes!$1:$1048576,ROW()-1)-HLOOKUP(lapchart!E41,totallaptimes!$1:$1048576,ROW()-1),"")</f>
        <v>9.4791666666593777E-6</v>
      </c>
      <c r="G41" s="2">
        <f>IFERROR(HLOOKUP(lapchart!G41,totallaptimes!$1:$1048576,ROW()-1)-HLOOKUP(lapchart!F41,totallaptimes!$1:$1048576,ROW()-1),"")</f>
        <v>3.1793981481474665E-5</v>
      </c>
      <c r="H41" s="2">
        <f>IFERROR(HLOOKUP(lapchart!H41,totallaptimes!$1:$1048576,ROW()-1)-HLOOKUP(lapchart!G41,totallaptimes!$1:$1048576,ROW()-1),"")</f>
        <v>2.4363425925939819E-5</v>
      </c>
      <c r="I41" s="2">
        <f>IFERROR(HLOOKUP(lapchart!I41,totallaptimes!$1:$1048576,ROW()-1)-HLOOKUP(lapchart!H41,totallaptimes!$1:$1048576,ROW()-1),"")</f>
        <v>9.5138888888887663E-6</v>
      </c>
      <c r="J41" s="2">
        <f>IFERROR(HLOOKUP(lapchart!J41,totallaptimes!$1:$1048576,ROW()-1)-HLOOKUP(lapchart!I41,totallaptimes!$1:$1048576,ROW()-1),"")</f>
        <v>1.3865740740748311E-5</v>
      </c>
      <c r="K41" s="2">
        <f>IFERROR(HLOOKUP(lapchart!K41,totallaptimes!$1:$1048576,ROW()-1)-HLOOKUP(lapchart!J41,totallaptimes!$1:$1048576,ROW()-1),"")</f>
        <v>2.0150462962942317E-5</v>
      </c>
      <c r="L41" s="2">
        <f>IFERROR(HLOOKUP(lapchart!L41,totallaptimes!$1:$1048576,ROW()-1)-HLOOKUP(lapchart!K41,totallaptimes!$1:$1048576,ROW()-1),"")</f>
        <v>2.2199074074108482E-5</v>
      </c>
      <c r="M41" s="2">
        <f>IFERROR(HLOOKUP(lapchart!M41,totallaptimes!$1:$1048576,ROW()-1)-HLOOKUP(lapchart!L41,totallaptimes!$1:$1048576,ROW()-1),"")</f>
        <v>2.6006944444427471E-5</v>
      </c>
      <c r="N41" s="2">
        <f>IFERROR(HLOOKUP(lapchart!N41,totallaptimes!$1:$1048576,ROW()-1)-HLOOKUP(lapchart!M41,totallaptimes!$1:$1048576,ROW()-1),"")</f>
        <v>1.0902777777772876E-5</v>
      </c>
      <c r="O41" s="2">
        <f>IFERROR(HLOOKUP(lapchart!O41,totallaptimes!$1:$1048576,ROW()-1)-HLOOKUP(lapchart!N41,totallaptimes!$1:$1048576,ROW()-1),"")</f>
        <v>2.056712962963253E-5</v>
      </c>
      <c r="P41" s="2">
        <f>IFERROR(HLOOKUP(lapchart!P41,totallaptimes!$1:$1048576,ROW()-1)-HLOOKUP(lapchart!O41,totallaptimes!$1:$1048576,ROW()-1),"")</f>
        <v>1.3900462962956883E-5</v>
      </c>
      <c r="Q41" s="2">
        <f>IFERROR(HLOOKUP(lapchart!Q41,totallaptimes!$1:$1048576,ROW()-1)-HLOOKUP(lapchart!P41,totallaptimes!$1:$1048576,ROW()-1),"")</f>
        <v>2.46643518518469E-5</v>
      </c>
      <c r="R41" s="2">
        <f>IFERROR(HLOOKUP(lapchart!R41,totallaptimes!$1:$1048576,ROW()-1)-HLOOKUP(lapchart!Q41,totallaptimes!$1:$1048576,ROW()-1),"")</f>
        <v>1.4444444444448867E-5</v>
      </c>
      <c r="S41" s="2">
        <f>IFERROR(HLOOKUP(lapchart!S41,totallaptimes!$1:$1048576,ROW()-1)-HLOOKUP(lapchart!R41,totallaptimes!$1:$1048576,ROW()-1),"")</f>
        <v>6.0763888888940021E-6</v>
      </c>
      <c r="T41" s="2">
        <f>IFERROR(HLOOKUP(lapchart!T41,totallaptimes!$1:$1048576,ROW()-1)-HLOOKUP(lapchart!S41,totallaptimes!$1:$1048576,ROW()-1),"")</f>
        <v>8.3608796296296556E-4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9.1087962963143365E-6</v>
      </c>
      <c r="D42" s="2">
        <f>IFERROR(HLOOKUP(lapchart!D42,totallaptimes!$1:$1048576,ROW()-1)-HLOOKUP(lapchart!C42,totallaptimes!$1:$1048576,ROW()-1),"")</f>
        <v>6.2037037037027121E-6</v>
      </c>
      <c r="E42" s="2">
        <f>IFERROR(HLOOKUP(lapchart!E42,totallaptimes!$1:$1048576,ROW()-1)-HLOOKUP(lapchart!D42,totallaptimes!$1:$1048576,ROW()-1),"")</f>
        <v>4.7916666666633634E-6</v>
      </c>
      <c r="F42" s="2">
        <f>IFERROR(HLOOKUP(lapchart!F42,totallaptimes!$1:$1048576,ROW()-1)-HLOOKUP(lapchart!E42,totallaptimes!$1:$1048576,ROW()-1),"")</f>
        <v>8.6458333333275239E-6</v>
      </c>
      <c r="G42" s="2">
        <f>IFERROR(HLOOKUP(lapchart!G42,totallaptimes!$1:$1048576,ROW()-1)-HLOOKUP(lapchart!F42,totallaptimes!$1:$1048576,ROW()-1),"")</f>
        <v>8.9120370370329716E-6</v>
      </c>
      <c r="H42" s="2">
        <f>IFERROR(HLOOKUP(lapchart!H42,totallaptimes!$1:$1048576,ROW()-1)-HLOOKUP(lapchart!G42,totallaptimes!$1:$1048576,ROW()-1),"")</f>
        <v>6.6782407407497968E-6</v>
      </c>
      <c r="I42" s="2">
        <f>IFERROR(HLOOKUP(lapchart!I42,totallaptimes!$1:$1048576,ROW()-1)-HLOOKUP(lapchart!H42,totallaptimes!$1:$1048576,ROW()-1),"")</f>
        <v>7.5694444444454612E-6</v>
      </c>
      <c r="J42" s="2">
        <f>IFERROR(HLOOKUP(lapchart!J42,totallaptimes!$1:$1048576,ROW()-1)-HLOOKUP(lapchart!I42,totallaptimes!$1:$1048576,ROW()-1),"")</f>
        <v>9.8842592592685019E-6</v>
      </c>
      <c r="K42" s="2">
        <f>IFERROR(HLOOKUP(lapchart!K42,totallaptimes!$1:$1048576,ROW()-1)-HLOOKUP(lapchart!J42,totallaptimes!$1:$1048576,ROW()-1),"")</f>
        <v>4.745370370352886E-6</v>
      </c>
      <c r="L42" s="2">
        <f>IFERROR(HLOOKUP(lapchart!L42,totallaptimes!$1:$1048576,ROW()-1)-HLOOKUP(lapchart!K42,totallaptimes!$1:$1048576,ROW()-1),"")</f>
        <v>3.7962962963281055E-6</v>
      </c>
      <c r="M42" s="2">
        <f>IFERROR(HLOOKUP(lapchart!M42,totallaptimes!$1:$1048576,ROW()-1)-HLOOKUP(lapchart!L42,totallaptimes!$1:$1048576,ROW()-1),"")</f>
        <v>2.6620370370197821E-6</v>
      </c>
      <c r="N42" s="2">
        <f>IFERROR(HLOOKUP(lapchart!N42,totallaptimes!$1:$1048576,ROW()-1)-HLOOKUP(lapchart!M42,totallaptimes!$1:$1048576,ROW()-1),"")</f>
        <v>7.3611111111038241E-6</v>
      </c>
      <c r="O42" s="2">
        <f>IFERROR(HLOOKUP(lapchart!O42,totallaptimes!$1:$1048576,ROW()-1)-HLOOKUP(lapchart!N42,totallaptimes!$1:$1048576,ROW()-1),"")</f>
        <v>5.0231481481533002E-6</v>
      </c>
      <c r="P42" s="2">
        <f>IFERROR(HLOOKUP(lapchart!P42,totallaptimes!$1:$1048576,ROW()-1)-HLOOKUP(lapchart!O42,totallaptimes!$1:$1048576,ROW()-1),"")</f>
        <v>7.8356481481439699E-6</v>
      </c>
      <c r="Q42" s="2">
        <f>IFERROR(HLOOKUP(lapchart!Q42,totallaptimes!$1:$1048576,ROW()-1)-HLOOKUP(lapchart!P42,totallaptimes!$1:$1048576,ROW()-1),"")</f>
        <v>8.4374999999928257E-6</v>
      </c>
      <c r="R42" s="2">
        <f>IFERROR(HLOOKUP(lapchart!R42,totallaptimes!$1:$1048576,ROW()-1)-HLOOKUP(lapchart!Q42,totallaptimes!$1:$1048576,ROW()-1),"")</f>
        <v>8.3333333333393544E-6</v>
      </c>
      <c r="S42" s="2">
        <f>IFERROR(HLOOKUP(lapchart!S42,totallaptimes!$1:$1048576,ROW()-1)-HLOOKUP(lapchart!R42,totallaptimes!$1:$1048576,ROW()-1),"")</f>
        <v>3.9814814814867483E-6</v>
      </c>
      <c r="T42" s="2">
        <f>IFERROR(HLOOKUP(lapchart!T42,totallaptimes!$1:$1048576,ROW()-1)-HLOOKUP(lapchart!S42,totallaptimes!$1:$1048576,ROW()-1),"")</f>
        <v>2.8832175925926073E-4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1.2488425925938351E-5</v>
      </c>
      <c r="D43" s="2">
        <f>IFERROR(HLOOKUP(lapchart!D43,totallaptimes!$1:$1048576,ROW()-1)-HLOOKUP(lapchart!C43,totallaptimes!$1:$1048576,ROW()-1),"")</f>
        <v>1.2800925925926521E-5</v>
      </c>
      <c r="E43" s="2">
        <f>IFERROR(HLOOKUP(lapchart!E43,totallaptimes!$1:$1048576,ROW()-1)-HLOOKUP(lapchart!D43,totallaptimes!$1:$1048576,ROW()-1),"")</f>
        <v>2.2557870370365496E-5</v>
      </c>
      <c r="F43" s="2">
        <f>IFERROR(HLOOKUP(lapchart!F43,totallaptimes!$1:$1048576,ROW()-1)-HLOOKUP(lapchart!E43,totallaptimes!$1:$1048576,ROW()-1),"")</f>
        <v>1.3298611111108027E-5</v>
      </c>
      <c r="G43" s="2">
        <f>IFERROR(HLOOKUP(lapchart!G43,totallaptimes!$1:$1048576,ROW()-1)-HLOOKUP(lapchart!F43,totallaptimes!$1:$1048576,ROW()-1),"")</f>
        <v>7.7893518518473703E-6</v>
      </c>
      <c r="H43" s="2">
        <f>IFERROR(HLOOKUP(lapchart!H43,totallaptimes!$1:$1048576,ROW()-1)-HLOOKUP(lapchart!G43,totallaptimes!$1:$1048576,ROW()-1),"")</f>
        <v>9.0509259259366481E-6</v>
      </c>
      <c r="I43" s="2">
        <f>IFERROR(HLOOKUP(lapchart!I43,totallaptimes!$1:$1048576,ROW()-1)-HLOOKUP(lapchart!H43,totallaptimes!$1:$1048576,ROW()-1),"")</f>
        <v>1.5347222222218682E-5</v>
      </c>
      <c r="J43" s="2">
        <f>IFERROR(HLOOKUP(lapchart!J43,totallaptimes!$1:$1048576,ROW()-1)-HLOOKUP(lapchart!I43,totallaptimes!$1:$1048576,ROW()-1),"")</f>
        <v>1.3692129629643002E-5</v>
      </c>
      <c r="K43" s="2">
        <f>IFERROR(HLOOKUP(lapchart!K43,totallaptimes!$1:$1048576,ROW()-1)-HLOOKUP(lapchart!J43,totallaptimes!$1:$1048576,ROW()-1),"")</f>
        <v>1.2824074074054004E-5</v>
      </c>
      <c r="L43" s="2">
        <f>IFERROR(HLOOKUP(lapchart!L43,totallaptimes!$1:$1048576,ROW()-1)-HLOOKUP(lapchart!K43,totallaptimes!$1:$1048576,ROW()-1),"")</f>
        <v>4.3634259259406338E-6</v>
      </c>
      <c r="M43" s="2">
        <f>IFERROR(HLOOKUP(lapchart!M43,totallaptimes!$1:$1048576,ROW()-1)-HLOOKUP(lapchart!L43,totallaptimes!$1:$1048576,ROW()-1),"")</f>
        <v>8.7152777777724233E-6</v>
      </c>
      <c r="N43" s="2">
        <f>IFERROR(HLOOKUP(lapchart!N43,totallaptimes!$1:$1048576,ROW()-1)-HLOOKUP(lapchart!M43,totallaptimes!$1:$1048576,ROW()-1),"")</f>
        <v>1.017361111111531E-5</v>
      </c>
      <c r="O43" s="2">
        <f>IFERROR(HLOOKUP(lapchart!O43,totallaptimes!$1:$1048576,ROW()-1)-HLOOKUP(lapchart!N43,totallaptimes!$1:$1048576,ROW()-1),"")</f>
        <v>2.0821759259256889E-5</v>
      </c>
      <c r="P43" s="2">
        <f>IFERROR(HLOOKUP(lapchart!P43,totallaptimes!$1:$1048576,ROW()-1)-HLOOKUP(lapchart!O43,totallaptimes!$1:$1048576,ROW()-1),"")</f>
        <v>6.9444444444344278E-6</v>
      </c>
      <c r="Q43" s="2">
        <f>IFERROR(HLOOKUP(lapchart!Q43,totallaptimes!$1:$1048576,ROW()-1)-HLOOKUP(lapchart!P43,totallaptimes!$1:$1048576,ROW()-1),"")</f>
        <v>6.6550925926084359E-6</v>
      </c>
      <c r="R43" s="2">
        <f>IFERROR(HLOOKUP(lapchart!R43,totallaptimes!$1:$1048576,ROW()-1)-HLOOKUP(lapchart!Q43,totallaptimes!$1:$1048576,ROW()-1),"")</f>
        <v>1.820601851851289E-5</v>
      </c>
      <c r="S43" s="2">
        <f>IFERROR(HLOOKUP(lapchart!S43,totallaptimes!$1:$1048576,ROW()-1)-HLOOKUP(lapchart!R43,totallaptimes!$1:$1048576,ROW()-1),"")</f>
        <v>1.2359953703706267E-4</v>
      </c>
      <c r="T43" s="2">
        <f>IFERROR(HLOOKUP(lapchart!T43,totallaptimes!$1:$1048576,ROW()-1)-HLOOKUP(lapchart!S43,totallaptimes!$1:$1048576,ROW()-1),"")</f>
        <v>7.4039351851830359E-5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9.3287037037162457E-6</v>
      </c>
      <c r="D44" s="2">
        <f>IFERROR(HLOOKUP(lapchart!D44,totallaptimes!$1:$1048576,ROW()-1)-HLOOKUP(lapchart!C44,totallaptimes!$1:$1048576,ROW()-1),"")</f>
        <v>1.3807870370370623E-5</v>
      </c>
      <c r="E44" s="2">
        <f>IFERROR(HLOOKUP(lapchart!E44,totallaptimes!$1:$1048576,ROW()-1)-HLOOKUP(lapchart!D44,totallaptimes!$1:$1048576,ROW()-1),"")</f>
        <v>3.0567129629628653E-5</v>
      </c>
      <c r="F44" s="2">
        <f>IFERROR(HLOOKUP(lapchart!F44,totallaptimes!$1:$1048576,ROW()-1)-HLOOKUP(lapchart!E44,totallaptimes!$1:$1048576,ROW()-1),"")</f>
        <v>1.6550925925923332E-5</v>
      </c>
      <c r="G44" s="2">
        <f>IFERROR(HLOOKUP(lapchart!G44,totallaptimes!$1:$1048576,ROW()-1)-HLOOKUP(lapchart!F44,totallaptimes!$1:$1048576,ROW()-1),"")</f>
        <v>1.2777777777771282E-5</v>
      </c>
      <c r="H44" s="2">
        <f>IFERROR(HLOOKUP(lapchart!H44,totallaptimes!$1:$1048576,ROW()-1)-HLOOKUP(lapchart!G44,totallaptimes!$1:$1048576,ROW()-1),"")</f>
        <v>1.5578703703715557E-5</v>
      </c>
      <c r="I44" s="2">
        <f>IFERROR(HLOOKUP(lapchart!I44,totallaptimes!$1:$1048576,ROW()-1)-HLOOKUP(lapchart!H44,totallaptimes!$1:$1048576,ROW()-1),"")</f>
        <v>2.4479166666660501E-5</v>
      </c>
      <c r="J44" s="2">
        <f>IFERROR(HLOOKUP(lapchart!J44,totallaptimes!$1:$1048576,ROW()-1)-HLOOKUP(lapchart!I44,totallaptimes!$1:$1048576,ROW()-1),"")</f>
        <v>1.3750000000013751E-5</v>
      </c>
      <c r="K44" s="2">
        <f>IFERROR(HLOOKUP(lapchart!K44,totallaptimes!$1:$1048576,ROW()-1)-HLOOKUP(lapchart!J44,totallaptimes!$1:$1048576,ROW()-1),"")</f>
        <v>1.449074074072465E-5</v>
      </c>
      <c r="L44" s="2">
        <f>IFERROR(HLOOKUP(lapchart!L44,totallaptimes!$1:$1048576,ROW()-1)-HLOOKUP(lapchart!K44,totallaptimes!$1:$1048576,ROW()-1),"")</f>
        <v>7.4189814814953903E-6</v>
      </c>
      <c r="M44" s="2">
        <f>IFERROR(HLOOKUP(lapchart!M44,totallaptimes!$1:$1048576,ROW()-1)-HLOOKUP(lapchart!L44,totallaptimes!$1:$1048576,ROW()-1),"")</f>
        <v>6.0069444444352249E-6</v>
      </c>
      <c r="N44" s="2">
        <f>IFERROR(HLOOKUP(lapchart!N44,totallaptimes!$1:$1048576,ROW()-1)-HLOOKUP(lapchart!M44,totallaptimes!$1:$1048576,ROW()-1),"")</f>
        <v>5.4398148148226966E-6</v>
      </c>
      <c r="O44" s="2">
        <f>IFERROR(HLOOKUP(lapchart!O44,totallaptimes!$1:$1048576,ROW()-1)-HLOOKUP(lapchart!N44,totallaptimes!$1:$1048576,ROW()-1),"")</f>
        <v>1.0266203703701571E-5</v>
      </c>
      <c r="P44" s="2">
        <f>IFERROR(HLOOKUP(lapchart!P44,totallaptimes!$1:$1048576,ROW()-1)-HLOOKUP(lapchart!O44,totallaptimes!$1:$1048576,ROW()-1),"")</f>
        <v>6.7129629629514298E-6</v>
      </c>
      <c r="Q44" s="2">
        <f>IFERROR(HLOOKUP(lapchart!Q44,totallaptimes!$1:$1048576,ROW()-1)-HLOOKUP(lapchart!P44,totallaptimes!$1:$1048576,ROW()-1),"")</f>
        <v>1.1481481481494249E-5</v>
      </c>
      <c r="R44" s="2">
        <f>IFERROR(HLOOKUP(lapchart!R44,totallaptimes!$1:$1048576,ROW()-1)-HLOOKUP(lapchart!Q44,totallaptimes!$1:$1048576,ROW()-1),"")</f>
        <v>4.2361111111111072E-5</v>
      </c>
      <c r="S44" s="2">
        <f>IFERROR(HLOOKUP(lapchart!S44,totallaptimes!$1:$1048576,ROW()-1)-HLOOKUP(lapchart!R44,totallaptimes!$1:$1048576,ROW()-1),"")</f>
        <v>1.4753472222222425E-4</v>
      </c>
      <c r="T44" s="2">
        <f>IFERROR(HLOOKUP(lapchart!T44,totallaptimes!$1:$1048576,ROW()-1)-HLOOKUP(lapchart!S44,totallaptimes!$1:$1048576,ROW()-1),"")</f>
        <v>2.6443287037038882E-4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1.1030092592609342E-5</v>
      </c>
      <c r="D45" s="2">
        <f>IFERROR(HLOOKUP(lapchart!D45,totallaptimes!$1:$1048576,ROW()-1)-HLOOKUP(lapchart!C45,totallaptimes!$1:$1048576,ROW()-1),"")</f>
        <v>1.7754629629627983E-5</v>
      </c>
      <c r="E45" s="2">
        <f>IFERROR(HLOOKUP(lapchart!E45,totallaptimes!$1:$1048576,ROW()-1)-HLOOKUP(lapchart!D45,totallaptimes!$1:$1048576,ROW()-1),"")</f>
        <v>3.8159722222222414E-5</v>
      </c>
      <c r="F45" s="2">
        <f>IFERROR(HLOOKUP(lapchart!F45,totallaptimes!$1:$1048576,ROW()-1)-HLOOKUP(lapchart!E45,totallaptimes!$1:$1048576,ROW()-1),"")</f>
        <v>2.324074074074034E-5</v>
      </c>
      <c r="G45" s="2">
        <f>IFERROR(HLOOKUP(lapchart!G45,totallaptimes!$1:$1048576,ROW()-1)-HLOOKUP(lapchart!F45,totallaptimes!$1:$1048576,ROW()-1),"")</f>
        <v>1.3645833333325585E-5</v>
      </c>
      <c r="H45" s="2">
        <f>IFERROR(HLOOKUP(lapchart!H45,totallaptimes!$1:$1048576,ROW()-1)-HLOOKUP(lapchart!G45,totallaptimes!$1:$1048576,ROW()-1),"")</f>
        <v>1.8587962962973714E-5</v>
      </c>
      <c r="I45" s="2">
        <f>IFERROR(HLOOKUP(lapchart!I45,totallaptimes!$1:$1048576,ROW()-1)-HLOOKUP(lapchart!H45,totallaptimes!$1:$1048576,ROW()-1),"")</f>
        <v>3.5162037037031468E-5</v>
      </c>
      <c r="J45" s="2">
        <f>IFERROR(HLOOKUP(lapchart!J45,totallaptimes!$1:$1048576,ROW()-1)-HLOOKUP(lapchart!I45,totallaptimes!$1:$1048576,ROW()-1),"")</f>
        <v>1.5254629629646299E-5</v>
      </c>
      <c r="K45" s="2">
        <f>IFERROR(HLOOKUP(lapchart!K45,totallaptimes!$1:$1048576,ROW()-1)-HLOOKUP(lapchart!J45,totallaptimes!$1:$1048576,ROW()-1),"")</f>
        <v>2.3460648148142249E-5</v>
      </c>
      <c r="L45" s="2">
        <f>IFERROR(HLOOKUP(lapchart!L45,totallaptimes!$1:$1048576,ROW()-1)-HLOOKUP(lapchart!K45,totallaptimes!$1:$1048576,ROW()-1),"")</f>
        <v>9.3634259259178787E-6</v>
      </c>
      <c r="M45" s="2">
        <f>IFERROR(HLOOKUP(lapchart!M45,totallaptimes!$1:$1048576,ROW()-1)-HLOOKUP(lapchart!L45,totallaptimes!$1:$1048576,ROW()-1),"")</f>
        <v>9.3865740740800563E-6</v>
      </c>
      <c r="N45" s="2">
        <f>IFERROR(HLOOKUP(lapchart!N45,totallaptimes!$1:$1048576,ROW()-1)-HLOOKUP(lapchart!M45,totallaptimes!$1:$1048576,ROW()-1),"")</f>
        <v>9.3865740740731174E-6</v>
      </c>
      <c r="O45" s="2">
        <f>IFERROR(HLOOKUP(lapchart!O45,totallaptimes!$1:$1048576,ROW()-1)-HLOOKUP(lapchart!N45,totallaptimes!$1:$1048576,ROW()-1),"")</f>
        <v>8.0092592592492795E-6</v>
      </c>
      <c r="P45" s="2">
        <f>IFERROR(HLOOKUP(lapchart!P45,totallaptimes!$1:$1048576,ROW()-1)-HLOOKUP(lapchart!O45,totallaptimes!$1:$1048576,ROW()-1),"")</f>
        <v>7.5462962963041003E-6</v>
      </c>
      <c r="Q45" s="2">
        <f>IFERROR(HLOOKUP(lapchart!Q45,totallaptimes!$1:$1048576,ROW()-1)-HLOOKUP(lapchart!P45,totallaptimes!$1:$1048576,ROW()-1),"")</f>
        <v>5.9050925925931141E-5</v>
      </c>
      <c r="R45" s="2">
        <f>IFERROR(HLOOKUP(lapchart!R45,totallaptimes!$1:$1048576,ROW()-1)-HLOOKUP(lapchart!Q45,totallaptimes!$1:$1048576,ROW()-1),"")</f>
        <v>1.1111111111111044E-4</v>
      </c>
      <c r="S45" s="2">
        <f>IFERROR(HLOOKUP(lapchart!S45,totallaptimes!$1:$1048576,ROW()-1)-HLOOKUP(lapchart!R45,totallaptimes!$1:$1048576,ROW()-1),"")</f>
        <v>2.4883101851853884E-4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2.3993055555567022E-5</v>
      </c>
      <c r="D46" s="2">
        <f>IFERROR(HLOOKUP(lapchart!D46,totallaptimes!$1:$1048576,ROW()-1)-HLOOKUP(lapchart!C46,totallaptimes!$1:$1048576,ROW()-1),"")</f>
        <v>2.1365740740741934E-5</v>
      </c>
      <c r="E46" s="2">
        <f>IFERROR(HLOOKUP(lapchart!E46,totallaptimes!$1:$1048576,ROW()-1)-HLOOKUP(lapchart!D46,totallaptimes!$1:$1048576,ROW()-1),"")</f>
        <v>3.1828703703704053E-5</v>
      </c>
      <c r="F46" s="2">
        <f>IFERROR(HLOOKUP(lapchart!F46,totallaptimes!$1:$1048576,ROW()-1)-HLOOKUP(lapchart!E46,totallaptimes!$1:$1048576,ROW()-1),"")</f>
        <v>2.962962962962945E-5</v>
      </c>
      <c r="G46" s="2">
        <f>IFERROR(HLOOKUP(lapchart!G46,totallaptimes!$1:$1048576,ROW()-1)-HLOOKUP(lapchart!F46,totallaptimes!$1:$1048576,ROW()-1),"")</f>
        <v>2.2256944444437599E-5</v>
      </c>
      <c r="H46" s="2">
        <f>IFERROR(HLOOKUP(lapchart!H46,totallaptimes!$1:$1048576,ROW()-1)-HLOOKUP(lapchart!G46,totallaptimes!$1:$1048576,ROW()-1),"")</f>
        <v>3.3831018518525047E-5</v>
      </c>
      <c r="I46" s="2">
        <f>IFERROR(HLOOKUP(lapchart!I46,totallaptimes!$1:$1048576,ROW()-1)-HLOOKUP(lapchart!H46,totallaptimes!$1:$1048576,ROW()-1),"")</f>
        <v>5.6249999999993805E-5</v>
      </c>
      <c r="J46" s="2">
        <f>IFERROR(HLOOKUP(lapchart!J46,totallaptimes!$1:$1048576,ROW()-1)-HLOOKUP(lapchart!I46,totallaptimes!$1:$1048576,ROW()-1),"")</f>
        <v>1.63773148148319E-5</v>
      </c>
      <c r="K46" s="2">
        <f>IFERROR(HLOOKUP(lapchart!K46,totallaptimes!$1:$1048576,ROW()-1)-HLOOKUP(lapchart!J46,totallaptimes!$1:$1048576,ROW()-1),"")</f>
        <v>3.6168981481475571E-5</v>
      </c>
      <c r="L46" s="2">
        <f>IFERROR(HLOOKUP(lapchart!L46,totallaptimes!$1:$1048576,ROW()-1)-HLOOKUP(lapchart!K46,totallaptimes!$1:$1048576,ROW()-1),"")</f>
        <v>1.814814814814214E-5</v>
      </c>
      <c r="M46" s="2">
        <f>IFERROR(HLOOKUP(lapchart!M46,totallaptimes!$1:$1048576,ROW()-1)-HLOOKUP(lapchart!L46,totallaptimes!$1:$1048576,ROW()-1),"")</f>
        <v>1.6863425925932318E-5</v>
      </c>
      <c r="N46" s="2">
        <f>IFERROR(HLOOKUP(lapchart!N46,totallaptimes!$1:$1048576,ROW()-1)-HLOOKUP(lapchart!M46,totallaptimes!$1:$1048576,ROW()-1),"")</f>
        <v>2.1597222222224932E-5</v>
      </c>
      <c r="O46" s="2">
        <f>IFERROR(HLOOKUP(lapchart!O46,totallaptimes!$1:$1048576,ROW()-1)-HLOOKUP(lapchart!N46,totallaptimes!$1:$1048576,ROW()-1),"")</f>
        <v>9.5949074073939378E-6</v>
      </c>
      <c r="P46" s="2">
        <f>IFERROR(HLOOKUP(lapchart!P46,totallaptimes!$1:$1048576,ROW()-1)-HLOOKUP(lapchart!O46,totallaptimes!$1:$1048576,ROW()-1),"")</f>
        <v>8.5069444444516029E-6</v>
      </c>
      <c r="Q46" s="2">
        <f>IFERROR(HLOOKUP(lapchart!Q46,totallaptimes!$1:$1048576,ROW()-1)-HLOOKUP(lapchart!P46,totallaptimes!$1:$1048576,ROW()-1),"")</f>
        <v>1.3266203703704571E-4</v>
      </c>
      <c r="R46" s="2">
        <f>IFERROR(HLOOKUP(lapchart!R46,totallaptimes!$1:$1048576,ROW()-1)-HLOOKUP(lapchart!Q46,totallaptimes!$1:$1048576,ROW()-1),"")</f>
        <v>7.7395833333326891E-5</v>
      </c>
      <c r="S46" s="2">
        <f>IFERROR(HLOOKUP(lapchart!S46,totallaptimes!$1:$1048576,ROW()-1)-HLOOKUP(lapchart!R46,totallaptimes!$1:$1048576,ROW()-1),"")</f>
        <v>4.3184027777780354E-4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1.1145833333343902E-5</v>
      </c>
      <c r="D47" s="2">
        <f>IFERROR(HLOOKUP(lapchart!D47,totallaptimes!$1:$1048576,ROW()-1)-HLOOKUP(lapchart!C47,totallaptimes!$1:$1048576,ROW()-1),"")</f>
        <v>1.2060185185187866E-5</v>
      </c>
      <c r="E47" s="2">
        <f>IFERROR(HLOOKUP(lapchart!E47,totallaptimes!$1:$1048576,ROW()-1)-HLOOKUP(lapchart!D47,totallaptimes!$1:$1048576,ROW()-1),"")</f>
        <v>1.4560185185183427E-5</v>
      </c>
      <c r="F47" s="2">
        <f>IFERROR(HLOOKUP(lapchart!F47,totallaptimes!$1:$1048576,ROW()-1)-HLOOKUP(lapchart!E47,totallaptimes!$1:$1048576,ROW()-1),"")</f>
        <v>2.2094907407406439E-5</v>
      </c>
      <c r="G47" s="2">
        <f>IFERROR(HLOOKUP(lapchart!G47,totallaptimes!$1:$1048576,ROW()-1)-HLOOKUP(lapchart!F47,totallaptimes!$1:$1048576,ROW()-1),"")</f>
        <v>8.6458333333275239E-6</v>
      </c>
      <c r="H47" s="2">
        <f>IFERROR(HLOOKUP(lapchart!H47,totallaptimes!$1:$1048576,ROW()-1)-HLOOKUP(lapchart!G47,totallaptimes!$1:$1048576,ROW()-1),"")</f>
        <v>2.1400462962971323E-5</v>
      </c>
      <c r="I47" s="2">
        <f>IFERROR(HLOOKUP(lapchart!I47,totallaptimes!$1:$1048576,ROW()-1)-HLOOKUP(lapchart!H47,totallaptimes!$1:$1048576,ROW()-1),"")</f>
        <v>2.0659722222211852E-5</v>
      </c>
      <c r="J47" s="2">
        <f>IFERROR(HLOOKUP(lapchart!J47,totallaptimes!$1:$1048576,ROW()-1)-HLOOKUP(lapchart!I47,totallaptimes!$1:$1048576,ROW()-1),"")</f>
        <v>1.8715277777796302E-5</v>
      </c>
      <c r="K47" s="2">
        <f>IFERROR(HLOOKUP(lapchart!K47,totallaptimes!$1:$1048576,ROW()-1)-HLOOKUP(lapchart!J47,totallaptimes!$1:$1048576,ROW()-1),"")</f>
        <v>2.7997685185181254E-5</v>
      </c>
      <c r="L47" s="2">
        <f>IFERROR(HLOOKUP(lapchart!L47,totallaptimes!$1:$1048576,ROW()-1)-HLOOKUP(lapchart!K47,totallaptimes!$1:$1048576,ROW()-1),"")</f>
        <v>6.8518518518412286E-6</v>
      </c>
      <c r="M47" s="2">
        <f>IFERROR(HLOOKUP(lapchart!M47,totallaptimes!$1:$1048576,ROW()-1)-HLOOKUP(lapchart!L47,totallaptimes!$1:$1048576,ROW()-1),"")</f>
        <v>1.8599537037047864E-5</v>
      </c>
      <c r="N47" s="2">
        <f>IFERROR(HLOOKUP(lapchart!N47,totallaptimes!$1:$1048576,ROW()-1)-HLOOKUP(lapchart!M47,totallaptimes!$1:$1048576,ROW()-1),"")</f>
        <v>1.555555555555338E-5</v>
      </c>
      <c r="O47" s="2">
        <f>IFERROR(HLOOKUP(lapchart!O47,totallaptimes!$1:$1048576,ROW()-1)-HLOOKUP(lapchart!N47,totallaptimes!$1:$1048576,ROW()-1),"")</f>
        <v>1.0972222222210837E-5</v>
      </c>
      <c r="P47" s="2">
        <f>IFERROR(HLOOKUP(lapchart!P47,totallaptimes!$1:$1048576,ROW()-1)-HLOOKUP(lapchart!O47,totallaptimes!$1:$1048576,ROW()-1),"")</f>
        <v>1.0185185185196399E-5</v>
      </c>
      <c r="Q47" s="2">
        <f>IFERROR(HLOOKUP(lapchart!Q47,totallaptimes!$1:$1048576,ROW()-1)-HLOOKUP(lapchart!P47,totallaptimes!$1:$1048576,ROW()-1),"")</f>
        <v>1.4374999999999805E-4</v>
      </c>
      <c r="R47" s="2">
        <f>IFERROR(HLOOKUP(lapchart!R47,totallaptimes!$1:$1048576,ROW()-1)-HLOOKUP(lapchart!Q47,totallaptimes!$1:$1048576,ROW()-1),"")</f>
        <v>1.3209490740741237E-4</v>
      </c>
      <c r="S47" s="2">
        <f>IFERROR(HLOOKUP(lapchart!S47,totallaptimes!$1:$1048576,ROW()-1)-HLOOKUP(lapchart!R47,totallaptimes!$1:$1048576,ROW()-1),"")</f>
        <v>4.9721064814817195E-4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1.4212962962972808E-5</v>
      </c>
      <c r="D48" s="2">
        <f>IFERROR(HLOOKUP(lapchart!D48,totallaptimes!$1:$1048576,ROW()-1)-HLOOKUP(lapchart!C48,totallaptimes!$1:$1048576,ROW()-1),"")</f>
        <v>2.2638888888891484E-5</v>
      </c>
      <c r="E48" s="2">
        <f>IFERROR(HLOOKUP(lapchart!E48,totallaptimes!$1:$1048576,ROW()-1)-HLOOKUP(lapchart!D48,totallaptimes!$1:$1048576,ROW()-1),"")</f>
        <v>9.4444444444438669E-6</v>
      </c>
      <c r="F48" s="2">
        <f>IFERROR(HLOOKUP(lapchart!F48,totallaptimes!$1:$1048576,ROW()-1)-HLOOKUP(lapchart!E48,totallaptimes!$1:$1048576,ROW()-1),"")</f>
        <v>1.2384259259257124E-5</v>
      </c>
      <c r="G48" s="2">
        <f>IFERROR(HLOOKUP(lapchart!G48,totallaptimes!$1:$1048576,ROW()-1)-HLOOKUP(lapchart!F48,totallaptimes!$1:$1048576,ROW()-1),"")</f>
        <v>2.8449074074066161E-5</v>
      </c>
      <c r="H48" s="2">
        <f>IFERROR(HLOOKUP(lapchart!H48,totallaptimes!$1:$1048576,ROW()-1)-HLOOKUP(lapchart!G48,totallaptimes!$1:$1048576,ROW()-1),"")</f>
        <v>2.7453703703710086E-5</v>
      </c>
      <c r="I48" s="2">
        <f>IFERROR(HLOOKUP(lapchart!I48,totallaptimes!$1:$1048576,ROW()-1)-HLOOKUP(lapchart!H48,totallaptimes!$1:$1048576,ROW()-1),"")</f>
        <v>1.7199074074068788E-5</v>
      </c>
      <c r="J48" s="2">
        <f>IFERROR(HLOOKUP(lapchart!J48,totallaptimes!$1:$1048576,ROW()-1)-HLOOKUP(lapchart!I48,totallaptimes!$1:$1048576,ROW()-1),"")</f>
        <v>2.1932870370389157E-5</v>
      </c>
      <c r="K48" s="2">
        <f>IFERROR(HLOOKUP(lapchart!K48,totallaptimes!$1:$1048576,ROW()-1)-HLOOKUP(lapchart!J48,totallaptimes!$1:$1048576,ROW()-1),"")</f>
        <v>1.2499999999991684E-5</v>
      </c>
      <c r="L48" s="2">
        <f>IFERROR(HLOOKUP(lapchart!L48,totallaptimes!$1:$1048576,ROW()-1)-HLOOKUP(lapchart!K48,totallaptimes!$1:$1048576,ROW()-1),"")</f>
        <v>1.561342592591719E-5</v>
      </c>
      <c r="M48" s="2">
        <f>IFERROR(HLOOKUP(lapchart!M48,totallaptimes!$1:$1048576,ROW()-1)-HLOOKUP(lapchart!L48,totallaptimes!$1:$1048576,ROW()-1),"")</f>
        <v>2.3344907407421567E-5</v>
      </c>
      <c r="N48" s="2">
        <f>IFERROR(HLOOKUP(lapchart!N48,totallaptimes!$1:$1048576,ROW()-1)-HLOOKUP(lapchart!M48,totallaptimes!$1:$1048576,ROW()-1),"")</f>
        <v>1.2523148148139984E-5</v>
      </c>
      <c r="O48" s="2">
        <f>IFERROR(HLOOKUP(lapchart!O48,totallaptimes!$1:$1048576,ROW()-1)-HLOOKUP(lapchart!N48,totallaptimes!$1:$1048576,ROW()-1),"")</f>
        <v>8.2175925925909166E-6</v>
      </c>
      <c r="P48" s="2">
        <f>IFERROR(HLOOKUP(lapchart!P48,totallaptimes!$1:$1048576,ROW()-1)-HLOOKUP(lapchart!O48,totallaptimes!$1:$1048576,ROW()-1),"")</f>
        <v>1.3726851851858513E-5</v>
      </c>
      <c r="Q48" s="2">
        <f>IFERROR(HLOOKUP(lapchart!Q48,totallaptimes!$1:$1048576,ROW()-1)-HLOOKUP(lapchart!P48,totallaptimes!$1:$1048576,ROW()-1),"")</f>
        <v>2.322916666666619E-5</v>
      </c>
      <c r="R48" s="2">
        <f>IFERROR(HLOOKUP(lapchart!R48,totallaptimes!$1:$1048576,ROW()-1)-HLOOKUP(lapchart!Q48,totallaptimes!$1:$1048576,ROW()-1),"")</f>
        <v>1.793981481482132E-5</v>
      </c>
      <c r="S48" s="2">
        <f>IFERROR(HLOOKUP(lapchart!S48,totallaptimes!$1:$1048576,ROW()-1)-HLOOKUP(lapchart!R48,totallaptimes!$1:$1048576,ROW()-1),"")</f>
        <v>1.1277777777779496E-4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5.590277777800523E-6</v>
      </c>
      <c r="D49" s="2">
        <f>IFERROR(HLOOKUP(lapchart!D49,totallaptimes!$1:$1048576,ROW()-1)-HLOOKUP(lapchart!C49,totallaptimes!$1:$1048576,ROW()-1),"")</f>
        <v>5.1620370370292212E-6</v>
      </c>
      <c r="E49" s="2">
        <f>IFERROR(HLOOKUP(lapchart!E49,totallaptimes!$1:$1048576,ROW()-1)-HLOOKUP(lapchart!D49,totallaptimes!$1:$1048576,ROW()-1),"")</f>
        <v>5.5555555555641956E-6</v>
      </c>
      <c r="F49" s="2">
        <f>IFERROR(HLOOKUP(lapchart!F49,totallaptimes!$1:$1048576,ROW()-1)-HLOOKUP(lapchart!E49,totallaptimes!$1:$1048576,ROW()-1),"")</f>
        <v>6.1574074074061125E-6</v>
      </c>
      <c r="G49" s="2">
        <f>IFERROR(HLOOKUP(lapchart!G49,totallaptimes!$1:$1048576,ROW()-1)-HLOOKUP(lapchart!F49,totallaptimes!$1:$1048576,ROW()-1),"")</f>
        <v>5.55555555553644E-6</v>
      </c>
      <c r="H49" s="2">
        <f>IFERROR(HLOOKUP(lapchart!H49,totallaptimes!$1:$1048576,ROW()-1)-HLOOKUP(lapchart!G49,totallaptimes!$1:$1048576,ROW()-1),"")</f>
        <v>6.9097222222397336E-6</v>
      </c>
      <c r="I49" s="2">
        <f>IFERROR(HLOOKUP(lapchart!I49,totallaptimes!$1:$1048576,ROW()-1)-HLOOKUP(lapchart!H49,totallaptimes!$1:$1048576,ROW()-1),"")</f>
        <v>7.4074074074004237E-6</v>
      </c>
      <c r="J49" s="2">
        <f>IFERROR(HLOOKUP(lapchart!J49,totallaptimes!$1:$1048576,ROW()-1)-HLOOKUP(lapchart!I49,totallaptimes!$1:$1048576,ROW()-1),"")</f>
        <v>7.3958333333540294E-6</v>
      </c>
      <c r="K49" s="2">
        <f>IFERROR(HLOOKUP(lapchart!K49,totallaptimes!$1:$1048576,ROW()-1)-HLOOKUP(lapchart!J49,totallaptimes!$1:$1048576,ROW()-1),"")</f>
        <v>2.4884259259144725E-6</v>
      </c>
      <c r="L49" s="2">
        <f>IFERROR(HLOOKUP(lapchart!L49,totallaptimes!$1:$1048576,ROW()-1)-HLOOKUP(lapchart!K49,totallaptimes!$1:$1048576,ROW()-1),"")</f>
        <v>4.7916666666564245E-6</v>
      </c>
      <c r="M49" s="2">
        <f>IFERROR(HLOOKUP(lapchart!M49,totallaptimes!$1:$1048576,ROW()-1)-HLOOKUP(lapchart!L49,totallaptimes!$1:$1048576,ROW()-1),"")</f>
        <v>5.1388888888947992E-6</v>
      </c>
      <c r="N49" s="2">
        <f>IFERROR(HLOOKUP(lapchart!N49,totallaptimes!$1:$1048576,ROW()-1)-HLOOKUP(lapchart!M49,totallaptimes!$1:$1048576,ROW()-1),"")</f>
        <v>7.7430555555507707E-6</v>
      </c>
      <c r="O49" s="2">
        <f>IFERROR(HLOOKUP(lapchart!O49,totallaptimes!$1:$1048576,ROW()-1)-HLOOKUP(lapchart!N49,totallaptimes!$1:$1048576,ROW()-1),"")</f>
        <v>1.1168981481485263E-5</v>
      </c>
      <c r="P49" s="2">
        <f>IFERROR(HLOOKUP(lapchart!P49,totallaptimes!$1:$1048576,ROW()-1)-HLOOKUP(lapchart!O49,totallaptimes!$1:$1048576,ROW()-1),"")</f>
        <v>5.4513888888968465E-6</v>
      </c>
      <c r="Q49" s="2">
        <f>IFERROR(HLOOKUP(lapchart!Q49,totallaptimes!$1:$1048576,ROW()-1)-HLOOKUP(lapchart!P49,totallaptimes!$1:$1048576,ROW()-1),"")</f>
        <v>4.9537037036945231E-6</v>
      </c>
      <c r="R49" s="2">
        <f>IFERROR(HLOOKUP(lapchart!R49,totallaptimes!$1:$1048576,ROW()-1)-HLOOKUP(lapchart!Q49,totallaptimes!$1:$1048576,ROW()-1),"")</f>
        <v>6.5856481481635365E-6</v>
      </c>
      <c r="S49" s="2">
        <f>IFERROR(HLOOKUP(lapchart!S49,totallaptimes!$1:$1048576,ROW()-1)-HLOOKUP(lapchart!R49,totallaptimes!$1:$1048576,ROW()-1),"")</f>
        <v>2.8009259259442754E-6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1.1562500000020237E-5</v>
      </c>
      <c r="D50" s="2">
        <f>IFERROR(HLOOKUP(lapchart!D50,totallaptimes!$1:$1048576,ROW()-1)-HLOOKUP(lapchart!C50,totallaptimes!$1:$1048576,ROW()-1),"")</f>
        <v>1.2627314814814272E-5</v>
      </c>
      <c r="E50" s="2">
        <f>IFERROR(HLOOKUP(lapchart!E50,totallaptimes!$1:$1048576,ROW()-1)-HLOOKUP(lapchart!D50,totallaptimes!$1:$1048576,ROW()-1),"")</f>
        <v>1.26388888889023E-5</v>
      </c>
      <c r="F50" s="2">
        <f>IFERROR(HLOOKUP(lapchart!F50,totallaptimes!$1:$1048576,ROW()-1)-HLOOKUP(lapchart!E50,totallaptimes!$1:$1048576,ROW()-1),"")</f>
        <v>1.2789351851838493E-5</v>
      </c>
      <c r="G50" s="2">
        <f>IFERROR(HLOOKUP(lapchart!G50,totallaptimes!$1:$1048576,ROW()-1)-HLOOKUP(lapchart!F50,totallaptimes!$1:$1048576,ROW()-1),"")</f>
        <v>9.4560185185110779E-6</v>
      </c>
      <c r="H50" s="2">
        <f>IFERROR(HLOOKUP(lapchart!H50,totallaptimes!$1:$1048576,ROW()-1)-HLOOKUP(lapchart!G50,totallaptimes!$1:$1048576,ROW()-1),"")</f>
        <v>1.0011574074084151E-5</v>
      </c>
      <c r="I50" s="2">
        <f>IFERROR(HLOOKUP(lapchart!I50,totallaptimes!$1:$1048576,ROW()-1)-HLOOKUP(lapchart!H50,totallaptimes!$1:$1048576,ROW()-1),"")</f>
        <v>1.5648148148153518E-5</v>
      </c>
      <c r="J50" s="2">
        <f>IFERROR(HLOOKUP(lapchart!J50,totallaptimes!$1:$1048576,ROW()-1)-HLOOKUP(lapchart!I50,totallaptimes!$1:$1048576,ROW()-1),"")</f>
        <v>9.5833333333267268E-6</v>
      </c>
      <c r="K50" s="2">
        <f>IFERROR(HLOOKUP(lapchart!K50,totallaptimes!$1:$1048576,ROW()-1)-HLOOKUP(lapchart!J50,totallaptimes!$1:$1048576,ROW()-1),"")</f>
        <v>1.6620370370368232E-5</v>
      </c>
      <c r="L50" s="2">
        <f>IFERROR(HLOOKUP(lapchart!L50,totallaptimes!$1:$1048576,ROW()-1)-HLOOKUP(lapchart!K50,totallaptimes!$1:$1048576,ROW()-1),"")</f>
        <v>8.7847222222381394E-6</v>
      </c>
      <c r="M50" s="2">
        <f>IFERROR(HLOOKUP(lapchart!M50,totallaptimes!$1:$1048576,ROW()-1)-HLOOKUP(lapchart!L50,totallaptimes!$1:$1048576,ROW()-1),"")</f>
        <v>2.7777777777543422E-6</v>
      </c>
      <c r="N50" s="2">
        <f>IFERROR(HLOOKUP(lapchart!N50,totallaptimes!$1:$1048576,ROW()-1)-HLOOKUP(lapchart!M50,totallaptimes!$1:$1048576,ROW()-1),"")</f>
        <v>6.1111111111233907E-6</v>
      </c>
      <c r="O50" s="2">
        <f>IFERROR(HLOOKUP(lapchart!O50,totallaptimes!$1:$1048576,ROW()-1)-HLOOKUP(lapchart!N50,totallaptimes!$1:$1048576,ROW()-1),"")</f>
        <v>1.5972222222229715E-5</v>
      </c>
      <c r="P50" s="2">
        <f>IFERROR(HLOOKUP(lapchart!P50,totallaptimes!$1:$1048576,ROW()-1)-HLOOKUP(lapchart!O50,totallaptimes!$1:$1048576,ROW()-1),"")</f>
        <v>7.9166666666491414E-6</v>
      </c>
      <c r="Q50" s="2">
        <f>IFERROR(HLOOKUP(lapchart!Q50,totallaptimes!$1:$1048576,ROW()-1)-HLOOKUP(lapchart!P50,totallaptimes!$1:$1048576,ROW()-1),"")</f>
        <v>1.5706018518524267E-5</v>
      </c>
      <c r="R50" s="2">
        <f>IFERROR(HLOOKUP(lapchart!R50,totallaptimes!$1:$1048576,ROW()-1)-HLOOKUP(lapchart!Q50,totallaptimes!$1:$1048576,ROW()-1),"")</f>
        <v>6.0879629630028465E-6</v>
      </c>
      <c r="S50" s="2">
        <f>IFERROR(HLOOKUP(lapchart!S50,totallaptimes!$1:$1048576,ROW()-1)-HLOOKUP(lapchart!R50,totallaptimes!$1:$1048576,ROW()-1),"")</f>
        <v>8.217592592563161E-6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1.2048611111120655E-5</v>
      </c>
      <c r="D51" s="2">
        <f>IFERROR(HLOOKUP(lapchart!D51,totallaptimes!$1:$1048576,ROW()-1)-HLOOKUP(lapchart!C51,totallaptimes!$1:$1048576,ROW()-1),"")</f>
        <v>1.4618055555554177E-5</v>
      </c>
      <c r="E51" s="2">
        <f>IFERROR(HLOOKUP(lapchart!E51,totallaptimes!$1:$1048576,ROW()-1)-HLOOKUP(lapchart!D51,totallaptimes!$1:$1048576,ROW()-1),"")</f>
        <v>2.2534722222244952E-5</v>
      </c>
      <c r="F51" s="2">
        <f>IFERROR(HLOOKUP(lapchart!F51,totallaptimes!$1:$1048576,ROW()-1)-HLOOKUP(lapchart!E51,totallaptimes!$1:$1048576,ROW()-1),"")</f>
        <v>1.9606481481457272E-5</v>
      </c>
      <c r="G51" s="2">
        <f>IFERROR(HLOOKUP(lapchart!G51,totallaptimes!$1:$1048576,ROW()-1)-HLOOKUP(lapchart!F51,totallaptimes!$1:$1048576,ROW()-1),"")</f>
        <v>1.0752314814815866E-5</v>
      </c>
      <c r="H51" s="2">
        <f>IFERROR(HLOOKUP(lapchart!H51,totallaptimes!$1:$1048576,ROW()-1)-HLOOKUP(lapchart!G51,totallaptimes!$1:$1048576,ROW()-1),"")</f>
        <v>1.015046296297395E-5</v>
      </c>
      <c r="I51" s="2">
        <f>IFERROR(HLOOKUP(lapchart!I51,totallaptimes!$1:$1048576,ROW()-1)-HLOOKUP(lapchart!H51,totallaptimes!$1:$1048576,ROW()-1),"")</f>
        <v>7.3379629629694021E-6</v>
      </c>
      <c r="J51" s="2">
        <f>IFERROR(HLOOKUP(lapchart!J51,totallaptimes!$1:$1048576,ROW()-1)-HLOOKUP(lapchart!I51,totallaptimes!$1:$1048576,ROW()-1),"")</f>
        <v>1.2361111111094947E-5</v>
      </c>
      <c r="K51" s="2">
        <f>IFERROR(HLOOKUP(lapchart!K51,totallaptimes!$1:$1048576,ROW()-1)-HLOOKUP(lapchart!J51,totallaptimes!$1:$1048576,ROW()-1),"")</f>
        <v>3.5300925925935145E-5</v>
      </c>
      <c r="L51" s="2">
        <f>IFERROR(HLOOKUP(lapchart!L51,totallaptimes!$1:$1048576,ROW()-1)-HLOOKUP(lapchart!K51,totallaptimes!$1:$1048576,ROW()-1),"")</f>
        <v>8.5995370370239854E-6</v>
      </c>
      <c r="M51" s="2">
        <f>IFERROR(HLOOKUP(lapchart!M51,totallaptimes!$1:$1048576,ROW()-1)-HLOOKUP(lapchart!L51,totallaptimes!$1:$1048576,ROW()-1),"")</f>
        <v>2.3900462962980762E-5</v>
      </c>
      <c r="N51" s="2">
        <f>IFERROR(HLOOKUP(lapchart!N51,totallaptimes!$1:$1048576,ROW()-1)-HLOOKUP(lapchart!M51,totallaptimes!$1:$1048576,ROW()-1),"")</f>
        <v>4.4907407407285271E-6</v>
      </c>
      <c r="O51" s="2">
        <f>IFERROR(HLOOKUP(lapchart!O51,totallaptimes!$1:$1048576,ROW()-1)-HLOOKUP(lapchart!N51,totallaptimes!$1:$1048576,ROW()-1),"")</f>
        <v>1.0856481481497093E-5</v>
      </c>
      <c r="P51" s="2">
        <f>IFERROR(HLOOKUP(lapchart!P51,totallaptimes!$1:$1048576,ROW()-1)-HLOOKUP(lapchart!O51,totallaptimes!$1:$1048576,ROW()-1),"")</f>
        <v>8.8425925925672555E-6</v>
      </c>
      <c r="Q51" s="2">
        <f>IFERROR(HLOOKUP(lapchart!Q51,totallaptimes!$1:$1048576,ROW()-1)-HLOOKUP(lapchart!P51,totallaptimes!$1:$1048576,ROW()-1),"")</f>
        <v>6.0069444444560416E-6</v>
      </c>
      <c r="R51" s="2">
        <f>IFERROR(HLOOKUP(lapchart!R51,totallaptimes!$1:$1048576,ROW()-1)-HLOOKUP(lapchart!Q51,totallaptimes!$1:$1048576,ROW()-1),"")</f>
        <v>5.1041666667139829E-6</v>
      </c>
      <c r="S51" s="2">
        <f>IFERROR(HLOOKUP(lapchart!S51,totallaptimes!$1:$1048576,ROW()-1)-HLOOKUP(lapchart!R51,totallaptimes!$1:$1048576,ROW()-1),"")</f>
        <v>1.6597222222192176E-5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1.5312500000017049E-5</v>
      </c>
      <c r="D52" s="2">
        <f>IFERROR(HLOOKUP(lapchart!D52,totallaptimes!$1:$1048576,ROW()-1)-HLOOKUP(lapchart!C52,totallaptimes!$1:$1048576,ROW()-1),"")</f>
        <v>1.8379629629625138E-5</v>
      </c>
      <c r="E52" s="2">
        <f>IFERROR(HLOOKUP(lapchart!E52,totallaptimes!$1:$1048576,ROW()-1)-HLOOKUP(lapchart!D52,totallaptimes!$1:$1048576,ROW()-1),"")</f>
        <v>6.7048611111134027E-5</v>
      </c>
      <c r="F52" s="2">
        <f>IFERROR(HLOOKUP(lapchart!F52,totallaptimes!$1:$1048576,ROW()-1)-HLOOKUP(lapchart!E52,totallaptimes!$1:$1048576,ROW()-1),"")</f>
        <v>3.9664351851834145E-5</v>
      </c>
      <c r="G52" s="2">
        <f>IFERROR(HLOOKUP(lapchart!G52,totallaptimes!$1:$1048576,ROW()-1)-HLOOKUP(lapchart!F52,totallaptimes!$1:$1048576,ROW()-1),"")</f>
        <v>1.2951388888890469E-5</v>
      </c>
      <c r="H52" s="2">
        <f>IFERROR(HLOOKUP(lapchart!H52,totallaptimes!$1:$1048576,ROW()-1)-HLOOKUP(lapchart!G52,totallaptimes!$1:$1048576,ROW()-1),"")</f>
        <v>1.9942129629635374E-5</v>
      </c>
      <c r="I52" s="2">
        <f>IFERROR(HLOOKUP(lapchart!I52,totallaptimes!$1:$1048576,ROW()-1)-HLOOKUP(lapchart!H52,totallaptimes!$1:$1048576,ROW()-1),"")</f>
        <v>3.3761574074073208E-5</v>
      </c>
      <c r="J52" s="2">
        <f>IFERROR(HLOOKUP(lapchart!J52,totallaptimes!$1:$1048576,ROW()-1)-HLOOKUP(lapchart!I52,totallaptimes!$1:$1048576,ROW()-1),"")</f>
        <v>1.7337962962951647E-5</v>
      </c>
      <c r="K52" s="2">
        <f>IFERROR(HLOOKUP(lapchart!K52,totallaptimes!$1:$1048576,ROW()-1)-HLOOKUP(lapchart!J52,totallaptimes!$1:$1048576,ROW()-1),"")</f>
        <v>6.1458333333458404E-6</v>
      </c>
      <c r="L52" s="2">
        <f>IFERROR(HLOOKUP(lapchart!L52,totallaptimes!$1:$1048576,ROW()-1)-HLOOKUP(lapchart!K52,totallaptimes!$1:$1048576,ROW()-1),"")</f>
        <v>2.6909722222204224E-5</v>
      </c>
      <c r="M52" s="2">
        <f>IFERROR(HLOOKUP(lapchart!M52,totallaptimes!$1:$1048576,ROW()-1)-HLOOKUP(lapchart!L52,totallaptimes!$1:$1048576,ROW()-1),"")</f>
        <v>1.4340277777802335E-5</v>
      </c>
      <c r="N52" s="2">
        <f>IFERROR(HLOOKUP(lapchart!N52,totallaptimes!$1:$1048576,ROW()-1)-HLOOKUP(lapchart!M52,totallaptimes!$1:$1048576,ROW()-1),"")</f>
        <v>2.0636574074042735E-5</v>
      </c>
      <c r="O52" s="2">
        <f>IFERROR(HLOOKUP(lapchart!O52,totallaptimes!$1:$1048576,ROW()-1)-HLOOKUP(lapchart!N52,totallaptimes!$1:$1048576,ROW()-1),"")</f>
        <v>1.1840277777799835E-5</v>
      </c>
      <c r="P52" s="2">
        <f>IFERROR(HLOOKUP(lapchart!P52,totallaptimes!$1:$1048576,ROW()-1)-HLOOKUP(lapchart!O52,totallaptimes!$1:$1048576,ROW()-1),"")</f>
        <v>2.3391203703704289E-5</v>
      </c>
      <c r="Q52" s="2">
        <f>IFERROR(HLOOKUP(lapchart!Q52,totallaptimes!$1:$1048576,ROW()-1)-HLOOKUP(lapchart!P52,totallaptimes!$1:$1048576,ROW()-1),"")</f>
        <v>9.9652777778153068E-6</v>
      </c>
      <c r="R52" s="2">
        <f>IFERROR(HLOOKUP(lapchart!R52,totallaptimes!$1:$1048576,ROW()-1)-HLOOKUP(lapchart!Q52,totallaptimes!$1:$1048576,ROW()-1),"")</f>
        <v>8.7731481481223561E-6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1.2187500000010454E-5</v>
      </c>
      <c r="D53" s="2">
        <f>IFERROR(HLOOKUP(lapchart!D53,totallaptimes!$1:$1048576,ROW()-1)-HLOOKUP(lapchart!C53,totallaptimes!$1:$1048576,ROW()-1),"")</f>
        <v>6.8287037037068066E-6</v>
      </c>
      <c r="E53" s="2">
        <f>IFERROR(HLOOKUP(lapchart!E53,totallaptimes!$1:$1048576,ROW()-1)-HLOOKUP(lapchart!D53,totallaptimes!$1:$1048576,ROW()-1),"")</f>
        <v>5.1041666666862273E-6</v>
      </c>
      <c r="F53" s="2">
        <f>IFERROR(HLOOKUP(lapchart!F53,totallaptimes!$1:$1048576,ROW()-1)-HLOOKUP(lapchart!E53,totallaptimes!$1:$1048576,ROW()-1),"")</f>
        <v>7.8819444444266917E-6</v>
      </c>
      <c r="G53" s="2">
        <f>IFERROR(HLOOKUP(lapchart!G53,totallaptimes!$1:$1048576,ROW()-1)-HLOOKUP(lapchart!F53,totallaptimes!$1:$1048576,ROW()-1),"")</f>
        <v>9.2129629629678078E-6</v>
      </c>
      <c r="H53" s="2">
        <f>IFERROR(HLOOKUP(lapchart!H53,totallaptimes!$1:$1048576,ROW()-1)-HLOOKUP(lapchart!G53,totallaptimes!$1:$1048576,ROW()-1),"")</f>
        <v>1.150462962963561E-5</v>
      </c>
      <c r="I53" s="2">
        <f>IFERROR(HLOOKUP(lapchart!I53,totallaptimes!$1:$1048576,ROW()-1)-HLOOKUP(lapchart!H53,totallaptimes!$1:$1048576,ROW()-1),"")</f>
        <v>7.4652777777711732E-6</v>
      </c>
      <c r="J53" s="2">
        <f>IFERROR(HLOOKUP(lapchart!J53,totallaptimes!$1:$1048576,ROW()-1)-HLOOKUP(lapchart!I53,totallaptimes!$1:$1048576,ROW()-1),"")</f>
        <v>6.2615740740595838E-6</v>
      </c>
      <c r="K53" s="2">
        <f>IFERROR(HLOOKUP(lapchart!K53,totallaptimes!$1:$1048576,ROW()-1)-HLOOKUP(lapchart!J53,totallaptimes!$1:$1048576,ROW()-1),"")</f>
        <v>1.0208333333344699E-5</v>
      </c>
      <c r="L53" s="2">
        <f>IFERROR(HLOOKUP(lapchart!L53,totallaptimes!$1:$1048576,ROW()-1)-HLOOKUP(lapchart!K53,totallaptimes!$1:$1048576,ROW()-1),"")</f>
        <v>3.2870370370308155E-6</v>
      </c>
      <c r="M53" s="2">
        <f>IFERROR(HLOOKUP(lapchart!M53,totallaptimes!$1:$1048576,ROW()-1)-HLOOKUP(lapchart!L53,totallaptimes!$1:$1048576,ROW()-1),"")</f>
        <v>6.3078703703839389E-6</v>
      </c>
      <c r="N53" s="2">
        <f>IFERROR(HLOOKUP(lapchart!N53,totallaptimes!$1:$1048576,ROW()-1)-HLOOKUP(lapchart!M53,totallaptimes!$1:$1048576,ROW()-1),"")</f>
        <v>7.1296296296069483E-6</v>
      </c>
      <c r="O53" s="2">
        <f>IFERROR(HLOOKUP(lapchart!O53,totallaptimes!$1:$1048576,ROW()-1)-HLOOKUP(lapchart!N53,totallaptimes!$1:$1048576,ROW()-1),"")</f>
        <v>9.3171296296490347E-6</v>
      </c>
      <c r="P53" s="2">
        <f>IFERROR(HLOOKUP(lapchart!P53,totallaptimes!$1:$1048576,ROW()-1)-HLOOKUP(lapchart!O53,totallaptimes!$1:$1048576,ROW()-1),"")</f>
        <v>5.9259259259231145E-6</v>
      </c>
      <c r="Q53" s="2">
        <f>IFERROR(HLOOKUP(lapchart!Q53,totallaptimes!$1:$1048576,ROW()-1)-HLOOKUP(lapchart!P53,totallaptimes!$1:$1048576,ROW()-1),"")</f>
        <v>6.7361111111552407E-6</v>
      </c>
      <c r="R53" s="2">
        <f>IFERROR(HLOOKUP(lapchart!R53,totallaptimes!$1:$1048576,ROW()-1)-HLOOKUP(lapchart!Q53,totallaptimes!$1:$1048576,ROW()-1),"")</f>
        <v>1.1736111111076974E-5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1.1076388888892064E-5</v>
      </c>
      <c r="D54" s="2">
        <f>IFERROR(HLOOKUP(lapchart!D54,totallaptimes!$1:$1048576,ROW()-1)-HLOOKUP(lapchart!C54,totallaptimes!$1:$1048576,ROW()-1),"")</f>
        <v>1.4525462962974856E-5</v>
      </c>
      <c r="E54" s="2">
        <f>IFERROR(HLOOKUP(lapchart!E54,totallaptimes!$1:$1048576,ROW()-1)-HLOOKUP(lapchart!D54,totallaptimes!$1:$1048576,ROW()-1),"")</f>
        <v>1.0439814814827697E-5</v>
      </c>
      <c r="F54" s="2">
        <f>IFERROR(HLOOKUP(lapchart!F54,totallaptimes!$1:$1048576,ROW()-1)-HLOOKUP(lapchart!E54,totallaptimes!$1:$1048576,ROW()-1),"")</f>
        <v>1.3993055555536205E-5</v>
      </c>
      <c r="G54" s="2">
        <f>IFERROR(HLOOKUP(lapchart!G54,totallaptimes!$1:$1048576,ROW()-1)-HLOOKUP(lapchart!F54,totallaptimes!$1:$1048576,ROW()-1),"")</f>
        <v>1.258101851853155E-5</v>
      </c>
      <c r="H54" s="2">
        <f>IFERROR(HLOOKUP(lapchart!H54,totallaptimes!$1:$1048576,ROW()-1)-HLOOKUP(lapchart!G54,totallaptimes!$1:$1048576,ROW()-1),"")</f>
        <v>1.1886574074082557E-5</v>
      </c>
      <c r="I54" s="2">
        <f>IFERROR(HLOOKUP(lapchart!I54,totallaptimes!$1:$1048576,ROW()-1)-HLOOKUP(lapchart!H54,totallaptimes!$1:$1048576,ROW()-1),"")</f>
        <v>7.4305555555487235E-6</v>
      </c>
      <c r="J54" s="2">
        <f>IFERROR(HLOOKUP(lapchart!J54,totallaptimes!$1:$1048576,ROW()-1)-HLOOKUP(lapchart!I54,totallaptimes!$1:$1048576,ROW()-1),"")</f>
        <v>5.3124999999792921E-6</v>
      </c>
      <c r="K54" s="2">
        <f>IFERROR(HLOOKUP(lapchart!K54,totallaptimes!$1:$1048576,ROW()-1)-HLOOKUP(lapchart!J54,totallaptimes!$1:$1048576,ROW()-1),"")</f>
        <v>2.189814814815283E-5</v>
      </c>
      <c r="L54" s="2">
        <f>IFERROR(HLOOKUP(lapchart!L54,totallaptimes!$1:$1048576,ROW()-1)-HLOOKUP(lapchart!K54,totallaptimes!$1:$1048576,ROW()-1),"")</f>
        <v>2.7326388888901376E-5</v>
      </c>
      <c r="M54" s="2">
        <f>IFERROR(HLOOKUP(lapchart!M54,totallaptimes!$1:$1048576,ROW()-1)-HLOOKUP(lapchart!L54,totallaptimes!$1:$1048576,ROW()-1),"")</f>
        <v>2.4050925925903077E-5</v>
      </c>
      <c r="N54" s="2">
        <f>IFERROR(HLOOKUP(lapchart!N54,totallaptimes!$1:$1048576,ROW()-1)-HLOOKUP(lapchart!M54,totallaptimes!$1:$1048576,ROW()-1),"")</f>
        <v>7.2337962963159308E-6</v>
      </c>
      <c r="O54" s="2">
        <f>IFERROR(HLOOKUP(lapchart!O54,totallaptimes!$1:$1048576,ROW()-1)-HLOOKUP(lapchart!N54,totallaptimes!$1:$1048576,ROW()-1),"")</f>
        <v>1.4560185185183427E-5</v>
      </c>
      <c r="P54" s="2">
        <f>IFERROR(HLOOKUP(lapchart!P54,totallaptimes!$1:$1048576,ROW()-1)-HLOOKUP(lapchart!O54,totallaptimes!$1:$1048576,ROW()-1),"")</f>
        <v>4.5370370370390045E-6</v>
      </c>
      <c r="Q54" s="2">
        <f>IFERROR(HLOOKUP(lapchart!Q54,totallaptimes!$1:$1048576,ROW()-1)-HLOOKUP(lapchart!P54,totallaptimes!$1:$1048576,ROW()-1),"")</f>
        <v>5.1157407407881328E-6</v>
      </c>
      <c r="R54" s="2">
        <f>IFERROR(HLOOKUP(lapchart!R54,totallaptimes!$1:$1048576,ROW()-1)-HLOOKUP(lapchart!Q54,totallaptimes!$1:$1048576,ROW()-1),"")</f>
        <v>6.6435185184787748E-6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1.2037037037032627E-5</v>
      </c>
      <c r="D55" s="2">
        <f>IFERROR(HLOOKUP(lapchart!D55,totallaptimes!$1:$1048576,ROW()-1)-HLOOKUP(lapchart!C55,totallaptimes!$1:$1048576,ROW()-1),"")</f>
        <v>1.7789351851871249E-5</v>
      </c>
      <c r="E55" s="2">
        <f>IFERROR(HLOOKUP(lapchart!E55,totallaptimes!$1:$1048576,ROW()-1)-HLOOKUP(lapchart!D55,totallaptimes!$1:$1048576,ROW()-1),"")</f>
        <v>1.2222222222232904E-5</v>
      </c>
      <c r="F55" s="2">
        <f>IFERROR(HLOOKUP(lapchart!F55,totallaptimes!$1:$1048576,ROW()-1)-HLOOKUP(lapchart!E55,totallaptimes!$1:$1048576,ROW()-1),"")</f>
        <v>1.333333333330966E-5</v>
      </c>
      <c r="G55" s="2">
        <f>IFERROR(HLOOKUP(lapchart!G55,totallaptimes!$1:$1048576,ROW()-1)-HLOOKUP(lapchart!F55,totallaptimes!$1:$1048576,ROW()-1),"")</f>
        <v>2.0370370370392799E-5</v>
      </c>
      <c r="H55" s="2">
        <f>IFERROR(HLOOKUP(lapchart!H55,totallaptimes!$1:$1048576,ROW()-1)-HLOOKUP(lapchart!G55,totallaptimes!$1:$1048576,ROW()-1),"")</f>
        <v>1.7141203703704977E-5</v>
      </c>
      <c r="I55" s="2">
        <f>IFERROR(HLOOKUP(lapchart!I55,totallaptimes!$1:$1048576,ROW()-1)-HLOOKUP(lapchart!H55,totallaptimes!$1:$1048576,ROW()-1),"")</f>
        <v>9.2361111111022298E-6</v>
      </c>
      <c r="J55" s="2">
        <f>IFERROR(HLOOKUP(lapchart!J55,totallaptimes!$1:$1048576,ROW()-1)-HLOOKUP(lapchart!I55,totallaptimes!$1:$1048576,ROW()-1),"")</f>
        <v>9.6180555555352987E-6</v>
      </c>
      <c r="K55" s="2">
        <f>IFERROR(HLOOKUP(lapchart!K55,totallaptimes!$1:$1048576,ROW()-1)-HLOOKUP(lapchart!J55,totallaptimes!$1:$1048576,ROW()-1),"")</f>
        <v>1.3564814814820414E-5</v>
      </c>
      <c r="L55" s="2">
        <f>IFERROR(HLOOKUP(lapchart!L55,totallaptimes!$1:$1048576,ROW()-1)-HLOOKUP(lapchart!K55,totallaptimes!$1:$1048576,ROW()-1),"")</f>
        <v>2.4942129629640375E-5</v>
      </c>
      <c r="M55" s="2">
        <f>IFERROR(HLOOKUP(lapchart!M55,totallaptimes!$1:$1048576,ROW()-1)-HLOOKUP(lapchart!L55,totallaptimes!$1:$1048576,ROW()-1),"")</f>
        <v>3.1817129629616026E-5</v>
      </c>
      <c r="N55" s="2">
        <f>IFERROR(HLOOKUP(lapchart!N55,totallaptimes!$1:$1048576,ROW()-1)-HLOOKUP(lapchart!M55,totallaptimes!$1:$1048576,ROW()-1),"")</f>
        <v>6.1342592592716905E-6</v>
      </c>
      <c r="O55" s="2">
        <f>IFERROR(HLOOKUP(lapchart!O55,totallaptimes!$1:$1048576,ROW()-1)-HLOOKUP(lapchart!N55,totallaptimes!$1:$1048576,ROW()-1),"")</f>
        <v>5.7256944444444846E-5</v>
      </c>
      <c r="P55" s="2">
        <f>IFERROR(HLOOKUP(lapchart!P55,totallaptimes!$1:$1048576,ROW()-1)-HLOOKUP(lapchart!O55,totallaptimes!$1:$1048576,ROW()-1),"")</f>
        <v>7.0833333333381043E-6</v>
      </c>
      <c r="Q55" s="2">
        <f>IFERROR(HLOOKUP(lapchart!Q55,totallaptimes!$1:$1048576,ROW()-1)-HLOOKUP(lapchart!P55,totallaptimes!$1:$1048576,ROW()-1),"")</f>
        <v>6.1458333333735959E-6</v>
      </c>
      <c r="R55" s="2">
        <f>IFERROR(HLOOKUP(lapchart!R55,totallaptimes!$1:$1048576,ROW()-1)-HLOOKUP(lapchart!Q55,totallaptimes!$1:$1048576,ROW()-1),"")</f>
        <v>9.9074074073751683E-6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1.3321759259249388E-5</v>
      </c>
      <c r="D56" s="2">
        <f>IFERROR(HLOOKUP(lapchart!D56,totallaptimes!$1:$1048576,ROW()-1)-HLOOKUP(lapchart!C56,totallaptimes!$1:$1048576,ROW()-1),"")</f>
        <v>1.8240740740763095E-5</v>
      </c>
      <c r="E56" s="2">
        <f>IFERROR(HLOOKUP(lapchart!E56,totallaptimes!$1:$1048576,ROW()-1)-HLOOKUP(lapchart!D56,totallaptimes!$1:$1048576,ROW()-1),"")</f>
        <v>1.1886574074082557E-5</v>
      </c>
      <c r="F56" s="2">
        <f>IFERROR(HLOOKUP(lapchart!F56,totallaptimes!$1:$1048576,ROW()-1)-HLOOKUP(lapchart!E56,totallaptimes!$1:$1048576,ROW()-1),"")</f>
        <v>1.7465277777753418E-5</v>
      </c>
      <c r="G56" s="2">
        <f>IFERROR(HLOOKUP(lapchart!G56,totallaptimes!$1:$1048576,ROW()-1)-HLOOKUP(lapchart!F56,totallaptimes!$1:$1048576,ROW()-1),"")</f>
        <v>2.2812500000024549E-5</v>
      </c>
      <c r="H56" s="2">
        <f>IFERROR(HLOOKUP(lapchart!H56,totallaptimes!$1:$1048576,ROW()-1)-HLOOKUP(lapchart!G56,totallaptimes!$1:$1048576,ROW()-1),"")</f>
        <v>2.1666666666669832E-5</v>
      </c>
      <c r="I56" s="2">
        <f>IFERROR(HLOOKUP(lapchart!I56,totallaptimes!$1:$1048576,ROW()-1)-HLOOKUP(lapchart!H56,totallaptimes!$1:$1048576,ROW()-1),"")</f>
        <v>9.918981481463196E-6</v>
      </c>
      <c r="J56" s="2">
        <f>IFERROR(HLOOKUP(lapchart!J56,totallaptimes!$1:$1048576,ROW()-1)-HLOOKUP(lapchart!I56,totallaptimes!$1:$1048576,ROW()-1),"")</f>
        <v>9.8263888888699968E-6</v>
      </c>
      <c r="K56" s="2">
        <f>IFERROR(HLOOKUP(lapchart!K56,totallaptimes!$1:$1048576,ROW()-1)-HLOOKUP(lapchart!J56,totallaptimes!$1:$1048576,ROW()-1),"")</f>
        <v>1.2569444444457401E-5</v>
      </c>
      <c r="L56" s="2">
        <f>IFERROR(HLOOKUP(lapchart!L56,totallaptimes!$1:$1048576,ROW()-1)-HLOOKUP(lapchart!K56,totallaptimes!$1:$1048576,ROW()-1),"")</f>
        <v>2.3738425925928786E-5</v>
      </c>
      <c r="M56" s="2">
        <f>IFERROR(HLOOKUP(lapchart!M56,totallaptimes!$1:$1048576,ROW()-1)-HLOOKUP(lapchart!L56,totallaptimes!$1:$1048576,ROW()-1),"")</f>
        <v>3.359953703703511E-5</v>
      </c>
      <c r="N56" s="2">
        <f>IFERROR(HLOOKUP(lapchart!N56,totallaptimes!$1:$1048576,ROW()-1)-HLOOKUP(lapchart!M56,totallaptimes!$1:$1048576,ROW()-1),"")</f>
        <v>1.040509259259137E-5</v>
      </c>
      <c r="O56" s="2">
        <f>IFERROR(HLOOKUP(lapchart!O56,totallaptimes!$1:$1048576,ROW()-1)-HLOOKUP(lapchart!N56,totallaptimes!$1:$1048576,ROW()-1),"")</f>
        <v>1.0508101851856855E-4</v>
      </c>
      <c r="P56" s="2">
        <f>IFERROR(HLOOKUP(lapchart!P56,totallaptimes!$1:$1048576,ROW()-1)-HLOOKUP(lapchart!O56,totallaptimes!$1:$1048576,ROW()-1),"")</f>
        <v>1.89814814814393E-5</v>
      </c>
      <c r="Q56" s="2">
        <f>IFERROR(HLOOKUP(lapchart!Q56,totallaptimes!$1:$1048576,ROW()-1)-HLOOKUP(lapchart!P56,totallaptimes!$1:$1048576,ROW()-1),"")</f>
        <v>5.3125000000070477E-6</v>
      </c>
      <c r="R56" s="2">
        <f>IFERROR(HLOOKUP(lapchart!R56,totallaptimes!$1:$1048576,ROW()-1)-HLOOKUP(lapchart!Q56,totallaptimes!$1:$1048576,ROW()-1),"")</f>
        <v>7.1990740740796033E-6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1.6053240740721009E-5</v>
      </c>
      <c r="D57" s="2">
        <f>IFERROR(HLOOKUP(lapchart!D57,totallaptimes!$1:$1048576,ROW()-1)-HLOOKUP(lapchart!C57,totallaptimes!$1:$1048576,ROW()-1),"")</f>
        <v>1.9351851851881485E-5</v>
      </c>
      <c r="E57" s="2">
        <f>IFERROR(HLOOKUP(lapchart!E57,totallaptimes!$1:$1048576,ROW()-1)-HLOOKUP(lapchart!D57,totallaptimes!$1:$1048576,ROW()-1),"")</f>
        <v>1.0543981481481168E-5</v>
      </c>
      <c r="F57" s="2">
        <f>IFERROR(HLOOKUP(lapchart!F57,totallaptimes!$1:$1048576,ROW()-1)-HLOOKUP(lapchart!E57,totallaptimes!$1:$1048576,ROW()-1),"")</f>
        <v>2.0081018518497418E-5</v>
      </c>
      <c r="G57" s="2">
        <f>IFERROR(HLOOKUP(lapchart!G57,totallaptimes!$1:$1048576,ROW()-1)-HLOOKUP(lapchart!F57,totallaptimes!$1:$1048576,ROW()-1),"")</f>
        <v>2.8263888888921396E-5</v>
      </c>
      <c r="H57" s="2">
        <f>IFERROR(HLOOKUP(lapchart!H57,totallaptimes!$1:$1048576,ROW()-1)-HLOOKUP(lapchart!G57,totallaptimes!$1:$1048576,ROW()-1),"")</f>
        <v>2.4444444444438052E-5</v>
      </c>
      <c r="I57" s="2">
        <f>IFERROR(HLOOKUP(lapchart!I57,totallaptimes!$1:$1048576,ROW()-1)-HLOOKUP(lapchart!H57,totallaptimes!$1:$1048576,ROW()-1),"")</f>
        <v>9.6064814814611488E-6</v>
      </c>
      <c r="J57" s="2">
        <f>IFERROR(HLOOKUP(lapchart!J57,totallaptimes!$1:$1048576,ROW()-1)-HLOOKUP(lapchart!I57,totallaptimes!$1:$1048576,ROW()-1),"")</f>
        <v>9.1435185185090306E-6</v>
      </c>
      <c r="K57" s="2">
        <f>IFERROR(HLOOKUP(lapchart!K57,totallaptimes!$1:$1048576,ROW()-1)-HLOOKUP(lapchart!J57,totallaptimes!$1:$1048576,ROW()-1),"")</f>
        <v>1.4363425925936757E-5</v>
      </c>
      <c r="L57" s="2">
        <f>IFERROR(HLOOKUP(lapchart!L57,totallaptimes!$1:$1048576,ROW()-1)-HLOOKUP(lapchart!K57,totallaptimes!$1:$1048576,ROW()-1),"")</f>
        <v>2.715277777777525E-5</v>
      </c>
      <c r="M57" s="2">
        <f>IFERROR(HLOOKUP(lapchart!M57,totallaptimes!$1:$1048576,ROW()-1)-HLOOKUP(lapchart!L57,totallaptimes!$1:$1048576,ROW()-1),"")</f>
        <v>2.8530092592599088E-5</v>
      </c>
      <c r="N57" s="2">
        <f>IFERROR(HLOOKUP(lapchart!N57,totallaptimes!$1:$1048576,ROW()-1)-HLOOKUP(lapchart!M57,totallaptimes!$1:$1048576,ROW()-1),"")</f>
        <v>9.1666666666573304E-6</v>
      </c>
      <c r="O57" s="2">
        <f>IFERROR(HLOOKUP(lapchart!O57,totallaptimes!$1:$1048576,ROW()-1)-HLOOKUP(lapchart!N57,totallaptimes!$1:$1048576,ROW()-1),"")</f>
        <v>1.050000000000495E-4</v>
      </c>
      <c r="P57" s="2">
        <f>IFERROR(HLOOKUP(lapchart!P57,totallaptimes!$1:$1048576,ROW()-1)-HLOOKUP(lapchart!O57,totallaptimes!$1:$1048576,ROW()-1),"")</f>
        <v>4.5312499999963785E-5</v>
      </c>
      <c r="Q57" s="2">
        <f>IFERROR(HLOOKUP(lapchart!Q57,totallaptimes!$1:$1048576,ROW()-1)-HLOOKUP(lapchart!P57,totallaptimes!$1:$1048576,ROW()-1),"")</f>
        <v>3.5300925925935145E-5</v>
      </c>
      <c r="R57" s="2">
        <f>IFERROR(HLOOKUP(lapchart!R57,totallaptimes!$1:$1048576,ROW()-1)-HLOOKUP(lapchart!Q57,totallaptimes!$1:$1048576,ROW()-1),"")</f>
        <v>2.6331018518510607E-5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1.8958333333318755E-5</v>
      </c>
      <c r="D58" s="2">
        <f>IFERROR(HLOOKUP(lapchart!D58,totallaptimes!$1:$1048576,ROW()-1)-HLOOKUP(lapchart!C58,totallaptimes!$1:$1048576,ROW()-1),"")</f>
        <v>1.7592592592610701E-5</v>
      </c>
      <c r="E58" s="2">
        <f>IFERROR(HLOOKUP(lapchart!E58,totallaptimes!$1:$1048576,ROW()-1)-HLOOKUP(lapchart!D58,totallaptimes!$1:$1048576,ROW()-1),"")</f>
        <v>1.4675925925924926E-5</v>
      </c>
      <c r="F58" s="2">
        <f>IFERROR(HLOOKUP(lapchart!F58,totallaptimes!$1:$1048576,ROW()-1)-HLOOKUP(lapchart!E58,totallaptimes!$1:$1048576,ROW()-1),"")</f>
        <v>1.4085648148129404E-5</v>
      </c>
      <c r="G58" s="2">
        <f>IFERROR(HLOOKUP(lapchart!G58,totallaptimes!$1:$1048576,ROW()-1)-HLOOKUP(lapchart!F58,totallaptimes!$1:$1048576,ROW()-1),"")</f>
        <v>4.2395833333375155E-5</v>
      </c>
      <c r="H58" s="2">
        <f>IFERROR(HLOOKUP(lapchart!H58,totallaptimes!$1:$1048576,ROW()-1)-HLOOKUP(lapchart!G58,totallaptimes!$1:$1048576,ROW()-1),"")</f>
        <v>2.4479166666660501E-5</v>
      </c>
      <c r="I58" s="2">
        <f>IFERROR(HLOOKUP(lapchart!I58,totallaptimes!$1:$1048576,ROW()-1)-HLOOKUP(lapchart!H58,totallaptimes!$1:$1048576,ROW()-1),"")</f>
        <v>1.2326388888858619E-5</v>
      </c>
      <c r="J58" s="2">
        <f>IFERROR(HLOOKUP(lapchart!J58,totallaptimes!$1:$1048576,ROW()-1)-HLOOKUP(lapchart!I58,totallaptimes!$1:$1048576,ROW()-1),"")</f>
        <v>8.3680555555548652E-6</v>
      </c>
      <c r="K58" s="2">
        <f>IFERROR(HLOOKUP(lapchart!K58,totallaptimes!$1:$1048576,ROW()-1)-HLOOKUP(lapchart!J58,totallaptimes!$1:$1048576,ROW()-1),"")</f>
        <v>1.4814814814814725E-5</v>
      </c>
      <c r="L58" s="2">
        <f>IFERROR(HLOOKUP(lapchart!L58,totallaptimes!$1:$1048576,ROW()-1)-HLOOKUP(lapchart!K58,totallaptimes!$1:$1048576,ROW()-1),"")</f>
        <v>3.4513888888892952E-5</v>
      </c>
      <c r="M58" s="2">
        <f>IFERROR(HLOOKUP(lapchart!M58,totallaptimes!$1:$1048576,ROW()-1)-HLOOKUP(lapchart!L58,totallaptimes!$1:$1048576,ROW()-1),"")</f>
        <v>1.9907407407412925E-5</v>
      </c>
      <c r="N58" s="2">
        <f>IFERROR(HLOOKUP(lapchart!N58,totallaptimes!$1:$1048576,ROW()-1)-HLOOKUP(lapchart!M58,totallaptimes!$1:$1048576,ROW()-1),"")</f>
        <v>7.708333333328321E-6</v>
      </c>
      <c r="O58" s="2">
        <f>IFERROR(HLOOKUP(lapchart!O58,totallaptimes!$1:$1048576,ROW()-1)-HLOOKUP(lapchart!N58,totallaptimes!$1:$1048576,ROW()-1),"")</f>
        <v>9.1215277777820236E-5</v>
      </c>
      <c r="P58" s="2">
        <f>IFERROR(HLOOKUP(lapchart!P58,totallaptimes!$1:$1048576,ROW()-1)-HLOOKUP(lapchart!O58,totallaptimes!$1:$1048576,ROW()-1),"")</f>
        <v>5.3263888888849253E-5</v>
      </c>
      <c r="Q58" s="2">
        <f>IFERROR(HLOOKUP(lapchart!Q58,totallaptimes!$1:$1048576,ROW()-1)-HLOOKUP(lapchart!P58,totallaptimes!$1:$1048576,ROW()-1),"")</f>
        <v>5.6898148148160077E-5</v>
      </c>
      <c r="R58" s="2">
        <f>IFERROR(HLOOKUP(lapchart!R58,totallaptimes!$1:$1048576,ROW()-1)-HLOOKUP(lapchart!Q58,totallaptimes!$1:$1048576,ROW()-1),"")</f>
        <v>1.6738425925925948E-4</v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2.4305555555548253E-5</v>
      </c>
      <c r="D59" s="2">
        <f>IFERROR(HLOOKUP(lapchart!D59,totallaptimes!$1:$1048576,ROW()-1)-HLOOKUP(lapchart!C59,totallaptimes!$1:$1048576,ROW()-1),"")</f>
        <v>1.6840277777790957E-5</v>
      </c>
      <c r="E59" s="2">
        <f>IFERROR(HLOOKUP(lapchart!E59,totallaptimes!$1:$1048576,ROW()-1)-HLOOKUP(lapchart!D59,totallaptimes!$1:$1048576,ROW()-1),"")</f>
        <v>1.1666666666673708E-5</v>
      </c>
      <c r="F59" s="2">
        <f>IFERROR(HLOOKUP(lapchart!F59,totallaptimes!$1:$1048576,ROW()-1)-HLOOKUP(lapchart!E59,totallaptimes!$1:$1048576,ROW()-1),"")</f>
        <v>4.6145833333316455E-5</v>
      </c>
      <c r="G59" s="2">
        <f>IFERROR(HLOOKUP(lapchart!G59,totallaptimes!$1:$1048576,ROW()-1)-HLOOKUP(lapchart!F59,totallaptimes!$1:$1048576,ROW()-1),"")</f>
        <v>1.861111111114977E-5</v>
      </c>
      <c r="H59" s="2">
        <f>IFERROR(HLOOKUP(lapchart!H59,totallaptimes!$1:$1048576,ROW()-1)-HLOOKUP(lapchart!G59,totallaptimes!$1:$1048576,ROW()-1),"")</f>
        <v>2.995370370369177E-5</v>
      </c>
      <c r="I59" s="2">
        <f>IFERROR(HLOOKUP(lapchart!I59,totallaptimes!$1:$1048576,ROW()-1)-HLOOKUP(lapchart!H59,totallaptimes!$1:$1048576,ROW()-1),"")</f>
        <v>1.0046296296264967E-5</v>
      </c>
      <c r="J59" s="2">
        <f>IFERROR(HLOOKUP(lapchart!J59,totallaptimes!$1:$1048576,ROW()-1)-HLOOKUP(lapchart!I59,totallaptimes!$1:$1048576,ROW()-1),"")</f>
        <v>7.82407407406982E-6</v>
      </c>
      <c r="K59" s="2">
        <f>IFERROR(HLOOKUP(lapchart!K59,totallaptimes!$1:$1048576,ROW()-1)-HLOOKUP(lapchart!J59,totallaptimes!$1:$1048576,ROW()-1),"")</f>
        <v>1.6215277777786863E-5</v>
      </c>
      <c r="L59" s="2">
        <f>IFERROR(HLOOKUP(lapchart!L59,totallaptimes!$1:$1048576,ROW()-1)-HLOOKUP(lapchart!K59,totallaptimes!$1:$1048576,ROW()-1),"")</f>
        <v>5.3888888888894981E-5</v>
      </c>
      <c r="M59" s="2">
        <f>IFERROR(HLOOKUP(lapchart!M59,totallaptimes!$1:$1048576,ROW()-1)-HLOOKUP(lapchart!L59,totallaptimes!$1:$1048576,ROW()-1),"")</f>
        <v>1.2060185185180927E-5</v>
      </c>
      <c r="N59" s="2">
        <f>IFERROR(HLOOKUP(lapchart!N59,totallaptimes!$1:$1048576,ROW()-1)-HLOOKUP(lapchart!M59,totallaptimes!$1:$1048576,ROW()-1),"")</f>
        <v>7.7199074074024709E-6</v>
      </c>
      <c r="O59" s="2">
        <f>IFERROR(HLOOKUP(lapchart!O59,totallaptimes!$1:$1048576,ROW()-1)-HLOOKUP(lapchart!N59,totallaptimes!$1:$1048576,ROW()-1),"")</f>
        <v>6.6851851851901234E-5</v>
      </c>
      <c r="P59" s="2">
        <f>IFERROR(HLOOKUP(lapchart!P59,totallaptimes!$1:$1048576,ROW()-1)-HLOOKUP(lapchart!O59,totallaptimes!$1:$1048576,ROW()-1),"")</f>
        <v>4.718749999996219E-5</v>
      </c>
      <c r="Q59" s="2">
        <f>IFERROR(HLOOKUP(lapchart!Q59,totallaptimes!$1:$1048576,ROW()-1)-HLOOKUP(lapchart!P59,totallaptimes!$1:$1048576,ROW()-1),"")</f>
        <v>8.8668981481493381E-5</v>
      </c>
      <c r="R59" s="2">
        <f>IFERROR(HLOOKUP(lapchart!R59,totallaptimes!$1:$1048576,ROW()-1)-HLOOKUP(lapchart!Q59,totallaptimes!$1:$1048576,ROW()-1),"")</f>
        <v>4.8214120370369817E-4</v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2.6342592592584757E-5</v>
      </c>
      <c r="D60" s="2">
        <f>IFERROR(HLOOKUP(lapchart!D60,totallaptimes!$1:$1048576,ROW()-1)-HLOOKUP(lapchart!C60,totallaptimes!$1:$1048576,ROW()-1),"")</f>
        <v>1.6261574074083462E-5</v>
      </c>
      <c r="E60" s="2">
        <f>IFERROR(HLOOKUP(lapchart!E60,totallaptimes!$1:$1048576,ROW()-1)-HLOOKUP(lapchart!D60,totallaptimes!$1:$1048576,ROW()-1),"")</f>
        <v>8.4027777777911927E-6</v>
      </c>
      <c r="F60" s="2">
        <f>IFERROR(HLOOKUP(lapchart!F60,totallaptimes!$1:$1048576,ROW()-1)-HLOOKUP(lapchart!E60,totallaptimes!$1:$1048576,ROW()-1),"")</f>
        <v>3.017361111108674E-5</v>
      </c>
      <c r="G60" s="2">
        <f>IFERROR(HLOOKUP(lapchart!G60,totallaptimes!$1:$1048576,ROW()-1)-HLOOKUP(lapchart!F60,totallaptimes!$1:$1048576,ROW()-1),"")</f>
        <v>4.04166666667094E-5</v>
      </c>
      <c r="H60" s="2">
        <f>IFERROR(HLOOKUP(lapchart!H60,totallaptimes!$1:$1048576,ROW()-1)-HLOOKUP(lapchart!G60,totallaptimes!$1:$1048576,ROW()-1),"")</f>
        <v>3.3402777777760684E-5</v>
      </c>
      <c r="I60" s="2">
        <f>IFERROR(HLOOKUP(lapchart!I60,totallaptimes!$1:$1048576,ROW()-1)-HLOOKUP(lapchart!H60,totallaptimes!$1:$1048576,ROW()-1),"")</f>
        <v>1.0659722222194912E-5</v>
      </c>
      <c r="J60" s="2">
        <f>IFERROR(HLOOKUP(lapchart!J60,totallaptimes!$1:$1048576,ROW()-1)-HLOOKUP(lapchart!I60,totallaptimes!$1:$1048576,ROW()-1),"")</f>
        <v>1.1168981481485263E-5</v>
      </c>
      <c r="K60" s="2">
        <f>IFERROR(HLOOKUP(lapchart!K60,totallaptimes!$1:$1048576,ROW()-1)-HLOOKUP(lapchart!J60,totallaptimes!$1:$1048576,ROW()-1),"")</f>
        <v>1.6273148148157612E-5</v>
      </c>
      <c r="L60" s="2">
        <f>IFERROR(HLOOKUP(lapchart!L60,totallaptimes!$1:$1048576,ROW()-1)-HLOOKUP(lapchart!K60,totallaptimes!$1:$1048576,ROW()-1),"")</f>
        <v>7.1249999999994929E-5</v>
      </c>
      <c r="M60" s="2">
        <f>IFERROR(HLOOKUP(lapchart!M60,totallaptimes!$1:$1048576,ROW()-1)-HLOOKUP(lapchart!L60,totallaptimes!$1:$1048576,ROW()-1),"")</f>
        <v>1.1331018518523361E-5</v>
      </c>
      <c r="N60" s="2">
        <f>IFERROR(HLOOKUP(lapchart!N60,totallaptimes!$1:$1048576,ROW()-1)-HLOOKUP(lapchart!M60,totallaptimes!$1:$1048576,ROW()-1),"")</f>
        <v>9.5370370370301272E-6</v>
      </c>
      <c r="O60" s="2">
        <f>IFERROR(HLOOKUP(lapchart!O60,totallaptimes!$1:$1048576,ROW()-1)-HLOOKUP(lapchart!N60,totallaptimes!$1:$1048576,ROW()-1),"")</f>
        <v>3.8020833333374249E-5</v>
      </c>
      <c r="P60" s="2">
        <f>IFERROR(HLOOKUP(lapchart!P60,totallaptimes!$1:$1048576,ROW()-1)-HLOOKUP(lapchart!O60,totallaptimes!$1:$1048576,ROW()-1),"")</f>
        <v>5.5046296296268338E-5</v>
      </c>
      <c r="Q60" s="2">
        <f>IFERROR(HLOOKUP(lapchart!Q60,totallaptimes!$1:$1048576,ROW()-1)-HLOOKUP(lapchart!P60,totallaptimes!$1:$1048576,ROW()-1),"")</f>
        <v>1.0431712962963302E-4</v>
      </c>
      <c r="R60" s="2">
        <f>IFERROR(HLOOKUP(lapchart!R60,totallaptimes!$1:$1048576,ROW()-1)-HLOOKUP(lapchart!Q60,totallaptimes!$1:$1048576,ROW()-1),"")</f>
        <v>4.2547453703703497E-4</v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2.4259259259251653E-5</v>
      </c>
      <c r="D61" s="2">
        <f>IFERROR(HLOOKUP(lapchart!D61,totallaptimes!$1:$1048576,ROW()-1)-HLOOKUP(lapchart!C61,totallaptimes!$1:$1048576,ROW()-1),"")</f>
        <v>2.5057870370381874E-5</v>
      </c>
      <c r="E61" s="2">
        <f>IFERROR(HLOOKUP(lapchart!E61,totallaptimes!$1:$1048576,ROW()-1)-HLOOKUP(lapchart!D61,totallaptimes!$1:$1048576,ROW()-1),"")</f>
        <v>6.8171296296326567E-6</v>
      </c>
      <c r="F61" s="2">
        <f>IFERROR(HLOOKUP(lapchart!F61,totallaptimes!$1:$1048576,ROW()-1)-HLOOKUP(lapchart!E61,totallaptimes!$1:$1048576,ROW()-1),"")</f>
        <v>3.2210648148123244E-5</v>
      </c>
      <c r="G61" s="2">
        <f>IFERROR(HLOOKUP(lapchart!G61,totallaptimes!$1:$1048576,ROW()-1)-HLOOKUP(lapchart!F61,totallaptimes!$1:$1048576,ROW()-1),"")</f>
        <v>3.7384259259309882E-5</v>
      </c>
      <c r="H61" s="2">
        <f>IFERROR(HLOOKUP(lapchart!H61,totallaptimes!$1:$1048576,ROW()-1)-HLOOKUP(lapchart!G61,totallaptimes!$1:$1048576,ROW()-1),"")</f>
        <v>4.1944444444427798E-5</v>
      </c>
      <c r="I61" s="2">
        <f>IFERROR(HLOOKUP(lapchart!I61,totallaptimes!$1:$1048576,ROW()-1)-HLOOKUP(lapchart!H61,totallaptimes!$1:$1048576,ROW()-1),"")</f>
        <v>1.0428240740711914E-5</v>
      </c>
      <c r="J61" s="2">
        <f>IFERROR(HLOOKUP(lapchart!J61,totallaptimes!$1:$1048576,ROW()-1)-HLOOKUP(lapchart!I61,totallaptimes!$1:$1048576,ROW()-1),"")</f>
        <v>8.7037037037052123E-6</v>
      </c>
      <c r="K61" s="2">
        <f>IFERROR(HLOOKUP(lapchart!K61,totallaptimes!$1:$1048576,ROW()-1)-HLOOKUP(lapchart!J61,totallaptimes!$1:$1048576,ROW()-1),"")</f>
        <v>1.4710648148161254E-5</v>
      </c>
      <c r="L61" s="2">
        <f>IFERROR(HLOOKUP(lapchart!L61,totallaptimes!$1:$1048576,ROW()-1)-HLOOKUP(lapchart!K61,totallaptimes!$1:$1048576,ROW()-1),"")</f>
        <v>9.3726851851841375E-5</v>
      </c>
      <c r="M61" s="2">
        <f>IFERROR(HLOOKUP(lapchart!M61,totallaptimes!$1:$1048576,ROW()-1)-HLOOKUP(lapchart!L61,totallaptimes!$1:$1048576,ROW()-1),"")</f>
        <v>1.1006944444447164E-5</v>
      </c>
      <c r="N61" s="2">
        <f>IFERROR(HLOOKUP(lapchart!N61,totallaptimes!$1:$1048576,ROW()-1)-HLOOKUP(lapchart!M61,totallaptimes!$1:$1048576,ROW()-1),"")</f>
        <v>7.5347222222160726E-6</v>
      </c>
      <c r="O61" s="2">
        <f>IFERROR(HLOOKUP(lapchart!O61,totallaptimes!$1:$1048576,ROW()-1)-HLOOKUP(lapchart!N61,totallaptimes!$1:$1048576,ROW()-1),"")</f>
        <v>1.4085648148198793E-5</v>
      </c>
      <c r="P61" s="2">
        <f>IFERROR(HLOOKUP(lapchart!P61,totallaptimes!$1:$1048576,ROW()-1)-HLOOKUP(lapchart!O61,totallaptimes!$1:$1048576,ROW()-1),"")</f>
        <v>7.5335648148114331E-5</v>
      </c>
      <c r="Q61" s="2">
        <f>IFERROR(HLOOKUP(lapchart!Q61,totallaptimes!$1:$1048576,ROW()-1)-HLOOKUP(lapchart!P61,totallaptimes!$1:$1048576,ROW()-1),"")</f>
        <v>1.0127314814815935E-4</v>
      </c>
      <c r="R61" s="2">
        <f>IFERROR(HLOOKUP(lapchart!R61,totallaptimes!$1:$1048576,ROW()-1)-HLOOKUP(lapchart!Q61,totallaptimes!$1:$1048576,ROW()-1),"")</f>
        <v>4.6140046296296033E-4</v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2.1331018518519484E-5</v>
      </c>
      <c r="D62" s="2">
        <f>IFERROR(HLOOKUP(lapchart!D62,totallaptimes!$1:$1048576,ROW()-1)-HLOOKUP(lapchart!C62,totallaptimes!$1:$1048576,ROW()-1),"")</f>
        <v>2.4895833333343775E-5</v>
      </c>
      <c r="E62" s="2">
        <f>IFERROR(HLOOKUP(lapchart!E62,totallaptimes!$1:$1048576,ROW()-1)-HLOOKUP(lapchart!D62,totallaptimes!$1:$1048576,ROW()-1),"")</f>
        <v>1.0555555555555318E-5</v>
      </c>
      <c r="F62" s="2">
        <f>IFERROR(HLOOKUP(lapchart!F62,totallaptimes!$1:$1048576,ROW()-1)-HLOOKUP(lapchart!E62,totallaptimes!$1:$1048576,ROW()-1),"")</f>
        <v>2.5370370370342288E-5</v>
      </c>
      <c r="G62" s="2">
        <f>IFERROR(HLOOKUP(lapchart!G62,totallaptimes!$1:$1048576,ROW()-1)-HLOOKUP(lapchart!F62,totallaptimes!$1:$1048576,ROW()-1),"")</f>
        <v>5.2129629629679708E-5</v>
      </c>
      <c r="H62" s="2">
        <f>IFERROR(HLOOKUP(lapchart!H62,totallaptimes!$1:$1048576,ROW()-1)-HLOOKUP(lapchart!G62,totallaptimes!$1:$1048576,ROW()-1),"")</f>
        <v>3.7141203703697223E-5</v>
      </c>
      <c r="I62" s="2">
        <f>IFERROR(HLOOKUP(lapchart!I62,totallaptimes!$1:$1048576,ROW()-1)-HLOOKUP(lapchart!H62,totallaptimes!$1:$1048576,ROW()-1),"")</f>
        <v>9.6296296295955708E-6</v>
      </c>
      <c r="J62" s="2">
        <f>IFERROR(HLOOKUP(lapchart!J62,totallaptimes!$1:$1048576,ROW()-1)-HLOOKUP(lapchart!I62,totallaptimes!$1:$1048576,ROW()-1),"")</f>
        <v>1.0439814814813819E-5</v>
      </c>
      <c r="K62" s="2">
        <f>IFERROR(HLOOKUP(lapchart!K62,totallaptimes!$1:$1048576,ROW()-1)-HLOOKUP(lapchart!J62,totallaptimes!$1:$1048576,ROW()-1),"")</f>
        <v>1.5856481481502094E-5</v>
      </c>
      <c r="L62" s="2">
        <f>IFERROR(HLOOKUP(lapchart!L62,totallaptimes!$1:$1048576,ROW()-1)-HLOOKUP(lapchart!K62,totallaptimes!$1:$1048576,ROW()-1),"")</f>
        <v>1.2171296296294154E-4</v>
      </c>
      <c r="M62" s="2">
        <f>IFERROR(HLOOKUP(lapchart!M62,totallaptimes!$1:$1048576,ROW()-1)-HLOOKUP(lapchart!L62,totallaptimes!$1:$1048576,ROW()-1),"")</f>
        <v>7.2800925925986526E-6</v>
      </c>
      <c r="N62" s="2">
        <f>IFERROR(HLOOKUP(lapchart!N62,totallaptimes!$1:$1048576,ROW()-1)-HLOOKUP(lapchart!M62,totallaptimes!$1:$1048576,ROW()-1),"")</f>
        <v>5.9490740740714143E-6</v>
      </c>
      <c r="O62" s="2">
        <f>IFERROR(HLOOKUP(lapchart!O62,totallaptimes!$1:$1048576,ROW()-1)-HLOOKUP(lapchart!N62,totallaptimes!$1:$1048576,ROW()-1),"")</f>
        <v>6.5856481482051699E-6</v>
      </c>
      <c r="P62" s="2">
        <f>IFERROR(HLOOKUP(lapchart!P62,totallaptimes!$1:$1048576,ROW()-1)-HLOOKUP(lapchart!O62,totallaptimes!$1:$1048576,ROW()-1),"")</f>
        <v>6.4074074074035869E-5</v>
      </c>
      <c r="Q62" s="2">
        <f>IFERROR(HLOOKUP(lapchart!Q62,totallaptimes!$1:$1048576,ROW()-1)-HLOOKUP(lapchart!P62,totallaptimes!$1:$1048576,ROW()-1),"")</f>
        <v>1.0939814814815707E-4</v>
      </c>
      <c r="R62" s="2">
        <f>IFERROR(HLOOKUP(lapchart!R62,totallaptimes!$1:$1048576,ROW()-1)-HLOOKUP(lapchart!Q62,totallaptimes!$1:$1048576,ROW()-1),"")</f>
        <v>4.2384259259259371E-4</v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3.0567129629635592E-5</v>
      </c>
      <c r="D63" s="2">
        <f>IFERROR(HLOOKUP(lapchart!D63,totallaptimes!$1:$1048576,ROW()-1)-HLOOKUP(lapchart!C63,totallaptimes!$1:$1048576,ROW()-1),"")</f>
        <v>1.3657407407413613E-5</v>
      </c>
      <c r="E63" s="2">
        <f>IFERROR(HLOOKUP(lapchart!E63,totallaptimes!$1:$1048576,ROW()-1)-HLOOKUP(lapchart!D63,totallaptimes!$1:$1048576,ROW()-1),"")</f>
        <v>9.1087962963004587E-6</v>
      </c>
      <c r="F63" s="2">
        <f>IFERROR(HLOOKUP(lapchart!F63,totallaptimes!$1:$1048576,ROW()-1)-HLOOKUP(lapchart!E63,totallaptimes!$1:$1048576,ROW()-1),"")</f>
        <v>1.7488425925901718E-5</v>
      </c>
      <c r="G63" s="2">
        <f>IFERROR(HLOOKUP(lapchart!G63,totallaptimes!$1:$1048576,ROW()-1)-HLOOKUP(lapchart!F63,totallaptimes!$1:$1048576,ROW()-1),"")</f>
        <v>6.4166666666712335E-5</v>
      </c>
      <c r="H63" s="2">
        <f>IFERROR(HLOOKUP(lapchart!H63,totallaptimes!$1:$1048576,ROW()-1)-HLOOKUP(lapchart!G63,totallaptimes!$1:$1048576,ROW()-1),"")</f>
        <v>3.5949074074073661E-5</v>
      </c>
      <c r="I63" s="2">
        <f>IFERROR(HLOOKUP(lapchart!I63,totallaptimes!$1:$1048576,ROW()-1)-HLOOKUP(lapchart!H63,totallaptimes!$1:$1048576,ROW()-1),"")</f>
        <v>9.0046296295914763E-6</v>
      </c>
      <c r="J63" s="2">
        <f>IFERROR(HLOOKUP(lapchart!J63,totallaptimes!$1:$1048576,ROW()-1)-HLOOKUP(lapchart!I63,totallaptimes!$1:$1048576,ROW()-1),"")</f>
        <v>1.3553240740746264E-5</v>
      </c>
      <c r="K63" s="2">
        <f>IFERROR(HLOOKUP(lapchart!K63,totallaptimes!$1:$1048576,ROW()-1)-HLOOKUP(lapchart!J63,totallaptimes!$1:$1048576,ROW()-1),"")</f>
        <v>1.3159722222239045E-5</v>
      </c>
      <c r="L63" s="2">
        <f>IFERROR(HLOOKUP(lapchart!L63,totallaptimes!$1:$1048576,ROW()-1)-HLOOKUP(lapchart!K63,totallaptimes!$1:$1048576,ROW()-1),"")</f>
        <v>2.0348379629626934E-4</v>
      </c>
      <c r="M63" s="2">
        <f>IFERROR(HLOOKUP(lapchart!M63,totallaptimes!$1:$1048576,ROW()-1)-HLOOKUP(lapchart!L63,totallaptimes!$1:$1048576,ROW()-1),"")</f>
        <v>6.2268518518648897E-6</v>
      </c>
      <c r="N63" s="2">
        <f>IFERROR(HLOOKUP(lapchart!N63,totallaptimes!$1:$1048576,ROW()-1)-HLOOKUP(lapchart!M63,totallaptimes!$1:$1048576,ROW()-1),"")</f>
        <v>5.1504629630105825E-6</v>
      </c>
      <c r="O63" s="2">
        <f>IFERROR(HLOOKUP(lapchart!O63,totallaptimes!$1:$1048576,ROW()-1)-HLOOKUP(lapchart!N63,totallaptimes!$1:$1048576,ROW()-1),"")</f>
        <v>1.4363425925867368E-5</v>
      </c>
      <c r="P63" s="2">
        <f>IFERROR(HLOOKUP(lapchart!P63,totallaptimes!$1:$1048576,ROW()-1)-HLOOKUP(lapchart!O63,totallaptimes!$1:$1048576,ROW()-1),"")</f>
        <v>5.9953703703957695E-6</v>
      </c>
      <c r="Q63" s="2">
        <f>IFERROR(HLOOKUP(lapchart!Q63,totallaptimes!$1:$1048576,ROW()-1)-HLOOKUP(lapchart!P63,totallaptimes!$1:$1048576,ROW()-1),"")</f>
        <v>1.0238425925926387E-4</v>
      </c>
      <c r="R63" s="2">
        <f>IFERROR(HLOOKUP(lapchart!R63,totallaptimes!$1:$1048576,ROW()-1)-HLOOKUP(lapchart!Q63,totallaptimes!$1:$1048576,ROW()-1),"")</f>
        <v>4.5715277777777508E-4</v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AB0-82AA-4076-B70E-0E322976D8D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64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3</v>
      </c>
      <c r="B2">
        <f>VLOOKUP(A2,pitstop!$1:$1048576,4)</f>
        <v>34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19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7</v>
      </c>
      <c r="H4">
        <f t="shared" ca="1" si="3"/>
        <v>-2</v>
      </c>
    </row>
    <row r="5" spans="1:8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0"/>
        <v>11</v>
      </c>
      <c r="E5" cm="1">
        <f t="array" aca="1" ref="E5" ca="1">IFERROR(IF(D5=1,"",INDEX(lapchart!$B:$U,B5+1,D5-1)),"")</f>
        <v>10</v>
      </c>
      <c r="F5">
        <f t="shared" ca="1" si="1"/>
        <v>9</v>
      </c>
      <c r="G5">
        <f t="shared" ca="1" si="2"/>
        <v>17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2</v>
      </c>
      <c r="D6">
        <f t="shared" ca="1" si="0"/>
        <v>18</v>
      </c>
      <c r="E6" cm="1">
        <f t="array" aca="1" ref="E6" ca="1">IFERROR(IF(D6=1,"",INDEX(lapchart!$B:$U,B6+1,D6-1)),"")</f>
        <v>63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>
        <f t="shared" ca="1" si="0"/>
        <v>3</v>
      </c>
      <c r="E7" cm="1">
        <f t="array" aca="1" ref="E7" ca="1">IFERROR(IF(D7=1,"",INDEX(lapchart!$B:$U,B7+1,D7-1)),"")</f>
        <v>99</v>
      </c>
      <c r="F7">
        <f t="shared" ca="1" si="1"/>
        <v>15</v>
      </c>
      <c r="G7">
        <f t="shared" ca="1" si="2"/>
        <v>4</v>
      </c>
      <c r="H7">
        <f t="shared" ca="1" si="3"/>
        <v>12</v>
      </c>
    </row>
    <row r="8" spans="1:8" x14ac:dyDescent="0.25">
      <c r="A8">
        <v>11</v>
      </c>
      <c r="B8">
        <f>VLOOKUP(A8,pitstop!$1:$1048576,4)</f>
        <v>13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18</v>
      </c>
      <c r="F8">
        <f t="shared" ca="1" si="1"/>
        <v>18</v>
      </c>
      <c r="G8">
        <f t="shared" ca="1" si="2"/>
        <v>31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3</v>
      </c>
      <c r="D10">
        <f t="shared" ca="1" si="0"/>
        <v>18</v>
      </c>
      <c r="E10" cm="1">
        <f t="array" aca="1" ref="E10" ca="1">IFERROR(IF(D10=1,"",INDEX(lapchart!$B:$U,B10+1,D10-1)),"")</f>
        <v>55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56</v>
      </c>
      <c r="C11">
        <f>_xlfn.MAXIFS(pitstop!E:E,pitstop!A:A,A11)</f>
        <v>2</v>
      </c>
      <c r="D11">
        <f t="shared" ca="1" si="0"/>
        <v>17</v>
      </c>
      <c r="E11" cm="1">
        <f t="array" aca="1" ref="E11" ca="1">IFERROR(IF(D11=1,"",INDEX(lapchart!$B:$U,B11+1,D11-1)),"")</f>
        <v>88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20</v>
      </c>
      <c r="C12">
        <f>_xlfn.MAXIFS(pitstop!E:E,pitstop!A:A,A12)</f>
        <v>1</v>
      </c>
      <c r="D12">
        <f t="shared" ca="1" si="0"/>
        <v>4</v>
      </c>
      <c r="E12" cm="1">
        <f t="array" aca="1" ref="E12" ca="1">IFERROR(IF(D12=1,"",INDEX(lapchart!$B:$U,B12+1,D12-1)),"")</f>
        <v>77</v>
      </c>
      <c r="F12">
        <f t="shared" ca="1" si="1"/>
        <v>2</v>
      </c>
      <c r="G12">
        <f t="shared" ca="1" si="2"/>
        <v>2</v>
      </c>
      <c r="H12">
        <f t="shared" ca="1" si="3"/>
        <v>-2</v>
      </c>
    </row>
    <row r="13" spans="1:8" x14ac:dyDescent="0.25">
      <c r="A13">
        <v>26</v>
      </c>
      <c r="B13">
        <f>VLOOKUP(A13,pitstop!$1:$1048576,4)</f>
        <v>36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36</v>
      </c>
      <c r="C14">
        <f>_xlfn.MAXIFS(pitstop!E:E,pitstop!A:A,A14)</f>
        <v>2</v>
      </c>
      <c r="D14">
        <f t="shared" ca="1" si="0"/>
        <v>7</v>
      </c>
      <c r="E14" cm="1">
        <f t="array" aca="1" ref="E14" ca="1">IFERROR(IF(D14=1,"",INDEX(lapchart!$B:$U,B14+1,D14-1)),"")</f>
        <v>23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19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35</v>
      </c>
      <c r="C17">
        <f>_xlfn.MAXIFS(pitstop!E:E,pitstop!A:A,A17)</f>
        <v>2</v>
      </c>
      <c r="D17">
        <f t="shared" ca="1" si="0"/>
        <v>20</v>
      </c>
      <c r="E17" cm="1">
        <f t="array" aca="1" ref="E17" ca="1">IFERROR(IF(D17=1,"",INDEX(lapchart!$B:$U,B17+1,D17-1)),"")</f>
        <v>88</v>
      </c>
      <c r="F17">
        <f t="shared" ca="1" si="1"/>
        <v>16</v>
      </c>
      <c r="G17">
        <f t="shared" ca="1" si="2"/>
        <v>9</v>
      </c>
      <c r="H17">
        <f t="shared" ca="1" si="3"/>
        <v>-4</v>
      </c>
    </row>
    <row r="18" spans="1:8" x14ac:dyDescent="0.25">
      <c r="A18">
        <v>63</v>
      </c>
      <c r="B18">
        <f>VLOOKUP(A18,pitstop!$1:$1048576,4)</f>
        <v>1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8</v>
      </c>
      <c r="F18">
        <f t="shared" ca="1" si="1"/>
        <v>16</v>
      </c>
      <c r="G18">
        <f t="shared" ca="1" si="2"/>
        <v>34</v>
      </c>
      <c r="H18">
        <f t="shared" ca="1" si="3"/>
        <v>-2</v>
      </c>
    </row>
    <row r="19" spans="1:8" x14ac:dyDescent="0.25">
      <c r="A19">
        <v>77</v>
      </c>
      <c r="B19">
        <f>VLOOKUP(A19,pitstop!$1:$1048576,4)</f>
        <v>22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4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16</v>
      </c>
      <c r="E20" cm="1">
        <f t="array" aca="1" ref="E20" ca="1">IFERROR(IF(D20=1,"",INDEX(lapchart!$B:$U,B20+1,D20-1)),"")</f>
        <v>8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10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06A9-D527-4A5B-91AF-84148B872CF2}">
  <dimension ref="A1:B5"/>
  <sheetViews>
    <sheetView workbookViewId="0">
      <selection activeCell="G11" sqref="G11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2" x14ac:dyDescent="0.25">
      <c r="A1" t="s">
        <v>110</v>
      </c>
      <c r="B1" t="s">
        <v>111</v>
      </c>
    </row>
    <row r="2" spans="1:2" x14ac:dyDescent="0.25">
      <c r="A2" t="s">
        <v>112</v>
      </c>
      <c r="B2" t="s">
        <v>113</v>
      </c>
    </row>
    <row r="3" spans="1:2" x14ac:dyDescent="0.25">
      <c r="A3" t="s">
        <v>114</v>
      </c>
      <c r="B3" s="4">
        <v>0.7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117</v>
      </c>
      <c r="B5" t="s">
        <v>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EA7-046A-44C2-B928-2A91D6CED5CD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119</v>
      </c>
      <c r="B1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BC96-1105-4B16-8038-48CF81322E10}">
  <dimension ref="A1:K21"/>
  <sheetViews>
    <sheetView workbookViewId="0">
      <selection activeCell="D15" sqref="D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120</v>
      </c>
      <c r="B1" t="s">
        <v>121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16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4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99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55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3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>
        <v>16</v>
      </c>
      <c r="B17">
        <v>88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 t="s">
        <v>122</v>
      </c>
      <c r="B19">
        <v>7</v>
      </c>
      <c r="K19" s="1"/>
    </row>
    <row r="20" spans="1:11" x14ac:dyDescent="0.25">
      <c r="A20" t="s">
        <v>122</v>
      </c>
      <c r="B20">
        <v>11</v>
      </c>
      <c r="K20" s="1"/>
    </row>
    <row r="21" spans="1:11" x14ac:dyDescent="0.25">
      <c r="A21" t="s">
        <v>122</v>
      </c>
      <c r="B21">
        <v>63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B3F6-EC24-4A03-8EB1-9B430408D848}">
  <dimension ref="A1:N21"/>
  <sheetViews>
    <sheetView workbookViewId="0">
      <selection activeCell="O1" sqref="O1:X1048576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64</v>
      </c>
      <c r="B1" t="s">
        <v>123</v>
      </c>
      <c r="C1" t="s">
        <v>124</v>
      </c>
      <c r="D1" s="7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134</v>
      </c>
      <c r="L1" s="8" t="s">
        <v>132</v>
      </c>
      <c r="M1" s="8" t="s">
        <v>133</v>
      </c>
      <c r="N1" s="8" t="s">
        <v>155</v>
      </c>
    </row>
    <row r="2" spans="1:14" x14ac:dyDescent="0.25">
      <c r="A2">
        <v>3</v>
      </c>
      <c r="B2">
        <f>MATCH(A2,lapchart!$B$2:$U$2,0)</f>
        <v>20</v>
      </c>
      <c r="C2">
        <f>INDEX(finalstanding!A:A,MATCH(compoundchange!A2,finalstanding!B:B,0))</f>
        <v>14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34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27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6</v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8.2769988425925922E-2</v>
      </c>
    </row>
    <row r="3" spans="1:14" x14ac:dyDescent="0.25">
      <c r="A3">
        <v>4</v>
      </c>
      <c r="B3">
        <f>MATCH(A3,lapchart!$B$2:$U$2,0)</f>
        <v>9</v>
      </c>
      <c r="C3">
        <f>INDEX(finalstanding!A:A,MATCH(compoundchange!A3,finalstanding!B:B,0))</f>
        <v>7</v>
      </c>
      <c r="D3">
        <f>COUNTIF(pitstop!A:A, A3)</f>
        <v>1</v>
      </c>
      <c r="E3" cm="1">
        <f t="array" ref="E3">IFERROR(INDEX(pitstop!H:H,SMALL(IF(pitstop!A:A=A3,ROW(pitstop!A:A),""),COLUMNS($E$1:E2))),"")</f>
        <v>5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20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41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2</v>
      </c>
      <c r="M3">
        <f t="shared" si="0"/>
        <v>6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8.2505046296296292E-2</v>
      </c>
    </row>
    <row r="4" spans="1:14" x14ac:dyDescent="0.25">
      <c r="A4">
        <v>5</v>
      </c>
      <c r="B4">
        <f>MATCH(A4,lapchart!$B$2:$U$2,0)</f>
        <v>3</v>
      </c>
      <c r="C4">
        <f>INDEX(finalstanding!A:A,MATCH(compoundchange!A4,finalstanding!B:B,0))</f>
        <v>1</v>
      </c>
      <c r="D4">
        <f>COUNTIF(pitstop!A:A, A4)</f>
        <v>1</v>
      </c>
      <c r="E4" cm="1">
        <f t="array" ref="E4">IFERROR(INDEX(pitstop!H:H,SMALL(IF(pitstop!A:A=A4,ROW(pitstop!A:A),""),COLUMNS($E$1:E3))),"")</f>
        <v>5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19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42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2</v>
      </c>
      <c r="M4">
        <f t="shared" si="0"/>
        <v>25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8.2334108796296296E-2</v>
      </c>
    </row>
    <row r="5" spans="1:14" x14ac:dyDescent="0.25">
      <c r="A5">
        <v>7</v>
      </c>
      <c r="B5">
        <f>MATCH(A5,lapchart!$B$2:$U$2,0)</f>
        <v>12</v>
      </c>
      <c r="C5" t="str">
        <f>INDEX(finalstanding!A:A,MATCH(compoundchange!A5,finalstanding!B:B,0))</f>
        <v>DNF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15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46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 t="str">
        <f t="shared" si="1"/>
        <v/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6.6917951388888883E-2</v>
      </c>
    </row>
    <row r="6" spans="1:14" x14ac:dyDescent="0.25">
      <c r="A6">
        <v>8</v>
      </c>
      <c r="B6">
        <f>MATCH(A6,lapchart!$B$2:$U$2,0)</f>
        <v>17</v>
      </c>
      <c r="C6">
        <f>INDEX(finalstanding!A:A,MATCH(compoundchange!A6,finalstanding!B:B,0))</f>
        <v>11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5</v>
      </c>
      <c r="H6" cm="1">
        <f t="array" ref="H6">IFERROR(INDEX(pitstop!D:D,SMALL(IF(pitstop!A:A=A6,ROW(pitstop!A:A),""),1)),"")</f>
        <v>23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12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26</v>
      </c>
      <c r="K6">
        <v>0</v>
      </c>
      <c r="L6">
        <f t="shared" si="1"/>
        <v>6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8.2744247685185179E-2</v>
      </c>
    </row>
    <row r="7" spans="1:14" x14ac:dyDescent="0.25">
      <c r="A7">
        <v>10</v>
      </c>
      <c r="B7">
        <f>MATCH(A7,lapchart!$B$2:$U$2,0)</f>
        <v>11</v>
      </c>
      <c r="C7">
        <f>INDEX(finalstanding!A:A,MATCH(compoundchange!A7,finalstanding!B:B,0))</f>
        <v>8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32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29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3</v>
      </c>
      <c r="M7">
        <f t="shared" si="0"/>
        <v>4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8.2514050925925925E-2</v>
      </c>
    </row>
    <row r="8" spans="1:14" x14ac:dyDescent="0.25">
      <c r="A8">
        <v>11</v>
      </c>
      <c r="B8">
        <f>MATCH(A8,lapchart!$B$2:$U$2,0)</f>
        <v>15</v>
      </c>
      <c r="C8" t="str">
        <f>INDEX(finalstanding!A:A,MATCH(compoundchange!A8,finalstanding!B:B,0))</f>
        <v>DNF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13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48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 t="str">
        <f t="shared" si="1"/>
        <v/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5.5926261574074071E-2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2</v>
      </c>
      <c r="D9">
        <f>COUNTIF(pitstop!A:A, A9)</f>
        <v>1</v>
      </c>
      <c r="E9" cm="1">
        <f t="array" ref="E9">IFERROR(INDEX(pitstop!H:H,SMALL(IF(pitstop!A:A=A9,ROW(pitstop!A:A),""),COLUMNS($E$1:E8))),"")</f>
        <v>5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41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-1</v>
      </c>
      <c r="M9">
        <f t="shared" si="0"/>
        <v>18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8.2364675925925931E-2</v>
      </c>
    </row>
    <row r="10" spans="1:14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13</v>
      </c>
      <c r="D10">
        <f>COUNTIF(pitstop!A:A, A10)</f>
        <v>3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5</v>
      </c>
      <c r="H10" cm="1">
        <f t="array" ref="H10">IFERROR(INDEX(pitstop!D:D,SMALL(IF(pitstop!A:A=A10,ROW(pitstop!A:A),""),1)),"")</f>
        <v>31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10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1</v>
      </c>
      <c r="L10">
        <f t="shared" si="1"/>
        <v>3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8.2755624999999999E-2</v>
      </c>
    </row>
    <row r="11" spans="1:14" x14ac:dyDescent="0.25">
      <c r="A11">
        <v>20</v>
      </c>
      <c r="B11">
        <f>MATCH(A11,lapchart!$B$2:$U$2,0)</f>
        <v>13</v>
      </c>
      <c r="C11">
        <f>INDEX(finalstanding!A:A,MATCH(compoundchange!A11,finalstanding!B:B,0))</f>
        <v>17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5</v>
      </c>
      <c r="H11" cm="1">
        <f t="array" ref="H11">IFERROR(INDEX(pitstop!D:D,SMALL(IF(pitstop!A:A=A11,ROW(pitstop!A:A),""),1)),"")</f>
        <v>18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38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5</v>
      </c>
      <c r="K11">
        <v>0</v>
      </c>
      <c r="L11">
        <f t="shared" si="1"/>
        <v>-4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8.3335520833333329E-2</v>
      </c>
    </row>
    <row r="12" spans="1:14" x14ac:dyDescent="0.25">
      <c r="A12">
        <v>23</v>
      </c>
      <c r="B12">
        <f>MATCH(A12,lapchart!$B$2:$U$2,0)</f>
        <v>6</v>
      </c>
      <c r="C12">
        <f>INDEX(finalstanding!A:A,MATCH(compoundchange!A12,finalstanding!B:B,0))</f>
        <v>6</v>
      </c>
      <c r="D12">
        <f>COUNTIF(pitstop!A:A, A12)</f>
        <v>1</v>
      </c>
      <c r="E12" cm="1">
        <f t="array" ref="E12">IFERROR(INDEX(pitstop!H:H,SMALL(IF(pitstop!A:A=A12,ROW(pitstop!A:A),""),COLUMNS($E$1:E11))),"")</f>
        <v>5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20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41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0</v>
      </c>
      <c r="M12">
        <f t="shared" si="0"/>
        <v>8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8.2469097222222218E-2</v>
      </c>
    </row>
    <row r="13" spans="1:14" x14ac:dyDescent="0.25">
      <c r="A13">
        <v>26</v>
      </c>
      <c r="B13">
        <f>MATCH(A13,lapchart!$B$2:$U$2,0)</f>
        <v>14</v>
      </c>
      <c r="C13">
        <f>INDEX(finalstanding!A:A,MATCH(compoundchange!A13,finalstanding!B:B,0))</f>
        <v>15</v>
      </c>
      <c r="D13">
        <f>COUNTIF(pitstop!A:A, A13)</f>
        <v>2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5</v>
      </c>
      <c r="H13" cm="1">
        <f t="array" ref="H13">IFERROR(INDEX(pitstop!D:D,SMALL(IF(pitstop!A:A=A13,ROW(pitstop!A:A),""),1)),"")</f>
        <v>12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24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25</v>
      </c>
      <c r="K13">
        <v>1</v>
      </c>
      <c r="L13">
        <f t="shared" si="1"/>
        <v>-1</v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8.2775983796296304E-2</v>
      </c>
    </row>
    <row r="14" spans="1:14" x14ac:dyDescent="0.25">
      <c r="A14">
        <v>27</v>
      </c>
      <c r="B14">
        <f>MATCH(A14,lapchart!$B$2:$U$2,0)</f>
        <v>8</v>
      </c>
      <c r="C14">
        <f>INDEX(finalstanding!A:A,MATCH(compoundchange!A14,finalstanding!B:B,0))</f>
        <v>9</v>
      </c>
      <c r="D14">
        <f>COUNTIF(pitstop!A:A, A14)</f>
        <v>2</v>
      </c>
      <c r="E14" cm="1">
        <f t="array" ref="E14">IFERROR(INDEX(pitstop!H:H,SMALL(IF(pitstop!A:A=A14,ROW(pitstop!A:A),""),COLUMNS($E$1:E13))),"")</f>
        <v>5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1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35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25</v>
      </c>
      <c r="K14">
        <v>1</v>
      </c>
      <c r="L14">
        <f t="shared" si="1"/>
        <v>-1</v>
      </c>
      <c r="M14">
        <f t="shared" si="0"/>
        <v>2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8.2527604166666671E-2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3</v>
      </c>
      <c r="D15">
        <f>COUNTIF(pitstop!A:A, A15)</f>
        <v>1</v>
      </c>
      <c r="E15" cm="1">
        <f t="array" ref="E15">IFERROR(INDEX(pitstop!H:H,SMALL(IF(pitstop!A:A=A15,ROW(pitstop!A:A),""),COLUMNS($E$1:E14))),"")</f>
        <v>5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19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42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1</v>
      </c>
      <c r="M15">
        <f t="shared" si="0"/>
        <v>15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8.2378333333333331E-2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4</v>
      </c>
      <c r="D16">
        <f>COUNTIF(pitstop!A:A, A16)</f>
        <v>1</v>
      </c>
      <c r="E16" cm="1">
        <f t="array" ref="E16">IFERROR(INDEX(pitstop!H:H,SMALL(IF(pitstop!A:A=A16,ROW(pitstop!A:A),""),COLUMNS($E$1:E15))),"")</f>
        <v>5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26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35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-2</v>
      </c>
      <c r="M16">
        <f t="shared" si="0"/>
        <v>12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8.2387442129629632E-2</v>
      </c>
    </row>
    <row r="17" spans="1:14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12</v>
      </c>
      <c r="D17">
        <f>COUNTIF(pitstop!A:A, A17)</f>
        <v>2</v>
      </c>
      <c r="E17" cm="1">
        <f t="array" ref="E17">IFERROR(INDEX(pitstop!H:H,SMALL(IF(pitstop!A:A=A17,ROW(pitstop!A:A),""),COLUMNS($E$1:E16))),"")</f>
        <v>5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34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26</v>
      </c>
      <c r="K17">
        <v>0</v>
      </c>
      <c r="L17">
        <f t="shared" si="1"/>
        <v>-5</v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8.275047453703703E-2</v>
      </c>
    </row>
    <row r="18" spans="1:14" x14ac:dyDescent="0.25">
      <c r="A18">
        <v>63</v>
      </c>
      <c r="B18">
        <f>MATCH(A18,lapchart!$B$2:$U$2,0)</f>
        <v>18</v>
      </c>
      <c r="C18" t="str">
        <f>INDEX(finalstanding!A:A,MATCH(compoundchange!A18,finalstanding!B:B,0))</f>
        <v>DNF</v>
      </c>
      <c r="D18">
        <f>COUNTIF(pitstop!A:A, A18)</f>
        <v>1</v>
      </c>
      <c r="E18" cm="1">
        <f t="array" ref="E18">IFERROR(INDEX(pitstop!H:H,SMALL(IF(pitstop!A:A=A18,ROW(pitstop!A:A),""),COLUMNS($E$1:E17))),"")</f>
        <v>4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1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60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 t="str">
        <f t="shared" si="1"/>
        <v/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4.3704884259259259E-2</v>
      </c>
    </row>
    <row r="19" spans="1:14" x14ac:dyDescent="0.25">
      <c r="A19">
        <v>77</v>
      </c>
      <c r="B19">
        <f>MATCH(A19,lapchart!$B$2:$U$2,0)</f>
        <v>5</v>
      </c>
      <c r="C19">
        <f>INDEX(finalstanding!A:A,MATCH(compoundchange!A19,finalstanding!B:B,0))</f>
        <v>5</v>
      </c>
      <c r="D19">
        <f>COUNTIF(pitstop!A:A, A19)</f>
        <v>1</v>
      </c>
      <c r="E19" cm="1">
        <f t="array" ref="E19">IFERROR(INDEX(pitstop!H:H,SMALL(IF(pitstop!A:A=A19,ROW(pitstop!A:A),""),COLUMNS($E$1:E18))),"")</f>
        <v>5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22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0</v>
      </c>
      <c r="M19">
        <f t="shared" si="0"/>
        <v>10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8.2404930555555547E-2</v>
      </c>
    </row>
    <row r="20" spans="1:14" x14ac:dyDescent="0.25">
      <c r="A20">
        <v>88</v>
      </c>
      <c r="B20">
        <f>MATCH(A20,lapchart!$B$2:$U$2,0)</f>
        <v>19</v>
      </c>
      <c r="C20">
        <f>INDEX(finalstanding!A:A,MATCH(compoundchange!A20,finalstanding!B:B,0))</f>
        <v>16</v>
      </c>
      <c r="D20">
        <f>COUNTIF(pitstop!A:A, A20)</f>
        <v>2</v>
      </c>
      <c r="E20" cm="1">
        <f t="array" ref="E20">IFERROR(INDEX(pitstop!H:H,SMALL(IF(pitstop!A:A=A20,ROW(pitstop!A:A),""),COLUMNS($E$1:E19))),"")</f>
        <v>4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4</v>
      </c>
      <c r="H20" cm="1">
        <f t="array" ref="H20">IFERROR(INDEX(pitstop!D:D,SMALL(IF(pitstop!A:A=A20,ROW(pitstop!A:A),""),1)),"")</f>
        <v>21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23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17</v>
      </c>
      <c r="K20">
        <v>1</v>
      </c>
      <c r="L20">
        <f t="shared" si="1"/>
        <v>3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8.2878368055555554E-2</v>
      </c>
    </row>
    <row r="21" spans="1:14" x14ac:dyDescent="0.25">
      <c r="A21">
        <v>99</v>
      </c>
      <c r="B21">
        <f>MATCH(A21,lapchart!$B$2:$U$2,0)</f>
        <v>10</v>
      </c>
      <c r="C21">
        <f>INDEX(finalstanding!A:A,MATCH(compoundchange!A21,finalstanding!B:B,0))</f>
        <v>10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5</v>
      </c>
      <c r="H21" cm="1">
        <f t="array" ref="H21">IFERROR(INDEX(pitstop!D:D,SMALL(IF(pitstop!A:A=A21,ROW(pitstop!A:A),""),1)),"")</f>
        <v>34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25</v>
      </c>
      <c r="K21">
        <v>1</v>
      </c>
      <c r="L21">
        <f t="shared" si="1"/>
        <v>0</v>
      </c>
      <c r="M21">
        <f t="shared" si="0"/>
        <v>1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8.2656504629629632E-2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85E0-FD5B-4345-A0F1-A2CCB20C147F}">
  <dimension ref="A1:T33"/>
  <sheetViews>
    <sheetView tabSelected="1" workbookViewId="0">
      <selection activeCell="P1" sqref="P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  <col min="16" max="16" width="13.28515625" bestFit="1" customWidth="1"/>
    <col min="17" max="17" width="16.42578125" bestFit="1" customWidth="1"/>
    <col min="18" max="18" width="17.5703125" bestFit="1" customWidth="1"/>
    <col min="19" max="19" width="18" bestFit="1" customWidth="1"/>
    <col min="20" max="20" width="14.7109375" bestFit="1" customWidth="1"/>
  </cols>
  <sheetData>
    <row r="1" spans="1:20" x14ac:dyDescent="0.25">
      <c r="A1" t="s">
        <v>64</v>
      </c>
      <c r="B1" t="s">
        <v>123</v>
      </c>
      <c r="C1" t="s">
        <v>124</v>
      </c>
      <c r="D1" s="7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134</v>
      </c>
      <c r="L1" s="8" t="s">
        <v>132</v>
      </c>
      <c r="M1" s="8" t="s">
        <v>133</v>
      </c>
      <c r="N1" s="8" t="s">
        <v>155</v>
      </c>
      <c r="O1" s="7" t="s">
        <v>160</v>
      </c>
      <c r="P1" s="7" t="s">
        <v>161</v>
      </c>
      <c r="Q1" s="7" t="s">
        <v>156</v>
      </c>
      <c r="R1" s="7" t="s">
        <v>157</v>
      </c>
      <c r="S1" s="7" t="s">
        <v>158</v>
      </c>
      <c r="T1" s="10" t="s">
        <v>159</v>
      </c>
    </row>
    <row r="2" spans="1:20" x14ac:dyDescent="0.25">
      <c r="A2">
        <v>3</v>
      </c>
      <c r="B2">
        <f>MATCH(A2,lapchart!$B$2:$U$2,0)</f>
        <v>20</v>
      </c>
      <c r="C2">
        <f>INDEX(finalstanding!A:A,MATCH(sc!A2,finalstanding!B:B,0))</f>
        <v>14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34</v>
      </c>
      <c r="I2" cm="1">
        <f t="array" ref="I2">IFERROR(IF(D2=1,LOOKUP(2,1/(laptimes!A:A&lt;&gt;""),laptimes!A:A)-H2,INDEX(pitstop!$D$2:$D$100,SMALL(IF(sc!$A2=pitstop!$A$2:$A$100,ROW(pitstop!$A$2:$A$100)-ROW(pitstop!$A$2)+2),1))-H2),"")</f>
        <v>27</v>
      </c>
      <c r="J2" cm="1">
        <f t="array" ref="J2">IFERROR(IF(D2=1,0,IF(D2=2,LOOKUP(2,1/(laptimes!A:A&lt;&gt;""),laptimes!A:A)-H2-I2,INDEX(pitstop!$D$2:$D$100,SMALL(IF(sc!$A2=pitstop!$A$2:$A$100,ROW(pitstop!$A$2:$A$100)-ROW(pitstop!$A$2)+2),1))-H2-I2)),"")</f>
        <v>0</v>
      </c>
      <c r="K2">
        <v>0</v>
      </c>
      <c r="L2">
        <f>IFERROR((C2-B2)*-1,"")</f>
        <v>6</v>
      </c>
      <c r="M2">
        <f t="shared" ref="M2:M17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8.2769988425925922E-2</v>
      </c>
      <c r="O2">
        <v>36</v>
      </c>
      <c r="P2">
        <v>0</v>
      </c>
      <c r="Q2">
        <f t="shared" ref="Q2:Q21" si="1">IF(H2=O2,O2,IF(H2+I2=O2,I2,IF(H2&gt;O2,H2-O2,IF(H2+I2&gt;O2,O2-H2,IF(H2+I2+J2&gt;O2,O2-H2-I2,"")))))</f>
        <v>2</v>
      </c>
      <c r="R2">
        <f>COUNTA(lapchart!A:A)-2-O2</f>
        <v>25</v>
      </c>
      <c r="S2">
        <f t="shared" ref="S2:S21" si="2">IF(H2&gt;=O2,E2,IF(H2+I2&gt;=O2,F2,IF(H2+I2+J2&gt;=O2,G2)))</f>
        <v>3</v>
      </c>
      <c r="T2">
        <f ca="1">IFERROR(INDEX(lapchart!$B$1:$U$1, MATCH(A2,INDIRECT("lapchart!B"&amp;O2+2&amp;":U" &amp; O2+2),0)),"")</f>
        <v>16</v>
      </c>
    </row>
    <row r="3" spans="1:20" x14ac:dyDescent="0.25">
      <c r="A3">
        <v>4</v>
      </c>
      <c r="B3">
        <f>MATCH(A3,lapchart!$B$2:$U$2,0)</f>
        <v>9</v>
      </c>
      <c r="C3">
        <f>INDEX(finalstanding!A:A,MATCH(sc!A3,finalstanding!B:B,0))</f>
        <v>7</v>
      </c>
      <c r="D3">
        <f>COUNTIF(pitstop!A:A, A3)</f>
        <v>1</v>
      </c>
      <c r="E3" cm="1">
        <f t="array" ref="E3">IFERROR(INDEX(pitstop!H:H,SMALL(IF(pitstop!A:A=A3,ROW(pitstop!A:A),""),COLUMNS($E$1:E2))),"")</f>
        <v>5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20</v>
      </c>
      <c r="I3" cm="1">
        <f t="array" ref="I3">IFERROR(IF(D3=1,LOOKUP(2,1/(laptimes!A:A&lt;&gt;""),laptimes!A:A)-H3,INDEX(pitstop!$D$2:$D$100,SMALL(IF(sc!$A3=pitstop!$A$2:$A$100,ROW(pitstop!$A$2:$A$100)-ROW(pitstop!$A$2)+2),1))-H3),"")</f>
        <v>41</v>
      </c>
      <c r="J3" cm="1">
        <f t="array" ref="J3">IFERROR(IF(D3=1,0,IF(D3=2,LOOKUP(2,1/(laptimes!A:A&lt;&gt;""),laptimes!A:A)-H3-I3,INDEX(pitstop!$D$2:$D$100,SMALL(IF(sc!$A3=pitstop!$A$2:$A$100,ROW(pitstop!$A$2:$A$100)-ROW(pitstop!$A$2)+2),1))-H3-I3)),"")</f>
        <v>0</v>
      </c>
      <c r="K3">
        <v>0</v>
      </c>
      <c r="L3">
        <f t="shared" ref="L3:L17" si="3">IFERROR((C3-B3)*-1,"")</f>
        <v>2</v>
      </c>
      <c r="M3">
        <f t="shared" si="0"/>
        <v>6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8.2505046296296292E-2</v>
      </c>
      <c r="O3">
        <v>36</v>
      </c>
      <c r="P3">
        <v>0</v>
      </c>
      <c r="Q3">
        <f t="shared" si="1"/>
        <v>16</v>
      </c>
      <c r="R3">
        <f>COUNTA(lapchart!A:A)-2-O3</f>
        <v>25</v>
      </c>
      <c r="S3">
        <f t="shared" si="2"/>
        <v>3</v>
      </c>
      <c r="T3">
        <f ca="1">IFERROR(INDEX(lapchart!$B$1:$U$1, MATCH(A3,INDIRECT("lapchart!B"&amp;O3+2&amp;":U" &amp; O3+2),0)),"")</f>
        <v>7</v>
      </c>
    </row>
    <row r="4" spans="1:20" x14ac:dyDescent="0.25">
      <c r="A4">
        <v>5</v>
      </c>
      <c r="B4">
        <f>MATCH(A4,lapchart!$B$2:$U$2,0)</f>
        <v>3</v>
      </c>
      <c r="C4">
        <f>INDEX(finalstanding!A:A,MATCH(sc!A4,finalstanding!B:B,0))</f>
        <v>1</v>
      </c>
      <c r="D4">
        <f>COUNTIF(pitstop!A:A, A4)</f>
        <v>1</v>
      </c>
      <c r="E4" cm="1">
        <f t="array" ref="E4">IFERROR(INDEX(pitstop!H:H,SMALL(IF(pitstop!A:A=A4,ROW(pitstop!A:A),""),COLUMNS($E$1:E3))),"")</f>
        <v>5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19</v>
      </c>
      <c r="I4" cm="1">
        <f t="array" ref="I4">IFERROR(IF(D4=1,LOOKUP(2,1/(laptimes!A:A&lt;&gt;""),laptimes!A:A)-H4,INDEX(pitstop!$D$2:$D$100,SMALL(IF(sc!$A4=pitstop!$A$2:$A$100,ROW(pitstop!$A$2:$A$100)-ROW(pitstop!$A$2)+2),1))-H4),"")</f>
        <v>42</v>
      </c>
      <c r="J4" cm="1">
        <f t="array" ref="J4">IFERROR(IF(D4=1,0,IF(D4=2,LOOKUP(2,1/(laptimes!A:A&lt;&gt;""),laptimes!A:A)-H4-I4,INDEX(pitstop!$D$2:$D$100,SMALL(IF(sc!$A4=pitstop!$A$2:$A$100,ROW(pitstop!$A$2:$A$100)-ROW(pitstop!$A$2)+2),1))-H4-I4)),"")</f>
        <v>0</v>
      </c>
      <c r="K4">
        <v>0</v>
      </c>
      <c r="L4">
        <f t="shared" si="3"/>
        <v>2</v>
      </c>
      <c r="M4">
        <f t="shared" si="0"/>
        <v>25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8.2334108796296296E-2</v>
      </c>
      <c r="O4">
        <v>36</v>
      </c>
      <c r="P4">
        <v>0</v>
      </c>
      <c r="Q4">
        <f t="shared" si="1"/>
        <v>17</v>
      </c>
      <c r="R4">
        <f>COUNTA(lapchart!A:A)-2-O4</f>
        <v>25</v>
      </c>
      <c r="S4">
        <f t="shared" si="2"/>
        <v>3</v>
      </c>
      <c r="T4">
        <f ca="1">IFERROR(INDEX(lapchart!$B$1:$U$1, MATCH(A4,INDIRECT("lapchart!B"&amp;O4+2&amp;":U" &amp; O4+2),0)),"")</f>
        <v>1</v>
      </c>
    </row>
    <row r="5" spans="1:20" x14ac:dyDescent="0.25">
      <c r="A5">
        <v>8</v>
      </c>
      <c r="B5">
        <f>MATCH(A5,lapchart!$B$2:$U$2,0)</f>
        <v>17</v>
      </c>
      <c r="C5">
        <f>INDEX(finalstanding!A:A,MATCH(sc!A5,finalstanding!B:B,0))</f>
        <v>11</v>
      </c>
      <c r="D5">
        <f>COUNTIF(pitstop!A:A, A5)</f>
        <v>2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5</v>
      </c>
      <c r="H5" cm="1">
        <f t="array" ref="H5">IFERROR(INDEX(pitstop!D:D,SMALL(IF(pitstop!A:A=A5,ROW(pitstop!A:A),""),1)),"")</f>
        <v>23</v>
      </c>
      <c r="I5" cm="1">
        <f t="array" ref="I5">IFERROR(IF(D5=1,LOOKUP(2,1/(laptimes!A:A&lt;&gt;""),laptimes!A:A)-H5,INDEX(pitstop!$D$2:$D$100,SMALL(IF(sc!$A5=pitstop!$A$2:$A$100,ROW(pitstop!$A$2:$A$100)-ROW(pitstop!$A$2)+2),1))-H5),"")</f>
        <v>12</v>
      </c>
      <c r="J5" cm="1">
        <f t="array" ref="J5">IFERROR(IF(D5=1,0,IF(D5=2,LOOKUP(2,1/(laptimes!A:A&lt;&gt;""),laptimes!A:A)-H5-I5,INDEX(pitstop!$D$2:$D$100,SMALL(IF(sc!$A5=pitstop!$A$2:$A$100,ROW(pitstop!$A$2:$A$100)-ROW(pitstop!$A$2)+2),1))-H5-I5)),"")</f>
        <v>26</v>
      </c>
      <c r="K5">
        <v>0</v>
      </c>
      <c r="L5">
        <f t="shared" si="3"/>
        <v>6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8.2744247685185179E-2</v>
      </c>
      <c r="O5">
        <v>36</v>
      </c>
      <c r="P5">
        <v>0</v>
      </c>
      <c r="Q5">
        <f t="shared" si="1"/>
        <v>1</v>
      </c>
      <c r="R5">
        <f>COUNTA(lapchart!A:A)-2-O5</f>
        <v>25</v>
      </c>
      <c r="S5">
        <f t="shared" si="2"/>
        <v>5</v>
      </c>
      <c r="T5">
        <f ca="1">IFERROR(INDEX(lapchart!$B$1:$U$1, MATCH(A5,INDIRECT("lapchart!B"&amp;O5+2&amp;":U" &amp; O5+2),0)),"")</f>
        <v>18</v>
      </c>
    </row>
    <row r="6" spans="1:20" x14ac:dyDescent="0.25">
      <c r="A6">
        <v>10</v>
      </c>
      <c r="B6">
        <f>MATCH(A6,lapchart!$B$2:$U$2,0)</f>
        <v>11</v>
      </c>
      <c r="C6">
        <f>INDEX(finalstanding!A:A,MATCH(sc!A6,finalstanding!B:B,0))</f>
        <v>8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4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32</v>
      </c>
      <c r="I6" cm="1">
        <f t="array" ref="I6">IFERROR(IF(D6=1,LOOKUP(2,1/(laptimes!A:A&lt;&gt;""),laptimes!A:A)-H6,INDEX(pitstop!$D$2:$D$100,SMALL(IF(sc!$A6=pitstop!$A$2:$A$100,ROW(pitstop!$A$2:$A$100)-ROW(pitstop!$A$2)+2),1))-H6),"")</f>
        <v>29</v>
      </c>
      <c r="J6" cm="1">
        <f t="array" ref="J6">IFERROR(IF(D6=1,0,IF(D6=2,LOOKUP(2,1/(laptimes!A:A&lt;&gt;""),laptimes!A:A)-H6-I6,INDEX(pitstop!$D$2:$D$100,SMALL(IF(sc!$A6=pitstop!$A$2:$A$100,ROW(pitstop!$A$2:$A$100)-ROW(pitstop!$A$2)+2),1))-H6-I6)),"")</f>
        <v>0</v>
      </c>
      <c r="K6">
        <v>0</v>
      </c>
      <c r="L6">
        <f t="shared" si="3"/>
        <v>3</v>
      </c>
      <c r="M6">
        <f t="shared" si="0"/>
        <v>4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8.2514050925925925E-2</v>
      </c>
      <c r="O6">
        <v>36</v>
      </c>
      <c r="P6">
        <v>0</v>
      </c>
      <c r="Q6">
        <f t="shared" si="1"/>
        <v>4</v>
      </c>
      <c r="R6">
        <f>COUNTA(lapchart!A:A)-2-O6</f>
        <v>25</v>
      </c>
      <c r="S6">
        <f t="shared" si="2"/>
        <v>4</v>
      </c>
      <c r="T6">
        <f ca="1">IFERROR(INDEX(lapchart!$B$1:$U$1, MATCH(A6,INDIRECT("lapchart!B"&amp;O6+2&amp;":U" &amp; O6+2),0)),"")</f>
        <v>13</v>
      </c>
    </row>
    <row r="7" spans="1:20" x14ac:dyDescent="0.25">
      <c r="A7">
        <v>16</v>
      </c>
      <c r="B7">
        <f>MATCH(A7,lapchart!$B$2:$U$2,0)</f>
        <v>1</v>
      </c>
      <c r="C7">
        <f>INDEX(finalstanding!A:A,MATCH(sc!A7,finalstanding!B:B,0))</f>
        <v>2</v>
      </c>
      <c r="D7">
        <f>COUNTIF(pitstop!A:A, A7)</f>
        <v>1</v>
      </c>
      <c r="E7" cm="1">
        <f t="array" ref="E7">IFERROR(INDEX(pitstop!H:H,SMALL(IF(pitstop!A:A=A7,ROW(pitstop!A:A),""),COLUMNS($E$1:E6))),"")</f>
        <v>5</v>
      </c>
      <c r="F7" cm="1">
        <f t="array" ref="F7">IFERROR(IFERROR(INDEX(pitstop!H:H,SMALL(IF(pitstop!A:A=A7,ROW(pitstop!A:A),""),COLUMNS($E$1:F6))),INDEX(pitstop!I:I,SMALL(IF(pitstop!A:A=A7,ROW(pitstop!A:A),""),COLUMNS($E$1:E6)))),"")</f>
        <v>3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20</v>
      </c>
      <c r="I7" cm="1">
        <f t="array" ref="I7">IFERROR(IF(D7=1,LOOKUP(2,1/(laptimes!A:A&lt;&gt;""),laptimes!A:A)-H7,INDEX(pitstop!$D$2:$D$100,SMALL(IF(sc!$A7=pitstop!$A$2:$A$100,ROW(pitstop!$A$2:$A$100)-ROW(pitstop!$A$2)+2),1))-H7),"")</f>
        <v>41</v>
      </c>
      <c r="J7" cm="1">
        <f t="array" ref="J7">IFERROR(IF(D7=1,0,IF(D7=2,LOOKUP(2,1/(laptimes!A:A&lt;&gt;""),laptimes!A:A)-H7-I7,INDEX(pitstop!$D$2:$D$100,SMALL(IF(sc!$A7=pitstop!$A$2:$A$100,ROW(pitstop!$A$2:$A$100)-ROW(pitstop!$A$2)+2),1))-H7-I7)),"")</f>
        <v>0</v>
      </c>
      <c r="K7">
        <v>0</v>
      </c>
      <c r="L7">
        <f t="shared" si="3"/>
        <v>-1</v>
      </c>
      <c r="M7">
        <f t="shared" si="0"/>
        <v>18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8.2364675925925931E-2</v>
      </c>
      <c r="O7">
        <v>36</v>
      </c>
      <c r="P7">
        <v>0</v>
      </c>
      <c r="Q7">
        <f t="shared" si="1"/>
        <v>16</v>
      </c>
      <c r="R7">
        <f>COUNTA(lapchart!A:A)-2-O7</f>
        <v>25</v>
      </c>
      <c r="S7">
        <f t="shared" si="2"/>
        <v>3</v>
      </c>
      <c r="T7">
        <f ca="1">IFERROR(INDEX(lapchart!$B$1:$U$1, MATCH(A7,INDIRECT("lapchart!B"&amp;O7+2&amp;":U" &amp; O7+2),0)),"")</f>
        <v>2</v>
      </c>
    </row>
    <row r="8" spans="1:20" x14ac:dyDescent="0.25">
      <c r="A8">
        <v>20</v>
      </c>
      <c r="B8">
        <f>MATCH(A8,lapchart!$B$2:$U$2,0)</f>
        <v>13</v>
      </c>
      <c r="C8">
        <f>INDEX(finalstanding!A:A,MATCH(sc!A8,finalstanding!B:B,0))</f>
        <v>17</v>
      </c>
      <c r="D8">
        <f>COUNTIF(pitstop!A:A, A8)</f>
        <v>2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5</v>
      </c>
      <c r="H8" cm="1">
        <f t="array" ref="H8">IFERROR(INDEX(pitstop!D:D,SMALL(IF(pitstop!A:A=A8,ROW(pitstop!A:A),""),1)),"")</f>
        <v>18</v>
      </c>
      <c r="I8" cm="1">
        <f t="array" ref="I8">IFERROR(IF(D8=1,LOOKUP(2,1/(laptimes!A:A&lt;&gt;""),laptimes!A:A)-H8,INDEX(pitstop!$D$2:$D$100,SMALL(IF(sc!$A8=pitstop!$A$2:$A$100,ROW(pitstop!$A$2:$A$100)-ROW(pitstop!$A$2)+2),1))-H8),"")</f>
        <v>38</v>
      </c>
      <c r="J8" cm="1">
        <f t="array" ref="J8">IFERROR(IF(D8=1,0,IF(D8=2,LOOKUP(2,1/(laptimes!A:A&lt;&gt;""),laptimes!A:A)-H8-I8,INDEX(pitstop!$D$2:$D$100,SMALL(IF(sc!$A8=pitstop!$A$2:$A$100,ROW(pitstop!$A$2:$A$100)-ROW(pitstop!$A$2)+2),1))-H8-I8)),"")</f>
        <v>5</v>
      </c>
      <c r="K8">
        <v>0</v>
      </c>
      <c r="L8">
        <f t="shared" si="3"/>
        <v>-4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8.3335520833333329E-2</v>
      </c>
      <c r="O8">
        <v>36</v>
      </c>
      <c r="P8">
        <v>0</v>
      </c>
      <c r="Q8">
        <f t="shared" si="1"/>
        <v>18</v>
      </c>
      <c r="R8">
        <f>COUNTA(lapchart!A:A)-2-O8</f>
        <v>25</v>
      </c>
      <c r="S8">
        <f t="shared" si="2"/>
        <v>3</v>
      </c>
      <c r="T8">
        <f ca="1">IFERROR(INDEX(lapchart!$B$1:$U$1, MATCH(A8,INDIRECT("lapchart!B"&amp;O8+2&amp;":U" &amp; O8+2),0)),"")</f>
        <v>8</v>
      </c>
    </row>
    <row r="9" spans="1:20" x14ac:dyDescent="0.25">
      <c r="A9">
        <v>23</v>
      </c>
      <c r="B9">
        <f>MATCH(A9,lapchart!$B$2:$U$2,0)</f>
        <v>6</v>
      </c>
      <c r="C9">
        <f>INDEX(finalstanding!A:A,MATCH(sc!A9,finalstanding!B:B,0))</f>
        <v>6</v>
      </c>
      <c r="D9">
        <f>COUNTIF(pitstop!A:A, A9)</f>
        <v>1</v>
      </c>
      <c r="E9" cm="1">
        <f t="array" ref="E9">IFERROR(INDEX(pitstop!H:H,SMALL(IF(pitstop!A:A=A9,ROW(pitstop!A:A),""),COLUMNS($E$1:E8))),"")</f>
        <v>5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IFERROR(IF(D9=1,LOOKUP(2,1/(laptimes!A:A&lt;&gt;""),laptimes!A:A)-H9,INDEX(pitstop!$D$2:$D$100,SMALL(IF(sc!$A9=pitstop!$A$2:$A$100,ROW(pitstop!$A$2:$A$100)-ROW(pitstop!$A$2)+2),1))-H9),"")</f>
        <v>41</v>
      </c>
      <c r="J9" cm="1">
        <f t="array" ref="J9">IFERROR(IF(D9=1,0,IF(D9=2,LOOKUP(2,1/(laptimes!A:A&lt;&gt;""),laptimes!A:A)-H9-I9,INDEX(pitstop!$D$2:$D$100,SMALL(IF(sc!$A9=pitstop!$A$2:$A$100,ROW(pitstop!$A$2:$A$100)-ROW(pitstop!$A$2)+2),1))-H9-I9)),"")</f>
        <v>0</v>
      </c>
      <c r="K9">
        <v>0</v>
      </c>
      <c r="L9">
        <f t="shared" si="3"/>
        <v>0</v>
      </c>
      <c r="M9">
        <f t="shared" si="0"/>
        <v>8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8.2469097222222218E-2</v>
      </c>
      <c r="O9">
        <v>36</v>
      </c>
      <c r="P9">
        <v>0</v>
      </c>
      <c r="Q9">
        <f t="shared" si="1"/>
        <v>16</v>
      </c>
      <c r="R9">
        <f>COUNTA(lapchart!A:A)-2-O9</f>
        <v>25</v>
      </c>
      <c r="S9">
        <f t="shared" si="2"/>
        <v>3</v>
      </c>
      <c r="T9">
        <f ca="1">IFERROR(INDEX(lapchart!$B$1:$U$1, MATCH(A9,INDIRECT("lapchart!B"&amp;O9+2&amp;":U" &amp; O9+2),0)),"")</f>
        <v>6</v>
      </c>
    </row>
    <row r="10" spans="1:20" x14ac:dyDescent="0.25">
      <c r="A10">
        <v>26</v>
      </c>
      <c r="B10">
        <f>MATCH(A10,lapchart!$B$2:$U$2,0)</f>
        <v>14</v>
      </c>
      <c r="C10">
        <f>INDEX(finalstanding!A:A,MATCH(sc!A10,finalstanding!B:B,0))</f>
        <v>15</v>
      </c>
      <c r="D10">
        <f>COUNTIF(pitstop!A:A, A10)</f>
        <v>2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5</v>
      </c>
      <c r="H10" cm="1">
        <f t="array" ref="H10">IFERROR(INDEX(pitstop!D:D,SMALL(IF(pitstop!A:A=A10,ROW(pitstop!A:A),""),1)),"")</f>
        <v>12</v>
      </c>
      <c r="I10" cm="1">
        <f t="array" ref="I10">IFERROR(IF(D10=1,LOOKUP(2,1/(laptimes!A:A&lt;&gt;""),laptimes!A:A)-H10,INDEX(pitstop!$D$2:$D$100,SMALL(IF(sc!$A10=pitstop!$A$2:$A$100,ROW(pitstop!$A$2:$A$100)-ROW(pitstop!$A$2)+2),1))-H10),"")</f>
        <v>24</v>
      </c>
      <c r="J10" cm="1">
        <f t="array" ref="J10">IFERROR(IF(D10=1,0,IF(D10=2,LOOKUP(2,1/(laptimes!A:A&lt;&gt;""),laptimes!A:A)-H10-I10,INDEX(pitstop!$D$2:$D$100,SMALL(IF(sc!$A10=pitstop!$A$2:$A$100,ROW(pitstop!$A$2:$A$100)-ROW(pitstop!$A$2)+2),1))-H10-I10)),"")</f>
        <v>25</v>
      </c>
      <c r="K10">
        <v>1</v>
      </c>
      <c r="L10">
        <f t="shared" si="3"/>
        <v>-1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8.2775983796296304E-2</v>
      </c>
      <c r="O10">
        <v>36</v>
      </c>
      <c r="P10">
        <v>1</v>
      </c>
      <c r="Q10">
        <f t="shared" si="1"/>
        <v>24</v>
      </c>
      <c r="R10">
        <f>COUNTA(lapchart!A:A)-2-O10</f>
        <v>25</v>
      </c>
      <c r="S10">
        <f t="shared" si="2"/>
        <v>3</v>
      </c>
      <c r="T10">
        <f ca="1">IFERROR(INDEX(lapchart!$B$1:$U$1, MATCH(A10,INDIRECT("lapchart!B"&amp;O10+2&amp;":U" &amp; O10+2),0)),"")</f>
        <v>14</v>
      </c>
    </row>
    <row r="11" spans="1:20" x14ac:dyDescent="0.25">
      <c r="A11">
        <v>27</v>
      </c>
      <c r="B11">
        <f>MATCH(A11,lapchart!$B$2:$U$2,0)</f>
        <v>8</v>
      </c>
      <c r="C11">
        <f>INDEX(finalstanding!A:A,MATCH(sc!A11,finalstanding!B:B,0))</f>
        <v>9</v>
      </c>
      <c r="D11">
        <f>COUNTIF(pitstop!A:A, A11)</f>
        <v>2</v>
      </c>
      <c r="E11" cm="1">
        <f t="array" ref="E11">IFERROR(INDEX(pitstop!H:H,SMALL(IF(pitstop!A:A=A11,ROW(pitstop!A:A),""),COLUMNS($E$1:E10))),"")</f>
        <v>5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1</v>
      </c>
      <c r="I11" cm="1">
        <f t="array" ref="I11">IFERROR(IF(D11=1,LOOKUP(2,1/(laptimes!A:A&lt;&gt;""),laptimes!A:A)-H11,INDEX(pitstop!$D$2:$D$100,SMALL(IF(sc!$A11=pitstop!$A$2:$A$100,ROW(pitstop!$A$2:$A$100)-ROW(pitstop!$A$2)+2),1))-H11),"")</f>
        <v>35</v>
      </c>
      <c r="J11" cm="1">
        <f t="array" ref="J11">IFERROR(IF(D11=1,0,IF(D11=2,LOOKUP(2,1/(laptimes!A:A&lt;&gt;""),laptimes!A:A)-H11-I11,INDEX(pitstop!$D$2:$D$100,SMALL(IF(sc!$A11=pitstop!$A$2:$A$100,ROW(pitstop!$A$2:$A$100)-ROW(pitstop!$A$2)+2),1))-H11-I11)),"")</f>
        <v>25</v>
      </c>
      <c r="K11">
        <v>1</v>
      </c>
      <c r="L11">
        <f t="shared" si="3"/>
        <v>-1</v>
      </c>
      <c r="M11">
        <f t="shared" si="0"/>
        <v>2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8.2527604166666671E-2</v>
      </c>
      <c r="O11">
        <v>36</v>
      </c>
      <c r="P11">
        <v>1</v>
      </c>
      <c r="Q11">
        <f t="shared" si="1"/>
        <v>35</v>
      </c>
      <c r="R11">
        <f>COUNTA(lapchart!A:A)-2-O11</f>
        <v>25</v>
      </c>
      <c r="S11">
        <f t="shared" si="2"/>
        <v>3</v>
      </c>
      <c r="T11">
        <f ca="1">IFERROR(INDEX(lapchart!$B$1:$U$1, MATCH(A11,INDIRECT("lapchart!B"&amp;O11+2&amp;":U" &amp; O11+2),0)),"")</f>
        <v>9</v>
      </c>
    </row>
    <row r="12" spans="1:20" x14ac:dyDescent="0.25">
      <c r="A12">
        <v>33</v>
      </c>
      <c r="B12">
        <f>MATCH(A12,lapchart!$B$2:$U$2,0)</f>
        <v>4</v>
      </c>
      <c r="C12">
        <f>INDEX(finalstanding!A:A,MATCH(sc!A12,finalstanding!B:B,0))</f>
        <v>3</v>
      </c>
      <c r="D12">
        <f>COUNTIF(pitstop!A:A, A12)</f>
        <v>1</v>
      </c>
      <c r="E12" cm="1">
        <f t="array" ref="E12">IFERROR(INDEX(pitstop!H:H,SMALL(IF(pitstop!A:A=A12,ROW(pitstop!A:A),""),COLUMNS($E$1:E11))),"")</f>
        <v>5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19</v>
      </c>
      <c r="I12" cm="1">
        <f t="array" ref="I12">IFERROR(IF(D12=1,LOOKUP(2,1/(laptimes!A:A&lt;&gt;""),laptimes!A:A)-H12,INDEX(pitstop!$D$2:$D$100,SMALL(IF(sc!$A12=pitstop!$A$2:$A$100,ROW(pitstop!$A$2:$A$100)-ROW(pitstop!$A$2)+2),1))-H12),"")</f>
        <v>42</v>
      </c>
      <c r="J12" cm="1">
        <f t="array" ref="J12">IFERROR(IF(D12=1,0,IF(D12=2,LOOKUP(2,1/(laptimes!A:A&lt;&gt;""),laptimes!A:A)-H12-I12,INDEX(pitstop!$D$2:$D$100,SMALL(IF(sc!$A12=pitstop!$A$2:$A$100,ROW(pitstop!$A$2:$A$100)-ROW(pitstop!$A$2)+2),1))-H12-I12)),"")</f>
        <v>0</v>
      </c>
      <c r="K12">
        <v>0</v>
      </c>
      <c r="L12">
        <f t="shared" si="3"/>
        <v>1</v>
      </c>
      <c r="M12">
        <f t="shared" si="0"/>
        <v>15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8.2378333333333331E-2</v>
      </c>
      <c r="O12">
        <v>36</v>
      </c>
      <c r="P12">
        <v>0</v>
      </c>
      <c r="Q12">
        <f t="shared" si="1"/>
        <v>17</v>
      </c>
      <c r="R12">
        <f>COUNTA(lapchart!A:A)-2-O12</f>
        <v>25</v>
      </c>
      <c r="S12">
        <f t="shared" si="2"/>
        <v>3</v>
      </c>
      <c r="T12">
        <f ca="1">IFERROR(INDEX(lapchart!$B$1:$U$1, MATCH(A12,INDIRECT("lapchart!B"&amp;O12+2&amp;":U" &amp; O12+2),0)),"")</f>
        <v>3</v>
      </c>
    </row>
    <row r="13" spans="1:20" x14ac:dyDescent="0.25">
      <c r="A13">
        <v>44</v>
      </c>
      <c r="B13">
        <f>MATCH(A13,lapchart!$B$2:$U$2,0)</f>
        <v>2</v>
      </c>
      <c r="C13">
        <f>INDEX(finalstanding!A:A,MATCH(sc!A13,finalstanding!B:B,0))</f>
        <v>4</v>
      </c>
      <c r="D13">
        <f>COUNTIF(pitstop!A:A, A13)</f>
        <v>1</v>
      </c>
      <c r="E13" cm="1">
        <f t="array" ref="E13">IFERROR(INDEX(pitstop!H:H,SMALL(IF(pitstop!A:A=A13,ROW(pitstop!A:A),""),COLUMNS($E$1:E12))),"")</f>
        <v>5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26</v>
      </c>
      <c r="I13" cm="1">
        <f t="array" ref="I13">IFERROR(IF(D13=1,LOOKUP(2,1/(laptimes!A:A&lt;&gt;""),laptimes!A:A)-H13,INDEX(pitstop!$D$2:$D$100,SMALL(IF(sc!$A13=pitstop!$A$2:$A$100,ROW(pitstop!$A$2:$A$100)-ROW(pitstop!$A$2)+2),1))-H13),"")</f>
        <v>35</v>
      </c>
      <c r="J13" cm="1">
        <f t="array" ref="J13">IFERROR(IF(D13=1,0,IF(D13=2,LOOKUP(2,1/(laptimes!A:A&lt;&gt;""),laptimes!A:A)-H13-I13,INDEX(pitstop!$D$2:$D$100,SMALL(IF(sc!$A13=pitstop!$A$2:$A$100,ROW(pitstop!$A$2:$A$100)-ROW(pitstop!$A$2)+2),1))-H13-I13)),"")</f>
        <v>0</v>
      </c>
      <c r="K13">
        <v>0</v>
      </c>
      <c r="L13">
        <f t="shared" si="3"/>
        <v>-2</v>
      </c>
      <c r="M13">
        <f t="shared" si="0"/>
        <v>12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8.2387442129629632E-2</v>
      </c>
      <c r="O13">
        <v>36</v>
      </c>
      <c r="P13">
        <v>0</v>
      </c>
      <c r="Q13">
        <f t="shared" si="1"/>
        <v>10</v>
      </c>
      <c r="R13">
        <f>COUNTA(lapchart!A:A)-2-O13</f>
        <v>25</v>
      </c>
      <c r="S13">
        <f t="shared" si="2"/>
        <v>3</v>
      </c>
      <c r="T13">
        <f ca="1">IFERROR(INDEX(lapchart!$B$1:$U$1, MATCH(A13,INDIRECT("lapchart!B"&amp;O13+2&amp;":U" &amp; O13+2),0)),"")</f>
        <v>4</v>
      </c>
    </row>
    <row r="14" spans="1:20" x14ac:dyDescent="0.25">
      <c r="A14">
        <v>55</v>
      </c>
      <c r="B14">
        <f>MATCH(A14,lapchart!$B$2:$U$2,0)</f>
        <v>7</v>
      </c>
      <c r="C14">
        <f>INDEX(finalstanding!A:A,MATCH(sc!A14,finalstanding!B:B,0))</f>
        <v>12</v>
      </c>
      <c r="D14">
        <f>COUNTIF(pitstop!A:A, A14)</f>
        <v>2</v>
      </c>
      <c r="E14" cm="1">
        <f t="array" ref="E14">IFERROR(INDEX(pitstop!H:H,SMALL(IF(pitstop!A:A=A14,ROW(pitstop!A:A),""),COLUMNS($E$1:E13))),"")</f>
        <v>5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1</v>
      </c>
      <c r="I14" cm="1">
        <f t="array" ref="I14">IFERROR(IF(D14=1,LOOKUP(2,1/(laptimes!A:A&lt;&gt;""),laptimes!A:A)-H14,INDEX(pitstop!$D$2:$D$100,SMALL(IF(sc!$A14=pitstop!$A$2:$A$100,ROW(pitstop!$A$2:$A$100)-ROW(pitstop!$A$2)+2),1))-H14),"")</f>
        <v>34</v>
      </c>
      <c r="J14" cm="1">
        <f t="array" ref="J14">IFERROR(IF(D14=1,0,IF(D14=2,LOOKUP(2,1/(laptimes!A:A&lt;&gt;""),laptimes!A:A)-H14-I14,INDEX(pitstop!$D$2:$D$100,SMALL(IF(sc!$A14=pitstop!$A$2:$A$100,ROW(pitstop!$A$2:$A$100)-ROW(pitstop!$A$2)+2),1))-H14-I14)),"")</f>
        <v>26</v>
      </c>
      <c r="K14">
        <v>0</v>
      </c>
      <c r="L14">
        <f t="shared" si="3"/>
        <v>-5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8.275047453703703E-2</v>
      </c>
      <c r="O14">
        <v>36</v>
      </c>
      <c r="P14">
        <v>0</v>
      </c>
      <c r="Q14">
        <f t="shared" si="1"/>
        <v>1</v>
      </c>
      <c r="R14">
        <f>COUNTA(lapchart!A:A)-2-O14</f>
        <v>25</v>
      </c>
      <c r="S14">
        <f t="shared" si="2"/>
        <v>4</v>
      </c>
      <c r="T14">
        <f ca="1">IFERROR(INDEX(lapchart!$B$1:$U$1, MATCH(A14,INDIRECT("lapchart!B"&amp;O14+2&amp;":U" &amp; O14+2),0)),"")</f>
        <v>19</v>
      </c>
    </row>
    <row r="15" spans="1:20" x14ac:dyDescent="0.25">
      <c r="A15">
        <v>77</v>
      </c>
      <c r="B15">
        <f>MATCH(A15,lapchart!$B$2:$U$2,0)</f>
        <v>5</v>
      </c>
      <c r="C15">
        <f>INDEX(finalstanding!A:A,MATCH(sc!A15,finalstanding!B:B,0))</f>
        <v>5</v>
      </c>
      <c r="D15">
        <f>COUNTIF(pitstop!A:A, A15)</f>
        <v>1</v>
      </c>
      <c r="E15" cm="1">
        <f t="array" ref="E15">IFERROR(INDEX(pitstop!H:H,SMALL(IF(pitstop!A:A=A15,ROW(pitstop!A:A),""),COLUMNS($E$1:E14))),"")</f>
        <v>5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22</v>
      </c>
      <c r="I15" cm="1">
        <f t="array" ref="I15">IFERROR(IF(D15=1,LOOKUP(2,1/(laptimes!A:A&lt;&gt;""),laptimes!A:A)-H15,INDEX(pitstop!$D$2:$D$100,SMALL(IF(sc!$A15=pitstop!$A$2:$A$100,ROW(pitstop!$A$2:$A$100)-ROW(pitstop!$A$2)+2),1))-H15),"")</f>
        <v>39</v>
      </c>
      <c r="J15" cm="1">
        <f t="array" ref="J15">IFERROR(IF(D15=1,0,IF(D15=2,LOOKUP(2,1/(laptimes!A:A&lt;&gt;""),laptimes!A:A)-H15-I15,INDEX(pitstop!$D$2:$D$100,SMALL(IF(sc!$A15=pitstop!$A$2:$A$100,ROW(pitstop!$A$2:$A$100)-ROW(pitstop!$A$2)+2),1))-H15-I15)),"")</f>
        <v>0</v>
      </c>
      <c r="K15">
        <v>0</v>
      </c>
      <c r="L15">
        <f t="shared" si="3"/>
        <v>0</v>
      </c>
      <c r="M15">
        <f t="shared" si="0"/>
        <v>10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8.2404930555555547E-2</v>
      </c>
      <c r="O15">
        <v>36</v>
      </c>
      <c r="P15">
        <v>0</v>
      </c>
      <c r="Q15">
        <f t="shared" si="1"/>
        <v>14</v>
      </c>
      <c r="R15">
        <f>COUNTA(lapchart!A:A)-2-O15</f>
        <v>25</v>
      </c>
      <c r="S15">
        <f t="shared" si="2"/>
        <v>3</v>
      </c>
      <c r="T15">
        <f ca="1">IFERROR(INDEX(lapchart!$B$1:$U$1, MATCH(A15,INDIRECT("lapchart!B"&amp;O15+2&amp;":U" &amp; O15+2),0)),"")</f>
        <v>5</v>
      </c>
    </row>
    <row r="16" spans="1:20" x14ac:dyDescent="0.25">
      <c r="A16">
        <v>88</v>
      </c>
      <c r="B16">
        <f>MATCH(A16,lapchart!$B$2:$U$2,0)</f>
        <v>19</v>
      </c>
      <c r="C16">
        <f>INDEX(finalstanding!A:A,MATCH(sc!A16,finalstanding!B:B,0))</f>
        <v>16</v>
      </c>
      <c r="D16">
        <f>COUNTIF(pitstop!A:A, A16)</f>
        <v>2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21</v>
      </c>
      <c r="I16" cm="1">
        <f t="array" ref="I16">IFERROR(IF(D16=1,LOOKUP(2,1/(laptimes!A:A&lt;&gt;""),laptimes!A:A)-H16,INDEX(pitstop!$D$2:$D$100,SMALL(IF(sc!$A16=pitstop!$A$2:$A$100,ROW(pitstop!$A$2:$A$100)-ROW(pitstop!$A$2)+2),1))-H16),"")</f>
        <v>23</v>
      </c>
      <c r="J16" cm="1">
        <f t="array" ref="J16">IFERROR(IF(D16=1,0,IF(D16=2,LOOKUP(2,1/(laptimes!A:A&lt;&gt;""),laptimes!A:A)-H16-I16,INDEX(pitstop!$D$2:$D$100,SMALL(IF(sc!$A16=pitstop!$A$2:$A$100,ROW(pitstop!$A$2:$A$100)-ROW(pitstop!$A$2)+2),1))-H16-I16)),"")</f>
        <v>17</v>
      </c>
      <c r="K16">
        <v>1</v>
      </c>
      <c r="L16">
        <f t="shared" si="3"/>
        <v>3</v>
      </c>
      <c r="M16">
        <f t="shared" si="0"/>
        <v>0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8.2878368055555554E-2</v>
      </c>
      <c r="O16">
        <v>36</v>
      </c>
      <c r="P16">
        <v>0</v>
      </c>
      <c r="Q16">
        <f t="shared" si="1"/>
        <v>15</v>
      </c>
      <c r="R16">
        <f>COUNTA(lapchart!A:A)-2-O16</f>
        <v>25</v>
      </c>
      <c r="S16">
        <f t="shared" si="2"/>
        <v>3</v>
      </c>
      <c r="T16">
        <f ca="1">IFERROR(INDEX(lapchart!$B$1:$U$1, MATCH(A16,INDIRECT("lapchart!B"&amp;O16+2&amp;":U" &amp; O16+2),0)),"")</f>
        <v>17</v>
      </c>
    </row>
    <row r="17" spans="1:20" x14ac:dyDescent="0.25">
      <c r="A17">
        <v>99</v>
      </c>
      <c r="B17">
        <f>MATCH(A17,lapchart!$B$2:$U$2,0)</f>
        <v>10</v>
      </c>
      <c r="C17">
        <f>INDEX(finalstanding!A:A,MATCH(sc!A17,finalstanding!B:B,0))</f>
        <v>10</v>
      </c>
      <c r="D17">
        <f>COUNTIF(pitstop!A:A, A17)</f>
        <v>2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5</v>
      </c>
      <c r="H17" cm="1">
        <f t="array" ref="H17">IFERROR(INDEX(pitstop!D:D,SMALL(IF(pitstop!A:A=A17,ROW(pitstop!A:A),""),1)),"")</f>
        <v>34</v>
      </c>
      <c r="I17" cm="1">
        <f t="array" ref="I17">IFERROR(IF(D17=1,LOOKUP(2,1/(laptimes!A:A&lt;&gt;""),laptimes!A:A)-H17,INDEX(pitstop!$D$2:$D$100,SMALL(IF(sc!$A17=pitstop!$A$2:$A$100,ROW(pitstop!$A$2:$A$100)-ROW(pitstop!$A$2)+2),1))-H17),"")</f>
        <v>2</v>
      </c>
      <c r="J17" cm="1">
        <f t="array" ref="J17">IFERROR(IF(D17=1,0,IF(D17=2,LOOKUP(2,1/(laptimes!A:A&lt;&gt;""),laptimes!A:A)-H17-I17,INDEX(pitstop!$D$2:$D$100,SMALL(IF(sc!$A17=pitstop!$A$2:$A$100,ROW(pitstop!$A$2:$A$100)-ROW(pitstop!$A$2)+2),1))-H17-I17)),"")</f>
        <v>25</v>
      </c>
      <c r="K17">
        <v>1</v>
      </c>
      <c r="L17">
        <f t="shared" si="3"/>
        <v>0</v>
      </c>
      <c r="M17">
        <f t="shared" si="0"/>
        <v>1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8.2656504629629632E-2</v>
      </c>
      <c r="O17">
        <v>36</v>
      </c>
      <c r="P17">
        <v>1</v>
      </c>
      <c r="Q17">
        <f t="shared" si="1"/>
        <v>2</v>
      </c>
      <c r="R17">
        <f>COUNTA(lapchart!A:A)-2-O17</f>
        <v>25</v>
      </c>
      <c r="S17">
        <f t="shared" si="2"/>
        <v>3</v>
      </c>
      <c r="T17">
        <f ca="1">IFERROR(INDEX(lapchart!$B$1:$U$1, MATCH(A17,INDIRECT("lapchart!B"&amp;O17+2&amp;":U" &amp; O17+2),0)),"")</f>
        <v>15</v>
      </c>
    </row>
    <row r="18" spans="1:20" x14ac:dyDescent="0.25">
      <c r="A18">
        <v>3</v>
      </c>
      <c r="B18">
        <f>MATCH(A18,lapchart!$B$2:$U$2,0)</f>
        <v>20</v>
      </c>
      <c r="C18">
        <f>INDEX(finalstanding!A:A,MATCH(sc!A18,finalstanding!B:B,0))</f>
        <v>14</v>
      </c>
      <c r="D18">
        <f>COUNTIF(pitstop!A:A, A18)</f>
        <v>1</v>
      </c>
      <c r="E18" cm="1">
        <f t="array" ref="E18">IFERROR(INDEX(pitstop!H:H,SMALL(IF(pitstop!A:A=A18,ROW(pitstop!A:A),""),COLUMNS($E$1:E17))),"")</f>
        <v>4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34</v>
      </c>
      <c r="I18" cm="1">
        <f t="array" ref="I18">IFERROR(IF(D18=1,LOOKUP(2,1/(laptimes!A:A&lt;&gt;""),laptimes!A:A)-H18,INDEX(pitstop!$D$2:$D$100,SMALL(IF(sc!$A18=pitstop!$A$2:$A$100,ROW(pitstop!$A$2:$A$100)-ROW(pitstop!$A$2)+2),1))-H18),"")</f>
        <v>27</v>
      </c>
      <c r="J18" cm="1">
        <f t="array" ref="J18">IFERROR(IF(D18=1,0,IF(D18=2,LOOKUP(2,1/(laptimes!A:A&lt;&gt;""),laptimes!A:A)-H18-I18,INDEX(pitstop!$D$2:$D$100,SMALL(IF(sc!$A18=pitstop!$A$2:$A$100,ROW(pitstop!$A$2:$A$100)-ROW(pitstop!$A$2)+2),1))-H18-I18)),"")</f>
        <v>0</v>
      </c>
      <c r="K18">
        <v>0</v>
      </c>
      <c r="L18">
        <f>IFERROR((C18-B18)*-1,"")</f>
        <v>6</v>
      </c>
      <c r="M18">
        <f t="shared" ref="M18:M33" si="4">IF(C18=1,25,IF(C18=2,18,IF(C18=3,15,IF(C18=4,12,IF(C18=5,10,IF(C18=6,8,IF(C18=7,6,IF(C18=8,4,IF(C18=9,2,IF(C18=10,1,0))))))))))</f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8.2769988425925922E-2</v>
      </c>
      <c r="O18">
        <v>44</v>
      </c>
      <c r="P18">
        <v>0</v>
      </c>
      <c r="Q18">
        <f t="shared" si="1"/>
        <v>10</v>
      </c>
      <c r="R18">
        <f>COUNTA(lapchart!A:A)-2-O18</f>
        <v>17</v>
      </c>
      <c r="S18">
        <f t="shared" si="2"/>
        <v>3</v>
      </c>
      <c r="T18">
        <f ca="1">IFERROR(INDEX(lapchart!$B$1:$U$1, MATCH(A18,INDIRECT("lapchart!B"&amp;O18+2&amp;":U" &amp; O18+2),0)),"")</f>
        <v>14</v>
      </c>
    </row>
    <row r="19" spans="1:20" x14ac:dyDescent="0.25">
      <c r="A19">
        <v>4</v>
      </c>
      <c r="B19">
        <f>MATCH(A19,lapchart!$B$2:$U$2,0)</f>
        <v>9</v>
      </c>
      <c r="C19">
        <f>INDEX(finalstanding!A:A,MATCH(sc!A19,finalstanding!B:B,0))</f>
        <v>7</v>
      </c>
      <c r="D19">
        <f>COUNTIF(pitstop!A:A, A19)</f>
        <v>1</v>
      </c>
      <c r="E19" cm="1">
        <f t="array" ref="E19">IFERROR(INDEX(pitstop!H:H,SMALL(IF(pitstop!A:A=A19,ROW(pitstop!A:A),""),COLUMNS($E$1:E18))),"")</f>
        <v>5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20</v>
      </c>
      <c r="I19" cm="1">
        <f t="array" ref="I19">IFERROR(IF(D19=1,LOOKUP(2,1/(laptimes!A:A&lt;&gt;""),laptimes!A:A)-H19,INDEX(pitstop!$D$2:$D$100,SMALL(IF(sc!$A19=pitstop!$A$2:$A$100,ROW(pitstop!$A$2:$A$100)-ROW(pitstop!$A$2)+2),1))-H19),"")</f>
        <v>41</v>
      </c>
      <c r="J19" cm="1">
        <f t="array" ref="J19">IFERROR(IF(D19=1,0,IF(D19=2,LOOKUP(2,1/(laptimes!A:A&lt;&gt;""),laptimes!A:A)-H19-I19,INDEX(pitstop!$D$2:$D$100,SMALL(IF(sc!$A19=pitstop!$A$2:$A$100,ROW(pitstop!$A$2:$A$100)-ROW(pitstop!$A$2)+2),1))-H19-I19)),"")</f>
        <v>0</v>
      </c>
      <c r="K19">
        <v>0</v>
      </c>
      <c r="L19">
        <f t="shared" ref="L19:L33" si="5">IFERROR((C19-B19)*-1,"")</f>
        <v>2</v>
      </c>
      <c r="M19">
        <f t="shared" si="4"/>
        <v>6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8.2505046296296292E-2</v>
      </c>
      <c r="O19">
        <v>44</v>
      </c>
      <c r="P19">
        <v>0</v>
      </c>
      <c r="Q19">
        <f t="shared" si="1"/>
        <v>24</v>
      </c>
      <c r="R19">
        <f>COUNTA(lapchart!A:A)-2-O19</f>
        <v>17</v>
      </c>
      <c r="S19">
        <f t="shared" si="2"/>
        <v>3</v>
      </c>
      <c r="T19">
        <f ca="1">IFERROR(INDEX(lapchart!$B$1:$U$1, MATCH(A19,INDIRECT("lapchart!B"&amp;O19+2&amp;":U" &amp; O19+2),0)),"")</f>
        <v>7</v>
      </c>
    </row>
    <row r="20" spans="1:20" x14ac:dyDescent="0.25">
      <c r="A20">
        <v>5</v>
      </c>
      <c r="B20">
        <f>MATCH(A20,lapchart!$B$2:$U$2,0)</f>
        <v>3</v>
      </c>
      <c r="C20">
        <f>INDEX(finalstanding!A:A,MATCH(sc!A20,finalstanding!B:B,0))</f>
        <v>1</v>
      </c>
      <c r="D20">
        <f>COUNTIF(pitstop!A:A, A20)</f>
        <v>1</v>
      </c>
      <c r="E20" cm="1">
        <f t="array" ref="E20">IFERROR(INDEX(pitstop!H:H,SMALL(IF(pitstop!A:A=A20,ROW(pitstop!A:A),""),COLUMNS($E$1:E19))),"")</f>
        <v>5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19</v>
      </c>
      <c r="I20" cm="1">
        <f t="array" ref="I20">IFERROR(IF(D20=1,LOOKUP(2,1/(laptimes!A:A&lt;&gt;""),laptimes!A:A)-H20,INDEX(pitstop!$D$2:$D$100,SMALL(IF(sc!$A20=pitstop!$A$2:$A$100,ROW(pitstop!$A$2:$A$100)-ROW(pitstop!$A$2)+2),1))-H20),"")</f>
        <v>42</v>
      </c>
      <c r="J20" cm="1">
        <f t="array" ref="J20">IFERROR(IF(D20=1,0,IF(D20=2,LOOKUP(2,1/(laptimes!A:A&lt;&gt;""),laptimes!A:A)-H20-I20,INDEX(pitstop!$D$2:$D$100,SMALL(IF(sc!$A20=pitstop!$A$2:$A$100,ROW(pitstop!$A$2:$A$100)-ROW(pitstop!$A$2)+2),1))-H20-I20)),"")</f>
        <v>0</v>
      </c>
      <c r="K20">
        <v>0</v>
      </c>
      <c r="L20">
        <f t="shared" si="5"/>
        <v>2</v>
      </c>
      <c r="M20">
        <f t="shared" si="4"/>
        <v>25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8.2334108796296296E-2</v>
      </c>
      <c r="O20">
        <v>44</v>
      </c>
      <c r="P20">
        <v>0</v>
      </c>
      <c r="Q20">
        <f t="shared" si="1"/>
        <v>25</v>
      </c>
      <c r="R20">
        <f>COUNTA(lapchart!A:A)-2-O20</f>
        <v>17</v>
      </c>
      <c r="S20">
        <f t="shared" si="2"/>
        <v>3</v>
      </c>
      <c r="T20">
        <f ca="1">IFERROR(INDEX(lapchart!$B$1:$U$1, MATCH(A20,INDIRECT("lapchart!B"&amp;O20+2&amp;":U" &amp; O20+2),0)),"")</f>
        <v>1</v>
      </c>
    </row>
    <row r="21" spans="1:20" x14ac:dyDescent="0.25">
      <c r="A21">
        <v>8</v>
      </c>
      <c r="B21">
        <f>MATCH(A21,lapchart!$B$2:$U$2,0)</f>
        <v>17</v>
      </c>
      <c r="C21">
        <f>INDEX(finalstanding!A:A,MATCH(sc!A21,finalstanding!B:B,0))</f>
        <v>11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5</v>
      </c>
      <c r="H21" cm="1">
        <f t="array" ref="H21">IFERROR(INDEX(pitstop!D:D,SMALL(IF(pitstop!A:A=A21,ROW(pitstop!A:A),""),1)),"")</f>
        <v>23</v>
      </c>
      <c r="I21" cm="1">
        <f t="array" ref="I21">IFERROR(IF(D21=1,LOOKUP(2,1/(laptimes!A:A&lt;&gt;""),laptimes!A:A)-H21,INDEX(pitstop!$D$2:$D$100,SMALL(IF(sc!$A21=pitstop!$A$2:$A$100,ROW(pitstop!$A$2:$A$100)-ROW(pitstop!$A$2)+2),1))-H21),"")</f>
        <v>12</v>
      </c>
      <c r="J21" cm="1">
        <f t="array" ref="J21">IFERROR(IF(D21=1,0,IF(D21=2,LOOKUP(2,1/(laptimes!A:A&lt;&gt;""),laptimes!A:A)-H21-I21,INDEX(pitstop!$D$2:$D$100,SMALL(IF(sc!$A21=pitstop!$A$2:$A$100,ROW(pitstop!$A$2:$A$100)-ROW(pitstop!$A$2)+2),1))-H21-I21)),"")</f>
        <v>26</v>
      </c>
      <c r="K21">
        <v>0</v>
      </c>
      <c r="L21">
        <f t="shared" si="5"/>
        <v>6</v>
      </c>
      <c r="M21">
        <f t="shared" si="4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8.2744247685185179E-2</v>
      </c>
      <c r="O21">
        <v>44</v>
      </c>
      <c r="P21">
        <v>0</v>
      </c>
      <c r="Q21">
        <f t="shared" si="1"/>
        <v>9</v>
      </c>
      <c r="R21">
        <f>COUNTA(lapchart!A:A)-2-O21</f>
        <v>17</v>
      </c>
      <c r="S21">
        <f t="shared" si="2"/>
        <v>5</v>
      </c>
      <c r="T21">
        <f ca="1">IFERROR(INDEX(lapchart!$B$1:$U$1, MATCH(A21,INDIRECT("lapchart!B"&amp;O21+2&amp;":U" &amp; O21+2),0)),"")</f>
        <v>15</v>
      </c>
    </row>
    <row r="22" spans="1:20" x14ac:dyDescent="0.25">
      <c r="A22">
        <v>10</v>
      </c>
      <c r="B22">
        <f>MATCH(A22,lapchart!$B$2:$U$2,0)</f>
        <v>11</v>
      </c>
      <c r="C22">
        <f>INDEX(finalstanding!A:A,MATCH(sc!A22,finalstanding!B:B,0))</f>
        <v>8</v>
      </c>
      <c r="D22">
        <f>COUNTIF(pitstop!A:A, A22)</f>
        <v>1</v>
      </c>
      <c r="E22" cm="1">
        <f t="array" ref="E22">IFERROR(INDEX(pitstop!H:H,SMALL(IF(pitstop!A:A=A22,ROW(pitstop!A:A),""),COLUMNS($E$1:E21))),"")</f>
        <v>3</v>
      </c>
      <c r="F22" cm="1">
        <f t="array" ref="F22">IFERROR(IFERROR(INDEX(pitstop!H:H,SMALL(IF(pitstop!A:A=A22,ROW(pitstop!A:A),""),COLUMNS($E$1:F21))),INDEX(pitstop!I:I,SMALL(IF(pitstop!A:A=A22,ROW(pitstop!A:A),""),COLUMNS($E$1:E21)))),"")</f>
        <v>4</v>
      </c>
      <c r="G22" cm="1">
        <f t="array" ref="G22">IFERROR(INDEX(pitstop!I:I,SMALL(IF(pitstop!A:A=A22,ROW(pitstop!A:A),""),COLUMNS($E$1:F21))),F22)</f>
        <v>4</v>
      </c>
      <c r="H22" cm="1">
        <f t="array" ref="H22">IFERROR(INDEX(pitstop!D:D,SMALL(IF(pitstop!A:A=A22,ROW(pitstop!A:A),""),1)),"")</f>
        <v>32</v>
      </c>
      <c r="I22" cm="1">
        <f t="array" ref="I22">IFERROR(IF(D22=1,LOOKUP(2,1/(laptimes!A:A&lt;&gt;""),laptimes!A:A)-H22,INDEX(pitstop!$D$2:$D$100,SMALL(IF(sc!$A22=pitstop!$A$2:$A$100,ROW(pitstop!$A$2:$A$100)-ROW(pitstop!$A$2)+2),1))-H22),"")</f>
        <v>29</v>
      </c>
      <c r="J22" cm="1">
        <f t="array" ref="J22">IFERROR(IF(D22=1,0,IF(D22=2,LOOKUP(2,1/(laptimes!A:A&lt;&gt;""),laptimes!A:A)-H22-I22,INDEX(pitstop!$D$2:$D$100,SMALL(IF(sc!$A22=pitstop!$A$2:$A$100,ROW(pitstop!$A$2:$A$100)-ROW(pitstop!$A$2)+2),1))-H22-I22)),"")</f>
        <v>0</v>
      </c>
      <c r="K22">
        <v>0</v>
      </c>
      <c r="L22">
        <f t="shared" si="5"/>
        <v>3</v>
      </c>
      <c r="M22">
        <f t="shared" si="4"/>
        <v>4</v>
      </c>
      <c r="N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8.2514050925925925E-2</v>
      </c>
      <c r="O22">
        <v>44</v>
      </c>
      <c r="P22">
        <v>0</v>
      </c>
      <c r="Q22">
        <f t="shared" ref="Q22:Q33" si="6">IF(H22=O22,O22,IF(H22+I22=O22,I22,IF(H22&gt;O22,H22-O22,IF(H22+I22&gt;O22,O22-H22,IF(H22+I22+J22&gt;O22,O22-H22-I22,"")))))</f>
        <v>12</v>
      </c>
      <c r="R22">
        <f>COUNTA(lapchart!A:A)-2-O22</f>
        <v>17</v>
      </c>
      <c r="S22">
        <f t="shared" ref="S22:S33" si="7">IF(H22&gt;=O22,E22,IF(H22+I22&gt;=O22,F22,IF(H22+I22+J22&gt;=O22,G22)))</f>
        <v>4</v>
      </c>
      <c r="T22">
        <f ca="1">IFERROR(INDEX(lapchart!$B$1:$U$1, MATCH(A22,INDIRECT("lapchart!B"&amp;O22+2&amp;":U" &amp; O22+2),0)),"")</f>
        <v>10</v>
      </c>
    </row>
    <row r="23" spans="1:20" x14ac:dyDescent="0.25">
      <c r="A23">
        <v>16</v>
      </c>
      <c r="B23">
        <f>MATCH(A23,lapchart!$B$2:$U$2,0)</f>
        <v>1</v>
      </c>
      <c r="C23">
        <f>INDEX(finalstanding!A:A,MATCH(sc!A23,finalstanding!B:B,0))</f>
        <v>2</v>
      </c>
      <c r="D23">
        <f>COUNTIF(pitstop!A:A, A23)</f>
        <v>1</v>
      </c>
      <c r="E23" cm="1">
        <f t="array" ref="E23">IFERROR(INDEX(pitstop!H:H,SMALL(IF(pitstop!A:A=A23,ROW(pitstop!A:A),""),COLUMNS($E$1:E22))),"")</f>
        <v>5</v>
      </c>
      <c r="F23" cm="1">
        <f t="array" ref="F23">IFERROR(IFERROR(INDEX(pitstop!H:H,SMALL(IF(pitstop!A:A=A23,ROW(pitstop!A:A),""),COLUMNS($E$1:F22))),INDEX(pitstop!I:I,SMALL(IF(pitstop!A:A=A23,ROW(pitstop!A:A),""),COLUMNS($E$1:E22)))),"")</f>
        <v>3</v>
      </c>
      <c r="G23" cm="1">
        <f t="array" ref="G23">IFERROR(INDEX(pitstop!I:I,SMALL(IF(pitstop!A:A=A23,ROW(pitstop!A:A),""),COLUMNS($E$1:F22))),F23)</f>
        <v>3</v>
      </c>
      <c r="H23" cm="1">
        <f t="array" ref="H23">IFERROR(INDEX(pitstop!D:D,SMALL(IF(pitstop!A:A=A23,ROW(pitstop!A:A),""),1)),"")</f>
        <v>20</v>
      </c>
      <c r="I23" cm="1">
        <f t="array" ref="I23">IFERROR(IF(D23=1,LOOKUP(2,1/(laptimes!A:A&lt;&gt;""),laptimes!A:A)-H23,INDEX(pitstop!$D$2:$D$100,SMALL(IF(sc!$A23=pitstop!$A$2:$A$100,ROW(pitstop!$A$2:$A$100)-ROW(pitstop!$A$2)+2),1))-H23),"")</f>
        <v>41</v>
      </c>
      <c r="J23" cm="1">
        <f t="array" ref="J23">IFERROR(IF(D23=1,0,IF(D23=2,LOOKUP(2,1/(laptimes!A:A&lt;&gt;""),laptimes!A:A)-H23-I23,INDEX(pitstop!$D$2:$D$100,SMALL(IF(sc!$A23=pitstop!$A$2:$A$100,ROW(pitstop!$A$2:$A$100)-ROW(pitstop!$A$2)+2),1))-H23-I23)),"")</f>
        <v>0</v>
      </c>
      <c r="K23">
        <v>0</v>
      </c>
      <c r="L23">
        <f t="shared" si="5"/>
        <v>-1</v>
      </c>
      <c r="M23">
        <f t="shared" si="4"/>
        <v>18</v>
      </c>
      <c r="N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8.2364675925925931E-2</v>
      </c>
      <c r="O23">
        <v>44</v>
      </c>
      <c r="P23">
        <v>0</v>
      </c>
      <c r="Q23">
        <f t="shared" si="6"/>
        <v>24</v>
      </c>
      <c r="R23">
        <f>COUNTA(lapchart!A:A)-2-O23</f>
        <v>17</v>
      </c>
      <c r="S23">
        <f t="shared" si="7"/>
        <v>3</v>
      </c>
      <c r="T23">
        <f ca="1">IFERROR(INDEX(lapchart!$B$1:$U$1, MATCH(A23,INDIRECT("lapchart!B"&amp;O23+2&amp;":U" &amp; O23+2),0)),"")</f>
        <v>2</v>
      </c>
    </row>
    <row r="24" spans="1:20" x14ac:dyDescent="0.25">
      <c r="A24">
        <v>20</v>
      </c>
      <c r="B24">
        <f>MATCH(A24,lapchart!$B$2:$U$2,0)</f>
        <v>13</v>
      </c>
      <c r="C24">
        <f>INDEX(finalstanding!A:A,MATCH(sc!A24,finalstanding!B:B,0))</f>
        <v>17</v>
      </c>
      <c r="D24">
        <f>COUNTIF(pitstop!A:A, A24)</f>
        <v>2</v>
      </c>
      <c r="E24" cm="1">
        <f t="array" ref="E24">IFERROR(INDEX(pitstop!H:H,SMALL(IF(pitstop!A:A=A24,ROW(pitstop!A:A),""),COLUMNS($E$1:E23))),"")</f>
        <v>4</v>
      </c>
      <c r="F24" cm="1">
        <f t="array" ref="F24">IFERROR(IFERROR(INDEX(pitstop!H:H,SMALL(IF(pitstop!A:A=A24,ROW(pitstop!A:A),""),COLUMNS($E$1:F23))),INDEX(pitstop!I:I,SMALL(IF(pitstop!A:A=A24,ROW(pitstop!A:A),""),COLUMNS($E$1:E23)))),"")</f>
        <v>3</v>
      </c>
      <c r="G24" cm="1">
        <f t="array" ref="G24">IFERROR(INDEX(pitstop!I:I,SMALL(IF(pitstop!A:A=A24,ROW(pitstop!A:A),""),COLUMNS($E$1:F23))),F24)</f>
        <v>5</v>
      </c>
      <c r="H24" cm="1">
        <f t="array" ref="H24">IFERROR(INDEX(pitstop!D:D,SMALL(IF(pitstop!A:A=A24,ROW(pitstop!A:A),""),1)),"")</f>
        <v>18</v>
      </c>
      <c r="I24" cm="1">
        <f t="array" ref="I24">IFERROR(IF(D24=1,LOOKUP(2,1/(laptimes!A:A&lt;&gt;""),laptimes!A:A)-H24,INDEX(pitstop!$D$2:$D$100,SMALL(IF(sc!$A24=pitstop!$A$2:$A$100,ROW(pitstop!$A$2:$A$100)-ROW(pitstop!$A$2)+2),1))-H24),"")</f>
        <v>38</v>
      </c>
      <c r="J24" cm="1">
        <f t="array" ref="J24">IFERROR(IF(D24=1,0,IF(D24=2,LOOKUP(2,1/(laptimes!A:A&lt;&gt;""),laptimes!A:A)-H24-I24,INDEX(pitstop!$D$2:$D$100,SMALL(IF(sc!$A24=pitstop!$A$2:$A$100,ROW(pitstop!$A$2:$A$100)-ROW(pitstop!$A$2)+2),1))-H24-I24)),"")</f>
        <v>5</v>
      </c>
      <c r="K24">
        <v>0</v>
      </c>
      <c r="L24">
        <f t="shared" si="5"/>
        <v>-4</v>
      </c>
      <c r="M24">
        <f t="shared" si="4"/>
        <v>0</v>
      </c>
      <c r="N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8.3335520833333329E-2</v>
      </c>
      <c r="O24">
        <v>44</v>
      </c>
      <c r="P24">
        <v>0</v>
      </c>
      <c r="Q24">
        <f t="shared" si="6"/>
        <v>26</v>
      </c>
      <c r="R24">
        <f>COUNTA(lapchart!A:A)-2-O24</f>
        <v>17</v>
      </c>
      <c r="S24">
        <f t="shared" si="7"/>
        <v>3</v>
      </c>
      <c r="T24">
        <f ca="1">IFERROR(INDEX(lapchart!$B$1:$U$1, MATCH(A24,INDIRECT("lapchart!B"&amp;O24+2&amp;":U" &amp; O24+2),0)),"")</f>
        <v>8</v>
      </c>
    </row>
    <row r="25" spans="1:20" x14ac:dyDescent="0.25">
      <c r="A25">
        <v>23</v>
      </c>
      <c r="B25">
        <f>MATCH(A25,lapchart!$B$2:$U$2,0)</f>
        <v>6</v>
      </c>
      <c r="C25">
        <f>INDEX(finalstanding!A:A,MATCH(sc!A25,finalstanding!B:B,0))</f>
        <v>6</v>
      </c>
      <c r="D25">
        <f>COUNTIF(pitstop!A:A, A25)</f>
        <v>1</v>
      </c>
      <c r="E25" cm="1">
        <f t="array" ref="E25">IFERROR(INDEX(pitstop!H:H,SMALL(IF(pitstop!A:A=A25,ROW(pitstop!A:A),""),COLUMNS($E$1:E24))),"")</f>
        <v>5</v>
      </c>
      <c r="F25" cm="1">
        <f t="array" ref="F25">IFERROR(IFERROR(INDEX(pitstop!H:H,SMALL(IF(pitstop!A:A=A25,ROW(pitstop!A:A),""),COLUMNS($E$1:F24))),INDEX(pitstop!I:I,SMALL(IF(pitstop!A:A=A25,ROW(pitstop!A:A),""),COLUMNS($E$1:E24)))),"")</f>
        <v>3</v>
      </c>
      <c r="G25" cm="1">
        <f t="array" ref="G25">IFERROR(INDEX(pitstop!I:I,SMALL(IF(pitstop!A:A=A25,ROW(pitstop!A:A),""),COLUMNS($E$1:F24))),F25)</f>
        <v>3</v>
      </c>
      <c r="H25" cm="1">
        <f t="array" ref="H25">IFERROR(INDEX(pitstop!D:D,SMALL(IF(pitstop!A:A=A25,ROW(pitstop!A:A),""),1)),"")</f>
        <v>20</v>
      </c>
      <c r="I25" cm="1">
        <f t="array" ref="I25">IFERROR(IF(D25=1,LOOKUP(2,1/(laptimes!A:A&lt;&gt;""),laptimes!A:A)-H25,INDEX(pitstop!$D$2:$D$100,SMALL(IF(sc!$A25=pitstop!$A$2:$A$100,ROW(pitstop!$A$2:$A$100)-ROW(pitstop!$A$2)+2),1))-H25),"")</f>
        <v>41</v>
      </c>
      <c r="J25" cm="1">
        <f t="array" ref="J25">IFERROR(IF(D25=1,0,IF(D25=2,LOOKUP(2,1/(laptimes!A:A&lt;&gt;""),laptimes!A:A)-H25-I25,INDEX(pitstop!$D$2:$D$100,SMALL(IF(sc!$A25=pitstop!$A$2:$A$100,ROW(pitstop!$A$2:$A$100)-ROW(pitstop!$A$2)+2),1))-H25-I25)),"")</f>
        <v>0</v>
      </c>
      <c r="K25">
        <v>0</v>
      </c>
      <c r="L25">
        <f t="shared" si="5"/>
        <v>0</v>
      </c>
      <c r="M25">
        <f t="shared" si="4"/>
        <v>8</v>
      </c>
      <c r="N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8.2469097222222218E-2</v>
      </c>
      <c r="O25">
        <v>44</v>
      </c>
      <c r="P25">
        <v>0</v>
      </c>
      <c r="Q25">
        <f t="shared" si="6"/>
        <v>24</v>
      </c>
      <c r="R25">
        <f>COUNTA(lapchart!A:A)-2-O25</f>
        <v>17</v>
      </c>
      <c r="S25">
        <f t="shared" si="7"/>
        <v>3</v>
      </c>
      <c r="T25">
        <f ca="1">IFERROR(INDEX(lapchart!$B$1:$U$1, MATCH(A25,INDIRECT("lapchart!B"&amp;O25+2&amp;":U" &amp; O25+2),0)),"")</f>
        <v>6</v>
      </c>
    </row>
    <row r="26" spans="1:20" x14ac:dyDescent="0.25">
      <c r="A26">
        <v>26</v>
      </c>
      <c r="B26">
        <f>MATCH(A26,lapchart!$B$2:$U$2,0)</f>
        <v>14</v>
      </c>
      <c r="C26">
        <f>INDEX(finalstanding!A:A,MATCH(sc!A26,finalstanding!B:B,0))</f>
        <v>15</v>
      </c>
      <c r="D26">
        <f>COUNTIF(pitstop!A:A, A26)</f>
        <v>2</v>
      </c>
      <c r="E26" cm="1">
        <f t="array" ref="E26">IFERROR(INDEX(pitstop!H:H,SMALL(IF(pitstop!A:A=A26,ROW(pitstop!A:A),""),COLUMNS($E$1:E25))),"")</f>
        <v>4</v>
      </c>
      <c r="F26" cm="1">
        <f t="array" ref="F26">IFERROR(IFERROR(INDEX(pitstop!H:H,SMALL(IF(pitstop!A:A=A26,ROW(pitstop!A:A),""),COLUMNS($E$1:F25))),INDEX(pitstop!I:I,SMALL(IF(pitstop!A:A=A26,ROW(pitstop!A:A),""),COLUMNS($E$1:E25)))),"")</f>
        <v>3</v>
      </c>
      <c r="G26" cm="1">
        <f t="array" ref="G26">IFERROR(INDEX(pitstop!I:I,SMALL(IF(pitstop!A:A=A26,ROW(pitstop!A:A),""),COLUMNS($E$1:F25))),F26)</f>
        <v>5</v>
      </c>
      <c r="H26" cm="1">
        <f t="array" ref="H26">IFERROR(INDEX(pitstop!D:D,SMALL(IF(pitstop!A:A=A26,ROW(pitstop!A:A),""),1)),"")</f>
        <v>12</v>
      </c>
      <c r="I26" cm="1">
        <f t="array" ref="I26">IFERROR(IF(D26=1,LOOKUP(2,1/(laptimes!A:A&lt;&gt;""),laptimes!A:A)-H26,INDEX(pitstop!$D$2:$D$100,SMALL(IF(sc!$A26=pitstop!$A$2:$A$100,ROW(pitstop!$A$2:$A$100)-ROW(pitstop!$A$2)+2),1))-H26),"")</f>
        <v>24</v>
      </c>
      <c r="J26" cm="1">
        <f t="array" ref="J26">IFERROR(IF(D26=1,0,IF(D26=2,LOOKUP(2,1/(laptimes!A:A&lt;&gt;""),laptimes!A:A)-H26-I26,INDEX(pitstop!$D$2:$D$100,SMALL(IF(sc!$A26=pitstop!$A$2:$A$100,ROW(pitstop!$A$2:$A$100)-ROW(pitstop!$A$2)+2),1))-H26-I26)),"")</f>
        <v>25</v>
      </c>
      <c r="K26">
        <v>1</v>
      </c>
      <c r="L26">
        <f t="shared" si="5"/>
        <v>-1</v>
      </c>
      <c r="M26">
        <f t="shared" si="4"/>
        <v>0</v>
      </c>
      <c r="N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8.2775983796296304E-2</v>
      </c>
      <c r="O26">
        <v>44</v>
      </c>
      <c r="P26">
        <v>0</v>
      </c>
      <c r="Q26">
        <f t="shared" si="6"/>
        <v>8</v>
      </c>
      <c r="R26">
        <f>COUNTA(lapchart!A:A)-2-O26</f>
        <v>17</v>
      </c>
      <c r="S26">
        <f t="shared" si="7"/>
        <v>5</v>
      </c>
      <c r="T26">
        <f ca="1">IFERROR(INDEX(lapchart!$B$1:$U$1, MATCH(A26,INDIRECT("lapchart!B"&amp;O26+2&amp;":U" &amp; O26+2),0)),"")</f>
        <v>12</v>
      </c>
    </row>
    <row r="27" spans="1:20" x14ac:dyDescent="0.25">
      <c r="A27">
        <v>27</v>
      </c>
      <c r="B27">
        <f>MATCH(A27,lapchart!$B$2:$U$2,0)</f>
        <v>8</v>
      </c>
      <c r="C27">
        <f>INDEX(finalstanding!A:A,MATCH(sc!A27,finalstanding!B:B,0))</f>
        <v>9</v>
      </c>
      <c r="D27">
        <f>COUNTIF(pitstop!A:A, A27)</f>
        <v>2</v>
      </c>
      <c r="E27" cm="1">
        <f t="array" ref="E27">IFERROR(INDEX(pitstop!H:H,SMALL(IF(pitstop!A:A=A27,ROW(pitstop!A:A),""),COLUMNS($E$1:E26))),"")</f>
        <v>5</v>
      </c>
      <c r="F27" cm="1">
        <f t="array" ref="F27">IFERROR(IFERROR(INDEX(pitstop!H:H,SMALL(IF(pitstop!A:A=A27,ROW(pitstop!A:A),""),COLUMNS($E$1:F26))),INDEX(pitstop!I:I,SMALL(IF(pitstop!A:A=A27,ROW(pitstop!A:A),""),COLUMNS($E$1:E26)))),"")</f>
        <v>3</v>
      </c>
      <c r="G27" cm="1">
        <f t="array" ref="G27">IFERROR(INDEX(pitstop!I:I,SMALL(IF(pitstop!A:A=A27,ROW(pitstop!A:A),""),COLUMNS($E$1:F26))),F27)</f>
        <v>4</v>
      </c>
      <c r="H27" cm="1">
        <f t="array" ref="H27">IFERROR(INDEX(pitstop!D:D,SMALL(IF(pitstop!A:A=A27,ROW(pitstop!A:A),""),1)),"")</f>
        <v>1</v>
      </c>
      <c r="I27" cm="1">
        <f t="array" ref="I27">IFERROR(IF(D27=1,LOOKUP(2,1/(laptimes!A:A&lt;&gt;""),laptimes!A:A)-H27,INDEX(pitstop!$D$2:$D$100,SMALL(IF(sc!$A27=pitstop!$A$2:$A$100,ROW(pitstop!$A$2:$A$100)-ROW(pitstop!$A$2)+2),1))-H27),"")</f>
        <v>35</v>
      </c>
      <c r="J27" cm="1">
        <f t="array" ref="J27">IFERROR(IF(D27=1,0,IF(D27=2,LOOKUP(2,1/(laptimes!A:A&lt;&gt;""),laptimes!A:A)-H27-I27,INDEX(pitstop!$D$2:$D$100,SMALL(IF(sc!$A27=pitstop!$A$2:$A$100,ROW(pitstop!$A$2:$A$100)-ROW(pitstop!$A$2)+2),1))-H27-I27)),"")</f>
        <v>25</v>
      </c>
      <c r="K27">
        <v>1</v>
      </c>
      <c r="L27">
        <f t="shared" si="5"/>
        <v>-1</v>
      </c>
      <c r="M27">
        <f t="shared" si="4"/>
        <v>2</v>
      </c>
      <c r="N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8.2527604166666671E-2</v>
      </c>
      <c r="O27">
        <v>44</v>
      </c>
      <c r="P27">
        <v>0</v>
      </c>
      <c r="Q27">
        <f t="shared" si="6"/>
        <v>8</v>
      </c>
      <c r="R27">
        <f>COUNTA(lapchart!A:A)-2-O27</f>
        <v>17</v>
      </c>
      <c r="S27">
        <f t="shared" si="7"/>
        <v>4</v>
      </c>
      <c r="T27">
        <f ca="1">IFERROR(INDEX(lapchart!$B$1:$U$1, MATCH(A27,INDIRECT("lapchart!B"&amp;O27+2&amp;":U" &amp; O27+2),0)),"")</f>
        <v>11</v>
      </c>
    </row>
    <row r="28" spans="1:20" x14ac:dyDescent="0.25">
      <c r="A28">
        <v>33</v>
      </c>
      <c r="B28">
        <f>MATCH(A28,lapchart!$B$2:$U$2,0)</f>
        <v>4</v>
      </c>
      <c r="C28">
        <f>INDEX(finalstanding!A:A,MATCH(sc!A28,finalstanding!B:B,0))</f>
        <v>3</v>
      </c>
      <c r="D28">
        <f>COUNTIF(pitstop!A:A, A28)</f>
        <v>1</v>
      </c>
      <c r="E28" cm="1">
        <f t="array" ref="E28">IFERROR(INDEX(pitstop!H:H,SMALL(IF(pitstop!A:A=A28,ROW(pitstop!A:A),""),COLUMNS($E$1:E27))),"")</f>
        <v>5</v>
      </c>
      <c r="F28" cm="1">
        <f t="array" ref="F28">IFERROR(IFERROR(INDEX(pitstop!H:H,SMALL(IF(pitstop!A:A=A28,ROW(pitstop!A:A),""),COLUMNS($E$1:F27))),INDEX(pitstop!I:I,SMALL(IF(pitstop!A:A=A28,ROW(pitstop!A:A),""),COLUMNS($E$1:E27)))),"")</f>
        <v>3</v>
      </c>
      <c r="G28" cm="1">
        <f t="array" ref="G28">IFERROR(INDEX(pitstop!I:I,SMALL(IF(pitstop!A:A=A28,ROW(pitstop!A:A),""),COLUMNS($E$1:F27))),F28)</f>
        <v>3</v>
      </c>
      <c r="H28" cm="1">
        <f t="array" ref="H28">IFERROR(INDEX(pitstop!D:D,SMALL(IF(pitstop!A:A=A28,ROW(pitstop!A:A),""),1)),"")</f>
        <v>19</v>
      </c>
      <c r="I28" cm="1">
        <f t="array" ref="I28">IFERROR(IF(D28=1,LOOKUP(2,1/(laptimes!A:A&lt;&gt;""),laptimes!A:A)-H28,INDEX(pitstop!$D$2:$D$100,SMALL(IF(sc!$A28=pitstop!$A$2:$A$100,ROW(pitstop!$A$2:$A$100)-ROW(pitstop!$A$2)+2),1))-H28),"")</f>
        <v>42</v>
      </c>
      <c r="J28" cm="1">
        <f t="array" ref="J28">IFERROR(IF(D28=1,0,IF(D28=2,LOOKUP(2,1/(laptimes!A:A&lt;&gt;""),laptimes!A:A)-H28-I28,INDEX(pitstop!$D$2:$D$100,SMALL(IF(sc!$A28=pitstop!$A$2:$A$100,ROW(pitstop!$A$2:$A$100)-ROW(pitstop!$A$2)+2),1))-H28-I28)),"")</f>
        <v>0</v>
      </c>
      <c r="K28">
        <v>0</v>
      </c>
      <c r="L28">
        <f t="shared" si="5"/>
        <v>1</v>
      </c>
      <c r="M28">
        <f t="shared" si="4"/>
        <v>15</v>
      </c>
      <c r="N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8.2378333333333331E-2</v>
      </c>
      <c r="O28">
        <v>44</v>
      </c>
      <c r="P28">
        <v>0</v>
      </c>
      <c r="Q28">
        <f t="shared" si="6"/>
        <v>25</v>
      </c>
      <c r="R28">
        <f>COUNTA(lapchart!A:A)-2-O28</f>
        <v>17</v>
      </c>
      <c r="S28">
        <f t="shared" si="7"/>
        <v>3</v>
      </c>
      <c r="T28">
        <f ca="1">IFERROR(INDEX(lapchart!$B$1:$U$1, MATCH(A28,INDIRECT("lapchart!B"&amp;O28+2&amp;":U" &amp; O28+2),0)),"")</f>
        <v>3</v>
      </c>
    </row>
    <row r="29" spans="1:20" x14ac:dyDescent="0.25">
      <c r="A29">
        <v>44</v>
      </c>
      <c r="B29">
        <f>MATCH(A29,lapchart!$B$2:$U$2,0)</f>
        <v>2</v>
      </c>
      <c r="C29">
        <f>INDEX(finalstanding!A:A,MATCH(sc!A29,finalstanding!B:B,0))</f>
        <v>4</v>
      </c>
      <c r="D29">
        <f>COUNTIF(pitstop!A:A, A29)</f>
        <v>1</v>
      </c>
      <c r="E29" cm="1">
        <f t="array" ref="E29">IFERROR(INDEX(pitstop!H:H,SMALL(IF(pitstop!A:A=A29,ROW(pitstop!A:A),""),COLUMNS($E$1:E28))),"")</f>
        <v>5</v>
      </c>
      <c r="F29" cm="1">
        <f t="array" ref="F29">IFERROR(IFERROR(INDEX(pitstop!H:H,SMALL(IF(pitstop!A:A=A29,ROW(pitstop!A:A),""),COLUMNS($E$1:F28))),INDEX(pitstop!I:I,SMALL(IF(pitstop!A:A=A29,ROW(pitstop!A:A),""),COLUMNS($E$1:E28)))),"")</f>
        <v>3</v>
      </c>
      <c r="G29" cm="1">
        <f t="array" ref="G29">IFERROR(INDEX(pitstop!I:I,SMALL(IF(pitstop!A:A=A29,ROW(pitstop!A:A),""),COLUMNS($E$1:F28))),F29)</f>
        <v>3</v>
      </c>
      <c r="H29" cm="1">
        <f t="array" ref="H29">IFERROR(INDEX(pitstop!D:D,SMALL(IF(pitstop!A:A=A29,ROW(pitstop!A:A),""),1)),"")</f>
        <v>26</v>
      </c>
      <c r="I29" cm="1">
        <f t="array" ref="I29">IFERROR(IF(D29=1,LOOKUP(2,1/(laptimes!A:A&lt;&gt;""),laptimes!A:A)-H29,INDEX(pitstop!$D$2:$D$100,SMALL(IF(sc!$A29=pitstop!$A$2:$A$100,ROW(pitstop!$A$2:$A$100)-ROW(pitstop!$A$2)+2),1))-H29),"")</f>
        <v>35</v>
      </c>
      <c r="J29" cm="1">
        <f t="array" ref="J29">IFERROR(IF(D29=1,0,IF(D29=2,LOOKUP(2,1/(laptimes!A:A&lt;&gt;""),laptimes!A:A)-H29-I29,INDEX(pitstop!$D$2:$D$100,SMALL(IF(sc!$A29=pitstop!$A$2:$A$100,ROW(pitstop!$A$2:$A$100)-ROW(pitstop!$A$2)+2),1))-H29-I29)),"")</f>
        <v>0</v>
      </c>
      <c r="K29">
        <v>0</v>
      </c>
      <c r="L29">
        <f t="shared" si="5"/>
        <v>-2</v>
      </c>
      <c r="M29">
        <f t="shared" si="4"/>
        <v>12</v>
      </c>
      <c r="N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8.2387442129629632E-2</v>
      </c>
      <c r="O29">
        <v>44</v>
      </c>
      <c r="P29">
        <v>0</v>
      </c>
      <c r="Q29">
        <f t="shared" si="6"/>
        <v>18</v>
      </c>
      <c r="R29">
        <f>COUNTA(lapchart!A:A)-2-O29</f>
        <v>17</v>
      </c>
      <c r="S29">
        <f t="shared" si="7"/>
        <v>3</v>
      </c>
      <c r="T29">
        <f ca="1">IFERROR(INDEX(lapchart!$B$1:$U$1, MATCH(A29,INDIRECT("lapchart!B"&amp;O29+2&amp;":U" &amp; O29+2),0)),"")</f>
        <v>4</v>
      </c>
    </row>
    <row r="30" spans="1:20" x14ac:dyDescent="0.25">
      <c r="A30">
        <v>55</v>
      </c>
      <c r="B30">
        <f>MATCH(A30,lapchart!$B$2:$U$2,0)</f>
        <v>7</v>
      </c>
      <c r="C30">
        <f>INDEX(finalstanding!A:A,MATCH(sc!A30,finalstanding!B:B,0))</f>
        <v>12</v>
      </c>
      <c r="D30">
        <f>COUNTIF(pitstop!A:A, A30)</f>
        <v>2</v>
      </c>
      <c r="E30" cm="1">
        <f t="array" ref="E30">IFERROR(INDEX(pitstop!H:H,SMALL(IF(pitstop!A:A=A30,ROW(pitstop!A:A),""),COLUMNS($E$1:E29))),"")</f>
        <v>5</v>
      </c>
      <c r="F30" cm="1">
        <f t="array" ref="F30">IFERROR(IFERROR(INDEX(pitstop!H:H,SMALL(IF(pitstop!A:A=A30,ROW(pitstop!A:A),""),COLUMNS($E$1:F29))),INDEX(pitstop!I:I,SMALL(IF(pitstop!A:A=A30,ROW(pitstop!A:A),""),COLUMNS($E$1:E29)))),"")</f>
        <v>3</v>
      </c>
      <c r="G30" cm="1">
        <f t="array" ref="G30">IFERROR(INDEX(pitstop!I:I,SMALL(IF(pitstop!A:A=A30,ROW(pitstop!A:A),""),COLUMNS($E$1:F29))),F30)</f>
        <v>4</v>
      </c>
      <c r="H30" cm="1">
        <f t="array" ref="H30">IFERROR(INDEX(pitstop!D:D,SMALL(IF(pitstop!A:A=A30,ROW(pitstop!A:A),""),1)),"")</f>
        <v>1</v>
      </c>
      <c r="I30" cm="1">
        <f t="array" ref="I30">IFERROR(IF(D30=1,LOOKUP(2,1/(laptimes!A:A&lt;&gt;""),laptimes!A:A)-H30,INDEX(pitstop!$D$2:$D$100,SMALL(IF(sc!$A30=pitstop!$A$2:$A$100,ROW(pitstop!$A$2:$A$100)-ROW(pitstop!$A$2)+2),1))-H30),"")</f>
        <v>34</v>
      </c>
      <c r="J30" cm="1">
        <f t="array" ref="J30">IFERROR(IF(D30=1,0,IF(D30=2,LOOKUP(2,1/(laptimes!A:A&lt;&gt;""),laptimes!A:A)-H30-I30,INDEX(pitstop!$D$2:$D$100,SMALL(IF(sc!$A30=pitstop!$A$2:$A$100,ROW(pitstop!$A$2:$A$100)-ROW(pitstop!$A$2)+2),1))-H30-I30)),"")</f>
        <v>26</v>
      </c>
      <c r="K30">
        <v>0</v>
      </c>
      <c r="L30">
        <f t="shared" si="5"/>
        <v>-5</v>
      </c>
      <c r="M30">
        <f t="shared" si="4"/>
        <v>0</v>
      </c>
      <c r="N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8.275047453703703E-2</v>
      </c>
      <c r="O30">
        <v>44</v>
      </c>
      <c r="P30">
        <v>0</v>
      </c>
      <c r="Q30">
        <f t="shared" si="6"/>
        <v>9</v>
      </c>
      <c r="R30">
        <f>COUNTA(lapchart!A:A)-2-O30</f>
        <v>17</v>
      </c>
      <c r="S30">
        <f t="shared" si="7"/>
        <v>4</v>
      </c>
      <c r="T30">
        <f ca="1">IFERROR(INDEX(lapchart!$B$1:$U$1, MATCH(A30,INDIRECT("lapchart!B"&amp;O30+2&amp;":U" &amp; O30+2),0)),"")</f>
        <v>17</v>
      </c>
    </row>
    <row r="31" spans="1:20" x14ac:dyDescent="0.25">
      <c r="A31">
        <v>77</v>
      </c>
      <c r="B31">
        <f>MATCH(A31,lapchart!$B$2:$U$2,0)</f>
        <v>5</v>
      </c>
      <c r="C31">
        <f>INDEX(finalstanding!A:A,MATCH(sc!A31,finalstanding!B:B,0))</f>
        <v>5</v>
      </c>
      <c r="D31">
        <f>COUNTIF(pitstop!A:A, A31)</f>
        <v>1</v>
      </c>
      <c r="E31" cm="1">
        <f t="array" ref="E31">IFERROR(INDEX(pitstop!H:H,SMALL(IF(pitstop!A:A=A31,ROW(pitstop!A:A),""),COLUMNS($E$1:E30))),"")</f>
        <v>5</v>
      </c>
      <c r="F31" cm="1">
        <f t="array" ref="F31">IFERROR(IFERROR(INDEX(pitstop!H:H,SMALL(IF(pitstop!A:A=A31,ROW(pitstop!A:A),""),COLUMNS($E$1:F30))),INDEX(pitstop!I:I,SMALL(IF(pitstop!A:A=A31,ROW(pitstop!A:A),""),COLUMNS($E$1:E30)))),"")</f>
        <v>3</v>
      </c>
      <c r="G31" cm="1">
        <f t="array" ref="G31">IFERROR(INDEX(pitstop!I:I,SMALL(IF(pitstop!A:A=A31,ROW(pitstop!A:A),""),COLUMNS($E$1:F30))),F31)</f>
        <v>3</v>
      </c>
      <c r="H31" cm="1">
        <f t="array" ref="H31">IFERROR(INDEX(pitstop!D:D,SMALL(IF(pitstop!A:A=A31,ROW(pitstop!A:A),""),1)),"")</f>
        <v>22</v>
      </c>
      <c r="I31" cm="1">
        <f t="array" ref="I31">IFERROR(IF(D31=1,LOOKUP(2,1/(laptimes!A:A&lt;&gt;""),laptimes!A:A)-H31,INDEX(pitstop!$D$2:$D$100,SMALL(IF(sc!$A31=pitstop!$A$2:$A$100,ROW(pitstop!$A$2:$A$100)-ROW(pitstop!$A$2)+2),1))-H31),"")</f>
        <v>39</v>
      </c>
      <c r="J31" cm="1">
        <f t="array" ref="J31">IFERROR(IF(D31=1,0,IF(D31=2,LOOKUP(2,1/(laptimes!A:A&lt;&gt;""),laptimes!A:A)-H31-I31,INDEX(pitstop!$D$2:$D$100,SMALL(IF(sc!$A31=pitstop!$A$2:$A$100,ROW(pitstop!$A$2:$A$100)-ROW(pitstop!$A$2)+2),1))-H31-I31)),"")</f>
        <v>0</v>
      </c>
      <c r="K31">
        <v>0</v>
      </c>
      <c r="L31">
        <f t="shared" si="5"/>
        <v>0</v>
      </c>
      <c r="M31">
        <f t="shared" si="4"/>
        <v>10</v>
      </c>
      <c r="N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8.2404930555555547E-2</v>
      </c>
      <c r="O31">
        <v>44</v>
      </c>
      <c r="P31">
        <v>0</v>
      </c>
      <c r="Q31">
        <f t="shared" si="6"/>
        <v>22</v>
      </c>
      <c r="R31">
        <f>COUNTA(lapchart!A:A)-2-O31</f>
        <v>17</v>
      </c>
      <c r="S31">
        <f t="shared" si="7"/>
        <v>3</v>
      </c>
      <c r="T31">
        <f ca="1">IFERROR(INDEX(lapchart!$B$1:$U$1, MATCH(A31,INDIRECT("lapchart!B"&amp;O31+2&amp;":U" &amp; O31+2),0)),"")</f>
        <v>5</v>
      </c>
    </row>
    <row r="32" spans="1:20" x14ac:dyDescent="0.25">
      <c r="A32">
        <v>88</v>
      </c>
      <c r="B32">
        <f>MATCH(A32,lapchart!$B$2:$U$2,0)</f>
        <v>19</v>
      </c>
      <c r="C32">
        <f>INDEX(finalstanding!A:A,MATCH(sc!A32,finalstanding!B:B,0))</f>
        <v>16</v>
      </c>
      <c r="D32">
        <f>COUNTIF(pitstop!A:A, A32)</f>
        <v>2</v>
      </c>
      <c r="E32" cm="1">
        <f t="array" ref="E32">IFERROR(INDEX(pitstop!H:H,SMALL(IF(pitstop!A:A=A32,ROW(pitstop!A:A),""),COLUMNS($E$1:E31))),"")</f>
        <v>4</v>
      </c>
      <c r="F32" cm="1">
        <f t="array" ref="F32">IFERROR(IFERROR(INDEX(pitstop!H:H,SMALL(IF(pitstop!A:A=A32,ROW(pitstop!A:A),""),COLUMNS($E$1:F31))),INDEX(pitstop!I:I,SMALL(IF(pitstop!A:A=A32,ROW(pitstop!A:A),""),COLUMNS($E$1:E31)))),"")</f>
        <v>3</v>
      </c>
      <c r="G32" cm="1">
        <f t="array" ref="G32">IFERROR(INDEX(pitstop!I:I,SMALL(IF(pitstop!A:A=A32,ROW(pitstop!A:A),""),COLUMNS($E$1:F31))),F32)</f>
        <v>4</v>
      </c>
      <c r="H32" cm="1">
        <f t="array" ref="H32">IFERROR(INDEX(pitstop!D:D,SMALL(IF(pitstop!A:A=A32,ROW(pitstop!A:A),""),1)),"")</f>
        <v>21</v>
      </c>
      <c r="I32" cm="1">
        <f t="array" ref="I32">IFERROR(IF(D32=1,LOOKUP(2,1/(laptimes!A:A&lt;&gt;""),laptimes!A:A)-H32,INDEX(pitstop!$D$2:$D$100,SMALL(IF(sc!$A32=pitstop!$A$2:$A$100,ROW(pitstop!$A$2:$A$100)-ROW(pitstop!$A$2)+2),1))-H32),"")</f>
        <v>23</v>
      </c>
      <c r="J32" cm="1">
        <f t="array" ref="J32">IFERROR(IF(D32=1,0,IF(D32=2,LOOKUP(2,1/(laptimes!A:A&lt;&gt;""),laptimes!A:A)-H32-I32,INDEX(pitstop!$D$2:$D$100,SMALL(IF(sc!$A32=pitstop!$A$2:$A$100,ROW(pitstop!$A$2:$A$100)-ROW(pitstop!$A$2)+2),1))-H32-I32)),"")</f>
        <v>17</v>
      </c>
      <c r="K32">
        <v>1</v>
      </c>
      <c r="L32">
        <f t="shared" si="5"/>
        <v>3</v>
      </c>
      <c r="M32">
        <f t="shared" si="4"/>
        <v>0</v>
      </c>
      <c r="N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8.2878368055555554E-2</v>
      </c>
      <c r="O32">
        <v>44</v>
      </c>
      <c r="P32">
        <v>1</v>
      </c>
      <c r="Q32">
        <f t="shared" si="6"/>
        <v>23</v>
      </c>
      <c r="R32">
        <f>COUNTA(lapchart!A:A)-2-O32</f>
        <v>17</v>
      </c>
      <c r="S32">
        <f t="shared" si="7"/>
        <v>3</v>
      </c>
      <c r="T32">
        <f ca="1">IFERROR(INDEX(lapchart!$B$1:$U$1, MATCH(A32,INDIRECT("lapchart!B"&amp;O32+2&amp;":U" &amp; O32+2),0)),"")</f>
        <v>16</v>
      </c>
    </row>
    <row r="33" spans="1:20" x14ac:dyDescent="0.25">
      <c r="A33">
        <v>99</v>
      </c>
      <c r="B33">
        <f>MATCH(A33,lapchart!$B$2:$U$2,0)</f>
        <v>10</v>
      </c>
      <c r="C33">
        <f>INDEX(finalstanding!A:A,MATCH(sc!A33,finalstanding!B:B,0))</f>
        <v>10</v>
      </c>
      <c r="D33">
        <f>COUNTIF(pitstop!A:A, A33)</f>
        <v>2</v>
      </c>
      <c r="E33" cm="1">
        <f t="array" ref="E33">IFERROR(INDEX(pitstop!H:H,SMALL(IF(pitstop!A:A=A33,ROW(pitstop!A:A),""),COLUMNS($E$1:E32))),"")</f>
        <v>4</v>
      </c>
      <c r="F33" cm="1">
        <f t="array" ref="F33">IFERROR(IFERROR(INDEX(pitstop!H:H,SMALL(IF(pitstop!A:A=A33,ROW(pitstop!A:A),""),COLUMNS($E$1:F32))),INDEX(pitstop!I:I,SMALL(IF(pitstop!A:A=A33,ROW(pitstop!A:A),""),COLUMNS($E$1:E32)))),"")</f>
        <v>3</v>
      </c>
      <c r="G33" cm="1">
        <f t="array" ref="G33">IFERROR(INDEX(pitstop!I:I,SMALL(IF(pitstop!A:A=A33,ROW(pitstop!A:A),""),COLUMNS($E$1:F32))),F33)</f>
        <v>5</v>
      </c>
      <c r="H33" cm="1">
        <f t="array" ref="H33">IFERROR(INDEX(pitstop!D:D,SMALL(IF(pitstop!A:A=A33,ROW(pitstop!A:A),""),1)),"")</f>
        <v>34</v>
      </c>
      <c r="I33" cm="1">
        <f t="array" ref="I33">IFERROR(IF(D33=1,LOOKUP(2,1/(laptimes!A:A&lt;&gt;""),laptimes!A:A)-H33,INDEX(pitstop!$D$2:$D$100,SMALL(IF(sc!$A33=pitstop!$A$2:$A$100,ROW(pitstop!$A$2:$A$100)-ROW(pitstop!$A$2)+2),1))-H33),"")</f>
        <v>2</v>
      </c>
      <c r="J33" cm="1">
        <f t="array" ref="J33">IFERROR(IF(D33=1,0,IF(D33=2,LOOKUP(2,1/(laptimes!A:A&lt;&gt;""),laptimes!A:A)-H33-I33,INDEX(pitstop!$D$2:$D$100,SMALL(IF(sc!$A33=pitstop!$A$2:$A$100,ROW(pitstop!$A$2:$A$100)-ROW(pitstop!$A$2)+2),1))-H33-I33)),"")</f>
        <v>25</v>
      </c>
      <c r="K33">
        <v>1</v>
      </c>
      <c r="L33">
        <f t="shared" si="5"/>
        <v>0</v>
      </c>
      <c r="M33">
        <f t="shared" si="4"/>
        <v>1</v>
      </c>
      <c r="N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8.2656504629629632E-2</v>
      </c>
      <c r="O33">
        <v>44</v>
      </c>
      <c r="P33">
        <v>0</v>
      </c>
      <c r="Q33">
        <f t="shared" si="6"/>
        <v>8</v>
      </c>
      <c r="R33">
        <f>COUNTA(lapchart!A:A)-2-O33</f>
        <v>17</v>
      </c>
      <c r="S33">
        <f t="shared" si="7"/>
        <v>5</v>
      </c>
      <c r="T33">
        <f ca="1">IFERROR(INDEX(lapchart!$B$1:$U$1, MATCH(A33,INDIRECT("lapchart!B"&amp;O33+2&amp;":U" &amp; O33+2),0)),"")</f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9A5D-3ADC-4A33-9FAB-ECFFAFB51D5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120</v>
      </c>
      <c r="B1" t="s">
        <v>121</v>
      </c>
      <c r="C1" t="s">
        <v>65</v>
      </c>
      <c r="D1" t="s">
        <v>135</v>
      </c>
      <c r="E1" t="s">
        <v>66</v>
      </c>
      <c r="F1" t="s">
        <v>136</v>
      </c>
      <c r="G1" t="s">
        <v>67</v>
      </c>
      <c r="H1" t="s">
        <v>68</v>
      </c>
      <c r="I1" t="s">
        <v>137</v>
      </c>
      <c r="J1" t="s">
        <v>138</v>
      </c>
      <c r="K1" t="s">
        <v>139</v>
      </c>
      <c r="L1" t="s">
        <v>60</v>
      </c>
    </row>
    <row r="2" spans="1:12" x14ac:dyDescent="0.25">
      <c r="A2">
        <v>1</v>
      </c>
      <c r="B2">
        <v>5</v>
      </c>
      <c r="C2" t="s">
        <v>77</v>
      </c>
      <c r="D2" t="s">
        <v>140</v>
      </c>
      <c r="E2" t="s">
        <v>76</v>
      </c>
      <c r="F2">
        <v>61</v>
      </c>
      <c r="G2" s="1">
        <v>8.2334108796296296E-2</v>
      </c>
      <c r="J2">
        <v>156.226</v>
      </c>
      <c r="K2" s="1">
        <v>1.2129861111111111E-3</v>
      </c>
      <c r="L2">
        <v>57</v>
      </c>
    </row>
    <row r="3" spans="1:12" x14ac:dyDescent="0.25">
      <c r="A3">
        <v>2</v>
      </c>
      <c r="B3">
        <v>16</v>
      </c>
      <c r="C3" t="s">
        <v>75</v>
      </c>
      <c r="D3" t="s">
        <v>141</v>
      </c>
      <c r="E3" t="s">
        <v>76</v>
      </c>
      <c r="F3">
        <v>61</v>
      </c>
      <c r="G3" s="1">
        <v>8.2364675925925931E-2</v>
      </c>
      <c r="H3">
        <v>2.641</v>
      </c>
      <c r="I3">
        <v>2.641</v>
      </c>
      <c r="J3">
        <v>156.16800000000001</v>
      </c>
      <c r="K3" s="1">
        <v>1.2120717592592593E-3</v>
      </c>
      <c r="L3">
        <v>59</v>
      </c>
    </row>
    <row r="4" spans="1:12" x14ac:dyDescent="0.25">
      <c r="A4">
        <v>3</v>
      </c>
      <c r="B4">
        <v>33</v>
      </c>
      <c r="C4" t="s">
        <v>81</v>
      </c>
      <c r="D4" t="s">
        <v>142</v>
      </c>
      <c r="E4" t="s">
        <v>82</v>
      </c>
      <c r="F4">
        <v>61</v>
      </c>
      <c r="G4" s="1">
        <v>8.2378333333333331E-2</v>
      </c>
      <c r="H4">
        <v>3.8210000000000002</v>
      </c>
      <c r="I4">
        <v>1.18</v>
      </c>
      <c r="J4">
        <v>156.142</v>
      </c>
      <c r="K4" s="1">
        <v>1.217314814814815E-3</v>
      </c>
      <c r="L4">
        <v>56</v>
      </c>
    </row>
    <row r="5" spans="1:12" x14ac:dyDescent="0.25">
      <c r="A5">
        <v>4</v>
      </c>
      <c r="B5">
        <v>44</v>
      </c>
      <c r="C5" t="s">
        <v>80</v>
      </c>
      <c r="D5" t="s">
        <v>143</v>
      </c>
      <c r="E5" t="s">
        <v>72</v>
      </c>
      <c r="F5">
        <v>61</v>
      </c>
      <c r="G5" s="1">
        <v>8.2387442129629632E-2</v>
      </c>
      <c r="H5">
        <v>4.6079999999999997</v>
      </c>
      <c r="I5">
        <v>0.78700000000000003</v>
      </c>
      <c r="J5">
        <v>156.125</v>
      </c>
      <c r="K5" s="1">
        <v>1.2142824074074074E-3</v>
      </c>
      <c r="L5">
        <v>58</v>
      </c>
    </row>
    <row r="6" spans="1:12" x14ac:dyDescent="0.25">
      <c r="A6">
        <v>5</v>
      </c>
      <c r="B6">
        <v>77</v>
      </c>
      <c r="C6" t="s">
        <v>71</v>
      </c>
      <c r="D6" t="s">
        <v>144</v>
      </c>
      <c r="E6" t="s">
        <v>72</v>
      </c>
      <c r="F6">
        <v>61</v>
      </c>
      <c r="G6" s="1">
        <v>8.2404930555555547E-2</v>
      </c>
      <c r="H6">
        <v>6.1189999999999998</v>
      </c>
      <c r="I6">
        <v>1.5109999999999999</v>
      </c>
      <c r="J6">
        <v>156.09100000000001</v>
      </c>
      <c r="K6" s="1">
        <v>1.1983101851851853E-3</v>
      </c>
      <c r="L6">
        <v>58</v>
      </c>
    </row>
    <row r="7" spans="1:12" x14ac:dyDescent="0.25">
      <c r="A7">
        <v>6</v>
      </c>
      <c r="B7">
        <v>23</v>
      </c>
      <c r="C7" t="s">
        <v>83</v>
      </c>
      <c r="D7" t="s">
        <v>145</v>
      </c>
      <c r="E7" t="s">
        <v>82</v>
      </c>
      <c r="F7">
        <v>61</v>
      </c>
      <c r="G7" s="1">
        <v>8.2469097222222218E-2</v>
      </c>
      <c r="H7">
        <v>11.663</v>
      </c>
      <c r="I7">
        <v>5.5439999999999996</v>
      </c>
      <c r="J7">
        <v>155.97</v>
      </c>
      <c r="K7" s="1">
        <v>1.218287037037037E-3</v>
      </c>
      <c r="L7">
        <v>59</v>
      </c>
    </row>
    <row r="8" spans="1:12" x14ac:dyDescent="0.25">
      <c r="A8">
        <v>7</v>
      </c>
      <c r="B8">
        <v>4</v>
      </c>
      <c r="C8" t="s">
        <v>86</v>
      </c>
      <c r="D8" t="s">
        <v>143</v>
      </c>
      <c r="E8" t="s">
        <v>87</v>
      </c>
      <c r="F8">
        <v>61</v>
      </c>
      <c r="G8" s="1">
        <v>8.2505046296296292E-2</v>
      </c>
      <c r="H8">
        <v>14.769</v>
      </c>
      <c r="I8">
        <v>3.1059999999999999</v>
      </c>
      <c r="J8">
        <v>155.90199999999999</v>
      </c>
      <c r="K8" s="1">
        <v>1.2235648148148147E-3</v>
      </c>
      <c r="L8">
        <v>58</v>
      </c>
    </row>
    <row r="9" spans="1:12" x14ac:dyDescent="0.25">
      <c r="A9">
        <v>8</v>
      </c>
      <c r="B9">
        <v>10</v>
      </c>
      <c r="C9" t="s">
        <v>90</v>
      </c>
      <c r="D9" t="s">
        <v>146</v>
      </c>
      <c r="E9" t="s">
        <v>74</v>
      </c>
      <c r="F9">
        <v>61</v>
      </c>
      <c r="G9" s="1">
        <v>8.2514050925925925E-2</v>
      </c>
      <c r="H9">
        <v>15.547000000000001</v>
      </c>
      <c r="I9">
        <v>0.77800000000000002</v>
      </c>
      <c r="J9">
        <v>155.88499999999999</v>
      </c>
      <c r="K9" s="1">
        <v>1.2241782407407407E-3</v>
      </c>
      <c r="L9">
        <v>58</v>
      </c>
    </row>
    <row r="10" spans="1:12" x14ac:dyDescent="0.25">
      <c r="A10">
        <v>9</v>
      </c>
      <c r="B10">
        <v>27</v>
      </c>
      <c r="C10" t="s">
        <v>88</v>
      </c>
      <c r="D10" t="s">
        <v>140</v>
      </c>
      <c r="E10" t="s">
        <v>89</v>
      </c>
      <c r="F10">
        <v>61</v>
      </c>
      <c r="G10" s="1">
        <v>8.2527604166666671E-2</v>
      </c>
      <c r="H10">
        <v>16.718</v>
      </c>
      <c r="I10">
        <v>1.171</v>
      </c>
      <c r="J10">
        <v>155.85900000000001</v>
      </c>
      <c r="K10" s="1">
        <v>1.2241319444444446E-3</v>
      </c>
      <c r="L10">
        <v>59</v>
      </c>
    </row>
    <row r="11" spans="1:12" x14ac:dyDescent="0.25">
      <c r="A11">
        <v>10</v>
      </c>
      <c r="B11">
        <v>99</v>
      </c>
      <c r="C11" t="s">
        <v>84</v>
      </c>
      <c r="D11" t="s">
        <v>147</v>
      </c>
      <c r="E11" t="s">
        <v>85</v>
      </c>
      <c r="F11">
        <v>61</v>
      </c>
      <c r="G11" s="1">
        <v>8.2656504629629632E-2</v>
      </c>
      <c r="H11">
        <v>27.855</v>
      </c>
      <c r="I11">
        <v>11.137</v>
      </c>
      <c r="J11">
        <v>155.61600000000001</v>
      </c>
      <c r="K11" s="1">
        <v>1.2225694444444443E-3</v>
      </c>
      <c r="L11">
        <v>59</v>
      </c>
    </row>
    <row r="12" spans="1:12" x14ac:dyDescent="0.25">
      <c r="A12">
        <v>11</v>
      </c>
      <c r="B12">
        <v>8</v>
      </c>
      <c r="C12" t="s">
        <v>93</v>
      </c>
      <c r="D12" t="s">
        <v>146</v>
      </c>
      <c r="E12" t="s">
        <v>70</v>
      </c>
      <c r="F12">
        <v>61</v>
      </c>
      <c r="G12" s="1">
        <v>8.2744247685185179E-2</v>
      </c>
      <c r="H12">
        <v>35.436</v>
      </c>
      <c r="I12">
        <v>7.5810000000000004</v>
      </c>
      <c r="J12">
        <v>155.45099999999999</v>
      </c>
      <c r="K12" s="1">
        <v>1.2300231481481483E-3</v>
      </c>
      <c r="L12">
        <v>54</v>
      </c>
    </row>
    <row r="13" spans="1:12" x14ac:dyDescent="0.25">
      <c r="A13">
        <v>12</v>
      </c>
      <c r="B13">
        <v>55</v>
      </c>
      <c r="C13" t="s">
        <v>92</v>
      </c>
      <c r="D13" t="s">
        <v>148</v>
      </c>
      <c r="E13" t="s">
        <v>87</v>
      </c>
      <c r="F13">
        <v>61</v>
      </c>
      <c r="G13" s="1">
        <v>8.275047453703703E-2</v>
      </c>
      <c r="H13">
        <v>35.973999999999997</v>
      </c>
      <c r="I13">
        <v>0.53800000000000003</v>
      </c>
      <c r="J13">
        <v>155.44</v>
      </c>
      <c r="K13" s="1">
        <v>1.2264930555555555E-3</v>
      </c>
      <c r="L13">
        <v>41</v>
      </c>
    </row>
    <row r="14" spans="1:12" x14ac:dyDescent="0.25">
      <c r="A14">
        <v>13</v>
      </c>
      <c r="B14">
        <v>18</v>
      </c>
      <c r="C14" t="s">
        <v>78</v>
      </c>
      <c r="D14" t="s">
        <v>149</v>
      </c>
      <c r="E14" t="s">
        <v>79</v>
      </c>
      <c r="F14">
        <v>61</v>
      </c>
      <c r="G14" s="1">
        <v>8.2755624999999999E-2</v>
      </c>
      <c r="H14">
        <v>36.418999999999997</v>
      </c>
      <c r="I14">
        <v>0.44500000000000001</v>
      </c>
      <c r="J14">
        <v>155.43</v>
      </c>
      <c r="K14" s="1">
        <v>1.214074074074074E-3</v>
      </c>
      <c r="L14">
        <v>57</v>
      </c>
    </row>
    <row r="15" spans="1:12" x14ac:dyDescent="0.25">
      <c r="A15">
        <v>14</v>
      </c>
      <c r="B15">
        <v>3</v>
      </c>
      <c r="C15" t="s">
        <v>91</v>
      </c>
      <c r="D15" t="s">
        <v>150</v>
      </c>
      <c r="E15" t="s">
        <v>89</v>
      </c>
      <c r="F15">
        <v>61</v>
      </c>
      <c r="G15" s="1">
        <v>8.2769988425925922E-2</v>
      </c>
      <c r="H15">
        <v>37.659999999999997</v>
      </c>
      <c r="I15">
        <v>1.2410000000000001</v>
      </c>
      <c r="J15">
        <v>155.40299999999999</v>
      </c>
      <c r="K15" s="1">
        <v>1.2258680555555556E-3</v>
      </c>
      <c r="L15">
        <v>55</v>
      </c>
    </row>
    <row r="16" spans="1:12" x14ac:dyDescent="0.25">
      <c r="A16">
        <v>15</v>
      </c>
      <c r="B16">
        <v>26</v>
      </c>
      <c r="C16" t="s">
        <v>73</v>
      </c>
      <c r="D16" t="s">
        <v>151</v>
      </c>
      <c r="E16" t="s">
        <v>74</v>
      </c>
      <c r="F16">
        <v>61</v>
      </c>
      <c r="G16" s="1">
        <v>8.2775983796296304E-2</v>
      </c>
      <c r="H16">
        <v>38.177999999999997</v>
      </c>
      <c r="I16">
        <v>0.51800000000000002</v>
      </c>
      <c r="J16">
        <v>155.392</v>
      </c>
      <c r="K16" s="1">
        <v>1.2079976851851854E-3</v>
      </c>
      <c r="L16">
        <v>57</v>
      </c>
    </row>
    <row r="17" spans="1:12" x14ac:dyDescent="0.25">
      <c r="A17">
        <v>16</v>
      </c>
      <c r="B17">
        <v>88</v>
      </c>
      <c r="C17" t="s">
        <v>95</v>
      </c>
      <c r="D17" t="s">
        <v>152</v>
      </c>
      <c r="E17" t="s">
        <v>96</v>
      </c>
      <c r="F17">
        <v>61</v>
      </c>
      <c r="G17" s="1">
        <v>8.2878368055555554E-2</v>
      </c>
      <c r="H17">
        <v>47.024000000000001</v>
      </c>
      <c r="I17">
        <v>8.8460000000000001</v>
      </c>
      <c r="J17">
        <v>155.19999999999999</v>
      </c>
      <c r="K17" s="1">
        <v>1.2360300925925926E-3</v>
      </c>
      <c r="L17">
        <v>59</v>
      </c>
    </row>
    <row r="18" spans="1:12" x14ac:dyDescent="0.25">
      <c r="A18">
        <v>17</v>
      </c>
      <c r="B18">
        <v>20</v>
      </c>
      <c r="C18" t="s">
        <v>69</v>
      </c>
      <c r="D18" t="s">
        <v>153</v>
      </c>
      <c r="E18" t="s">
        <v>70</v>
      </c>
      <c r="F18">
        <v>61</v>
      </c>
      <c r="G18" s="1">
        <v>8.3335520833333329E-2</v>
      </c>
      <c r="H18">
        <v>0</v>
      </c>
      <c r="I18">
        <v>39.497999999999998</v>
      </c>
      <c r="J18">
        <v>154.34800000000001</v>
      </c>
      <c r="K18" s="1">
        <v>1.1840393518518519E-3</v>
      </c>
      <c r="L18">
        <v>58</v>
      </c>
    </row>
    <row r="19" spans="1:12" x14ac:dyDescent="0.25">
      <c r="A19" t="s">
        <v>122</v>
      </c>
      <c r="B19">
        <v>7</v>
      </c>
      <c r="C19" t="s">
        <v>97</v>
      </c>
      <c r="D19" t="s">
        <v>144</v>
      </c>
      <c r="E19" t="s">
        <v>85</v>
      </c>
      <c r="F19">
        <v>49</v>
      </c>
      <c r="G19" s="1">
        <v>6.6917951388888883E-2</v>
      </c>
      <c r="J19">
        <v>154.386</v>
      </c>
      <c r="K19" s="1">
        <v>1.2391435185185185E-3</v>
      </c>
      <c r="L19">
        <v>18</v>
      </c>
    </row>
    <row r="20" spans="1:12" x14ac:dyDescent="0.25">
      <c r="A20" t="s">
        <v>122</v>
      </c>
      <c r="B20">
        <v>11</v>
      </c>
      <c r="C20" t="s">
        <v>94</v>
      </c>
      <c r="D20" t="s">
        <v>154</v>
      </c>
      <c r="E20" t="s">
        <v>79</v>
      </c>
      <c r="F20">
        <v>42</v>
      </c>
      <c r="G20" s="1">
        <v>5.5926261574074071E-2</v>
      </c>
      <c r="J20">
        <v>158.32499999999999</v>
      </c>
      <c r="K20" s="1">
        <v>1.2347569444444444E-3</v>
      </c>
      <c r="L20">
        <v>15</v>
      </c>
    </row>
    <row r="21" spans="1:12" x14ac:dyDescent="0.25">
      <c r="A21" t="s">
        <v>122</v>
      </c>
      <c r="B21">
        <v>63</v>
      </c>
      <c r="C21" t="s">
        <v>98</v>
      </c>
      <c r="D21" t="s">
        <v>143</v>
      </c>
      <c r="E21" t="s">
        <v>96</v>
      </c>
      <c r="F21">
        <v>34</v>
      </c>
      <c r="G21" s="1">
        <v>4.3704884259259259E-2</v>
      </c>
      <c r="J21">
        <v>163.983</v>
      </c>
      <c r="K21" s="1">
        <v>1.2532986111111111E-3</v>
      </c>
      <c r="L21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2021-04-06T16:37:25Z</dcterms:modified>
</cp:coreProperties>
</file>