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1720" windowHeight="12225"/>
  </bookViews>
  <sheets>
    <sheet name="PLL Board BOM" sheetId="1" r:id="rId1"/>
  </sheets>
  <calcPr calcId="125725"/>
</workbook>
</file>

<file path=xl/calcChain.xml><?xml version="1.0" encoding="utf-8"?>
<calcChain xmlns="http://schemas.openxmlformats.org/spreadsheetml/2006/main">
  <c r="F10" i="1"/>
  <c r="F9"/>
  <c r="F8"/>
  <c r="F2"/>
  <c r="F3"/>
  <c r="F4"/>
  <c r="F5"/>
  <c r="F6"/>
  <c r="F7"/>
  <c r="F36"/>
  <c r="F35"/>
  <c r="F26"/>
  <c r="F34"/>
  <c r="F12" l="1"/>
  <c r="F14"/>
  <c r="D37"/>
  <c r="F11"/>
  <c r="F13"/>
  <c r="F15"/>
  <c r="F16"/>
  <c r="F17"/>
  <c r="F18"/>
  <c r="F19"/>
  <c r="F20"/>
  <c r="F21"/>
  <c r="F22"/>
  <c r="F23"/>
  <c r="F24"/>
  <c r="F25"/>
  <c r="F27"/>
  <c r="F28"/>
  <c r="F29"/>
  <c r="F30"/>
  <c r="F31"/>
  <c r="F32"/>
  <c r="F33"/>
  <c r="F37" l="1"/>
</calcChain>
</file>

<file path=xl/comments1.xml><?xml version="1.0" encoding="utf-8"?>
<comments xmlns="http://schemas.openxmlformats.org/spreadsheetml/2006/main">
  <authors>
    <author>Dylan Thorner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Dylan Thorner:</t>
        </r>
        <r>
          <rPr>
            <sz val="9"/>
            <color indexed="81"/>
            <rFont val="Tahoma"/>
            <family val="2"/>
          </rPr>
          <t xml:space="preserve">
Value not listed in schematic, not currently in eagle.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Dylan Thorner:</t>
        </r>
        <r>
          <rPr>
            <sz val="9"/>
            <color indexed="81"/>
            <rFont val="Tahoma"/>
            <family val="2"/>
          </rPr>
          <t xml:space="preserve">
Is this part wanted in the design?
(if not R8 is unnecessary also, if so what eagle part should be used?)</t>
        </r>
      </text>
    </comment>
  </commentList>
</comments>
</file>

<file path=xl/sharedStrings.xml><?xml version="1.0" encoding="utf-8"?>
<sst xmlns="http://schemas.openxmlformats.org/spreadsheetml/2006/main" count="160" uniqueCount="144">
  <si>
    <t>Reference Designator</t>
  </si>
  <si>
    <t>Part Number</t>
  </si>
  <si>
    <t>Description</t>
  </si>
  <si>
    <t>Quantity per board</t>
  </si>
  <si>
    <t>Price per Piece</t>
  </si>
  <si>
    <t>Total Price</t>
  </si>
  <si>
    <t>Link to vendor website</t>
  </si>
  <si>
    <t>Notes</t>
  </si>
  <si>
    <t>TOTALS:</t>
  </si>
  <si>
    <t>http://www.newark.com/avx/08055a102gat2a/capacitor-ceramic-1000pf-50v-c0g/dp/96M1393</t>
  </si>
  <si>
    <t>96M1393</t>
  </si>
  <si>
    <t>1000nF Ceramic Caps</t>
  </si>
  <si>
    <t>C5,C6,C7,C8,C21</t>
  </si>
  <si>
    <t>http://www.newark.com/vishay-dale/crcw201010k0fkef/resistor-thick-film-10kohm-500mw/dp/53K3601</t>
  </si>
  <si>
    <t>53K3601</t>
  </si>
  <si>
    <t>R7,R18,R19,R22</t>
  </si>
  <si>
    <t>C19,C20</t>
  </si>
  <si>
    <r>
      <t>10</t>
    </r>
    <r>
      <rPr>
        <sz val="11"/>
        <color theme="1"/>
        <rFont val="Calibri"/>
        <family val="2"/>
      </rPr>
      <t>µF Tantalum Caps</t>
    </r>
  </si>
  <si>
    <t>Temperature Coefficient is ± 100ppm, 1% tolerance</t>
  </si>
  <si>
    <t>http://www.newark.com/kemet/t491d106k025at/capacitor-tant-10uf-25v-1ohm-7343/dp/57K1947</t>
  </si>
  <si>
    <t>57K1947</t>
  </si>
  <si>
    <t>R20</t>
  </si>
  <si>
    <t>http://www.newark.com/avx/12105c104kaz2a/capacitor-ceramic-0-1uf-50v-x7r/dp/10R6038</t>
  </si>
  <si>
    <t>size: 1210</t>
  </si>
  <si>
    <t>10R6038</t>
  </si>
  <si>
    <t>0.1 µF Ceramic Cap</t>
  </si>
  <si>
    <r>
      <t>100</t>
    </r>
    <r>
      <rPr>
        <sz val="11"/>
        <color theme="1"/>
        <rFont val="Calibri"/>
        <family val="2"/>
      </rPr>
      <t>Ω Thick Film Resistor</t>
    </r>
  </si>
  <si>
    <r>
      <t>10k</t>
    </r>
    <r>
      <rPr>
        <sz val="11"/>
        <color theme="1"/>
        <rFont val="Calibri"/>
        <family val="2"/>
      </rPr>
      <t>Ω Thick Film Resistor</t>
    </r>
  </si>
  <si>
    <t xml:space="preserve"> </t>
  </si>
  <si>
    <t>R9</t>
  </si>
  <si>
    <t>http://www.newark.com/multicomp/mchp05w4f1803t5e/resistor-high-power-180kohm-250mw/dp/01N7009</t>
  </si>
  <si>
    <t>01N7009</t>
  </si>
  <si>
    <t>180 kΩ Thick Film Resistor</t>
  </si>
  <si>
    <t>Temperature Coefficient:± 100ppm/°C     Power Rating:250mW</t>
  </si>
  <si>
    <t>C11, C12, C14, C15, C16, C18</t>
  </si>
  <si>
    <t>R10</t>
  </si>
  <si>
    <t>53K2000</t>
  </si>
  <si>
    <t>150kΩ Think Film Resistor</t>
  </si>
  <si>
    <t>http://www.newark.com/vishay-dale/crcw1206150kfkea/resistor-thick-film-150kohm-250mw/dp/53K2000</t>
  </si>
  <si>
    <t>size: 1206</t>
  </si>
  <si>
    <t>http://search.digikey.com/scripts/DkSearch/dksus.dll?Detail&amp;name=497-6990-1-ND</t>
  </si>
  <si>
    <t>U3A, U3B</t>
  </si>
  <si>
    <t>497-6990-1-ND</t>
  </si>
  <si>
    <t>LM158 Dual Op Amp</t>
  </si>
  <si>
    <t>Replaced lm358 with lm158 for greater temp range, 2 amps/chip</t>
  </si>
  <si>
    <t>R21</t>
  </si>
  <si>
    <t>R11</t>
  </si>
  <si>
    <t>430k kΩ Resistor</t>
  </si>
  <si>
    <t>R14, R15</t>
  </si>
  <si>
    <t>300 kΩ Resistor</t>
  </si>
  <si>
    <t>R16</t>
  </si>
  <si>
    <t>240 kΩ Resistor</t>
  </si>
  <si>
    <t>R17</t>
  </si>
  <si>
    <t>750 kΩ Resistor</t>
  </si>
  <si>
    <t>R13, R23</t>
  </si>
  <si>
    <t>47 kΩ Resistor</t>
  </si>
  <si>
    <t>10 MΩ Resistor</t>
  </si>
  <si>
    <t>R8</t>
  </si>
  <si>
    <t>1 kΩ Resistor</t>
  </si>
  <si>
    <t>R12</t>
  </si>
  <si>
    <t>470 kΩ Resistor</t>
  </si>
  <si>
    <t>C10</t>
  </si>
  <si>
    <t>0.022 µF Ceramic Cap</t>
  </si>
  <si>
    <t>R1</t>
  </si>
  <si>
    <t>50 kΩ 10 turn trimpot</t>
  </si>
  <si>
    <t>C9</t>
  </si>
  <si>
    <t>0.0047 µF Ceramic Cap</t>
  </si>
  <si>
    <t>R24</t>
  </si>
  <si>
    <t>10 kΩ 10 turn trimpot</t>
  </si>
  <si>
    <t>U2</t>
  </si>
  <si>
    <t>http://search.digikey.com/scripts/DkSearch/dksus.dll?Detail&amp;name=445-5114-1-ND</t>
  </si>
  <si>
    <t>445-5114-1-ND</t>
  </si>
  <si>
    <t>490-1506-1-ND</t>
  </si>
  <si>
    <t>http://search.digikey.com/scripts/DkSearch/dksus.dll?Detail&amp;name=490-1506-1-ND</t>
  </si>
  <si>
    <t>http://search.digikey.com/scripts/DkSearch/dksus.dll?Detail&amp;name=P430KFCT-ND</t>
  </si>
  <si>
    <t>Size: 1206</t>
  </si>
  <si>
    <t>P430KFCT-ND</t>
  </si>
  <si>
    <t>http://search.digikey.com/scripts/DkSearch/dksus.dll?Detail&amp;name=P300KFCT-ND</t>
  </si>
  <si>
    <t>300KFCT-ND</t>
  </si>
  <si>
    <t>http://search.digikey.com/scripts/DkSearch/dksus.dll?Detail&amp;name=P750KFCT-ND</t>
  </si>
  <si>
    <t>P750KFCT-ND</t>
  </si>
  <si>
    <t>http://search.digikey.com/scripts/DkSearch/dksus.dll?Detail&amp;name=P240KFCT-ND</t>
  </si>
  <si>
    <t>P240KFCT-ND</t>
  </si>
  <si>
    <t>http://search.digikey.com/scripts/DkSearch/dksus.dll?Detail&amp;name=RNCP1206FTD100RCT-ND</t>
  </si>
  <si>
    <t>size:1206, 0.5 W</t>
  </si>
  <si>
    <t>RNCP1206FTD100RCT-ND</t>
  </si>
  <si>
    <t>47.0KFCT-ND</t>
  </si>
  <si>
    <t>http://search.digikey.com/scripts/DkSearch/dksus.dll?Detail&amp;name=P47.0KFCT-ND</t>
  </si>
  <si>
    <t>R50</t>
  </si>
  <si>
    <t>http://search.digikey.com/scripts/DkSearch/dksus.dll?Detail&amp;name=541-10.0MFCT-ND</t>
  </si>
  <si>
    <t>size:1206. NOTE: Must order a minimum of 10 (it was cheaper than buying a single resistor). The price for ten (8.02) is in included in this spread sheet but ten will be enough for 10 boards</t>
  </si>
  <si>
    <t>541-10.0MFDKR-ND</t>
  </si>
  <si>
    <t>P1.00KFCT-ND</t>
  </si>
  <si>
    <t>http://search.digikey.com/scripts/DkSearch/dksus.dll?Detail&amp;name=P1.00KFCT-ND</t>
  </si>
  <si>
    <t>P470KFCT-ND</t>
  </si>
  <si>
    <t>http://search.digikey.com/scripts/DkSearch/dksus.dll?Detail&amp;name=P470KFCT-ND</t>
  </si>
  <si>
    <t>Size: 0603 NOTE: Must order a minimum of 10 (it was cheaper than buying a single cap). The price for ten is in included in this spread sheet but ten will be enough for 10 boards</t>
  </si>
  <si>
    <t>Should this be included?</t>
  </si>
  <si>
    <t>R51, R52</t>
  </si>
  <si>
    <t>http://search.digikey.com/scripts/DkSearch/dksus.dll?Detail&amp;name=P2.00KAACT-ND</t>
  </si>
  <si>
    <t>Size: 1210. This is possibly needed to fix a impedenace mismatch issue as mentioned by Andy</t>
  </si>
  <si>
    <t>P2.00KAACT-ND</t>
  </si>
  <si>
    <t>2kΩ Resistor</t>
  </si>
  <si>
    <t>R53</t>
  </si>
  <si>
    <t>0Ω Resistor</t>
  </si>
  <si>
    <t>This part may be necessary if the 2k Resistor on the output is not needed</t>
  </si>
  <si>
    <t>RED = part not chosen</t>
  </si>
  <si>
    <t>Temp only down to 0C. This is a DIP part in schematic because SOIC-14 was not in eagle</t>
  </si>
  <si>
    <t>Sean choose a part, but it could not be located in eagle</t>
  </si>
  <si>
    <t>XR221A</t>
  </si>
  <si>
    <t>XR-2211A FSK Tone Decoder</t>
  </si>
  <si>
    <t>1016-1309-5-ND</t>
  </si>
  <si>
    <t xml:space="preserve">T93XA-50K-ND </t>
  </si>
  <si>
    <t>T93YA-10K-ND  </t>
  </si>
  <si>
    <t>http://www.newark.com/osram/lsr976-z/led-lamp/dp/97K3887?Ntt=LSR976-Z</t>
  </si>
  <si>
    <t xml:space="preserve">LSR976-Z </t>
  </si>
  <si>
    <t>LED - RED</t>
  </si>
  <si>
    <t>T93XA503KT20</t>
  </si>
  <si>
    <t>T93YA103KT20</t>
  </si>
  <si>
    <t>generic 0805 resistor</t>
  </si>
  <si>
    <t>WM4800-ND</t>
  </si>
  <si>
    <t>J1, J2, J3</t>
  </si>
  <si>
    <t>70543-0001</t>
  </si>
  <si>
    <t>2-Pin Vertical Connector, Pitch 0.100</t>
  </si>
  <si>
    <t>CTX301LVCT-ND</t>
  </si>
  <si>
    <t xml:space="preserve">X189-ND </t>
  </si>
  <si>
    <t>ECS-80-18-4DN
CRYSTAL 8.000 MHZ 18PF 49US</t>
  </si>
  <si>
    <t>490-1416-1-ND</t>
  </si>
  <si>
    <t>GRM1885C1H360JA01D
CAP CER 36PF 50V 5% C0G 0603</t>
  </si>
  <si>
    <t>P330GCT-ND</t>
  </si>
  <si>
    <t>ERJ-3GEYJ331V
RES 330 OHM 1/10W 5% 0603 SMD</t>
  </si>
  <si>
    <t>BUY SPARES</t>
  </si>
  <si>
    <t>LED1, LED2</t>
  </si>
  <si>
    <t>P10.0CCT-ND</t>
  </si>
  <si>
    <t>ERJ-6ENF10R0V
RES 10.0 OHM 1/8W 1% 0805 SMD</t>
  </si>
  <si>
    <t>445-4040-1-ND</t>
  </si>
  <si>
    <t>C3216X7R1C685K
CAP CER 6.8UF 16V X7R 10% 1206
vcap</t>
  </si>
  <si>
    <t>490-1054-1-ND</t>
  </si>
  <si>
    <t>BLM21PG221SN1D
FERRITE CHIP 220 OHM 2000MA 0805</t>
  </si>
  <si>
    <t>http://www.newark.com/vishay-dale/crcw060310k0fkea/resistor-thick-film-10kohm-100mw/dp/52K8062?Ntt=52K8062</t>
  </si>
  <si>
    <t>52K8062</t>
  </si>
  <si>
    <t>10kΩ Thick Film Resistor
0603</t>
  </si>
  <si>
    <t>Replace all the the 10k</t>
  </si>
  <si>
    <t>These are backup for R6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</si>
</sst>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/>
    <xf numFmtId="0" fontId="2" fillId="0" borderId="0" xfId="0" applyFont="1"/>
    <xf numFmtId="0" fontId="3" fillId="0" borderId="1" xfId="1" applyBorder="1" applyAlignment="1" applyProtection="1"/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0" fillId="0" borderId="1" xfId="0" applyBorder="1" applyAlignment="1"/>
    <xf numFmtId="0" fontId="1" fillId="0" borderId="3" xfId="0" applyFont="1" applyBorder="1"/>
    <xf numFmtId="0" fontId="1" fillId="0" borderId="0" xfId="0" applyFont="1"/>
    <xf numFmtId="0" fontId="5" fillId="0" borderId="0" xfId="0" applyFont="1"/>
    <xf numFmtId="0" fontId="5" fillId="0" borderId="3" xfId="0" applyFont="1" applyBorder="1"/>
    <xf numFmtId="0" fontId="0" fillId="2" borderId="4" xfId="0" applyFill="1" applyBorder="1"/>
    <xf numFmtId="0" fontId="5" fillId="0" borderId="1" xfId="0" applyFont="1" applyBorder="1"/>
    <xf numFmtId="0" fontId="5" fillId="0" borderId="4" xfId="0" applyFont="1" applyBorder="1"/>
    <xf numFmtId="0" fontId="3" fillId="0" borderId="0" xfId="1" applyAlignment="1" applyProtection="1"/>
    <xf numFmtId="0" fontId="8" fillId="0" borderId="1" xfId="0" applyFont="1" applyBorder="1"/>
    <xf numFmtId="164" fontId="5" fillId="0" borderId="1" xfId="0" applyNumberFormat="1" applyFont="1" applyBorder="1"/>
    <xf numFmtId="0" fontId="9" fillId="0" borderId="0" xfId="1" applyFont="1" applyAlignment="1" applyProtection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0" borderId="8" xfId="0" applyFont="1" applyBorder="1"/>
    <xf numFmtId="0" fontId="3" fillId="0" borderId="8" xfId="1" applyBorder="1" applyAlignment="1" applyProtection="1"/>
    <xf numFmtId="0" fontId="8" fillId="0" borderId="8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" fillId="0" borderId="1" xfId="1" applyBorder="1" applyAlignment="1" applyProtection="1">
      <alignment horizontal="left" wrapText="1"/>
    </xf>
  </cellXfs>
  <cellStyles count="2">
    <cellStyle name="Hyperlink" xfId="1" builtinId="8"/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search.digikey.com/scripts/DkSearch/dksus.dll?Detail&amp;name=X1115-ND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342900</xdr:colOff>
      <xdr:row>2</xdr:row>
      <xdr:rowOff>190500</xdr:rowOff>
    </xdr:to>
    <xdr:pic>
      <xdr:nvPicPr>
        <xdr:cNvPr id="1028" name="Picture 4" descr="RoHS Replacemen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1200150"/>
          <a:ext cx="3429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H35" totalsRowShown="0" headerRowDxfId="13" headerRowBorderDxfId="12" tableBorderDxfId="11" totalsRowBorderDxfId="10">
  <autoFilter ref="A1:H35"/>
  <tableColumns count="8">
    <tableColumn id="1" name="Reference Designator" dataDxfId="9"/>
    <tableColumn id="2" name="Part Number" dataDxfId="8"/>
    <tableColumn id="3" name="Description" dataDxfId="7"/>
    <tableColumn id="4" name="Quantity per board" dataDxfId="6"/>
    <tableColumn id="5" name="Price per Piece" dataDxfId="5"/>
    <tableColumn id="6" name="Total Price" dataDxfId="4">
      <calculatedColumnFormula>Table1[[#This Row],[Quantity per board]]*Table1[[#This Row],[Price per Piece]]</calculatedColumnFormula>
    </tableColumn>
    <tableColumn id="7" name="Link to vendor website" dataDxfId="3"/>
    <tableColumn id="8" name="Not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scripts/DkSearch/dksus.dll?Detail&amp;name=445-5114-1-ND" TargetMode="External"/><Relationship Id="rId13" Type="http://schemas.openxmlformats.org/officeDocument/2006/relationships/hyperlink" Target="http://search.digikey.com/scripts/DkSearch/dksus.dll?Detail&amp;name=P240KFCT-ND" TargetMode="External"/><Relationship Id="rId18" Type="http://schemas.openxmlformats.org/officeDocument/2006/relationships/hyperlink" Target="http://search.digikey.com/scripts/DkSearch/dksus.dll?Detail&amp;name=P470KFCT-ND" TargetMode="External"/><Relationship Id="rId26" Type="http://schemas.openxmlformats.org/officeDocument/2006/relationships/hyperlink" Target="http://search.digikey.com/scripts/DkSearch/dksus.dll?Detail&amp;name=CTX301LVCT-ND" TargetMode="External"/><Relationship Id="rId3" Type="http://schemas.openxmlformats.org/officeDocument/2006/relationships/hyperlink" Target="http://www.newark.com/kemet/t491d106k025at/capacitor-tant-10uf-25v-1ohm-7343/dp/57K1947" TargetMode="External"/><Relationship Id="rId21" Type="http://schemas.openxmlformats.org/officeDocument/2006/relationships/hyperlink" Target="http://search.digikey.com/scripts/DkSearch/dksus.dll?Detail&amp;name=T93XA-50K-ND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://search.digikey.com/scripts/DkSearch/dksus.dll?Detail&amp;name=497-6990-1-ND" TargetMode="External"/><Relationship Id="rId12" Type="http://schemas.openxmlformats.org/officeDocument/2006/relationships/hyperlink" Target="http://search.digikey.com/scripts/DkSearch/dksus.dll?Detail&amp;name=P750KFCT-ND" TargetMode="External"/><Relationship Id="rId17" Type="http://schemas.openxmlformats.org/officeDocument/2006/relationships/hyperlink" Target="http://search.digikey.com/scripts/DkSearch/dksus.dll?Detail&amp;name=P1.00KFCT-ND" TargetMode="External"/><Relationship Id="rId25" Type="http://schemas.openxmlformats.org/officeDocument/2006/relationships/hyperlink" Target="http://search.digikey.com/scripts/DkSearch/dksus.dll?Detail&amp;name=WM4800-ND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www.newark.com/vishay-dale/crcw201010k0fkef/resistor-thick-film-10kohm-500mw/dp/53K3601" TargetMode="External"/><Relationship Id="rId16" Type="http://schemas.openxmlformats.org/officeDocument/2006/relationships/hyperlink" Target="http://search.digikey.com/scripts/DkSearch/dksus.dll?Detail&amp;name=541-10.0MFCT-ND" TargetMode="External"/><Relationship Id="rId20" Type="http://schemas.openxmlformats.org/officeDocument/2006/relationships/hyperlink" Target="http://search.digikey.com/scripts/DkSearch/dksus.dll?Detail&amp;name=1016-1309-5-ND" TargetMode="External"/><Relationship Id="rId29" Type="http://schemas.openxmlformats.org/officeDocument/2006/relationships/hyperlink" Target="http://search.digikey.com/scripts/DkSearch/dksus.dll?Detail&amp;name=P10.0CCT-ND" TargetMode="External"/><Relationship Id="rId1" Type="http://schemas.openxmlformats.org/officeDocument/2006/relationships/hyperlink" Target="http://www.newark.com/avx/08055a102gat2a/capacitor-ceramic-1000pf-50v-c0g/dp/96M1393" TargetMode="External"/><Relationship Id="rId6" Type="http://schemas.openxmlformats.org/officeDocument/2006/relationships/hyperlink" Target="http://www.newark.com/vishay-dale/crcw1206150kfkea/resistor-thick-film-150kohm-250mw/dp/53K2000" TargetMode="External"/><Relationship Id="rId11" Type="http://schemas.openxmlformats.org/officeDocument/2006/relationships/hyperlink" Target="http://search.digikey.com/scripts/DkSearch/dksus.dll?Detail&amp;name=P300KFCT-ND" TargetMode="External"/><Relationship Id="rId24" Type="http://schemas.openxmlformats.org/officeDocument/2006/relationships/hyperlink" Target="http://search.digikey.com/scripts/DkSearch/dksus.dll?Detail&amp;name=WM4800-ND" TargetMode="External"/><Relationship Id="rId32" Type="http://schemas.openxmlformats.org/officeDocument/2006/relationships/hyperlink" Target="http://www.newark.com/vishay-dale/crcw060310k0fkea/resistor-thick-film-10kohm-100mw/dp/52K8062?Ntt=52K8062" TargetMode="External"/><Relationship Id="rId37" Type="http://schemas.openxmlformats.org/officeDocument/2006/relationships/comments" Target="../comments1.xml"/><Relationship Id="rId5" Type="http://schemas.openxmlformats.org/officeDocument/2006/relationships/hyperlink" Target="http://www.newark.com/avx/12105c104kaz2a/capacitor-ceramic-0-1uf-50v-x7r/dp/10R6038" TargetMode="External"/><Relationship Id="rId15" Type="http://schemas.openxmlformats.org/officeDocument/2006/relationships/hyperlink" Target="http://search.digikey.com/scripts/DkSearch/dksus.dll?Detail&amp;name=P47.0KFCT-ND" TargetMode="External"/><Relationship Id="rId23" Type="http://schemas.openxmlformats.org/officeDocument/2006/relationships/hyperlink" Target="http://www.newark.com/osram/lsr976-z/led-lamp/dp/97K3887?Ntt=LSR976-Z" TargetMode="External"/><Relationship Id="rId28" Type="http://schemas.openxmlformats.org/officeDocument/2006/relationships/hyperlink" Target="http://search.digikey.com/scripts/DkSearch/dksus.dll?Detail&amp;name=P330GCT-ND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://search.digikey.com/scripts/DkSearch/dksus.dll?Detail&amp;name=P430KFCT-ND" TargetMode="External"/><Relationship Id="rId19" Type="http://schemas.openxmlformats.org/officeDocument/2006/relationships/hyperlink" Target="http://search.digikey.com/scripts/DkSearch/dksus.dll?Detail&amp;name=P2.00KAACT-ND" TargetMode="External"/><Relationship Id="rId31" Type="http://schemas.openxmlformats.org/officeDocument/2006/relationships/hyperlink" Target="http://search.digikey.com/scripts/DkSearch/dksus.dll?Detail&amp;name=490-1054-1-ND" TargetMode="External"/><Relationship Id="rId4" Type="http://schemas.openxmlformats.org/officeDocument/2006/relationships/hyperlink" Target="http://www.newark.com/multicomp/mchp05w4f1803t5e/resistor-high-power-180kohm-250mw/dp/01N7009" TargetMode="External"/><Relationship Id="rId9" Type="http://schemas.openxmlformats.org/officeDocument/2006/relationships/hyperlink" Target="http://search.digikey.com/scripts/DkSearch/dksus.dll?Detail&amp;name=490-1506-1-ND" TargetMode="External"/><Relationship Id="rId14" Type="http://schemas.openxmlformats.org/officeDocument/2006/relationships/hyperlink" Target="http://search.digikey.com/scripts/DkSearch/dksus.dll?Detail&amp;name=RNCP1206FTD100RCT-ND" TargetMode="External"/><Relationship Id="rId22" Type="http://schemas.openxmlformats.org/officeDocument/2006/relationships/hyperlink" Target="http://search.digikey.com/scripts/DkSearch/dksus.dll?Detail&amp;name=T93YA-10K-ND" TargetMode="External"/><Relationship Id="rId27" Type="http://schemas.openxmlformats.org/officeDocument/2006/relationships/hyperlink" Target="http://search.digikey.com/scripts/DkSearch/dksus.dll?Detail&amp;name=490-1416-1-ND" TargetMode="External"/><Relationship Id="rId30" Type="http://schemas.openxmlformats.org/officeDocument/2006/relationships/hyperlink" Target="http://search.digikey.com/scripts/DkSearch/dksus.dll?Detail&amp;name=445-4040-1-ND" TargetMode="External"/><Relationship Id="rId3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topLeftCell="A3" zoomScale="85" zoomScaleNormal="85" workbookViewId="0">
      <selection activeCell="E8" sqref="E8"/>
    </sheetView>
  </sheetViews>
  <sheetFormatPr defaultRowHeight="15"/>
  <cols>
    <col min="1" max="1" width="24.7109375" customWidth="1"/>
    <col min="2" max="2" width="14.42578125" customWidth="1"/>
    <col min="3" max="3" width="33.5703125" bestFit="1" customWidth="1"/>
    <col min="4" max="4" width="11.42578125" customWidth="1"/>
    <col min="5" max="5" width="11" customWidth="1"/>
    <col min="6" max="6" width="12.28515625" customWidth="1"/>
    <col min="7" max="7" width="25" customWidth="1"/>
    <col min="8" max="8" width="73.42578125" customWidth="1"/>
  </cols>
  <sheetData>
    <row r="1" spans="1:8" ht="47.25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spans="1:8" s="10" customFormat="1" ht="47.25" customHeight="1">
      <c r="A2" s="26"/>
      <c r="B2" s="27"/>
      <c r="C2" s="27"/>
      <c r="D2" s="27"/>
      <c r="E2" s="28"/>
      <c r="F2" s="28">
        <f>Table1[[#This Row],[Quantity per board]]*Table1[[#This Row],[Price per Piece]]</f>
        <v>0</v>
      </c>
      <c r="G2" s="14"/>
      <c r="H2" s="29"/>
    </row>
    <row r="3" spans="1:8" s="10" customFormat="1" ht="47.25" customHeight="1">
      <c r="A3" s="26"/>
      <c r="B3" s="30" t="s">
        <v>125</v>
      </c>
      <c r="C3" s="32" t="s">
        <v>126</v>
      </c>
      <c r="D3" s="32">
        <v>1</v>
      </c>
      <c r="E3" s="28"/>
      <c r="F3" s="28">
        <f>Table1[[#This Row],[Quantity per board]]*Table1[[#This Row],[Price per Piece]]</f>
        <v>0</v>
      </c>
      <c r="G3" s="22" t="s">
        <v>124</v>
      </c>
      <c r="H3" s="29" t="s">
        <v>131</v>
      </c>
    </row>
    <row r="4" spans="1:8" s="10" customFormat="1" ht="47.25" customHeight="1">
      <c r="A4" s="26"/>
      <c r="B4" s="31" t="s">
        <v>127</v>
      </c>
      <c r="C4" s="32" t="s">
        <v>128</v>
      </c>
      <c r="D4" s="32">
        <v>2</v>
      </c>
      <c r="E4" s="28"/>
      <c r="F4" s="28">
        <f>Table1[[#This Row],[Quantity per board]]*Table1[[#This Row],[Price per Piece]]</f>
        <v>0</v>
      </c>
      <c r="G4" s="14"/>
      <c r="H4" s="29" t="s">
        <v>131</v>
      </c>
    </row>
    <row r="5" spans="1:8" s="10" customFormat="1" ht="47.25" customHeight="1">
      <c r="A5" s="26"/>
      <c r="B5" s="31" t="s">
        <v>129</v>
      </c>
      <c r="C5" s="32" t="s">
        <v>130</v>
      </c>
      <c r="D5" s="32">
        <v>2</v>
      </c>
      <c r="E5" s="28">
        <v>0.03</v>
      </c>
      <c r="F5" s="28">
        <f>Table1[[#This Row],[Quantity per board]]*Table1[[#This Row],[Price per Piece]]</f>
        <v>0.06</v>
      </c>
      <c r="G5" s="14"/>
      <c r="H5" s="29" t="s">
        <v>131</v>
      </c>
    </row>
    <row r="6" spans="1:8" s="10" customFormat="1" ht="47.25" customHeight="1">
      <c r="A6" s="26"/>
      <c r="B6" s="31" t="s">
        <v>133</v>
      </c>
      <c r="C6" s="32" t="s">
        <v>134</v>
      </c>
      <c r="D6" s="32">
        <v>1</v>
      </c>
      <c r="E6" s="28"/>
      <c r="F6" s="28">
        <f>Table1[[#This Row],[Quantity per board]]*Table1[[#This Row],[Price per Piece]]</f>
        <v>0</v>
      </c>
      <c r="G6" s="14"/>
      <c r="H6" s="29" t="s">
        <v>131</v>
      </c>
    </row>
    <row r="7" spans="1:8" s="10" customFormat="1" ht="47.25" customHeight="1">
      <c r="A7" s="26"/>
      <c r="B7" s="31" t="s">
        <v>135</v>
      </c>
      <c r="C7" s="32" t="s">
        <v>136</v>
      </c>
      <c r="D7" s="32">
        <v>1</v>
      </c>
      <c r="E7" s="28"/>
      <c r="F7" s="28">
        <f>Table1[[#This Row],[Quantity per board]]*Table1[[#This Row],[Price per Piece]]</f>
        <v>0</v>
      </c>
      <c r="G7" s="14"/>
      <c r="H7" s="29" t="s">
        <v>131</v>
      </c>
    </row>
    <row r="8" spans="1:8" s="10" customFormat="1" ht="47.25" customHeight="1">
      <c r="A8" s="26"/>
      <c r="B8" s="31" t="s">
        <v>137</v>
      </c>
      <c r="C8" s="32" t="s">
        <v>138</v>
      </c>
      <c r="D8" s="32">
        <v>1</v>
      </c>
      <c r="E8" s="28"/>
      <c r="F8" s="28">
        <f>Table1[[#This Row],[Quantity per board]]*Table1[[#This Row],[Price per Piece]]</f>
        <v>0</v>
      </c>
      <c r="G8" s="14"/>
      <c r="H8" s="29" t="s">
        <v>143</v>
      </c>
    </row>
    <row r="9" spans="1:8" s="10" customFormat="1" ht="47.25" customHeight="1">
      <c r="A9" s="26"/>
      <c r="B9" s="9" t="s">
        <v>140</v>
      </c>
      <c r="C9" s="33" t="s">
        <v>141</v>
      </c>
      <c r="D9" s="33"/>
      <c r="E9" s="28"/>
      <c r="F9" s="28">
        <f>Table1[[#This Row],[Quantity per board]]*Table1[[#This Row],[Price per Piece]]</f>
        <v>0</v>
      </c>
      <c r="G9" s="34" t="s">
        <v>139</v>
      </c>
      <c r="H9" s="29" t="s">
        <v>142</v>
      </c>
    </row>
    <row r="10" spans="1:8" s="10" customFormat="1" ht="47.25" customHeight="1">
      <c r="A10" s="26"/>
      <c r="B10" s="9"/>
      <c r="C10" s="33"/>
      <c r="D10" s="33"/>
      <c r="E10" s="28"/>
      <c r="F10" s="28">
        <f>Table1[[#This Row],[Quantity per board]]*Table1[[#This Row],[Price per Piece]]</f>
        <v>0</v>
      </c>
      <c r="G10" s="9"/>
      <c r="H10" s="29"/>
    </row>
    <row r="11" spans="1:8">
      <c r="A11" s="2" t="s">
        <v>12</v>
      </c>
      <c r="B11" s="11" t="s">
        <v>10</v>
      </c>
      <c r="C11" s="11" t="s">
        <v>11</v>
      </c>
      <c r="D11" s="1">
        <v>5</v>
      </c>
      <c r="E11" s="6">
        <v>0.33800000000000002</v>
      </c>
      <c r="F11" s="6">
        <f>Table1[[#This Row],[Quantity per board]]*Table1[[#This Row],[Price per Piece]]</f>
        <v>1.6900000000000002</v>
      </c>
      <c r="G11" s="9" t="s">
        <v>9</v>
      </c>
      <c r="H11" s="12" t="s">
        <v>28</v>
      </c>
    </row>
    <row r="12" spans="1:8">
      <c r="A12" s="2" t="s">
        <v>34</v>
      </c>
      <c r="B12" s="11" t="s">
        <v>24</v>
      </c>
      <c r="C12" s="1" t="s">
        <v>25</v>
      </c>
      <c r="D12" s="1">
        <v>6</v>
      </c>
      <c r="E12" s="6">
        <v>0.27</v>
      </c>
      <c r="F12" s="6">
        <f>Table1[[#This Row],[Quantity per board]]*Table1[[#This Row],[Price per Piece]]</f>
        <v>1.62</v>
      </c>
      <c r="G12" s="9" t="s">
        <v>22</v>
      </c>
      <c r="H12" s="12" t="s">
        <v>23</v>
      </c>
    </row>
    <row r="13" spans="1:8">
      <c r="A13" s="2" t="s">
        <v>21</v>
      </c>
      <c r="B13" s="11" t="s">
        <v>85</v>
      </c>
      <c r="C13" s="11" t="s">
        <v>26</v>
      </c>
      <c r="D13" s="1">
        <v>1</v>
      </c>
      <c r="E13" s="6">
        <v>0.09</v>
      </c>
      <c r="F13" s="6">
        <f>Table1[[#This Row],[Quantity per board]]*Table1[[#This Row],[Price per Piece]]</f>
        <v>0.09</v>
      </c>
      <c r="G13" s="9" t="s">
        <v>83</v>
      </c>
      <c r="H13" s="12" t="s">
        <v>84</v>
      </c>
    </row>
    <row r="14" spans="1:8">
      <c r="A14" s="13" t="s">
        <v>15</v>
      </c>
      <c r="B14" s="11" t="s">
        <v>14</v>
      </c>
      <c r="C14" s="11" t="s">
        <v>27</v>
      </c>
      <c r="D14" s="1">
        <v>4</v>
      </c>
      <c r="E14" s="6">
        <v>0.33</v>
      </c>
      <c r="F14" s="6">
        <f>Table1[[#This Row],[Quantity per board]]*Table1[[#This Row],[Price per Piece]]</f>
        <v>1.32</v>
      </c>
      <c r="G14" s="9" t="s">
        <v>13</v>
      </c>
      <c r="H14" s="12" t="s">
        <v>18</v>
      </c>
    </row>
    <row r="15" spans="1:8">
      <c r="A15" s="15" t="s">
        <v>45</v>
      </c>
      <c r="B15" s="11"/>
      <c r="C15" s="11" t="s">
        <v>104</v>
      </c>
      <c r="D15" s="1">
        <v>1</v>
      </c>
      <c r="E15" s="6"/>
      <c r="F15" s="6">
        <f>Table1[[#This Row],[Quantity per board]]*Table1[[#This Row],[Price per Piece]]</f>
        <v>0</v>
      </c>
      <c r="G15" s="14"/>
      <c r="H15" s="12" t="s">
        <v>119</v>
      </c>
    </row>
    <row r="16" spans="1:8">
      <c r="A16" s="2" t="s">
        <v>16</v>
      </c>
      <c r="B16" s="11" t="s">
        <v>20</v>
      </c>
      <c r="C16" s="11" t="s">
        <v>17</v>
      </c>
      <c r="D16" s="1">
        <v>2</v>
      </c>
      <c r="E16" s="6">
        <v>0.47699999999999998</v>
      </c>
      <c r="F16" s="6">
        <f>Table1[[#This Row],[Quantity per board]]*Table1[[#This Row],[Price per Piece]]</f>
        <v>0.95399999999999996</v>
      </c>
      <c r="G16" s="9" t="s">
        <v>19</v>
      </c>
      <c r="H16" s="10" t="s">
        <v>28</v>
      </c>
    </row>
    <row r="17" spans="1:8">
      <c r="A17" s="2" t="s">
        <v>35</v>
      </c>
      <c r="B17" s="11" t="s">
        <v>36</v>
      </c>
      <c r="C17" s="11" t="s">
        <v>37</v>
      </c>
      <c r="D17" s="1">
        <v>1</v>
      </c>
      <c r="E17" s="6">
        <v>8.6999999999999994E-2</v>
      </c>
      <c r="F17" s="6">
        <f>Table1[[#This Row],[Quantity per board]]*Table1[[#This Row],[Price per Piece]]</f>
        <v>8.6999999999999994E-2</v>
      </c>
      <c r="G17" s="9" t="s">
        <v>38</v>
      </c>
      <c r="H17" s="12" t="s">
        <v>39</v>
      </c>
    </row>
    <row r="18" spans="1:8">
      <c r="A18" s="2" t="s">
        <v>29</v>
      </c>
      <c r="B18" s="11" t="s">
        <v>31</v>
      </c>
      <c r="C18" s="11" t="s">
        <v>32</v>
      </c>
      <c r="D18" s="1">
        <v>1</v>
      </c>
      <c r="E18" s="6">
        <v>4.4999999999999998E-2</v>
      </c>
      <c r="F18" s="6">
        <f>Table1[[#This Row],[Quantity per board]]*Table1[[#This Row],[Price per Piece]]</f>
        <v>4.4999999999999998E-2</v>
      </c>
      <c r="G18" s="9" t="s">
        <v>30</v>
      </c>
      <c r="H18" s="10" t="s">
        <v>33</v>
      </c>
    </row>
    <row r="19" spans="1:8">
      <c r="A19" s="18" t="s">
        <v>46</v>
      </c>
      <c r="B19" s="11" t="s">
        <v>76</v>
      </c>
      <c r="C19" s="11" t="s">
        <v>47</v>
      </c>
      <c r="D19" s="1">
        <v>1</v>
      </c>
      <c r="E19" s="6">
        <v>0.1</v>
      </c>
      <c r="F19" s="6">
        <f>Table1[[#This Row],[Quantity per board]]*Table1[[#This Row],[Price per Piece]]</f>
        <v>0.1</v>
      </c>
      <c r="G19" s="9" t="s">
        <v>74</v>
      </c>
      <c r="H19" s="12" t="s">
        <v>75</v>
      </c>
    </row>
    <row r="20" spans="1:8">
      <c r="A20" s="2" t="s">
        <v>41</v>
      </c>
      <c r="B20" s="11" t="s">
        <v>42</v>
      </c>
      <c r="C20" s="11" t="s">
        <v>43</v>
      </c>
      <c r="D20" s="1">
        <v>1</v>
      </c>
      <c r="E20" s="6">
        <v>1.84</v>
      </c>
      <c r="F20" s="6">
        <f>Table1[[#This Row],[Quantity per board]]*Table1[[#This Row],[Price per Piece]]</f>
        <v>1.84</v>
      </c>
      <c r="G20" s="9" t="s">
        <v>40</v>
      </c>
      <c r="H20" s="12" t="s">
        <v>44</v>
      </c>
    </row>
    <row r="21" spans="1:8">
      <c r="A21" s="18" t="s">
        <v>48</v>
      </c>
      <c r="B21" s="11" t="s">
        <v>78</v>
      </c>
      <c r="C21" s="11" t="s">
        <v>49</v>
      </c>
      <c r="D21" s="1">
        <v>2</v>
      </c>
      <c r="E21" s="6">
        <v>0.1</v>
      </c>
      <c r="F21" s="6">
        <f>Table1[[#This Row],[Quantity per board]]*Table1[[#This Row],[Price per Piece]]</f>
        <v>0.2</v>
      </c>
      <c r="G21" s="9" t="s">
        <v>77</v>
      </c>
      <c r="H21" s="12" t="s">
        <v>39</v>
      </c>
    </row>
    <row r="22" spans="1:8">
      <c r="A22" s="18" t="s">
        <v>50</v>
      </c>
      <c r="B22" t="s">
        <v>82</v>
      </c>
      <c r="C22" s="11" t="s">
        <v>51</v>
      </c>
      <c r="D22" s="1">
        <v>1</v>
      </c>
      <c r="E22" s="6">
        <v>0.1</v>
      </c>
      <c r="F22" s="6">
        <f>Table1[[#This Row],[Quantity per board]]*Table1[[#This Row],[Price per Piece]]</f>
        <v>0.1</v>
      </c>
      <c r="G22" s="9" t="s">
        <v>81</v>
      </c>
      <c r="H22" s="12" t="s">
        <v>39</v>
      </c>
    </row>
    <row r="23" spans="1:8">
      <c r="A23" s="18" t="s">
        <v>52</v>
      </c>
      <c r="B23" s="11" t="s">
        <v>80</v>
      </c>
      <c r="C23" s="11" t="s">
        <v>53</v>
      </c>
      <c r="D23" s="1">
        <v>1</v>
      </c>
      <c r="E23" s="6">
        <v>0.1</v>
      </c>
      <c r="F23" s="6">
        <f>Table1[[#This Row],[Quantity per board]]*Table1[[#This Row],[Price per Piece]]</f>
        <v>0.1</v>
      </c>
      <c r="G23" s="9" t="s">
        <v>79</v>
      </c>
      <c r="H23" s="12" t="s">
        <v>39</v>
      </c>
    </row>
    <row r="24" spans="1:8">
      <c r="A24" s="18" t="s">
        <v>54</v>
      </c>
      <c r="B24" s="11" t="s">
        <v>86</v>
      </c>
      <c r="C24" s="11" t="s">
        <v>55</v>
      </c>
      <c r="D24" s="1">
        <v>2</v>
      </c>
      <c r="E24" s="6">
        <v>0.1</v>
      </c>
      <c r="F24" s="6">
        <f>Table1[[#This Row],[Quantity per board]]*Table1[[#This Row],[Price per Piece]]</f>
        <v>0.2</v>
      </c>
      <c r="G24" s="9" t="s">
        <v>87</v>
      </c>
      <c r="H24" s="12" t="s">
        <v>39</v>
      </c>
    </row>
    <row r="25" spans="1:8">
      <c r="A25" s="18" t="s">
        <v>88</v>
      </c>
      <c r="B25" s="11" t="s">
        <v>91</v>
      </c>
      <c r="C25" s="11" t="s">
        <v>56</v>
      </c>
      <c r="D25" s="1">
        <v>1</v>
      </c>
      <c r="E25" s="6">
        <v>8.02</v>
      </c>
      <c r="F25" s="6">
        <f>Table1[[#This Row],[Quantity per board]]*Table1[[#This Row],[Price per Piece]]</f>
        <v>8.02</v>
      </c>
      <c r="G25" s="9" t="s">
        <v>89</v>
      </c>
      <c r="H25" s="19" t="s">
        <v>90</v>
      </c>
    </row>
    <row r="26" spans="1:8">
      <c r="A26" s="18" t="s">
        <v>57</v>
      </c>
      <c r="B26" s="11" t="s">
        <v>92</v>
      </c>
      <c r="C26" s="11" t="s">
        <v>58</v>
      </c>
      <c r="D26" s="1">
        <v>1</v>
      </c>
      <c r="E26" s="6">
        <v>0.1</v>
      </c>
      <c r="F26" s="6">
        <f>Table1[[#This Row],[Quantity per board]]*Table1[[#This Row],[Price per Piece]]</f>
        <v>0.1</v>
      </c>
      <c r="G26" s="9" t="s">
        <v>93</v>
      </c>
      <c r="H26" s="12" t="s">
        <v>39</v>
      </c>
    </row>
    <row r="27" spans="1:8">
      <c r="A27" s="18" t="s">
        <v>59</v>
      </c>
      <c r="B27" s="11" t="s">
        <v>94</v>
      </c>
      <c r="C27" s="11" t="s">
        <v>60</v>
      </c>
      <c r="D27" s="1">
        <v>1</v>
      </c>
      <c r="E27" s="6">
        <v>0.1</v>
      </c>
      <c r="F27" s="6">
        <f>Table1[[#This Row],[Quantity per board]]*Table1[[#This Row],[Price per Piece]]</f>
        <v>0.1</v>
      </c>
      <c r="G27" s="9" t="s">
        <v>95</v>
      </c>
      <c r="H27" s="12" t="s">
        <v>39</v>
      </c>
    </row>
    <row r="28" spans="1:8" ht="35.25" customHeight="1">
      <c r="A28" s="18" t="s">
        <v>132</v>
      </c>
      <c r="B28" s="10" t="s">
        <v>115</v>
      </c>
      <c r="C28" s="11" t="s">
        <v>116</v>
      </c>
      <c r="D28" s="1">
        <v>2</v>
      </c>
      <c r="E28" s="6">
        <v>5.7000000000000002E-2</v>
      </c>
      <c r="F28" s="6">
        <f>Table1[[#This Row],[Quantity per board]]*Table1[[#This Row],[Price per Piece]]</f>
        <v>0.114</v>
      </c>
      <c r="G28" s="9" t="s">
        <v>114</v>
      </c>
      <c r="H28" s="12" t="s">
        <v>97</v>
      </c>
    </row>
    <row r="29" spans="1:8">
      <c r="A29" s="18" t="s">
        <v>61</v>
      </c>
      <c r="B29" s="11" t="s">
        <v>71</v>
      </c>
      <c r="C29" s="11" t="s">
        <v>62</v>
      </c>
      <c r="D29" s="1">
        <v>1</v>
      </c>
      <c r="E29" s="6">
        <v>8</v>
      </c>
      <c r="F29" s="6">
        <f>Table1[[#This Row],[Quantity per board]]*Table1[[#This Row],[Price per Piece]]</f>
        <v>8</v>
      </c>
      <c r="G29" s="9" t="s">
        <v>70</v>
      </c>
      <c r="H29" s="19" t="s">
        <v>96</v>
      </c>
    </row>
    <row r="30" spans="1:8" ht="15.75">
      <c r="A30" s="18" t="s">
        <v>63</v>
      </c>
      <c r="B30" s="23" t="s">
        <v>117</v>
      </c>
      <c r="C30" s="11" t="s">
        <v>64</v>
      </c>
      <c r="D30" s="1">
        <v>1</v>
      </c>
      <c r="E30" s="6">
        <v>1.7</v>
      </c>
      <c r="F30" s="6">
        <f>Table1[[#This Row],[Quantity per board]]*Table1[[#This Row],[Price per Piece]]</f>
        <v>1.7</v>
      </c>
      <c r="G30" s="22" t="s">
        <v>112</v>
      </c>
      <c r="H30" s="12" t="s">
        <v>108</v>
      </c>
    </row>
    <row r="31" spans="1:8">
      <c r="A31" s="18" t="s">
        <v>65</v>
      </c>
      <c r="B31" s="11" t="s">
        <v>72</v>
      </c>
      <c r="C31" s="11" t="s">
        <v>66</v>
      </c>
      <c r="D31" s="1">
        <v>1</v>
      </c>
      <c r="E31" s="6">
        <v>7.24</v>
      </c>
      <c r="F31" s="6">
        <f>Table1[[#This Row],[Quantity per board]]*Table1[[#This Row],[Price per Piece]]</f>
        <v>7.24</v>
      </c>
      <c r="G31" s="9" t="s">
        <v>73</v>
      </c>
      <c r="H31" s="19" t="s">
        <v>96</v>
      </c>
    </row>
    <row r="32" spans="1:8" ht="15.75">
      <c r="A32" s="18" t="s">
        <v>67</v>
      </c>
      <c r="B32" s="23" t="s">
        <v>118</v>
      </c>
      <c r="C32" s="11" t="s">
        <v>68</v>
      </c>
      <c r="D32" s="1">
        <v>1</v>
      </c>
      <c r="E32" s="6">
        <v>1.7</v>
      </c>
      <c r="F32" s="6">
        <f>Table1[[#This Row],[Quantity per board]]*Table1[[#This Row],[Price per Piece]]</f>
        <v>1.7</v>
      </c>
      <c r="G32" s="22" t="s">
        <v>113</v>
      </c>
      <c r="H32" s="12" t="s">
        <v>108</v>
      </c>
    </row>
    <row r="33" spans="1:8">
      <c r="A33" s="18" t="s">
        <v>69</v>
      </c>
      <c r="B33" s="20" t="s">
        <v>109</v>
      </c>
      <c r="C33" s="20" t="s">
        <v>110</v>
      </c>
      <c r="D33" s="20">
        <v>1</v>
      </c>
      <c r="E33" s="24">
        <v>2.65</v>
      </c>
      <c r="F33" s="24">
        <f>Table1[[#This Row],[Quantity per board]]*Table1[[#This Row],[Price per Piece]]</f>
        <v>2.65</v>
      </c>
      <c r="G33" s="25" t="s">
        <v>111</v>
      </c>
      <c r="H33" s="17" t="s">
        <v>107</v>
      </c>
    </row>
    <row r="34" spans="1:8" s="10" customFormat="1">
      <c r="A34" s="18" t="s">
        <v>98</v>
      </c>
      <c r="B34" s="10" t="s">
        <v>101</v>
      </c>
      <c r="C34" s="20" t="s">
        <v>102</v>
      </c>
      <c r="D34" s="1">
        <v>2</v>
      </c>
      <c r="E34" s="6">
        <v>0.52</v>
      </c>
      <c r="F34" s="6">
        <f>Table1[[#This Row],[Quantity per board]]*Table1[[#This Row],[Price per Piece]]</f>
        <v>1.04</v>
      </c>
      <c r="G34" s="9" t="s">
        <v>99</v>
      </c>
      <c r="H34" s="12" t="s">
        <v>100</v>
      </c>
    </row>
    <row r="35" spans="1:8">
      <c r="A35" s="15" t="s">
        <v>103</v>
      </c>
      <c r="B35" s="11"/>
      <c r="C35" s="11" t="s">
        <v>104</v>
      </c>
      <c r="D35" s="11">
        <v>2</v>
      </c>
      <c r="E35" s="6"/>
      <c r="F35" s="6">
        <f>Table1[[#This Row],[Quantity per board]]*Table1[[#This Row],[Price per Piece]]</f>
        <v>0</v>
      </c>
      <c r="G35" s="14"/>
      <c r="H35" s="21" t="s">
        <v>105</v>
      </c>
    </row>
    <row r="36" spans="1:8" s="10" customFormat="1">
      <c r="A36" s="18" t="s">
        <v>121</v>
      </c>
      <c r="B36" s="11" t="s">
        <v>122</v>
      </c>
      <c r="C36" s="11" t="s">
        <v>123</v>
      </c>
      <c r="D36" s="11">
        <v>3</v>
      </c>
      <c r="E36" s="6">
        <v>0.99</v>
      </c>
      <c r="F36" s="6">
        <f>D36*E36</f>
        <v>2.9699999999999998</v>
      </c>
      <c r="G36" s="22" t="s">
        <v>120</v>
      </c>
      <c r="H36" s="21"/>
    </row>
    <row r="37" spans="1:8">
      <c r="A37" s="8" t="s">
        <v>8</v>
      </c>
      <c r="D37">
        <f>SUM(Table1[Quantity per board])</f>
        <v>51</v>
      </c>
      <c r="F37" s="7">
        <f>SUM(Table1[Total Price])</f>
        <v>39.07</v>
      </c>
      <c r="G37" s="10"/>
      <c r="H37" s="10"/>
    </row>
    <row r="39" spans="1:8">
      <c r="C39" s="10"/>
    </row>
    <row r="40" spans="1:8">
      <c r="A40" s="16" t="s">
        <v>106</v>
      </c>
    </row>
    <row r="42" spans="1:8">
      <c r="C42" s="10" t="s">
        <v>28</v>
      </c>
      <c r="G42" s="22" t="s">
        <v>120</v>
      </c>
    </row>
  </sheetData>
  <conditionalFormatting sqref="F37">
    <cfRule type="cellIs" dxfId="1" priority="1" operator="lessThan">
      <formula>40</formula>
    </cfRule>
    <cfRule type="cellIs" dxfId="0" priority="2" operator="greaterThan">
      <formula>40</formula>
    </cfRule>
  </conditionalFormatting>
  <hyperlinks>
    <hyperlink ref="G11" r:id="rId1"/>
    <hyperlink ref="G14" r:id="rId2"/>
    <hyperlink ref="G16" r:id="rId3"/>
    <hyperlink ref="G18" r:id="rId4"/>
    <hyperlink ref="G12" r:id="rId5"/>
    <hyperlink ref="G17" r:id="rId6"/>
    <hyperlink ref="G20" r:id="rId7"/>
    <hyperlink ref="G29" r:id="rId8"/>
    <hyperlink ref="G31" r:id="rId9"/>
    <hyperlink ref="G19" r:id="rId10"/>
    <hyperlink ref="G21" r:id="rId11"/>
    <hyperlink ref="G23" r:id="rId12"/>
    <hyperlink ref="G22" r:id="rId13"/>
    <hyperlink ref="G13" r:id="rId14"/>
    <hyperlink ref="G24" r:id="rId15"/>
    <hyperlink ref="G25" r:id="rId16"/>
    <hyperlink ref="G26" r:id="rId17"/>
    <hyperlink ref="G27" r:id="rId18"/>
    <hyperlink ref="G34" r:id="rId19"/>
    <hyperlink ref="G33" r:id="rId20" display="http://search.digikey.com/scripts/DkSearch/dksus.dll?Detail&amp;name=1016-1309-5-ND"/>
    <hyperlink ref="G30" r:id="rId21" display="http://search.digikey.com/scripts/DkSearch/dksus.dll?Detail&amp;name=T93XA-50K-ND"/>
    <hyperlink ref="G32" r:id="rId22" display="http://search.digikey.com/scripts/DkSearch/dksus.dll?Detail&amp;name=T93YA-10K-ND"/>
    <hyperlink ref="G28" r:id="rId23"/>
    <hyperlink ref="G42" r:id="rId24" display="http://search.digikey.com/scripts/DkSearch/dksus.dll?Detail&amp;name=WM4800-ND"/>
    <hyperlink ref="G36" r:id="rId25" display="http://search.digikey.com/scripts/DkSearch/dksus.dll?Detail&amp;name=WM4800-ND"/>
    <hyperlink ref="G3" r:id="rId26" display="http://search.digikey.com/scripts/DkSearch/dksus.dll?Detail&amp;name=CTX301LVCT-ND"/>
    <hyperlink ref="B4" r:id="rId27" display="http://search.digikey.com/scripts/DkSearch/dksus.dll?Detail&amp;name=490-1416-1-ND"/>
    <hyperlink ref="B5" r:id="rId28" display="http://search.digikey.com/scripts/DkSearch/dksus.dll?Detail&amp;name=P330GCT-ND"/>
    <hyperlink ref="B6" r:id="rId29" display="http://search.digikey.com/scripts/DkSearch/dksus.dll?Detail&amp;name=P10.0CCT-ND"/>
    <hyperlink ref="B7" r:id="rId30" display="http://search.digikey.com/scripts/DkSearch/dksus.dll?Detail&amp;name=445-4040-1-ND"/>
    <hyperlink ref="B8" r:id="rId31" display="http://search.digikey.com/scripts/DkSearch/dksus.dll?Detail&amp;name=490-1054-1-ND"/>
    <hyperlink ref="G9" r:id="rId32"/>
  </hyperlinks>
  <pageMargins left="0.7" right="0.7" top="0.75" bottom="0.75" header="0.3" footer="0.3"/>
  <pageSetup orientation="portrait" horizontalDpi="301" verticalDpi="300" r:id="rId33"/>
  <drawing r:id="rId34"/>
  <legacyDrawing r:id="rId35"/>
  <tableParts count="1">
    <tablePart r:id="rId3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PLL Board 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Thorner</dc:creator>
  <cp:lastModifiedBy>Sean Winfree</cp:lastModifiedBy>
  <dcterms:created xsi:type="dcterms:W3CDTF">2010-10-01T22:59:50Z</dcterms:created>
  <dcterms:modified xsi:type="dcterms:W3CDTF">2011-01-20T00:43:11Z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Author">
    <vt:lpwstr>ACCT05\WINFREES</vt:lpwstr>
  </property>
  <property fmtid="{D5CDD505-2E9C-101B-9397-08002B2CF9AE}" pid="3" name="Document Sensitivity">
    <vt:lpwstr>1</vt:lpwstr>
  </property>
  <property fmtid="{D5CDD505-2E9C-101B-9397-08002B2CF9AE}" pid="4" name="ThirdParty">
    <vt:lpwstr/>
  </property>
  <property fmtid="{D5CDD505-2E9C-101B-9397-08002B2CF9AE}" pid="5" name="OCI Restriction">
    <vt:bool>false</vt:bool>
  </property>
  <property fmtid="{D5CDD505-2E9C-101B-9397-08002B2CF9AE}" pid="6" name="OCI Additional Info">
    <vt:lpwstr/>
  </property>
  <property fmtid="{D5CDD505-2E9C-101B-9397-08002B2CF9AE}" pid="7" name="Allow Header Overwrite">
    <vt:lpwstr>0</vt:lpwstr>
  </property>
  <property fmtid="{D5CDD505-2E9C-101B-9397-08002B2CF9AE}" pid="8" name="Allow Footer Overwrite">
    <vt:lpwstr>0</vt:lpwstr>
  </property>
  <property fmtid="{D5CDD505-2E9C-101B-9397-08002B2CF9AE}" pid="9" name="Multiple Selected">
    <vt:lpwstr>-1</vt:lpwstr>
  </property>
</Properties>
</file>