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PLL Board BOM" sheetId="1" r:id="rId1"/>
  </sheets>
  <calcPr calcId="144525"/>
</workbook>
</file>

<file path=xl/calcChain.xml><?xml version="1.0" encoding="utf-8"?>
<calcChain xmlns="http://schemas.openxmlformats.org/spreadsheetml/2006/main">
  <c r="F10" i="1" l="1"/>
  <c r="F4" i="1" l="1"/>
  <c r="F20" i="1"/>
  <c r="F5" i="1"/>
  <c r="F6" i="1" l="1"/>
  <c r="F3" i="1" l="1"/>
  <c r="F7" i="1"/>
  <c r="F8" i="1"/>
  <c r="F9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" i="1"/>
  <c r="F26" i="1" l="1"/>
  <c r="D26" i="1"/>
</calcChain>
</file>

<file path=xl/sharedStrings.xml><?xml version="1.0" encoding="utf-8"?>
<sst xmlns="http://schemas.openxmlformats.org/spreadsheetml/2006/main" count="121" uniqueCount="112">
  <si>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</si>
  <si>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</si>
  <si>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</si>
  <si>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</si>
  <si>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</si>
  <si>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</si>
  <si>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</si>
  <si>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</si>
  <si>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</si>
  <si>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</si>
  <si>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</si>
  <si>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</si>
  <si>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</si>
  <si>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</si>
  <si>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</si>
  <si>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</si>
  <si>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</si>
  <si>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</si>
  <si>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</si>
  <si>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</si>
  <si>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</si>
  <si>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R10</t>
  </si>
  <si>
    <t>53K2000</t>
  </si>
  <si>
    <t>150kΩ Think Film Resistor</t>
  </si>
  <si>
    <t>http://www.newark.com/vishay-dale/crcw1206150kfkea/resistor-thick-film-150kohm-250mw/dp/53K2000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</si>
  <si>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</si>
  <si>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</si>
  <si>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</si>
  <si>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</si>
  <si>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</si>
  <si>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</si>
  <si>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</si>
  <si>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</si>
  <si>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</si>
  <si>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</si>
  <si>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</si>
  <si>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</si>
  <si>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</si>
  <si>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</si>
  <si>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</si>
  <si>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</si>
  <si>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</si>
  <si>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R15</t>
  </si>
  <si>
    <t>Size</t>
  </si>
  <si>
    <t>08055A102GAT2A</t>
  </si>
  <si>
    <t>50 V, 2% Tolerance</t>
  </si>
  <si>
    <t>50 V, 10% Tolerance</t>
  </si>
  <si>
    <t>12105C104KAZ2A</t>
  </si>
  <si>
    <t>1nF Ceramic Cap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</si>
  <si>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</si>
  <si>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</si>
  <si>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</si>
  <si>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</si>
  <si>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</si>
  <si>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These are backup for R6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</si>
  <si>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</si>
  <si>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</si>
  <si>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</si>
  <si>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</si>
  <si>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</si>
  <si>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</si>
  <si>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</si>
  <si>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</si>
  <si>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</si>
  <si>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</si>
  <si>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</si>
  <si>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</si>
  <si>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</si>
  <si>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</si>
  <si>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</si>
  <si>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</si>
  <si>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J1, J2, J3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</si>
  <si>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</si>
  <si>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</si>
  <si>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</si>
  <si>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</si>
  <si>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</si>
  <si>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</si>
  <si>
    <t>RES 330 OHM 1/10W 5% 0603 SMD</t>
  </si>
  <si>
    <t>http://search.digikey.com/scripts/DkSearch/dksus.dll?Detail&amp;name=P330GCT-ND</t>
  </si>
  <si>
    <t>RES 10.0 OHM 1/8W 1% 0805 SMD</t>
  </si>
  <si>
    <t>1/10W 5%</t>
  </si>
  <si>
    <t>ERJ-3GEYJ331V</t>
  </si>
  <si>
    <t>R4,R5</t>
  </si>
  <si>
    <t>http://search.digikey.com/scripts/DkSearch/dksus.dll?Detail&amp;name=P10.0CCT-ND</t>
  </si>
  <si>
    <t>ERJ-6ENF10R0V</t>
  </si>
  <si>
    <t>R6</t>
  </si>
  <si>
    <t>CAP CER 6.8UF 16V X7R 10% 1206</t>
  </si>
  <si>
    <t>http://search.digikey.com/scripts/DkSearch/dksus.dll?Detail&amp;name=445-4040-1-ND</t>
  </si>
  <si>
    <t>Must buy at least 10</t>
  </si>
  <si>
    <t>C3216X7R1C685K</t>
  </si>
  <si>
    <t>C3</t>
  </si>
  <si>
    <t>http://search.digikey.com/scripts/DkSearch/dksus.dll?Detail&amp;name=490-1054-1-ND</t>
  </si>
  <si>
    <t>Power Rating:250mW</t>
  </si>
  <si>
    <t>BLM21PG221SN1D</t>
  </si>
  <si>
    <t>ERJ-6GEY0R00V</t>
  </si>
  <si>
    <t>RES 0.0 OHM 1/8W 0805 SMD</t>
  </si>
  <si>
    <t>http://search.digikey.com/scripts/DkSearch/dksus.dll?Detail&amp;name=P0.0ACT-ND</t>
  </si>
  <si>
    <t>http://search.digikey.com/scripts/DkSearch/dksus.dll?Detail&amp;name=DSPIC33FJ128GP802-I/SO-ND</t>
  </si>
  <si>
    <t>Microcontroller</t>
  </si>
  <si>
    <t>IC DSPIC MCU/DSP 128K 28SOIC</t>
  </si>
  <si>
    <t>DSPIC33FJ128GP802-I/SO</t>
  </si>
  <si>
    <t>R23,R2</t>
  </si>
  <si>
    <t>6 pin header</t>
  </si>
  <si>
    <t>http://search.digikey.com/scripts/DkSearch/dksus.dll?Detail&amp;name=478-1683-1-ND</t>
  </si>
  <si>
    <t>CAP TANTALUM 22UF 20V 10% SMD</t>
  </si>
  <si>
    <t>TAJB226K020RNJ</t>
  </si>
  <si>
    <t>C9</t>
  </si>
  <si>
    <t>C14,C16,C18,C12,C15</t>
  </si>
  <si>
    <t>Tank cap</t>
  </si>
  <si>
    <t>16 pin header</t>
  </si>
  <si>
    <t>Existing 2 Pin headers will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</si>
</sst>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6" fillId="0" borderId="1" xfId="1" applyNumberFormat="1" applyFont="1" applyBorder="1" applyAlignment="1" applyProtection="1">
      <alignment horizontal="center"/>
    </xf>
    <xf numFmtId="0" fontId="3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1" xfId="0" applyNumberFormat="1" applyBorder="1"/>
    <xf numFmtId="164" fontId="3" fillId="0" borderId="1" xfId="1" applyNumberFormat="1" applyBorder="1" applyAlignment="1" applyProtection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0" fillId="0" borderId="1" xfId="0" applyBorder="1" applyAlignment="1">
      <alignment vertical="center" wrapText="1"/>
    </xf>
    <xf numFmtId="165" fontId="9" fillId="0" borderId="1" xfId="1" applyNumberFormat="1" applyFont="1" applyBorder="1" applyAlignment="1" applyProtection="1">
      <alignment horizontal="center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/>
    <xf numFmtId="0" fontId="7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5"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5" totalsRowShown="0" headerRowDxfId="12" headerRowBorderDxfId="11" tableBorderDxfId="10" totalsRowBorderDxfId="9">
  <autoFilter ref="A1:I25"/>
  <tableColumns count="9">
    <tableColumn id="1" name="Reference Designator" dataDxfId="8"/>
    <tableColumn id="2" name="Part Number" dataDxfId="7"/>
    <tableColumn id="3" name="Description" dataDxfId="6"/>
    <tableColumn id="4" name="Quantity per board" dataDxfId="5"/>
    <tableColumn id="5" name="Price per Piece" dataDxfId="4"/>
    <tableColumn id="6" name="Total Price" dataDxfId="3">
      <calculatedColumnFormula>Table1[[#This Row],[Price per Piece]]*Table1[[#This Row],[Quantity per board]]</calculatedColumnFormula>
    </tableColumn>
    <tableColumn id="7" name="Link to vendor website" dataDxfId="2"/>
    <tableColumn id="10" name="Size" dataDxfId="1" dataCellStyle="Hyperlink"/>
    <tableColumn id="8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P330GCT-ND" TargetMode="External"/><Relationship Id="rId18" Type="http://schemas.openxmlformats.org/officeDocument/2006/relationships/hyperlink" Target="http://search.digikey.com/scripts/DkSearch/dksus.dll?Detail&amp;name=DSPIC33FJ128GP802-I/SO-ND" TargetMode="External"/><Relationship Id="rId3" Type="http://schemas.openxmlformats.org/officeDocument/2006/relationships/hyperlink" Target="http://www.newark.com/vishay-dale/crcw1206150kfkea/resistor-thick-film-150kohm-250mw/dp/53K2000" TargetMode="External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WM4800-ND" TargetMode="External"/><Relationship Id="rId17" Type="http://schemas.openxmlformats.org/officeDocument/2006/relationships/hyperlink" Target="http://search.digikey.com/scripts/DkSearch/dksus.dll?Detail&amp;name=P0.0ACT-ND" TargetMode="External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490-1054-1-ND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490-1416-1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45-4040-1-ND" TargetMode="External"/><Relationship Id="rId10" Type="http://schemas.openxmlformats.org/officeDocument/2006/relationships/hyperlink" Target="http://www.newark.com/avx/08055a102gat2a/capacitor-ceramic-1000pf-50v-c0g/dp/96M139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P10.0C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11" sqref="C11"/>
    </sheetView>
  </sheetViews>
  <sheetFormatPr defaultRowHeight="15" x14ac:dyDescent="0.25"/>
  <cols>
    <col min="1" max="1" width="20.140625" customWidth="1"/>
    <col min="2" max="2" width="23.28515625" bestFit="1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" style="6" customWidth="1"/>
    <col min="9" max="9" width="31.42578125" customWidth="1"/>
  </cols>
  <sheetData>
    <row r="1" spans="1:11" ht="4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43</v>
      </c>
      <c r="I1" s="3" t="s">
        <v>7</v>
      </c>
    </row>
    <row r="2" spans="1:11" s="6" customFormat="1" x14ac:dyDescent="0.25">
      <c r="A2" s="25" t="s">
        <v>76</v>
      </c>
      <c r="B2" s="14" t="s">
        <v>49</v>
      </c>
      <c r="C2" s="14" t="s">
        <v>50</v>
      </c>
      <c r="D2" s="12">
        <v>2</v>
      </c>
      <c r="E2" s="11">
        <v>5.7000000000000002E-2</v>
      </c>
      <c r="F2" s="11">
        <f>Table1[[#This Row],[Price per Piece]]*Table1[[#This Row],[Quantity per board]]</f>
        <v>0.114</v>
      </c>
      <c r="G2" s="15" t="s">
        <v>51</v>
      </c>
      <c r="H2" s="16" t="s">
        <v>52</v>
      </c>
      <c r="I2" s="13" t="s">
        <v>53</v>
      </c>
    </row>
    <row r="3" spans="1:11" s="6" customFormat="1" ht="15" customHeight="1" x14ac:dyDescent="0.25">
      <c r="A3" s="26" t="s">
        <v>62</v>
      </c>
      <c r="B3" s="7" t="s">
        <v>61</v>
      </c>
      <c r="C3" s="23" t="s">
        <v>60</v>
      </c>
      <c r="D3" s="24">
        <v>1</v>
      </c>
      <c r="E3" s="10">
        <v>0.8</v>
      </c>
      <c r="F3" s="11">
        <f>Table1[[#This Row],[Price per Piece]]*Table1[[#This Row],[Quantity per board]]</f>
        <v>0.8</v>
      </c>
      <c r="G3" s="5" t="s">
        <v>63</v>
      </c>
      <c r="H3" s="16" t="s">
        <v>52</v>
      </c>
      <c r="I3" s="13"/>
      <c r="K3" s="17"/>
    </row>
    <row r="4" spans="1:11" s="6" customFormat="1" ht="15" customHeight="1" x14ac:dyDescent="0.25">
      <c r="A4" s="35" t="s">
        <v>103</v>
      </c>
      <c r="B4" s="7"/>
      <c r="C4" s="23" t="s">
        <v>111</v>
      </c>
      <c r="D4" s="24"/>
      <c r="E4" s="10"/>
      <c r="F4" s="11">
        <f>Table1[[#This Row],[Price per Piece]]*Table1[[#This Row],[Quantity per board]]</f>
        <v>0</v>
      </c>
      <c r="G4" s="15"/>
      <c r="H4" s="16"/>
      <c r="I4" s="13"/>
      <c r="K4" s="17"/>
    </row>
    <row r="5" spans="1:11" s="6" customFormat="1" ht="15" customHeight="1" x14ac:dyDescent="0.25">
      <c r="A5" s="35" t="s">
        <v>110</v>
      </c>
      <c r="B5" s="7"/>
      <c r="C5" s="23" t="s">
        <v>111</v>
      </c>
      <c r="D5" s="24"/>
      <c r="E5" s="10"/>
      <c r="F5" s="11">
        <f>Table1[[#This Row],[Price per Piece]]*Table1[[#This Row],[Quantity per board]]</f>
        <v>0</v>
      </c>
      <c r="G5" s="15"/>
      <c r="H5" s="27"/>
      <c r="I5" s="13"/>
    </row>
    <row r="6" spans="1:11" s="6" customFormat="1" ht="15" customHeight="1" x14ac:dyDescent="0.25">
      <c r="A6" s="28" t="s">
        <v>71</v>
      </c>
      <c r="B6" s="7" t="s">
        <v>72</v>
      </c>
      <c r="C6" s="7" t="s">
        <v>73</v>
      </c>
      <c r="D6" s="7">
        <v>3</v>
      </c>
      <c r="E6" s="21">
        <v>1.05</v>
      </c>
      <c r="F6" s="11">
        <f>Table1[[#This Row],[Price per Piece]]*Table1[[#This Row],[Quantity per board]]</f>
        <v>3.1500000000000004</v>
      </c>
      <c r="G6" s="22" t="s">
        <v>74</v>
      </c>
      <c r="H6" s="29" t="s">
        <v>52</v>
      </c>
      <c r="I6" s="28"/>
    </row>
    <row r="7" spans="1:11" s="6" customFormat="1" ht="15" customHeight="1" x14ac:dyDescent="0.25">
      <c r="A7" s="26" t="s">
        <v>75</v>
      </c>
      <c r="B7" s="30" t="s">
        <v>58</v>
      </c>
      <c r="C7" s="31" t="s">
        <v>56</v>
      </c>
      <c r="D7" s="24">
        <v>2</v>
      </c>
      <c r="E7" s="10">
        <v>0.53</v>
      </c>
      <c r="F7" s="11">
        <f>Table1[[#This Row],[Price per Piece]]*Table1[[#This Row],[Quantity per board]]</f>
        <v>1.06</v>
      </c>
      <c r="G7" s="5" t="s">
        <v>57</v>
      </c>
      <c r="H7" s="16">
        <v>603</v>
      </c>
      <c r="I7" s="13" t="s">
        <v>59</v>
      </c>
    </row>
    <row r="8" spans="1:11" s="6" customFormat="1" ht="15" customHeight="1" x14ac:dyDescent="0.25">
      <c r="A8" s="26" t="s">
        <v>83</v>
      </c>
      <c r="B8" s="7" t="s">
        <v>82</v>
      </c>
      <c r="C8" s="7" t="s">
        <v>78</v>
      </c>
      <c r="D8" s="24">
        <v>2</v>
      </c>
      <c r="E8" s="10">
        <v>0.03</v>
      </c>
      <c r="F8" s="11">
        <f>Table1[[#This Row],[Price per Piece]]*Table1[[#This Row],[Quantity per board]]</f>
        <v>0.06</v>
      </c>
      <c r="G8" s="5" t="s">
        <v>79</v>
      </c>
      <c r="H8" s="16">
        <v>603</v>
      </c>
      <c r="I8" s="7" t="s">
        <v>81</v>
      </c>
    </row>
    <row r="9" spans="1:11" s="6" customFormat="1" ht="15" customHeight="1" x14ac:dyDescent="0.25">
      <c r="A9" s="26" t="s">
        <v>86</v>
      </c>
      <c r="B9" s="7" t="s">
        <v>85</v>
      </c>
      <c r="C9" s="31" t="s">
        <v>80</v>
      </c>
      <c r="D9" s="24">
        <v>1</v>
      </c>
      <c r="E9" s="10">
        <v>7.0000000000000007E-2</v>
      </c>
      <c r="F9" s="11">
        <f>Table1[[#This Row],[Price per Piece]]*Table1[[#This Row],[Quantity per board]]</f>
        <v>7.0000000000000007E-2</v>
      </c>
      <c r="G9" s="5" t="s">
        <v>84</v>
      </c>
      <c r="H9" s="16">
        <v>805</v>
      </c>
      <c r="I9" s="13"/>
    </row>
    <row r="10" spans="1:11" s="6" customFormat="1" ht="15" customHeight="1" x14ac:dyDescent="0.25">
      <c r="A10" s="26" t="s">
        <v>107</v>
      </c>
      <c r="B10" t="s">
        <v>106</v>
      </c>
      <c r="C10" t="s">
        <v>105</v>
      </c>
      <c r="D10" s="24">
        <v>2</v>
      </c>
      <c r="E10" s="10">
        <v>0.63</v>
      </c>
      <c r="F10" s="11">
        <f>Table1[[#This Row],[Price per Piece]]*Table1[[#This Row],[Quantity per board]]</f>
        <v>1.26</v>
      </c>
      <c r="G10" s="15" t="s">
        <v>104</v>
      </c>
      <c r="H10" s="16">
        <v>1210</v>
      </c>
      <c r="I10" s="13" t="s">
        <v>109</v>
      </c>
    </row>
    <row r="11" spans="1:11" s="6" customFormat="1" ht="15" customHeight="1" x14ac:dyDescent="0.25">
      <c r="A11" s="26" t="s">
        <v>91</v>
      </c>
      <c r="B11" s="7" t="s">
        <v>90</v>
      </c>
      <c r="C11" s="7" t="s">
        <v>87</v>
      </c>
      <c r="D11" s="24">
        <v>1</v>
      </c>
      <c r="E11" s="10">
        <v>0.60499999999999998</v>
      </c>
      <c r="F11" s="11">
        <f>Table1[[#This Row],[Price per Piece]]*Table1[[#This Row],[Quantity per board]]</f>
        <v>0.60499999999999998</v>
      </c>
      <c r="G11" s="5" t="s">
        <v>88</v>
      </c>
      <c r="H11" s="16">
        <v>1206</v>
      </c>
      <c r="I11" s="7" t="s">
        <v>89</v>
      </c>
    </row>
    <row r="12" spans="1:11" ht="15" customHeight="1" x14ac:dyDescent="0.25">
      <c r="A12" s="26" t="s">
        <v>86</v>
      </c>
      <c r="B12" s="7" t="s">
        <v>94</v>
      </c>
      <c r="C12" s="31" t="s">
        <v>77</v>
      </c>
      <c r="D12" s="24">
        <v>1</v>
      </c>
      <c r="E12" s="10">
        <v>1</v>
      </c>
      <c r="F12" s="11">
        <f>Table1[[#This Row],[Price per Piece]]*Table1[[#This Row],[Quantity per board]]</f>
        <v>1</v>
      </c>
      <c r="G12" s="5" t="s">
        <v>92</v>
      </c>
      <c r="H12" s="16">
        <v>805</v>
      </c>
      <c r="I12" s="13" t="s">
        <v>54</v>
      </c>
    </row>
    <row r="13" spans="1:11" x14ac:dyDescent="0.25">
      <c r="A13" s="8" t="s">
        <v>10</v>
      </c>
      <c r="B13" s="14" t="s">
        <v>44</v>
      </c>
      <c r="C13" s="14" t="s">
        <v>48</v>
      </c>
      <c r="D13" s="12">
        <v>5</v>
      </c>
      <c r="E13" s="11">
        <v>0.33800000000000002</v>
      </c>
      <c r="F13" s="11">
        <f>Table1[[#This Row],[Price per Piece]]*Table1[[#This Row],[Quantity per board]]</f>
        <v>1.6900000000000002</v>
      </c>
      <c r="G13" s="15" t="s">
        <v>9</v>
      </c>
      <c r="H13" s="32">
        <v>805</v>
      </c>
      <c r="I13" s="14" t="s">
        <v>45</v>
      </c>
    </row>
    <row r="14" spans="1:11" x14ac:dyDescent="0.25">
      <c r="A14" s="8" t="s">
        <v>108</v>
      </c>
      <c r="B14" s="14" t="s">
        <v>47</v>
      </c>
      <c r="C14" s="14" t="s">
        <v>14</v>
      </c>
      <c r="D14" s="12">
        <v>7</v>
      </c>
      <c r="E14" s="11">
        <v>0.27</v>
      </c>
      <c r="F14" s="11">
        <f>Table1[[#This Row],[Price per Piece]]*Table1[[#This Row],[Quantity per board]]</f>
        <v>1.8900000000000001</v>
      </c>
      <c r="G14" s="15" t="s">
        <v>13</v>
      </c>
      <c r="H14" s="16">
        <v>1210</v>
      </c>
      <c r="I14" s="14" t="s">
        <v>46</v>
      </c>
    </row>
    <row r="15" spans="1:11" x14ac:dyDescent="0.25">
      <c r="A15" s="8" t="s">
        <v>70</v>
      </c>
      <c r="B15" s="7" t="s">
        <v>69</v>
      </c>
      <c r="C15" s="14" t="s">
        <v>15</v>
      </c>
      <c r="D15" s="12">
        <v>4</v>
      </c>
      <c r="E15" s="11">
        <v>4.2999999999999997E-2</v>
      </c>
      <c r="F15" s="11">
        <f>Table1[[#This Row],[Price per Piece]]*Table1[[#This Row],[Quantity per board]]</f>
        <v>0.17199999999999999</v>
      </c>
      <c r="G15" s="15" t="s">
        <v>55</v>
      </c>
      <c r="H15" s="16">
        <v>603</v>
      </c>
      <c r="I15" s="14" t="s">
        <v>68</v>
      </c>
    </row>
    <row r="16" spans="1:11" x14ac:dyDescent="0.25">
      <c r="A16" s="14" t="s">
        <v>40</v>
      </c>
      <c r="B16" s="14" t="s">
        <v>12</v>
      </c>
      <c r="C16" s="14" t="s">
        <v>41</v>
      </c>
      <c r="D16" s="12">
        <v>2</v>
      </c>
      <c r="E16" s="11">
        <v>0.47699999999999998</v>
      </c>
      <c r="F16" s="11">
        <f>Table1[[#This Row],[Price per Piece]]*Table1[[#This Row],[Quantity per board]]</f>
        <v>0.95399999999999996</v>
      </c>
      <c r="G16" s="15" t="s">
        <v>11</v>
      </c>
      <c r="H16" s="16" t="s">
        <v>16</v>
      </c>
      <c r="I16" s="14" t="s">
        <v>16</v>
      </c>
    </row>
    <row r="17" spans="1:9" x14ac:dyDescent="0.25">
      <c r="A17" s="7" t="s">
        <v>21</v>
      </c>
      <c r="B17" s="7" t="s">
        <v>22</v>
      </c>
      <c r="C17" s="7" t="s">
        <v>23</v>
      </c>
      <c r="D17" s="12">
        <v>1</v>
      </c>
      <c r="E17" s="11">
        <v>8.6999999999999994E-2</v>
      </c>
      <c r="F17" s="11">
        <f>Table1[[#This Row],[Price per Piece]]*Table1[[#This Row],[Quantity per board]]</f>
        <v>8.6999999999999994E-2</v>
      </c>
      <c r="G17" s="15" t="s">
        <v>24</v>
      </c>
      <c r="H17" s="16">
        <v>1206</v>
      </c>
      <c r="I17" s="14"/>
    </row>
    <row r="18" spans="1:9" x14ac:dyDescent="0.25">
      <c r="A18" s="7" t="s">
        <v>17</v>
      </c>
      <c r="B18" s="7" t="s">
        <v>19</v>
      </c>
      <c r="C18" s="7" t="s">
        <v>20</v>
      </c>
      <c r="D18" s="12">
        <v>1</v>
      </c>
      <c r="E18" s="11">
        <v>4.4999999999999998E-2</v>
      </c>
      <c r="F18" s="11">
        <f>Table1[[#This Row],[Price per Piece]]*Table1[[#This Row],[Quantity per board]]</f>
        <v>4.4999999999999998E-2</v>
      </c>
      <c r="G18" s="15" t="s">
        <v>18</v>
      </c>
      <c r="H18" s="16" t="s">
        <v>16</v>
      </c>
      <c r="I18" s="14" t="s">
        <v>93</v>
      </c>
    </row>
    <row r="19" spans="1:9" s="6" customFormat="1" x14ac:dyDescent="0.25">
      <c r="A19" s="28" t="s">
        <v>25</v>
      </c>
      <c r="B19" s="7" t="s">
        <v>33</v>
      </c>
      <c r="C19" s="7" t="s">
        <v>26</v>
      </c>
      <c r="D19" s="12">
        <v>1</v>
      </c>
      <c r="E19" s="11">
        <v>0.1</v>
      </c>
      <c r="F19" s="11">
        <f>Table1[[#This Row],[Price per Piece]]*Table1[[#This Row],[Quantity per board]]</f>
        <v>0.1</v>
      </c>
      <c r="G19" s="15" t="s">
        <v>32</v>
      </c>
      <c r="H19" s="16">
        <v>1206</v>
      </c>
      <c r="I19" s="14"/>
    </row>
    <row r="20" spans="1:9" s="6" customFormat="1" x14ac:dyDescent="0.25">
      <c r="A20" s="28" t="s">
        <v>52</v>
      </c>
      <c r="B20" s="7" t="s">
        <v>101</v>
      </c>
      <c r="C20" s="7" t="s">
        <v>100</v>
      </c>
      <c r="D20" s="12">
        <v>1</v>
      </c>
      <c r="E20" s="11">
        <v>6.52</v>
      </c>
      <c r="F20" s="11">
        <f>Table1[[#This Row],[Price per Piece]]*Table1[[#This Row],[Quantity per board]]</f>
        <v>6.52</v>
      </c>
      <c r="G20" s="15" t="s">
        <v>98</v>
      </c>
      <c r="H20" s="16" t="s">
        <v>52</v>
      </c>
      <c r="I20" s="14" t="s">
        <v>99</v>
      </c>
    </row>
    <row r="21" spans="1:9" x14ac:dyDescent="0.25">
      <c r="A21" s="28" t="s">
        <v>67</v>
      </c>
      <c r="B21" s="7" t="s">
        <v>66</v>
      </c>
      <c r="C21" s="7" t="s">
        <v>65</v>
      </c>
      <c r="D21" s="12">
        <v>2</v>
      </c>
      <c r="E21" s="11">
        <v>4.88</v>
      </c>
      <c r="F21" s="11">
        <f>Table1[[#This Row],[Price per Piece]]*Table1[[#This Row],[Quantity per board]]</f>
        <v>9.76</v>
      </c>
      <c r="G21" s="15" t="s">
        <v>64</v>
      </c>
      <c r="H21" s="16" t="s">
        <v>52</v>
      </c>
      <c r="I21" s="14"/>
    </row>
    <row r="22" spans="1:9" x14ac:dyDescent="0.25">
      <c r="A22" s="28" t="s">
        <v>42</v>
      </c>
      <c r="B22" s="7" t="s">
        <v>35</v>
      </c>
      <c r="C22" s="7" t="s">
        <v>27</v>
      </c>
      <c r="D22" s="12">
        <v>2</v>
      </c>
      <c r="E22" s="11">
        <v>0.1</v>
      </c>
      <c r="F22" s="11">
        <f>Table1[[#This Row],[Price per Piece]]*Table1[[#This Row],[Quantity per board]]</f>
        <v>0.2</v>
      </c>
      <c r="G22" s="15" t="s">
        <v>34</v>
      </c>
      <c r="H22" s="16">
        <v>1206</v>
      </c>
      <c r="I22" s="14"/>
    </row>
    <row r="23" spans="1:9" x14ac:dyDescent="0.25">
      <c r="A23" s="28" t="s">
        <v>28</v>
      </c>
      <c r="B23" s="7" t="s">
        <v>39</v>
      </c>
      <c r="C23" s="7" t="s">
        <v>29</v>
      </c>
      <c r="D23" s="12">
        <v>1</v>
      </c>
      <c r="E23" s="11">
        <v>0.1</v>
      </c>
      <c r="F23" s="11">
        <f>Table1[[#This Row],[Price per Piece]]*Table1[[#This Row],[Quantity per board]]</f>
        <v>0.1</v>
      </c>
      <c r="G23" s="15" t="s">
        <v>38</v>
      </c>
      <c r="H23" s="16">
        <v>1206</v>
      </c>
      <c r="I23" s="14"/>
    </row>
    <row r="24" spans="1:9" x14ac:dyDescent="0.25">
      <c r="A24" s="28" t="s">
        <v>30</v>
      </c>
      <c r="B24" s="7" t="s">
        <v>37</v>
      </c>
      <c r="C24" s="7" t="s">
        <v>31</v>
      </c>
      <c r="D24" s="12">
        <v>1</v>
      </c>
      <c r="E24" s="11">
        <v>0.1</v>
      </c>
      <c r="F24" s="11">
        <f>Table1[[#This Row],[Price per Piece]]*Table1[[#This Row],[Quantity per board]]</f>
        <v>0.1</v>
      </c>
      <c r="G24" s="15" t="s">
        <v>36</v>
      </c>
      <c r="H24" s="16">
        <v>1206</v>
      </c>
      <c r="I24" s="14"/>
    </row>
    <row r="25" spans="1:9" x14ac:dyDescent="0.25">
      <c r="A25" s="34" t="s">
        <v>102</v>
      </c>
      <c r="B25" s="7" t="s">
        <v>95</v>
      </c>
      <c r="C25" s="7" t="s">
        <v>96</v>
      </c>
      <c r="D25" s="12">
        <v>3</v>
      </c>
      <c r="E25" s="11">
        <v>0.04</v>
      </c>
      <c r="F25" s="11">
        <f>Table1[[#This Row],[Price per Piece]]*Table1[[#This Row],[Quantity per board]]</f>
        <v>0.12</v>
      </c>
      <c r="G25" s="15" t="s">
        <v>97</v>
      </c>
      <c r="H25" s="16">
        <v>805</v>
      </c>
      <c r="I25" s="33"/>
    </row>
    <row r="26" spans="1:9" x14ac:dyDescent="0.25">
      <c r="A26" s="4" t="s">
        <v>8</v>
      </c>
      <c r="D26" s="18">
        <f>SUM(Table1[Quantity per board])</f>
        <v>46</v>
      </c>
      <c r="E26" s="18"/>
      <c r="F26" s="19">
        <f>SUM(Table1[Total Price])</f>
        <v>29.856999999999999</v>
      </c>
      <c r="G26" s="6"/>
      <c r="I26" s="6"/>
    </row>
    <row r="27" spans="1:9" x14ac:dyDescent="0.25">
      <c r="D27" s="18"/>
      <c r="E27" s="18"/>
      <c r="F27" s="18"/>
    </row>
    <row r="28" spans="1:9" x14ac:dyDescent="0.25">
      <c r="C28" s="6"/>
      <c r="D28" s="18"/>
      <c r="E28" s="18"/>
      <c r="F28" s="18"/>
    </row>
    <row r="29" spans="1:9" x14ac:dyDescent="0.25">
      <c r="A29" s="9"/>
      <c r="C29" s="4"/>
    </row>
    <row r="30" spans="1:9" x14ac:dyDescent="0.25">
      <c r="A30" s="20"/>
      <c r="C30" s="6"/>
    </row>
    <row r="31" spans="1:9" x14ac:dyDescent="0.25">
      <c r="C31" s="6"/>
      <c r="E31" s="6"/>
    </row>
    <row r="32" spans="1:9" x14ac:dyDescent="0.25">
      <c r="C32" s="6"/>
      <c r="E32" s="6"/>
    </row>
    <row r="33" spans="3:3" x14ac:dyDescent="0.25">
      <c r="C33" s="6"/>
    </row>
    <row r="34" spans="3:3" x14ac:dyDescent="0.25">
      <c r="C34" s="6"/>
    </row>
  </sheetData>
  <conditionalFormatting sqref="F26">
    <cfRule type="cellIs" dxfId="14" priority="1" operator="lessThan">
      <formula>40</formula>
    </cfRule>
    <cfRule type="cellIs" dxfId="13" priority="2" operator="greaterThan">
      <formula>40</formula>
    </cfRule>
  </conditionalFormatting>
  <hyperlinks>
    <hyperlink ref="G16" r:id="rId1"/>
    <hyperlink ref="G18" r:id="rId2"/>
    <hyperlink ref="G17" r:id="rId3"/>
    <hyperlink ref="G19" r:id="rId4"/>
    <hyperlink ref="G22" r:id="rId5"/>
    <hyperlink ref="G24" r:id="rId6"/>
    <hyperlink ref="G23" r:id="rId7"/>
    <hyperlink ref="G2" r:id="rId8"/>
    <hyperlink ref="G14" r:id="rId9"/>
    <hyperlink ref="G13" r:id="rId10"/>
    <hyperlink ref="G7" r:id="rId11"/>
    <hyperlink ref="G6" r:id="rId12"/>
    <hyperlink ref="G8" r:id="rId13"/>
    <hyperlink ref="G9" r:id="rId14"/>
    <hyperlink ref="G11" r:id="rId15"/>
    <hyperlink ref="G12" r:id="rId16"/>
    <hyperlink ref="G25" r:id="rId17"/>
    <hyperlink ref="G20" r:id="rId18"/>
  </hyperlinks>
  <pageMargins left="0.7" right="0.7" top="0.75" bottom="0.75" header="0.3" footer="0.3"/>
  <pageSetup orientation="portrait" horizontalDpi="301" verticalDpi="300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2011-02-06T16:15:04Z</dcterms:modified>
</cp:coreProperties>
</file>