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2160" windowHeight="1170"/>
  </bookViews>
  <sheets>
    <sheet name="Decoder BOM" sheetId="1" r:id="rId1"/>
  </sheets>
  <calcPr calcId="144525"/>
</workbook>
</file>

<file path=xl/calcChain.xml><?xml version="1.0" encoding="utf-8"?>
<calcChain xmlns="http://schemas.openxmlformats.org/spreadsheetml/2006/main">
  <c r="F10" i="1" l="1"/>
  <c r="I10" i="1"/>
  <c r="I2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 l="1"/>
  <c r="F11" i="1"/>
  <c r="F4" i="1" l="1"/>
  <c r="F21" i="1"/>
  <c r="F5" i="1"/>
  <c r="F6" i="1" l="1"/>
  <c r="F3" i="1" l="1"/>
  <c r="F7" i="1"/>
  <c r="F8" i="1"/>
  <c r="F9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" i="1"/>
  <c r="F27" i="1" l="1"/>
  <c r="D27" i="1"/>
</calcChain>
</file>

<file path=xl/comments1.xml><?xml version="1.0" encoding="utf-8"?>
<comments xmlns="http://schemas.openxmlformats.org/spreadsheetml/2006/main">
  <authors>
    <author>Dylan</author>
  </authors>
  <commentList>
    <comment ref="G4" authorId="0">
      <text>
        <r>
          <rPr>
            <b/>
            <sz val="9"/>
            <color indexed="81"/>
            <rFont val="Tahoma"/>
            <charset val="1"/>
          </rPr>
          <t>Dylan:</t>
        </r>
        <r>
          <rPr>
            <sz val="9"/>
            <color indexed="81"/>
            <rFont val="Tahoma"/>
            <charset val="1"/>
          </rPr>
          <t xml:space="preserve">
2 pin headers that are in stock will be used
</t>
        </r>
      </text>
    </comment>
    <comment ref="G5" authorId="0">
      <text>
        <r>
          <rPr>
            <b/>
            <sz val="9"/>
            <color indexed="81"/>
            <rFont val="Tahoma"/>
            <charset val="1"/>
          </rPr>
          <t>Dylan:</t>
        </r>
        <r>
          <rPr>
            <sz val="9"/>
            <color indexed="81"/>
            <rFont val="Tahoma"/>
            <charset val="1"/>
          </rPr>
          <t xml:space="preserve">
2 pin headers that are in stock will be used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Dylan:</t>
        </r>
        <r>
          <rPr>
            <sz val="9"/>
            <color indexed="81"/>
            <rFont val="Tahoma"/>
            <charset val="1"/>
          </rPr>
          <t xml:space="preserve">
Many in stock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Dylan:</t>
        </r>
        <r>
          <rPr>
            <sz val="9"/>
            <color indexed="81"/>
            <rFont val="Tahoma"/>
            <charset val="1"/>
          </rPr>
          <t xml:space="preserve">
This was reccommened over the resistor</t>
        </r>
      </text>
    </comment>
    <comment ref="G26" authorId="0">
      <text>
        <r>
          <rPr>
            <b/>
            <sz val="9"/>
            <color indexed="81"/>
            <rFont val="Tahoma"/>
            <charset val="1"/>
          </rPr>
          <t>Dylan:</t>
        </r>
        <r>
          <rPr>
            <sz val="9"/>
            <color indexed="81"/>
            <rFont val="Tahoma"/>
            <charset val="1"/>
          </rPr>
          <t xml:space="preserve">
Many in stock already
</t>
        </r>
      </text>
    </comment>
  </commentList>
</comments>
</file>

<file path=xl/sharedStrings.xml><?xml version="1.0" encoding="utf-8"?>
<sst xmlns="http://schemas.openxmlformats.org/spreadsheetml/2006/main" count="130" uniqueCount="117">
  <si>
    <t>Reference Designator</t>
  </si>
  <si>
    <t>Part Number</t>
  </si>
  <si>
    <t>Description</t>
  </si>
  <si>
    <t>Quantity per board</t>
  </si>
  <si>
    <t>Price per Piece</t>
  </si>
  <si>
    <t>Total Price</t>
  </si>
  <si>
    <t>Link to vendor website</t>
  </si>
  <si>
    <t>Notes</t>
  </si>
  <si>
    <t>TOTALS:</t>
  </si>
  <si>
    <t>http://www.newark.com/avx/08055a102gat2a/capacitor-ceramic-1000pf-50v-c0g/dp/96M1393</t>
  </si>
  <si>
    <t>C5,C6,C7,C8,C21</t>
  </si>
  <si>
    <t>http://www.newark.com/kemet/t491d106k025at/capacitor-tant-10uf-25v-1ohm-7343/dp/57K1947</t>
  </si>
  <si>
    <t>57K1947</t>
  </si>
  <si>
    <t>http://www.newark.com/avx/12105c104kaz2a/capacitor-ceramic-0-1uf-50v-x7r/dp/10R6038</t>
  </si>
  <si>
    <t>0.1 µF Ceramic Cap</t>
  </si>
  <si>
    <r>
      <t>10k</t>
    </r>
    <r>
      <rPr>
        <sz val="11"/>
        <color theme="1"/>
        <rFont val="Calibri"/>
        <family val="2"/>
      </rPr>
      <t>Ω Thick Film Resistor</t>
    </r>
  </si>
  <si>
    <t xml:space="preserve"> </t>
  </si>
  <si>
    <t>R9</t>
  </si>
  <si>
    <t>http://www.newark.com/multicomp/mchp05w4f1803t5e/resistor-high-power-180kohm-250mw/dp/01N7009</t>
  </si>
  <si>
    <t>01N7009</t>
  </si>
  <si>
    <t>180 kΩ Thick Film Resistor</t>
  </si>
  <si>
    <t>R10</t>
  </si>
  <si>
    <t>53K2000</t>
  </si>
  <si>
    <t>150kΩ Think Film Resistor</t>
  </si>
  <si>
    <t>http://www.newark.com/vishay-dale/crcw1206150kfkea/resistor-thick-film-150kohm-250mw/dp/53K2000</t>
  </si>
  <si>
    <t>R11</t>
  </si>
  <si>
    <t>430k kΩ Resistor</t>
  </si>
  <si>
    <t>300 kΩ Resistor</t>
  </si>
  <si>
    <t>R16</t>
  </si>
  <si>
    <t>240 kΩ Resistor</t>
  </si>
  <si>
    <t>R17</t>
  </si>
  <si>
    <t>750 kΩ Resistor</t>
  </si>
  <si>
    <t>http://search.digikey.com/scripts/DkSearch/dksus.dll?Detail&amp;name=P430KFCT-ND</t>
  </si>
  <si>
    <t>P430KFCT-ND</t>
  </si>
  <si>
    <t>http://search.digikey.com/scripts/DkSearch/dksus.dll?Detail&amp;name=P300KFCT-ND</t>
  </si>
  <si>
    <t>300KFCT-ND</t>
  </si>
  <si>
    <t>http://search.digikey.com/scripts/DkSearch/dksus.dll?Detail&amp;name=P750KFCT-ND</t>
  </si>
  <si>
    <t>P750KFCT-ND</t>
  </si>
  <si>
    <t>http://search.digikey.com/scripts/DkSearch/dksus.dll?Detail&amp;name=P240KFCT-ND</t>
  </si>
  <si>
    <t>P240KFCT-ND</t>
  </si>
  <si>
    <t>C20</t>
  </si>
  <si>
    <r>
      <t>10</t>
    </r>
    <r>
      <rPr>
        <sz val="11"/>
        <color theme="1"/>
        <rFont val="Calibri"/>
        <family val="2"/>
      </rPr>
      <t>µF Tantalum Cap</t>
    </r>
  </si>
  <si>
    <t>R15</t>
  </si>
  <si>
    <t>08055A102GAT2A</t>
  </si>
  <si>
    <t>50 V, 2% Tolerance</t>
  </si>
  <si>
    <t>50 V, 10% Tolerance</t>
  </si>
  <si>
    <t>12105C104KAZ2A</t>
  </si>
  <si>
    <t>1nF Ceramic Cap</t>
  </si>
  <si>
    <t xml:space="preserve">LSR976-Z </t>
  </si>
  <si>
    <t>LED - RED</t>
  </si>
  <si>
    <t>http://www.newark.com/osram/lsr976-z/led-lamp/dp/97K3887?Ntt=LSR976-Z</t>
  </si>
  <si>
    <t>n/a</t>
  </si>
  <si>
    <t>Red LED</t>
  </si>
  <si>
    <t>These are backup for R6</t>
  </si>
  <si>
    <t>http://www.newark.com/vishay-dale/crcw060310k0fkea/resistor-thick-film-10kohm-100mw/dp/52K8062?Ntt=52K8062</t>
  </si>
  <si>
    <t>CAP CER 36PF 50V 5% C0G 0603</t>
  </si>
  <si>
    <t>http://search.digikey.com/scripts/DkSearch/dksus.dll?Detail&amp;name=490-1416-1-ND</t>
  </si>
  <si>
    <t>GRM1885C1H360JA01D</t>
  </si>
  <si>
    <t>For crystal, buy spares</t>
  </si>
  <si>
    <t>CRYSTAL 8.000 MHZ 18PF 49US</t>
  </si>
  <si>
    <t>ECS-80-18-4XDN</t>
  </si>
  <si>
    <t>Q1</t>
  </si>
  <si>
    <t>http://search.digikey.com/scripts/DkSearch/dksus.dll?Detail&amp;name=X1115-ND</t>
  </si>
  <si>
    <t>http://search.digikey.com/scripts/DkSearch/dksus.dll?Detail&amp;name=LT1677IS8%23PBF-ND</t>
  </si>
  <si>
    <t>IC OPAMP R-R I/O SGL LN 8SOIC</t>
  </si>
  <si>
    <t>LT1677IS8#PBF</t>
  </si>
  <si>
    <t>U1,U2</t>
  </si>
  <si>
    <t>1% Tolerence, 100 mW</t>
  </si>
  <si>
    <t>CRCW060310K0FKEA</t>
  </si>
  <si>
    <t>R18,R19,R7</t>
  </si>
  <si>
    <t>J1, J2, J3</t>
  </si>
  <si>
    <t>70543-0001</t>
  </si>
  <si>
    <t>2-Pin Vertical Connector, Pitch 0.100</t>
  </si>
  <si>
    <t>http://search.digikey.com/scripts/DkSearch/dksus.dll?Detail&amp;name=WM4800-ND</t>
  </si>
  <si>
    <t>C1,C2</t>
  </si>
  <si>
    <t>LED1,LED2</t>
  </si>
  <si>
    <t>FERRITE CHIP 220 OHM 2000MA 0805</t>
  </si>
  <si>
    <t>RES 330 OHM 1/10W 5% 0603 SMD</t>
  </si>
  <si>
    <t>http://search.digikey.com/scripts/DkSearch/dksus.dll?Detail&amp;name=P330GCT-ND</t>
  </si>
  <si>
    <t>RES 10.0 OHM 1/8W 1% 0805 SMD</t>
  </si>
  <si>
    <t>1/10W 5%</t>
  </si>
  <si>
    <t>ERJ-3GEYJ331V</t>
  </si>
  <si>
    <t>R4,R5</t>
  </si>
  <si>
    <t>http://search.digikey.com/scripts/DkSearch/dksus.dll?Detail&amp;name=P10.0CCT-ND</t>
  </si>
  <si>
    <t>ERJ-6ENF10R0V</t>
  </si>
  <si>
    <t>R6</t>
  </si>
  <si>
    <t>CAP CER 6.8UF 16V X7R 10% 1206</t>
  </si>
  <si>
    <t>http://search.digikey.com/scripts/DkSearch/dksus.dll?Detail&amp;name=445-4040-1-ND</t>
  </si>
  <si>
    <t>Must buy at least 10</t>
  </si>
  <si>
    <t>C3216X7R1C685K</t>
  </si>
  <si>
    <t>C3</t>
  </si>
  <si>
    <t>http://search.digikey.com/scripts/DkSearch/dksus.dll?Detail&amp;name=490-1054-1-ND</t>
  </si>
  <si>
    <t>Power Rating:250mW</t>
  </si>
  <si>
    <t>BLM21PG221SN1D</t>
  </si>
  <si>
    <t>ERJ-6GEY0R00V</t>
  </si>
  <si>
    <t>RES 0.0 OHM 1/8W 0805 SMD</t>
  </si>
  <si>
    <t>http://search.digikey.com/scripts/DkSearch/dksus.dll?Detail&amp;name=P0.0ACT-ND</t>
  </si>
  <si>
    <t>http://search.digikey.com/scripts/DkSearch/dksus.dll?Detail&amp;name=DSPIC33FJ128GP802-I/SO-ND</t>
  </si>
  <si>
    <t>Microcontroller</t>
  </si>
  <si>
    <t>IC DSPIC MCU/DSP 128K 28SOIC</t>
  </si>
  <si>
    <t>DSPIC33FJ128GP802-I/SO</t>
  </si>
  <si>
    <t>R23,R2</t>
  </si>
  <si>
    <t>6 pin header</t>
  </si>
  <si>
    <t>http://search.digikey.com/scripts/DkSearch/dksus.dll?Detail&amp;name=478-1683-1-ND</t>
  </si>
  <si>
    <t>CAP TANTALUM 22UF 20V 10% SMD</t>
  </si>
  <si>
    <t>TAJB226K020RNJ</t>
  </si>
  <si>
    <t>C14,C16,C18,C12,C15</t>
  </si>
  <si>
    <t>Tank cap</t>
  </si>
  <si>
    <t>16 pin header</t>
  </si>
  <si>
    <t>Existing 2 Pin headers will be used</t>
  </si>
  <si>
    <t>Actual # Purchased</t>
  </si>
  <si>
    <t>Actual Price per Piece</t>
  </si>
  <si>
    <t>Actual Total</t>
  </si>
  <si>
    <t>Either this or a 10 ohm resistor will be used for R6</t>
  </si>
  <si>
    <t>Package Size</t>
  </si>
  <si>
    <t>Op amp for filter</t>
  </si>
  <si>
    <t>C9, C13,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</si>
</sst>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000"/>
    <numFmt numFmtId="166" formatCode="&quot;$&quot;#,##0.0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/>
    <xf numFmtId="0" fontId="3" fillId="0" borderId="1" xfId="1" applyBorder="1" applyAlignment="1" applyProtection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165" fontId="6" fillId="0" borderId="1" xfId="1" applyNumberFormat="1" applyFont="1" applyBorder="1" applyAlignment="1" applyProtection="1">
      <alignment horizontal="center"/>
    </xf>
    <xf numFmtId="0" fontId="3" fillId="0" borderId="0" xfId="1" applyAlignment="1" applyProtection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/>
    <xf numFmtId="164" fontId="0" fillId="0" borderId="1" xfId="0" applyNumberFormat="1" applyBorder="1"/>
    <xf numFmtId="164" fontId="3" fillId="0" borderId="1" xfId="1" applyNumberFormat="1" applyBorder="1" applyAlignment="1" applyProtection="1"/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0" fillId="0" borderId="1" xfId="0" applyBorder="1" applyAlignment="1">
      <alignment vertical="center" wrapText="1"/>
    </xf>
    <xf numFmtId="0" fontId="5" fillId="0" borderId="1" xfId="0" applyFont="1" applyBorder="1"/>
    <xf numFmtId="0" fontId="6" fillId="0" borderId="1" xfId="1" applyFont="1" applyBorder="1" applyAlignment="1" applyProtection="1">
      <alignment horizontal="center"/>
    </xf>
    <xf numFmtId="0" fontId="4" fillId="0" borderId="1" xfId="1" applyFont="1" applyBorder="1" applyAlignment="1" applyProtection="1"/>
    <xf numFmtId="0" fontId="7" fillId="0" borderId="1" xfId="0" applyFont="1" applyBorder="1" applyAlignment="1">
      <alignment wrapText="1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wrapText="1"/>
    </xf>
    <xf numFmtId="165" fontId="9" fillId="0" borderId="1" xfId="1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Fill="1" applyBorder="1"/>
    <xf numFmtId="166" fontId="0" fillId="0" borderId="1" xfId="0" applyNumberFormat="1" applyFill="1" applyBorder="1"/>
    <xf numFmtId="0" fontId="0" fillId="0" borderId="1" xfId="0" applyNumberFormat="1" applyFill="1" applyBorder="1" applyAlignment="1"/>
    <xf numFmtId="166" fontId="0" fillId="0" borderId="1" xfId="0" applyNumberFormat="1" applyFill="1" applyBorder="1" applyAlignment="1"/>
    <xf numFmtId="0" fontId="0" fillId="0" borderId="1" xfId="0" applyNumberFormat="1" applyFill="1" applyBorder="1" applyAlignment="1">
      <alignment vertical="center" wrapText="1"/>
    </xf>
    <xf numFmtId="166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right" vertical="center" wrapText="1"/>
    </xf>
    <xf numFmtId="166" fontId="0" fillId="0" borderId="1" xfId="0" applyNumberForma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8"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$&quot;#,##0.0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righ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" totalsRowShown="0" headerRowDxfId="15" headerRowBorderDxfId="14" tableBorderDxfId="13" totalsRowBorderDxfId="12">
  <autoFilter ref="A1:L26"/>
  <tableColumns count="12">
    <tableColumn id="1" name="Reference Designator" dataDxfId="11"/>
    <tableColumn id="2" name="Part Number" dataDxfId="10"/>
    <tableColumn id="3" name="Description" dataDxfId="9"/>
    <tableColumn id="4" name="Quantity per board" dataDxfId="8"/>
    <tableColumn id="5" name="Price per Piece" dataDxfId="7"/>
    <tableColumn id="6" name="Total Price" dataDxfId="6">
      <calculatedColumnFormula>Table1[[#This Row],[Price per Piece]]*Table1[[#This Row],[Quantity per board]]</calculatedColumnFormula>
    </tableColumn>
    <tableColumn id="12" name="Actual # Purchased" dataDxfId="5"/>
    <tableColumn id="11" name="Actual Price per Piece" dataDxfId="4"/>
    <tableColumn id="14" name="Actual Total" dataDxfId="3">
      <calculatedColumnFormula>Table1[[#This Row],[Actual Price per Piece]]*Table1[[#This Row],[Actual '# Purchased]]</calculatedColumnFormula>
    </tableColumn>
    <tableColumn id="7" name="Link to vendor website" dataDxfId="2"/>
    <tableColumn id="10" name="Package Size" dataDxfId="1" dataCellStyle="Hyperlink"/>
    <tableColumn id="8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osram/lsr976-z/led-lamp/dp/97K3887?Ntt=LSR976-Z" TargetMode="External"/><Relationship Id="rId13" Type="http://schemas.openxmlformats.org/officeDocument/2006/relationships/hyperlink" Target="http://search.digikey.com/scripts/DkSearch/dksus.dll?Detail&amp;name=P330GCT-ND" TargetMode="External"/><Relationship Id="rId18" Type="http://schemas.openxmlformats.org/officeDocument/2006/relationships/hyperlink" Target="http://search.digikey.com/scripts/DkSearch/dksus.dll?Detail&amp;name=DSPIC33FJ128GP802-I/SO-ND" TargetMode="External"/><Relationship Id="rId3" Type="http://schemas.openxmlformats.org/officeDocument/2006/relationships/hyperlink" Target="http://www.newark.com/vishay-dale/crcw1206150kfkea/resistor-thick-film-150kohm-250mw/dp/53K2000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search.digikey.com/scripts/DkSearch/dksus.dll?Detail&amp;name=P240KFCT-ND" TargetMode="External"/><Relationship Id="rId12" Type="http://schemas.openxmlformats.org/officeDocument/2006/relationships/hyperlink" Target="http://search.digikey.com/scripts/DkSearch/dksus.dll?Detail&amp;name=WM4800-ND" TargetMode="External"/><Relationship Id="rId17" Type="http://schemas.openxmlformats.org/officeDocument/2006/relationships/hyperlink" Target="http://search.digikey.com/scripts/DkSearch/dksus.dll?Detail&amp;name=P0.0ACT-ND" TargetMode="External"/><Relationship Id="rId2" Type="http://schemas.openxmlformats.org/officeDocument/2006/relationships/hyperlink" Target="http://www.newark.com/multicomp/mchp05w4f1803t5e/resistor-high-power-180kohm-250mw/dp/01N7009" TargetMode="External"/><Relationship Id="rId16" Type="http://schemas.openxmlformats.org/officeDocument/2006/relationships/hyperlink" Target="http://search.digikey.com/scripts/DkSearch/dksus.dll?Detail&amp;name=490-1054-1-ND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newark.com/kemet/t491d106k025at/capacitor-tant-10uf-25v-1ohm-7343/dp/57K1947" TargetMode="External"/><Relationship Id="rId6" Type="http://schemas.openxmlformats.org/officeDocument/2006/relationships/hyperlink" Target="http://search.digikey.com/scripts/DkSearch/dksus.dll?Detail&amp;name=P750KFCT-ND" TargetMode="External"/><Relationship Id="rId11" Type="http://schemas.openxmlformats.org/officeDocument/2006/relationships/hyperlink" Target="http://search.digikey.com/scripts/DkSearch/dksus.dll?Detail&amp;name=490-1416-1-ND" TargetMode="External"/><Relationship Id="rId5" Type="http://schemas.openxmlformats.org/officeDocument/2006/relationships/hyperlink" Target="http://search.digikey.com/scripts/DkSearch/dksus.dll?Detail&amp;name=P300KFCT-ND" TargetMode="External"/><Relationship Id="rId15" Type="http://schemas.openxmlformats.org/officeDocument/2006/relationships/hyperlink" Target="http://search.digikey.com/scripts/DkSearch/dksus.dll?Detail&amp;name=445-4040-1-ND" TargetMode="External"/><Relationship Id="rId10" Type="http://schemas.openxmlformats.org/officeDocument/2006/relationships/hyperlink" Target="http://www.newark.com/avx/08055a102gat2a/capacitor-ceramic-1000pf-50v-c0g/dp/96M139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earch.digikey.com/scripts/DkSearch/dksus.dll?Detail&amp;name=P430KFCT-ND" TargetMode="External"/><Relationship Id="rId9" Type="http://schemas.openxmlformats.org/officeDocument/2006/relationships/hyperlink" Target="http://www.newark.com/avx/12105c104kaz2a/capacitor-ceramic-0-1uf-50v-x7r/dp/10R6038" TargetMode="External"/><Relationship Id="rId14" Type="http://schemas.openxmlformats.org/officeDocument/2006/relationships/hyperlink" Target="http://search.digikey.com/scripts/DkSearch/dksus.dll?Detail&amp;name=P10.0CCT-ND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F37" sqref="F37"/>
    </sheetView>
  </sheetViews>
  <sheetFormatPr defaultRowHeight="15"/>
  <cols>
    <col min="1" max="1" width="20.140625" customWidth="1"/>
    <col min="2" max="2" width="23.28515625" bestFit="1" customWidth="1"/>
    <col min="3" max="3" width="33.5703125" bestFit="1" customWidth="1"/>
    <col min="4" max="4" width="11.42578125" customWidth="1"/>
    <col min="5" max="5" width="11" customWidth="1"/>
    <col min="6" max="6" width="12.28515625" customWidth="1"/>
    <col min="7" max="9" width="12.28515625" style="6" customWidth="1"/>
    <col min="10" max="10" width="15" customWidth="1"/>
    <col min="11" max="11" width="8.42578125" style="6" customWidth="1"/>
    <col min="12" max="12" width="45.5703125" bestFit="1" customWidth="1"/>
  </cols>
  <sheetData>
    <row r="1" spans="1:14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110</v>
      </c>
      <c r="H1" s="2" t="s">
        <v>111</v>
      </c>
      <c r="I1" s="2" t="s">
        <v>112</v>
      </c>
      <c r="J1" s="2" t="s">
        <v>6</v>
      </c>
      <c r="K1" s="3" t="s">
        <v>114</v>
      </c>
      <c r="L1" s="3" t="s">
        <v>7</v>
      </c>
    </row>
    <row r="2" spans="1:14" s="6" customFormat="1">
      <c r="A2" s="25" t="s">
        <v>75</v>
      </c>
      <c r="B2" s="14" t="s">
        <v>48</v>
      </c>
      <c r="C2" s="14" t="s">
        <v>49</v>
      </c>
      <c r="D2" s="12">
        <v>2</v>
      </c>
      <c r="E2" s="11">
        <v>5.7000000000000002E-2</v>
      </c>
      <c r="F2" s="11">
        <f>Table1[[#This Row],[Price per Piece]]*Table1[[#This Row],[Quantity per board]]</f>
        <v>0.114</v>
      </c>
      <c r="G2" s="40">
        <v>10</v>
      </c>
      <c r="H2" s="41">
        <v>5.7000000000000002E-2</v>
      </c>
      <c r="I2" s="11">
        <f>Table1[[#This Row],[Actual Price per Piece]]*Table1[[#This Row],[Actual '# Purchased]]</f>
        <v>0.57000000000000006</v>
      </c>
      <c r="J2" s="15" t="s">
        <v>50</v>
      </c>
      <c r="K2" s="16" t="s">
        <v>51</v>
      </c>
      <c r="L2" s="13" t="s">
        <v>52</v>
      </c>
    </row>
    <row r="3" spans="1:14" s="6" customFormat="1" ht="15" customHeight="1">
      <c r="A3" s="26" t="s">
        <v>61</v>
      </c>
      <c r="B3" s="7" t="s">
        <v>60</v>
      </c>
      <c r="C3" s="23" t="s">
        <v>59</v>
      </c>
      <c r="D3" s="24">
        <v>1</v>
      </c>
      <c r="E3" s="10">
        <v>0.8</v>
      </c>
      <c r="F3" s="11">
        <f>Table1[[#This Row],[Price per Piece]]*Table1[[#This Row],[Quantity per board]]</f>
        <v>0.8</v>
      </c>
      <c r="G3" s="42">
        <v>5</v>
      </c>
      <c r="H3" s="43">
        <v>0.8</v>
      </c>
      <c r="I3" s="11">
        <f>Table1[[#This Row],[Actual Price per Piece]]*Table1[[#This Row],[Actual '# Purchased]]</f>
        <v>4</v>
      </c>
      <c r="J3" s="5" t="s">
        <v>62</v>
      </c>
      <c r="K3" s="16" t="s">
        <v>51</v>
      </c>
      <c r="L3" s="13"/>
      <c r="N3" s="17"/>
    </row>
    <row r="4" spans="1:14" s="6" customFormat="1" ht="15" customHeight="1">
      <c r="A4" s="34" t="s">
        <v>102</v>
      </c>
      <c r="B4" s="7"/>
      <c r="C4" s="7"/>
      <c r="D4" s="24"/>
      <c r="E4" s="10"/>
      <c r="F4" s="11">
        <f>Table1[[#This Row],[Price per Piece]]*Table1[[#This Row],[Quantity per board]]</f>
        <v>0</v>
      </c>
      <c r="G4" s="42">
        <v>0</v>
      </c>
      <c r="H4" s="43"/>
      <c r="I4" s="11">
        <f>Table1[[#This Row],[Actual Price per Piece]]*Table1[[#This Row],[Actual '# Purchased]]</f>
        <v>0</v>
      </c>
      <c r="J4" s="15"/>
      <c r="K4" s="16" t="s">
        <v>51</v>
      </c>
      <c r="L4" s="23" t="s">
        <v>109</v>
      </c>
      <c r="N4" s="17"/>
    </row>
    <row r="5" spans="1:14" s="6" customFormat="1" ht="15" customHeight="1">
      <c r="A5" s="34" t="s">
        <v>108</v>
      </c>
      <c r="B5" s="7"/>
      <c r="C5" s="7"/>
      <c r="D5" s="24"/>
      <c r="E5" s="10"/>
      <c r="F5" s="11">
        <f>Table1[[#This Row],[Price per Piece]]*Table1[[#This Row],[Quantity per board]]</f>
        <v>0</v>
      </c>
      <c r="G5" s="42">
        <v>0</v>
      </c>
      <c r="H5" s="43"/>
      <c r="I5" s="11">
        <f>Table1[[#This Row],[Actual Price per Piece]]*Table1[[#This Row],[Actual '# Purchased]]</f>
        <v>0</v>
      </c>
      <c r="J5" s="15"/>
      <c r="K5" s="16" t="s">
        <v>51</v>
      </c>
      <c r="L5" s="23" t="s">
        <v>109</v>
      </c>
    </row>
    <row r="6" spans="1:14" s="6" customFormat="1" ht="15" customHeight="1">
      <c r="A6" s="27" t="s">
        <v>70</v>
      </c>
      <c r="B6" s="7" t="s">
        <v>71</v>
      </c>
      <c r="C6" s="7" t="s">
        <v>72</v>
      </c>
      <c r="D6" s="7">
        <v>3</v>
      </c>
      <c r="E6" s="21">
        <v>1.05</v>
      </c>
      <c r="F6" s="11">
        <f>Table1[[#This Row],[Price per Piece]]*Table1[[#This Row],[Quantity per board]]</f>
        <v>3.1500000000000004</v>
      </c>
      <c r="G6" s="42">
        <v>0</v>
      </c>
      <c r="H6" s="43"/>
      <c r="I6" s="11">
        <f>Table1[[#This Row],[Actual Price per Piece]]*Table1[[#This Row],[Actual '# Purchased]]</f>
        <v>0</v>
      </c>
      <c r="J6" s="22" t="s">
        <v>73</v>
      </c>
      <c r="K6" s="28" t="s">
        <v>51</v>
      </c>
      <c r="L6" s="27"/>
    </row>
    <row r="7" spans="1:14" s="6" customFormat="1" ht="15" customHeight="1">
      <c r="A7" s="26" t="s">
        <v>74</v>
      </c>
      <c r="B7" s="29" t="s">
        <v>57</v>
      </c>
      <c r="C7" s="30" t="s">
        <v>55</v>
      </c>
      <c r="D7" s="24">
        <v>2</v>
      </c>
      <c r="E7" s="10">
        <v>0.53</v>
      </c>
      <c r="F7" s="11">
        <f>Table1[[#This Row],[Price per Piece]]*Table1[[#This Row],[Quantity per board]]</f>
        <v>1.06</v>
      </c>
      <c r="G7" s="42">
        <v>10</v>
      </c>
      <c r="H7" s="43">
        <v>5.2999999999999999E-2</v>
      </c>
      <c r="I7" s="11">
        <f>Table1[[#This Row],[Actual Price per Piece]]*Table1[[#This Row],[Actual '# Purchased]]</f>
        <v>0.53</v>
      </c>
      <c r="J7" s="5" t="s">
        <v>56</v>
      </c>
      <c r="K7" s="16">
        <v>603</v>
      </c>
      <c r="L7" s="13" t="s">
        <v>58</v>
      </c>
    </row>
    <row r="8" spans="1:14" s="6" customFormat="1" ht="15" customHeight="1">
      <c r="A8" s="26" t="s">
        <v>82</v>
      </c>
      <c r="B8" s="7" t="s">
        <v>81</v>
      </c>
      <c r="C8" s="7" t="s">
        <v>77</v>
      </c>
      <c r="D8" s="24">
        <v>2</v>
      </c>
      <c r="E8" s="10">
        <v>0.03</v>
      </c>
      <c r="F8" s="11">
        <f>Table1[[#This Row],[Price per Piece]]*Table1[[#This Row],[Quantity per board]]</f>
        <v>0.06</v>
      </c>
      <c r="G8" s="42">
        <v>20</v>
      </c>
      <c r="H8" s="43">
        <v>0.03</v>
      </c>
      <c r="I8" s="11">
        <f>Table1[[#This Row],[Actual Price per Piece]]*Table1[[#This Row],[Actual '# Purchased]]</f>
        <v>0.6</v>
      </c>
      <c r="J8" s="5" t="s">
        <v>78</v>
      </c>
      <c r="K8" s="16">
        <v>603</v>
      </c>
      <c r="L8" s="7" t="s">
        <v>80</v>
      </c>
    </row>
    <row r="9" spans="1:14" s="6" customFormat="1" ht="15" customHeight="1">
      <c r="A9" s="26" t="s">
        <v>85</v>
      </c>
      <c r="B9" s="36" t="s">
        <v>84</v>
      </c>
      <c r="C9" s="37" t="s">
        <v>79</v>
      </c>
      <c r="D9" s="24">
        <v>1</v>
      </c>
      <c r="E9" s="10">
        <v>7.0000000000000007E-2</v>
      </c>
      <c r="F9" s="11">
        <f>Table1[[#This Row],[Price per Piece]]*Table1[[#This Row],[Quantity per board]]</f>
        <v>7.0000000000000007E-2</v>
      </c>
      <c r="G9" s="42">
        <v>20</v>
      </c>
      <c r="H9" s="43">
        <v>7.0000000000000007E-2</v>
      </c>
      <c r="I9" s="11">
        <f>Table1[[#This Row],[Actual Price per Piece]]*Table1[[#This Row],[Actual '# Purchased]]</f>
        <v>1.4000000000000001</v>
      </c>
      <c r="J9" s="5" t="s">
        <v>83</v>
      </c>
      <c r="K9" s="16">
        <v>805</v>
      </c>
      <c r="L9" s="13"/>
    </row>
    <row r="10" spans="1:14" s="35" customFormat="1" ht="15" customHeight="1">
      <c r="A10" s="26" t="s">
        <v>85</v>
      </c>
      <c r="B10" s="36" t="s">
        <v>93</v>
      </c>
      <c r="C10" s="36" t="s">
        <v>76</v>
      </c>
      <c r="D10" s="24">
        <v>1</v>
      </c>
      <c r="E10" s="10">
        <v>5.6000000000000001E-2</v>
      </c>
      <c r="F10" s="11">
        <f>Table1[[#This Row],[Price per Piece]]*Table1[[#This Row],[Quantity per board]]</f>
        <v>5.6000000000000001E-2</v>
      </c>
      <c r="G10" s="44">
        <v>10</v>
      </c>
      <c r="H10" s="45">
        <v>5.6000000000000001E-2</v>
      </c>
      <c r="I10" s="11">
        <f>Table1[[#This Row],[Actual Price per Piece]]*Table1[[#This Row],[Actual '# Purchased]]</f>
        <v>0.56000000000000005</v>
      </c>
      <c r="J10" s="15" t="s">
        <v>91</v>
      </c>
      <c r="K10" s="38">
        <v>805</v>
      </c>
      <c r="L10" s="13" t="s">
        <v>113</v>
      </c>
    </row>
    <row r="11" spans="1:14" s="6" customFormat="1" ht="15" customHeight="1">
      <c r="A11" s="26" t="s">
        <v>116</v>
      </c>
      <c r="B11" s="36" t="s">
        <v>105</v>
      </c>
      <c r="C11" s="36" t="s">
        <v>104</v>
      </c>
      <c r="D11" s="24">
        <v>3</v>
      </c>
      <c r="E11" s="10">
        <v>0.63</v>
      </c>
      <c r="F11" s="11">
        <f>Table1[[#This Row],[Price per Piece]]*Table1[[#This Row],[Quantity per board]]</f>
        <v>1.8900000000000001</v>
      </c>
      <c r="G11" s="42"/>
      <c r="H11" s="43"/>
      <c r="I11" s="11">
        <f>Table1[[#This Row],[Actual Price per Piece]]*Table1[[#This Row],[Actual '# Purchased]]</f>
        <v>0</v>
      </c>
      <c r="J11" s="15" t="s">
        <v>103</v>
      </c>
      <c r="K11" s="16">
        <v>1210</v>
      </c>
      <c r="L11" s="13" t="s">
        <v>107</v>
      </c>
    </row>
    <row r="12" spans="1:14" s="6" customFormat="1" ht="15" customHeight="1">
      <c r="A12" s="26" t="s">
        <v>90</v>
      </c>
      <c r="B12" s="7" t="s">
        <v>89</v>
      </c>
      <c r="C12" s="7" t="s">
        <v>86</v>
      </c>
      <c r="D12" s="24">
        <v>1</v>
      </c>
      <c r="E12" s="10">
        <v>0.60499999999999998</v>
      </c>
      <c r="F12" s="11">
        <f>Table1[[#This Row],[Price per Piece]]*Table1[[#This Row],[Quantity per board]]</f>
        <v>0.60499999999999998</v>
      </c>
      <c r="G12" s="44">
        <v>20</v>
      </c>
      <c r="H12" s="45">
        <v>0.60499999999999998</v>
      </c>
      <c r="I12" s="11">
        <f>Table1[[#This Row],[Actual Price per Piece]]*Table1[[#This Row],[Actual '# Purchased]]</f>
        <v>12.1</v>
      </c>
      <c r="J12" s="5" t="s">
        <v>87</v>
      </c>
      <c r="K12" s="16">
        <v>1206</v>
      </c>
      <c r="L12" s="7" t="s">
        <v>88</v>
      </c>
    </row>
    <row r="13" spans="1:14" ht="15" customHeight="1">
      <c r="A13" s="26" t="s">
        <v>85</v>
      </c>
      <c r="B13" s="7" t="s">
        <v>93</v>
      </c>
      <c r="C13" s="30" t="s">
        <v>76</v>
      </c>
      <c r="D13" s="24">
        <v>1</v>
      </c>
      <c r="E13" s="10">
        <v>1</v>
      </c>
      <c r="F13" s="11">
        <f>Table1[[#This Row],[Price per Piece]]*Table1[[#This Row],[Quantity per board]]</f>
        <v>1</v>
      </c>
      <c r="G13" s="46">
        <v>10</v>
      </c>
      <c r="H13" s="47">
        <v>5.6000000000000001E-2</v>
      </c>
      <c r="I13" s="11">
        <f>Table1[[#This Row],[Actual Price per Piece]]*Table1[[#This Row],[Actual '# Purchased]]</f>
        <v>0.56000000000000005</v>
      </c>
      <c r="J13" s="5" t="s">
        <v>91</v>
      </c>
      <c r="K13" s="16">
        <v>805</v>
      </c>
      <c r="L13" s="13" t="s">
        <v>53</v>
      </c>
    </row>
    <row r="14" spans="1:14">
      <c r="A14" s="8" t="s">
        <v>10</v>
      </c>
      <c r="B14" s="14" t="s">
        <v>43</v>
      </c>
      <c r="C14" s="14" t="s">
        <v>47</v>
      </c>
      <c r="D14" s="12">
        <v>5</v>
      </c>
      <c r="E14" s="11">
        <v>0.33800000000000002</v>
      </c>
      <c r="F14" s="11">
        <f>Table1[[#This Row],[Price per Piece]]*Table1[[#This Row],[Quantity per board]]</f>
        <v>1.6900000000000002</v>
      </c>
      <c r="G14" s="42">
        <v>25</v>
      </c>
      <c r="H14" s="43">
        <v>0.29199999999999998</v>
      </c>
      <c r="I14" s="11">
        <f>Table1[[#This Row],[Actual Price per Piece]]*Table1[[#This Row],[Actual '# Purchased]]</f>
        <v>7.3</v>
      </c>
      <c r="J14" s="15" t="s">
        <v>9</v>
      </c>
      <c r="K14" s="31">
        <v>805</v>
      </c>
      <c r="L14" s="14" t="s">
        <v>44</v>
      </c>
    </row>
    <row r="15" spans="1:14">
      <c r="A15" s="8" t="s">
        <v>106</v>
      </c>
      <c r="B15" s="14" t="s">
        <v>46</v>
      </c>
      <c r="C15" s="14" t="s">
        <v>14</v>
      </c>
      <c r="D15" s="12">
        <v>7</v>
      </c>
      <c r="E15" s="11">
        <v>0.27</v>
      </c>
      <c r="F15" s="11">
        <f>Table1[[#This Row],[Price per Piece]]*Table1[[#This Row],[Quantity per board]]</f>
        <v>1.8900000000000001</v>
      </c>
      <c r="G15" s="42">
        <v>50</v>
      </c>
      <c r="H15" s="43">
        <v>0.25600000000000001</v>
      </c>
      <c r="I15" s="11">
        <f>Table1[[#This Row],[Actual Price per Piece]]*Table1[[#This Row],[Actual '# Purchased]]</f>
        <v>12.8</v>
      </c>
      <c r="J15" s="15" t="s">
        <v>13</v>
      </c>
      <c r="K15" s="16">
        <v>1210</v>
      </c>
      <c r="L15" s="14" t="s">
        <v>45</v>
      </c>
    </row>
    <row r="16" spans="1:14">
      <c r="A16" s="8" t="s">
        <v>69</v>
      </c>
      <c r="B16" s="7" t="s">
        <v>68</v>
      </c>
      <c r="C16" s="14" t="s">
        <v>15</v>
      </c>
      <c r="D16" s="12">
        <v>4</v>
      </c>
      <c r="E16" s="11">
        <v>4.2999999999999997E-2</v>
      </c>
      <c r="F16" s="11">
        <f>Table1[[#This Row],[Price per Piece]]*Table1[[#This Row],[Quantity per board]]</f>
        <v>0.17199999999999999</v>
      </c>
      <c r="G16" s="42">
        <v>25</v>
      </c>
      <c r="H16" s="43">
        <v>0.06</v>
      </c>
      <c r="I16" s="11">
        <f>Table1[[#This Row],[Actual Price per Piece]]*Table1[[#This Row],[Actual '# Purchased]]</f>
        <v>1.5</v>
      </c>
      <c r="J16" s="15" t="s">
        <v>54</v>
      </c>
      <c r="K16" s="16">
        <v>603</v>
      </c>
      <c r="L16" s="14" t="s">
        <v>67</v>
      </c>
    </row>
    <row r="17" spans="1:12">
      <c r="A17" s="14" t="s">
        <v>40</v>
      </c>
      <c r="B17" s="14" t="s">
        <v>12</v>
      </c>
      <c r="C17" s="14" t="s">
        <v>41</v>
      </c>
      <c r="D17" s="12">
        <v>2</v>
      </c>
      <c r="E17" s="11">
        <v>0.47699999999999998</v>
      </c>
      <c r="F17" s="11">
        <f>Table1[[#This Row],[Price per Piece]]*Table1[[#This Row],[Quantity per board]]</f>
        <v>0.95399999999999996</v>
      </c>
      <c r="G17" s="42">
        <v>10</v>
      </c>
      <c r="H17" s="43">
        <v>0.44600000000000001</v>
      </c>
      <c r="I17" s="11">
        <f>Table1[[#This Row],[Actual Price per Piece]]*Table1[[#This Row],[Actual '# Purchased]]</f>
        <v>4.46</v>
      </c>
      <c r="J17" s="15" t="s">
        <v>11</v>
      </c>
      <c r="K17" s="39">
        <v>2917</v>
      </c>
      <c r="L17" s="14" t="s">
        <v>16</v>
      </c>
    </row>
    <row r="18" spans="1:12">
      <c r="A18" s="7" t="s">
        <v>21</v>
      </c>
      <c r="B18" s="7" t="s">
        <v>22</v>
      </c>
      <c r="C18" s="7" t="s">
        <v>23</v>
      </c>
      <c r="D18" s="12">
        <v>1</v>
      </c>
      <c r="E18" s="11">
        <v>8.6999999999999994E-2</v>
      </c>
      <c r="F18" s="11">
        <f>Table1[[#This Row],[Price per Piece]]*Table1[[#This Row],[Quantity per board]]</f>
        <v>8.6999999999999994E-2</v>
      </c>
      <c r="G18" s="42">
        <v>15</v>
      </c>
      <c r="H18" s="43">
        <v>8.6999999999999994E-2</v>
      </c>
      <c r="I18" s="11">
        <f>Table1[[#This Row],[Actual Price per Piece]]*Table1[[#This Row],[Actual '# Purchased]]</f>
        <v>1.3049999999999999</v>
      </c>
      <c r="J18" s="15" t="s">
        <v>24</v>
      </c>
      <c r="K18" s="16">
        <v>1206</v>
      </c>
      <c r="L18" s="14"/>
    </row>
    <row r="19" spans="1:12">
      <c r="A19" s="7" t="s">
        <v>17</v>
      </c>
      <c r="B19" s="7" t="s">
        <v>19</v>
      </c>
      <c r="C19" s="7" t="s">
        <v>20</v>
      </c>
      <c r="D19" s="12">
        <v>1</v>
      </c>
      <c r="E19" s="11">
        <v>4.4999999999999998E-2</v>
      </c>
      <c r="F19" s="11">
        <f>Table1[[#This Row],[Price per Piece]]*Table1[[#This Row],[Quantity per board]]</f>
        <v>4.4999999999999998E-2</v>
      </c>
      <c r="G19" s="42">
        <v>15</v>
      </c>
      <c r="H19" s="43">
        <v>1.6E-2</v>
      </c>
      <c r="I19" s="11">
        <f>Table1[[#This Row],[Actual Price per Piece]]*Table1[[#This Row],[Actual '# Purchased]]</f>
        <v>0.24</v>
      </c>
      <c r="J19" s="15" t="s">
        <v>18</v>
      </c>
      <c r="K19" s="16">
        <v>805</v>
      </c>
      <c r="L19" s="14" t="s">
        <v>92</v>
      </c>
    </row>
    <row r="20" spans="1:12" s="6" customFormat="1">
      <c r="A20" s="27" t="s">
        <v>25</v>
      </c>
      <c r="B20" s="7" t="s">
        <v>33</v>
      </c>
      <c r="C20" s="7" t="s">
        <v>26</v>
      </c>
      <c r="D20" s="12">
        <v>1</v>
      </c>
      <c r="E20" s="11">
        <v>0.1</v>
      </c>
      <c r="F20" s="11">
        <f>Table1[[#This Row],[Price per Piece]]*Table1[[#This Row],[Quantity per board]]</f>
        <v>0.1</v>
      </c>
      <c r="G20" s="42">
        <v>10</v>
      </c>
      <c r="H20" s="43">
        <v>0.1</v>
      </c>
      <c r="I20" s="11">
        <f>Table1[[#This Row],[Actual Price per Piece]]*Table1[[#This Row],[Actual '# Purchased]]</f>
        <v>1</v>
      </c>
      <c r="J20" s="15" t="s">
        <v>32</v>
      </c>
      <c r="K20" s="16">
        <v>1206</v>
      </c>
      <c r="L20" s="14"/>
    </row>
    <row r="21" spans="1:12" s="6" customFormat="1">
      <c r="A21" s="27" t="s">
        <v>51</v>
      </c>
      <c r="B21" s="7" t="s">
        <v>100</v>
      </c>
      <c r="C21" s="7" t="s">
        <v>99</v>
      </c>
      <c r="D21" s="12">
        <v>1</v>
      </c>
      <c r="E21" s="11">
        <v>6.52</v>
      </c>
      <c r="F21" s="11">
        <f>Table1[[#This Row],[Price per Piece]]*Table1[[#This Row],[Quantity per board]]</f>
        <v>6.52</v>
      </c>
      <c r="G21" s="42">
        <v>4</v>
      </c>
      <c r="H21" s="43">
        <v>6.52</v>
      </c>
      <c r="I21" s="11">
        <f>Table1[[#This Row],[Actual Price per Piece]]*Table1[[#This Row],[Actual '# Purchased]]</f>
        <v>26.08</v>
      </c>
      <c r="J21" s="15" t="s">
        <v>97</v>
      </c>
      <c r="K21" s="16" t="s">
        <v>51</v>
      </c>
      <c r="L21" s="14" t="s">
        <v>98</v>
      </c>
    </row>
    <row r="22" spans="1:12">
      <c r="A22" s="27" t="s">
        <v>66</v>
      </c>
      <c r="B22" s="7" t="s">
        <v>65</v>
      </c>
      <c r="C22" s="7" t="s">
        <v>64</v>
      </c>
      <c r="D22" s="12">
        <v>2</v>
      </c>
      <c r="E22" s="11">
        <v>4.88</v>
      </c>
      <c r="F22" s="11">
        <f>Table1[[#This Row],[Price per Piece]]*Table1[[#This Row],[Quantity per board]]</f>
        <v>9.76</v>
      </c>
      <c r="G22" s="42">
        <v>10</v>
      </c>
      <c r="H22" s="43">
        <v>4.88</v>
      </c>
      <c r="I22" s="11">
        <f>Table1[[#This Row],[Actual Price per Piece]]*Table1[[#This Row],[Actual '# Purchased]]</f>
        <v>48.8</v>
      </c>
      <c r="J22" s="15" t="s">
        <v>63</v>
      </c>
      <c r="K22" s="16" t="s">
        <v>51</v>
      </c>
      <c r="L22" s="14" t="s">
        <v>115</v>
      </c>
    </row>
    <row r="23" spans="1:12">
      <c r="A23" s="27" t="s">
        <v>42</v>
      </c>
      <c r="B23" s="7" t="s">
        <v>35</v>
      </c>
      <c r="C23" s="7" t="s">
        <v>27</v>
      </c>
      <c r="D23" s="12">
        <v>2</v>
      </c>
      <c r="E23" s="11">
        <v>0.1</v>
      </c>
      <c r="F23" s="11">
        <f>Table1[[#This Row],[Price per Piece]]*Table1[[#This Row],[Quantity per board]]</f>
        <v>0.2</v>
      </c>
      <c r="G23" s="42">
        <v>10</v>
      </c>
      <c r="H23" s="43">
        <v>0.1</v>
      </c>
      <c r="I23" s="11">
        <f>Table1[[#This Row],[Actual Price per Piece]]*Table1[[#This Row],[Actual '# Purchased]]</f>
        <v>1</v>
      </c>
      <c r="J23" s="15" t="s">
        <v>34</v>
      </c>
      <c r="K23" s="16">
        <v>1206</v>
      </c>
      <c r="L23" s="14"/>
    </row>
    <row r="24" spans="1:12">
      <c r="A24" s="27" t="s">
        <v>28</v>
      </c>
      <c r="B24" s="7" t="s">
        <v>39</v>
      </c>
      <c r="C24" s="7" t="s">
        <v>29</v>
      </c>
      <c r="D24" s="12">
        <v>1</v>
      </c>
      <c r="E24" s="11">
        <v>0.1</v>
      </c>
      <c r="F24" s="11">
        <f>Table1[[#This Row],[Price per Piece]]*Table1[[#This Row],[Quantity per board]]</f>
        <v>0.1</v>
      </c>
      <c r="G24" s="42">
        <v>10</v>
      </c>
      <c r="H24" s="43">
        <v>0.1</v>
      </c>
      <c r="I24" s="11">
        <f>Table1[[#This Row],[Actual Price per Piece]]*Table1[[#This Row],[Actual '# Purchased]]</f>
        <v>1</v>
      </c>
      <c r="J24" s="15" t="s">
        <v>38</v>
      </c>
      <c r="K24" s="16">
        <v>1206</v>
      </c>
      <c r="L24" s="14"/>
    </row>
    <row r="25" spans="1:12">
      <c r="A25" s="27" t="s">
        <v>30</v>
      </c>
      <c r="B25" s="7" t="s">
        <v>37</v>
      </c>
      <c r="C25" s="7" t="s">
        <v>31</v>
      </c>
      <c r="D25" s="12">
        <v>1</v>
      </c>
      <c r="E25" s="11">
        <v>0.1</v>
      </c>
      <c r="F25" s="11">
        <f>Table1[[#This Row],[Price per Piece]]*Table1[[#This Row],[Quantity per board]]</f>
        <v>0.1</v>
      </c>
      <c r="G25" s="42">
        <v>10</v>
      </c>
      <c r="H25" s="43">
        <v>0.1</v>
      </c>
      <c r="I25" s="11">
        <f>Table1[[#This Row],[Actual Price per Piece]]*Table1[[#This Row],[Actual '# Purchased]]</f>
        <v>1</v>
      </c>
      <c r="J25" s="15" t="s">
        <v>36</v>
      </c>
      <c r="K25" s="16">
        <v>1206</v>
      </c>
      <c r="L25" s="14"/>
    </row>
    <row r="26" spans="1:12">
      <c r="A26" s="33" t="s">
        <v>101</v>
      </c>
      <c r="B26" s="7" t="s">
        <v>94</v>
      </c>
      <c r="C26" s="7" t="s">
        <v>95</v>
      </c>
      <c r="D26" s="12">
        <v>3</v>
      </c>
      <c r="E26" s="11">
        <v>0.04</v>
      </c>
      <c r="F26" s="11">
        <f>Table1[[#This Row],[Price per Piece]]*Table1[[#This Row],[Quantity per board]]</f>
        <v>0.12</v>
      </c>
      <c r="G26" s="42">
        <v>0</v>
      </c>
      <c r="H26" s="43"/>
      <c r="I26" s="11">
        <f>Table1[[#This Row],[Actual Price per Piece]]*Table1[[#This Row],[Actual '# Purchased]]</f>
        <v>0</v>
      </c>
      <c r="J26" s="15" t="s">
        <v>96</v>
      </c>
      <c r="K26" s="16">
        <v>805</v>
      </c>
      <c r="L26" s="32"/>
    </row>
    <row r="27" spans="1:12">
      <c r="A27" s="4" t="s">
        <v>8</v>
      </c>
      <c r="D27" s="18">
        <f>SUM(Table1[Quantity per board])</f>
        <v>48</v>
      </c>
      <c r="E27" s="18"/>
      <c r="F27" s="19">
        <f>SUM(Table1[Total Price])</f>
        <v>30.543000000000006</v>
      </c>
      <c r="G27" s="19"/>
      <c r="H27" s="19"/>
      <c r="I27" s="19">
        <f>SUM(Table1[Actual Total])</f>
        <v>126.80499999999999</v>
      </c>
      <c r="J27" s="6"/>
      <c r="L27" s="6"/>
    </row>
    <row r="28" spans="1:12">
      <c r="D28" s="18"/>
      <c r="E28" s="18"/>
      <c r="F28" s="18"/>
      <c r="G28" s="18"/>
      <c r="H28" s="18"/>
      <c r="I28" s="18"/>
    </row>
    <row r="29" spans="1:12">
      <c r="C29" s="6"/>
      <c r="D29" s="18"/>
      <c r="E29" s="18"/>
      <c r="F29" s="18"/>
      <c r="G29" s="18"/>
      <c r="H29" s="18"/>
      <c r="I29" s="18"/>
    </row>
    <row r="30" spans="1:12">
      <c r="A30" s="9"/>
      <c r="C30" s="4"/>
    </row>
    <row r="31" spans="1:12">
      <c r="A31" s="20"/>
      <c r="C31" s="6"/>
    </row>
    <row r="32" spans="1:12">
      <c r="C32" s="6"/>
      <c r="E32" s="6"/>
    </row>
    <row r="33" spans="3:5">
      <c r="C33" s="6"/>
      <c r="E33" s="6"/>
    </row>
    <row r="34" spans="3:5">
      <c r="C34" s="6"/>
    </row>
    <row r="35" spans="3:5">
      <c r="C35" s="6"/>
    </row>
  </sheetData>
  <conditionalFormatting sqref="F27">
    <cfRule type="cellIs" dxfId="17" priority="1" operator="lessThan">
      <formula>40</formula>
    </cfRule>
    <cfRule type="cellIs" dxfId="16" priority="2" operator="greaterThan">
      <formula>40</formula>
    </cfRule>
  </conditionalFormatting>
  <hyperlinks>
    <hyperlink ref="J17" r:id="rId1"/>
    <hyperlink ref="J19" r:id="rId2"/>
    <hyperlink ref="J18" r:id="rId3"/>
    <hyperlink ref="J20" r:id="rId4"/>
    <hyperlink ref="J23" r:id="rId5"/>
    <hyperlink ref="J25" r:id="rId6"/>
    <hyperlink ref="J24" r:id="rId7"/>
    <hyperlink ref="J2" r:id="rId8"/>
    <hyperlink ref="J15" r:id="rId9"/>
    <hyperlink ref="J14" r:id="rId10"/>
    <hyperlink ref="J7" r:id="rId11"/>
    <hyperlink ref="J6" r:id="rId12"/>
    <hyperlink ref="J8" r:id="rId13"/>
    <hyperlink ref="J9" r:id="rId14"/>
    <hyperlink ref="J12" r:id="rId15"/>
    <hyperlink ref="J13" r:id="rId16"/>
    <hyperlink ref="J26" r:id="rId17"/>
    <hyperlink ref="J21" r:id="rId18"/>
  </hyperlinks>
  <pageMargins left="0.7" right="0.7" top="0.75" bottom="0.75" header="0.3" footer="0.3"/>
  <pageSetup orientation="portrait" horizontalDpi="301" verticalDpi="300" r:id="rId19"/>
  <legacyDrawing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Decoder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Thorner</dc:creator>
  <cp:lastModifiedBy>Dylan</cp:lastModifiedBy>
  <dcterms:created xsi:type="dcterms:W3CDTF">2010-10-01T22:59:50Z</dcterms:created>
  <dcterms:modified xsi:type="dcterms:W3CDTF">2011-02-10T21:58:00Z</dcterms:modified>
</cp:coreProperties>
</file>