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20" windowWidth="2160" windowHeight="1170"/>
  </bookViews>
  <sheets>
    <sheet name="PLL Board BOM" sheetId="1" r:id="rId1"/>
  </sheets>
  <calcPr calcId="144525"/>
</workbook>
</file>

<file path=xl/calcChain.xml><?xml version="1.0" encoding="utf-8"?>
<calcChain xmlns="http://schemas.openxmlformats.org/spreadsheetml/2006/main">
  <c r="F4" i="1" l="1"/>
  <c r="F3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F22" i="1" l="1"/>
  <c r="D22" i="1"/>
</calcChain>
</file>

<file path=xl/sharedStrings.xml><?xml version="1.0" encoding="utf-8"?>
<sst xmlns="http://schemas.openxmlformats.org/spreadsheetml/2006/main" count="113" uniqueCount="99">
  <si>
    <t>Reference Designator</t>
  </si>
  <si>
    <t>Part Number</t>
  </si>
  <si>
    <t>Description</t>
  </si>
  <si>
    <t>Quantity per board</t>
  </si>
  <si>
    <t>Price per Piece</t>
  </si>
  <si>
    <t>Total Price</t>
  </si>
  <si>
    <t>Link to vendor website</t>
  </si>
  <si>
    <t>Notes</t>
  </si>
  <si>
    <t>TOTALS:</t>
  </si>
  <si>
    <t>http://www.newark.com/avx/08055a102gat2a/capacitor-ceramic-1000pf-50v-c0g/dp/96M1393</t>
  </si>
  <si>
    <t>C5,C6,C7,C8,C21</t>
  </si>
  <si>
    <t>http://www.newark.com/kemet/t491d106k025at/capacitor-tant-10uf-25v-1ohm-7343/dp/57K1947</t>
  </si>
  <si>
    <t>57K1947</t>
  </si>
  <si>
    <t>http://www.newark.com/avx/12105c104kaz2a/capacitor-ceramic-0-1uf-50v-x7r/dp/10R6038</t>
  </si>
  <si>
    <t>0.1 µF Ceramic Cap</t>
  </si>
  <si>
    <r>
      <t>10k</t>
    </r>
    <r>
      <rPr>
        <sz val="11"/>
        <color theme="1"/>
        <rFont val="Calibri"/>
        <family val="2"/>
      </rPr>
      <t>Ω Thick Film Resistor</t>
    </r>
  </si>
  <si>
    <t xml:space="preserve"> </t>
  </si>
  <si>
    <t>R9</t>
  </si>
  <si>
    <t>http://www.newark.com/multicomp/mchp05w4f1803t5e/resistor-high-power-180kohm-250mw/dp/01N7009</t>
  </si>
  <si>
    <t>01N7009</t>
  </si>
  <si>
    <t>180 kΩ Thick Film Resistor</t>
  </si>
  <si>
    <t>Temperature Coefficient:± 100ppm/°C     Power Rating:250mW</t>
  </si>
  <si>
    <t>R10</t>
  </si>
  <si>
    <t>53K2000</t>
  </si>
  <si>
    <t>150kΩ Think Film Resistor</t>
  </si>
  <si>
    <t>http://www.newark.com/vishay-dale/crcw1206150kfkea/resistor-thick-film-150kohm-250mw/dp/53K2000</t>
  </si>
  <si>
    <t>size: 1206</t>
  </si>
  <si>
    <t>R11</t>
  </si>
  <si>
    <t>430k kΩ Resistor</t>
  </si>
  <si>
    <t>300 kΩ Resistor</t>
  </si>
  <si>
    <t>R16</t>
  </si>
  <si>
    <t>240 kΩ Resistor</t>
  </si>
  <si>
    <t>R17</t>
  </si>
  <si>
    <t>750 kΩ Resistor</t>
  </si>
  <si>
    <t>http://search.digikey.com/scripts/DkSearch/dksus.dll?Detail&amp;name=P430KFCT-ND</t>
  </si>
  <si>
    <t>Size: 1206</t>
  </si>
  <si>
    <t>P430KFCT-ND</t>
  </si>
  <si>
    <t>http://search.digikey.com/scripts/DkSearch/dksus.dll?Detail&amp;name=P300KFCT-ND</t>
  </si>
  <si>
    <t>300KFCT-ND</t>
  </si>
  <si>
    <t>http://search.digikey.com/scripts/DkSearch/dksus.dll?Detail&amp;name=P750KFCT-ND</t>
  </si>
  <si>
    <t>P750KFCT-ND</t>
  </si>
  <si>
    <t>http://search.digikey.com/scripts/DkSearch/dksus.dll?Detail&amp;name=P240KFCT-ND</t>
  </si>
  <si>
    <t>P240KFCT-ND</t>
  </si>
  <si>
    <t>R53</t>
  </si>
  <si>
    <t>0Ω Resistor</t>
  </si>
  <si>
    <t>This part may be necessary if the 2k Resistor on the output is not needed</t>
  </si>
  <si>
    <t>RED = part not chosen</t>
  </si>
  <si>
    <t>C20</t>
  </si>
  <si>
    <r>
      <t>10</t>
    </r>
    <r>
      <rPr>
        <sz val="11"/>
        <color theme="1"/>
        <rFont val="Calibri"/>
        <family val="2"/>
      </rPr>
      <t>µF Tantalum Cap</t>
    </r>
  </si>
  <si>
    <t>C14, C16, C18</t>
  </si>
  <si>
    <t>R15</t>
  </si>
  <si>
    <t>Size</t>
  </si>
  <si>
    <t>08055A102GAT2A</t>
  </si>
  <si>
    <t>50 V, 2% Tolerance</t>
  </si>
  <si>
    <t>50 V, 10% Tolerance</t>
  </si>
  <si>
    <t>12105C104KAZ2A</t>
  </si>
  <si>
    <t>1nF Ceramic Cap</t>
  </si>
  <si>
    <t>Update:</t>
  </si>
  <si>
    <t>part number</t>
  </si>
  <si>
    <t>quantity</t>
  </si>
  <si>
    <t>check description</t>
  </si>
  <si>
    <t xml:space="preserve">enter size </t>
  </si>
  <si>
    <t>enter tolerance and other notes</t>
  </si>
  <si>
    <t xml:space="preserve">LSR976-Z </t>
  </si>
  <si>
    <t>LED - RED</t>
  </si>
  <si>
    <t>http://www.newark.com/osram/lsr976-z/led-lamp/dp/97K3887?Ntt=LSR976-Z</t>
  </si>
  <si>
    <t>n/a</t>
  </si>
  <si>
    <t>Red LED</t>
  </si>
  <si>
    <t>P330GCT-ND</t>
  </si>
  <si>
    <t>ERJ-3GEYJ331V
RES 330 OHM 1/10W 5% 0603 SMD</t>
  </si>
  <si>
    <t>P10.0CCT-ND</t>
  </si>
  <si>
    <t>ERJ-6ENF10R0V
RES 10.0 OHM 1/8W 1% 0805 SMD</t>
  </si>
  <si>
    <t>445-4040-1-ND</t>
  </si>
  <si>
    <t>C3216X7R1C685K
CAP CER 6.8UF 16V X7R 10% 1206
vcap</t>
  </si>
  <si>
    <t>490-1054-1-ND</t>
  </si>
  <si>
    <t>These are backup for R6</t>
  </si>
  <si>
    <t>http://www.newark.com/vishay-dale/crcw060310k0fkea/resistor-thick-film-10kohm-100mw/dp/52K8062?Ntt=52K8062</t>
  </si>
  <si>
    <t>CAP CER 36PF 50V 5% C0G 0603</t>
  </si>
  <si>
    <t>http://search.digikey.com/scripts/DkSearch/dksus.dll?Detail&amp;name=490-1416-1-ND</t>
  </si>
  <si>
    <t>GRM1885C1H360JA01D</t>
  </si>
  <si>
    <t>For crystal, buy spares</t>
  </si>
  <si>
    <t>CRYSTAL 8.000 MHZ 18PF 49US</t>
  </si>
  <si>
    <t>ECS-80-18-4XDN</t>
  </si>
  <si>
    <t>Q1</t>
  </si>
  <si>
    <t>http://search.digikey.com/scripts/DkSearch/dksus.dll?Detail&amp;name=X1115-ND</t>
  </si>
  <si>
    <t>http://search.digikey.com/scripts/DkSearch/dksus.dll?Detail&amp;name=LT1677IS8%23PBF-ND</t>
  </si>
  <si>
    <t>IC OPAMP R-R I/O SGL LN 8SOIC</t>
  </si>
  <si>
    <t>LT1677IS8#PBF</t>
  </si>
  <si>
    <t>U1,U2</t>
  </si>
  <si>
    <t>1% Tolerence, 100 mW</t>
  </si>
  <si>
    <t>CRCW060310K0FKEA</t>
  </si>
  <si>
    <t>R18,R19,R7</t>
  </si>
  <si>
    <t>J1, J2, J3</t>
  </si>
  <si>
    <t>70543-0001</t>
  </si>
  <si>
    <t>2-Pin Vertical Connector, Pitch 0.100</t>
  </si>
  <si>
    <t>http://search.digikey.com/scripts/DkSearch/dksus.dll?Detail&amp;name=WM4800-ND</t>
  </si>
  <si>
    <t>C1,C2</t>
  </si>
  <si>
    <t>LED1,LED2</t>
  </si>
  <si>
    <t>FERRITE CHIP 220 OHM 2000MA 0805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</si>
</sst>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00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6">
    <xf numFmtId="0" fontId="0" fillId="0" borderId="0" xfId="0"/>
    <xf numFmtId="0" fontId="0" fillId="0" borderId="3" xfId="0" applyBorder="1"/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0" borderId="0" xfId="0" applyFont="1"/>
    <xf numFmtId="0" fontId="3" fillId="0" borderId="1" xfId="1" applyBorder="1" applyAlignment="1" applyProtection="1"/>
    <xf numFmtId="0" fontId="0" fillId="0" borderId="0" xfId="0"/>
    <xf numFmtId="0" fontId="0" fillId="0" borderId="1" xfId="0" applyBorder="1"/>
    <xf numFmtId="0" fontId="0" fillId="0" borderId="1" xfId="0" applyBorder="1" applyAlignment="1"/>
    <xf numFmtId="0" fontId="1" fillId="0" borderId="0" xfId="0" applyFont="1"/>
    <xf numFmtId="0" fontId="5" fillId="0" borderId="3" xfId="0" applyFont="1" applyBorder="1"/>
    <xf numFmtId="164" fontId="0" fillId="0" borderId="1" xfId="0" applyNumberForma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3" fillId="0" borderId="1" xfId="1" applyBorder="1" applyAlignment="1" applyProtection="1">
      <alignment horizontal="left"/>
    </xf>
    <xf numFmtId="0" fontId="0" fillId="0" borderId="4" xfId="0" applyBorder="1" applyAlignment="1">
      <alignment horizontal="left"/>
    </xf>
    <xf numFmtId="0" fontId="5" fillId="0" borderId="4" xfId="0" applyFont="1" applyBorder="1" applyAlignment="1">
      <alignment horizontal="left"/>
    </xf>
    <xf numFmtId="165" fontId="6" fillId="0" borderId="1" xfId="1" applyNumberFormat="1" applyFont="1" applyBorder="1" applyAlignment="1" applyProtection="1">
      <alignment horizontal="center"/>
    </xf>
    <xf numFmtId="165" fontId="6" fillId="0" borderId="4" xfId="1" applyNumberFormat="1" applyFont="1" applyBorder="1" applyAlignment="1" applyProtection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4" xfId="0" applyBorder="1" applyAlignment="1">
      <alignment horizontal="left" vertical="center" wrapText="1"/>
    </xf>
    <xf numFmtId="165" fontId="5" fillId="0" borderId="0" xfId="0" applyNumberFormat="1" applyFont="1" applyBorder="1" applyAlignment="1">
      <alignment horizontal="center"/>
    </xf>
    <xf numFmtId="0" fontId="7" fillId="0" borderId="8" xfId="0" applyFont="1" applyBorder="1" applyAlignment="1">
      <alignment wrapText="1"/>
    </xf>
    <xf numFmtId="0" fontId="3" fillId="0" borderId="0" xfId="1" applyAlignment="1" applyProtection="1"/>
    <xf numFmtId="0" fontId="3" fillId="0" borderId="8" xfId="1" applyBorder="1" applyAlignment="1" applyProtection="1"/>
    <xf numFmtId="0" fontId="7" fillId="0" borderId="8" xfId="0" applyFont="1" applyBorder="1" applyAlignment="1">
      <alignment horizontal="right" wrapText="1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5" fillId="0" borderId="3" xfId="0" applyFont="1" applyBorder="1" applyAlignment="1"/>
    <xf numFmtId="0" fontId="0" fillId="0" borderId="3" xfId="0" applyBorder="1" applyAlignment="1">
      <alignment vertical="center" wrapText="1"/>
    </xf>
    <xf numFmtId="0" fontId="0" fillId="0" borderId="3" xfId="0" applyBorder="1" applyAlignment="1"/>
    <xf numFmtId="0" fontId="0" fillId="0" borderId="7" xfId="0" applyBorder="1" applyAlignment="1"/>
    <xf numFmtId="0" fontId="8" fillId="0" borderId="9" xfId="0" applyFont="1" applyBorder="1" applyAlignment="1">
      <alignment wrapText="1"/>
    </xf>
    <xf numFmtId="0" fontId="4" fillId="0" borderId="10" xfId="1" applyFont="1" applyBorder="1" applyAlignment="1" applyProtection="1"/>
    <xf numFmtId="0" fontId="1" fillId="0" borderId="3" xfId="0" applyFont="1" applyFill="1" applyBorder="1"/>
    <xf numFmtId="0" fontId="0" fillId="0" borderId="0" xfId="0" applyFill="1"/>
    <xf numFmtId="164" fontId="0" fillId="0" borderId="1" xfId="0" applyNumberFormat="1" applyBorder="1"/>
    <xf numFmtId="0" fontId="5" fillId="0" borderId="4" xfId="0" applyFont="1" applyBorder="1"/>
    <xf numFmtId="0" fontId="6" fillId="0" borderId="0" xfId="1" applyFont="1" applyAlignment="1" applyProtection="1">
      <alignment horizontal="center"/>
    </xf>
    <xf numFmtId="164" fontId="3" fillId="0" borderId="1" xfId="1" applyNumberFormat="1" applyBorder="1" applyAlignment="1" applyProtection="1"/>
  </cellXfs>
  <cellStyles count="2">
    <cellStyle name="Hyperlink" xfId="1" builtinId="8"/>
    <cellStyle name="Normal" xfId="0" builtinId="0"/>
  </cellStyles>
  <dxfs count="1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alignment horizontal="left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165" formatCode="0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$&quot;#,##0.00"/>
      <alignment horizontal="right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$&quot;#,##0.00"/>
      <alignment horizontal="righ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21" totalsRowShown="0" headerRowDxfId="14" headerRowBorderDxfId="13" tableBorderDxfId="12" totalsRowBorderDxfId="11">
  <autoFilter ref="A1:I21"/>
  <tableColumns count="9">
    <tableColumn id="1" name="Reference Designator" dataDxfId="10"/>
    <tableColumn id="2" name="Part Number" dataDxfId="9"/>
    <tableColumn id="3" name="Description" dataDxfId="8"/>
    <tableColumn id="4" name="Quantity per board" dataDxfId="7"/>
    <tableColumn id="5" name="Price per Piece" dataDxfId="6"/>
    <tableColumn id="6" name="Total Price" dataDxfId="5">
      <calculatedColumnFormula>Table1[[#This Row],[Price per Piece]]*Table1[[#This Row],[Quantity per board]]</calculatedColumnFormula>
    </tableColumn>
    <tableColumn id="7" name="Link to vendor website" dataDxfId="4"/>
    <tableColumn id="10" name="Size" dataDxfId="3" dataCellStyle="Hyperlink"/>
    <tableColumn id="8" name="Note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ewark.com/osram/lsr976-z/led-lamp/dp/97K3887?Ntt=LSR976-Z" TargetMode="External"/><Relationship Id="rId13" Type="http://schemas.openxmlformats.org/officeDocument/2006/relationships/hyperlink" Target="http://search.digikey.com/scripts/DkSearch/dksus.dll?Detail&amp;name=445-4040-1-ND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://www.newark.com/vishay-dale/crcw1206150kfkea/resistor-thick-film-150kohm-250mw/dp/53K2000" TargetMode="External"/><Relationship Id="rId7" Type="http://schemas.openxmlformats.org/officeDocument/2006/relationships/hyperlink" Target="http://search.digikey.com/scripts/DkSearch/dksus.dll?Detail&amp;name=P240KFCT-ND" TargetMode="External"/><Relationship Id="rId12" Type="http://schemas.openxmlformats.org/officeDocument/2006/relationships/hyperlink" Target="http://search.digikey.com/scripts/DkSearch/dksus.dll?Detail&amp;name=P10.0CCT-ND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www.newark.com/multicomp/mchp05w4f1803t5e/resistor-high-power-180kohm-250mw/dp/01N7009" TargetMode="External"/><Relationship Id="rId16" Type="http://schemas.openxmlformats.org/officeDocument/2006/relationships/hyperlink" Target="http://search.digikey.com/scripts/DkSearch/dksus.dll?Detail&amp;name=WM4800-ND" TargetMode="External"/><Relationship Id="rId1" Type="http://schemas.openxmlformats.org/officeDocument/2006/relationships/hyperlink" Target="http://www.newark.com/kemet/t491d106k025at/capacitor-tant-10uf-25v-1ohm-7343/dp/57K1947" TargetMode="External"/><Relationship Id="rId6" Type="http://schemas.openxmlformats.org/officeDocument/2006/relationships/hyperlink" Target="http://search.digikey.com/scripts/DkSearch/dksus.dll?Detail&amp;name=P750KFCT-ND" TargetMode="External"/><Relationship Id="rId11" Type="http://schemas.openxmlformats.org/officeDocument/2006/relationships/hyperlink" Target="http://search.digikey.com/scripts/DkSearch/dksus.dll?Detail&amp;name=P330GCT-ND" TargetMode="External"/><Relationship Id="rId5" Type="http://schemas.openxmlformats.org/officeDocument/2006/relationships/hyperlink" Target="http://search.digikey.com/scripts/DkSearch/dksus.dll?Detail&amp;name=P300KFCT-ND" TargetMode="External"/><Relationship Id="rId15" Type="http://schemas.openxmlformats.org/officeDocument/2006/relationships/hyperlink" Target="http://search.digikey.com/scripts/DkSearch/dksus.dll?Detail&amp;name=490-1416-1-ND" TargetMode="External"/><Relationship Id="rId10" Type="http://schemas.openxmlformats.org/officeDocument/2006/relationships/hyperlink" Target="http://www.newark.com/avx/08055a102gat2a/capacitor-ceramic-1000pf-50v-c0g/dp/96M1393" TargetMode="External"/><Relationship Id="rId4" Type="http://schemas.openxmlformats.org/officeDocument/2006/relationships/hyperlink" Target="http://search.digikey.com/scripts/DkSearch/dksus.dll?Detail&amp;name=P430KFCT-ND" TargetMode="External"/><Relationship Id="rId9" Type="http://schemas.openxmlformats.org/officeDocument/2006/relationships/hyperlink" Target="http://www.newark.com/avx/12105c104kaz2a/capacitor-ceramic-0-1uf-50v-x7r/dp/10R6038" TargetMode="External"/><Relationship Id="rId14" Type="http://schemas.openxmlformats.org/officeDocument/2006/relationships/hyperlink" Target="http://search.digikey.com/scripts/DkSearch/dksus.dll?Detail&amp;name=490-1054-1-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E27" sqref="E27"/>
    </sheetView>
  </sheetViews>
  <sheetFormatPr defaultRowHeight="15" x14ac:dyDescent="0.25"/>
  <cols>
    <col min="1" max="1" width="20.140625" customWidth="1"/>
    <col min="2" max="2" width="21.140625" bestFit="1" customWidth="1"/>
    <col min="3" max="3" width="24.7109375" customWidth="1"/>
    <col min="4" max="4" width="11.42578125" customWidth="1"/>
    <col min="5" max="5" width="11" customWidth="1"/>
    <col min="6" max="6" width="12.28515625" customWidth="1"/>
    <col min="7" max="7" width="25" customWidth="1"/>
    <col min="8" max="8" width="7" style="7" customWidth="1"/>
    <col min="9" max="9" width="73.42578125" customWidth="1"/>
  </cols>
  <sheetData>
    <row r="1" spans="1:9" ht="47.25" customHeight="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51</v>
      </c>
      <c r="I1" s="4" t="s">
        <v>7</v>
      </c>
    </row>
    <row r="2" spans="1:9" s="7" customFormat="1" x14ac:dyDescent="0.25">
      <c r="A2" s="34" t="s">
        <v>97</v>
      </c>
      <c r="B2" s="17" t="s">
        <v>63</v>
      </c>
      <c r="C2" s="18" t="s">
        <v>64</v>
      </c>
      <c r="D2" s="14">
        <v>2</v>
      </c>
      <c r="E2" s="13">
        <v>5.7000000000000002E-2</v>
      </c>
      <c r="F2" s="13">
        <f>Table1[[#This Row],[Price per Piece]]*Table1[[#This Row],[Quantity per board]]</f>
        <v>0.114</v>
      </c>
      <c r="G2" s="19" t="s">
        <v>65</v>
      </c>
      <c r="H2" s="22" t="s">
        <v>66</v>
      </c>
      <c r="I2" s="15" t="s">
        <v>67</v>
      </c>
    </row>
    <row r="3" spans="1:9" s="7" customFormat="1" ht="15" customHeight="1" x14ac:dyDescent="0.25">
      <c r="A3" s="35" t="s">
        <v>83</v>
      </c>
      <c r="B3" s="8" t="s">
        <v>82</v>
      </c>
      <c r="C3" s="38" t="s">
        <v>81</v>
      </c>
      <c r="D3" s="31">
        <v>1</v>
      </c>
      <c r="E3" s="12">
        <v>0.8</v>
      </c>
      <c r="F3" s="13">
        <f>Table1[[#This Row],[Price per Piece]]*Table1[[#This Row],[Quantity per board]]</f>
        <v>0.8</v>
      </c>
      <c r="G3" s="29" t="s">
        <v>84</v>
      </c>
      <c r="H3" s="23" t="s">
        <v>66</v>
      </c>
      <c r="I3" s="26"/>
    </row>
    <row r="4" spans="1:9" s="7" customFormat="1" ht="15" customHeight="1" x14ac:dyDescent="0.25">
      <c r="A4" s="11" t="s">
        <v>92</v>
      </c>
      <c r="B4" s="8" t="s">
        <v>93</v>
      </c>
      <c r="C4" s="8" t="s">
        <v>94</v>
      </c>
      <c r="D4" s="8">
        <v>3</v>
      </c>
      <c r="E4" s="42">
        <v>1.05</v>
      </c>
      <c r="F4" s="13">
        <f>Table1[[#This Row],[Price per Piece]]*Table1[[#This Row],[Quantity per board]]</f>
        <v>3.1500000000000004</v>
      </c>
      <c r="G4" s="45" t="s">
        <v>95</v>
      </c>
      <c r="H4" s="44" t="s">
        <v>66</v>
      </c>
      <c r="I4" s="43"/>
    </row>
    <row r="5" spans="1:9" s="7" customFormat="1" ht="15" customHeight="1" x14ac:dyDescent="0.25">
      <c r="A5" s="35" t="s">
        <v>96</v>
      </c>
      <c r="B5" s="39" t="s">
        <v>79</v>
      </c>
      <c r="C5" s="28" t="s">
        <v>77</v>
      </c>
      <c r="D5" s="31">
        <v>2</v>
      </c>
      <c r="E5" s="12">
        <v>0.53</v>
      </c>
      <c r="F5" s="13">
        <f>Table1[[#This Row],[Price per Piece]]*Table1[[#This Row],[Quantity per board]]</f>
        <v>1.06</v>
      </c>
      <c r="G5" s="6" t="s">
        <v>78</v>
      </c>
      <c r="H5" s="23">
        <v>603</v>
      </c>
      <c r="I5" s="26" t="s">
        <v>80</v>
      </c>
    </row>
    <row r="6" spans="1:9" s="7" customFormat="1" ht="15" customHeight="1" x14ac:dyDescent="0.25">
      <c r="A6" s="35"/>
      <c r="B6" s="30" t="s">
        <v>68</v>
      </c>
      <c r="C6" s="28" t="s">
        <v>69</v>
      </c>
      <c r="D6" s="31">
        <v>2</v>
      </c>
      <c r="E6" s="12">
        <v>0.03</v>
      </c>
      <c r="F6" s="13">
        <f>Table1[[#This Row],[Price per Piece]]*Table1[[#This Row],[Quantity per board]]</f>
        <v>0.06</v>
      </c>
      <c r="G6" s="9"/>
      <c r="H6" s="23"/>
      <c r="I6" s="26"/>
    </row>
    <row r="7" spans="1:9" s="7" customFormat="1" ht="15" customHeight="1" x14ac:dyDescent="0.25">
      <c r="A7" s="35"/>
      <c r="B7" s="30" t="s">
        <v>70</v>
      </c>
      <c r="C7" s="28" t="s">
        <v>71</v>
      </c>
      <c r="D7" s="31">
        <v>1</v>
      </c>
      <c r="E7" s="12"/>
      <c r="F7" s="13">
        <f>Table1[[#This Row],[Price per Piece]]*Table1[[#This Row],[Quantity per board]]</f>
        <v>0</v>
      </c>
      <c r="G7" s="9"/>
      <c r="H7" s="23"/>
      <c r="I7" s="26"/>
    </row>
    <row r="8" spans="1:9" s="7" customFormat="1" ht="15" customHeight="1" x14ac:dyDescent="0.25">
      <c r="A8" s="35"/>
      <c r="B8" s="30" t="s">
        <v>72</v>
      </c>
      <c r="C8" s="28" t="s">
        <v>73</v>
      </c>
      <c r="D8" s="31">
        <v>1</v>
      </c>
      <c r="E8" s="12"/>
      <c r="F8" s="13">
        <f>Table1[[#This Row],[Price per Piece]]*Table1[[#This Row],[Quantity per board]]</f>
        <v>0</v>
      </c>
      <c r="G8" s="9"/>
      <c r="H8" s="23"/>
      <c r="I8" s="26"/>
    </row>
    <row r="9" spans="1:9" ht="15" customHeight="1" x14ac:dyDescent="0.25">
      <c r="A9" s="35"/>
      <c r="B9" s="30" t="s">
        <v>74</v>
      </c>
      <c r="C9" s="28" t="s">
        <v>98</v>
      </c>
      <c r="D9" s="31">
        <v>1</v>
      </c>
      <c r="E9" s="12"/>
      <c r="F9" s="13">
        <f>Table1[[#This Row],[Price per Piece]]*Table1[[#This Row],[Quantity per board]]</f>
        <v>0</v>
      </c>
      <c r="G9" s="9"/>
      <c r="H9" s="23"/>
      <c r="I9" s="26" t="s">
        <v>75</v>
      </c>
    </row>
    <row r="10" spans="1:9" x14ac:dyDescent="0.25">
      <c r="A10" s="36" t="s">
        <v>10</v>
      </c>
      <c r="B10" s="16" t="s">
        <v>52</v>
      </c>
      <c r="C10" s="17" t="s">
        <v>56</v>
      </c>
      <c r="D10" s="14">
        <v>5</v>
      </c>
      <c r="E10" s="13">
        <v>0.33800000000000002</v>
      </c>
      <c r="F10" s="13">
        <f>Table1[[#This Row],[Price per Piece]]*Table1[[#This Row],[Quantity per board]]</f>
        <v>1.6900000000000002</v>
      </c>
      <c r="G10" s="19" t="s">
        <v>9</v>
      </c>
      <c r="H10" s="27">
        <v>805</v>
      </c>
      <c r="I10" s="20" t="s">
        <v>53</v>
      </c>
    </row>
    <row r="11" spans="1:9" x14ac:dyDescent="0.25">
      <c r="A11" s="36" t="s">
        <v>49</v>
      </c>
      <c r="B11" s="17" t="s">
        <v>55</v>
      </c>
      <c r="C11" s="17" t="s">
        <v>14</v>
      </c>
      <c r="D11" s="14">
        <v>6</v>
      </c>
      <c r="E11" s="13">
        <v>0.27</v>
      </c>
      <c r="F11" s="13">
        <f>Table1[[#This Row],[Price per Piece]]*Table1[[#This Row],[Quantity per board]]</f>
        <v>1.62</v>
      </c>
      <c r="G11" s="19" t="s">
        <v>13</v>
      </c>
      <c r="H11" s="23">
        <v>1210</v>
      </c>
      <c r="I11" s="20" t="s">
        <v>54</v>
      </c>
    </row>
    <row r="12" spans="1:9" x14ac:dyDescent="0.25">
      <c r="A12" s="37" t="s">
        <v>91</v>
      </c>
      <c r="B12" t="s">
        <v>90</v>
      </c>
      <c r="C12" s="17" t="s">
        <v>15</v>
      </c>
      <c r="D12" s="14">
        <v>4</v>
      </c>
      <c r="E12" s="13">
        <v>4.2999999999999997E-2</v>
      </c>
      <c r="F12" s="13">
        <f>Table1[[#This Row],[Price per Piece]]*Table1[[#This Row],[Quantity per board]]</f>
        <v>0.17199999999999999</v>
      </c>
      <c r="G12" s="19" t="s">
        <v>76</v>
      </c>
      <c r="H12" s="23">
        <v>603</v>
      </c>
      <c r="I12" s="20" t="s">
        <v>89</v>
      </c>
    </row>
    <row r="13" spans="1:9" x14ac:dyDescent="0.25">
      <c r="A13" s="18" t="s">
        <v>47</v>
      </c>
      <c r="B13" s="17" t="s">
        <v>12</v>
      </c>
      <c r="C13" s="17" t="s">
        <v>48</v>
      </c>
      <c r="D13" s="14">
        <v>2</v>
      </c>
      <c r="E13" s="13">
        <v>0.47699999999999998</v>
      </c>
      <c r="F13" s="13">
        <f>Table1[[#This Row],[Price per Piece]]*Table1[[#This Row],[Quantity per board]]</f>
        <v>0.95399999999999996</v>
      </c>
      <c r="G13" s="19" t="s">
        <v>11</v>
      </c>
      <c r="H13" s="22" t="s">
        <v>16</v>
      </c>
      <c r="I13" s="24" t="s">
        <v>16</v>
      </c>
    </row>
    <row r="14" spans="1:9" x14ac:dyDescent="0.25">
      <c r="A14" s="1" t="s">
        <v>22</v>
      </c>
      <c r="B14" s="8" t="s">
        <v>23</v>
      </c>
      <c r="C14" s="8" t="s">
        <v>24</v>
      </c>
      <c r="D14" s="14">
        <v>1</v>
      </c>
      <c r="E14" s="13">
        <v>8.6999999999999994E-2</v>
      </c>
      <c r="F14" s="13">
        <f>Table1[[#This Row],[Price per Piece]]*Table1[[#This Row],[Quantity per board]]</f>
        <v>8.6999999999999994E-2</v>
      </c>
      <c r="G14" s="19" t="s">
        <v>25</v>
      </c>
      <c r="H14" s="23" t="s">
        <v>16</v>
      </c>
      <c r="I14" s="20" t="s">
        <v>26</v>
      </c>
    </row>
    <row r="15" spans="1:9" x14ac:dyDescent="0.25">
      <c r="A15" s="1" t="s">
        <v>17</v>
      </c>
      <c r="B15" s="8" t="s">
        <v>19</v>
      </c>
      <c r="C15" s="8" t="s">
        <v>20</v>
      </c>
      <c r="D15" s="14">
        <v>1</v>
      </c>
      <c r="E15" s="13">
        <v>4.4999999999999998E-2</v>
      </c>
      <c r="F15" s="13">
        <f>Table1[[#This Row],[Price per Piece]]*Table1[[#This Row],[Quantity per board]]</f>
        <v>4.4999999999999998E-2</v>
      </c>
      <c r="G15" s="19" t="s">
        <v>18</v>
      </c>
      <c r="H15" s="22" t="s">
        <v>16</v>
      </c>
      <c r="I15" s="24" t="s">
        <v>21</v>
      </c>
    </row>
    <row r="16" spans="1:9" s="7" customFormat="1" x14ac:dyDescent="0.25">
      <c r="A16" s="11" t="s">
        <v>27</v>
      </c>
      <c r="B16" s="8" t="s">
        <v>36</v>
      </c>
      <c r="C16" s="8" t="s">
        <v>28</v>
      </c>
      <c r="D16" s="14">
        <v>1</v>
      </c>
      <c r="E16" s="13">
        <v>0.1</v>
      </c>
      <c r="F16" s="13">
        <f>Table1[[#This Row],[Price per Piece]]*Table1[[#This Row],[Quantity per board]]</f>
        <v>0.1</v>
      </c>
      <c r="G16" s="19" t="s">
        <v>34</v>
      </c>
      <c r="H16" s="23" t="s">
        <v>16</v>
      </c>
      <c r="I16" s="20" t="s">
        <v>35</v>
      </c>
    </row>
    <row r="17" spans="1:9" x14ac:dyDescent="0.25">
      <c r="A17" s="11" t="s">
        <v>88</v>
      </c>
      <c r="B17" t="s">
        <v>87</v>
      </c>
      <c r="C17" t="s">
        <v>86</v>
      </c>
      <c r="D17" s="14">
        <v>2</v>
      </c>
      <c r="E17" s="13">
        <v>4.88</v>
      </c>
      <c r="F17" s="13">
        <f>Table1[[#This Row],[Price per Piece]]*Table1[[#This Row],[Quantity per board]]</f>
        <v>9.76</v>
      </c>
      <c r="G17" s="19" t="s">
        <v>85</v>
      </c>
      <c r="H17" s="23" t="s">
        <v>16</v>
      </c>
      <c r="I17" s="20"/>
    </row>
    <row r="18" spans="1:9" x14ac:dyDescent="0.25">
      <c r="A18" s="11" t="s">
        <v>50</v>
      </c>
      <c r="B18" s="8" t="s">
        <v>38</v>
      </c>
      <c r="C18" s="8" t="s">
        <v>29</v>
      </c>
      <c r="D18" s="14">
        <v>2</v>
      </c>
      <c r="E18" s="13">
        <v>0.1</v>
      </c>
      <c r="F18" s="13">
        <f>Table1[[#This Row],[Price per Piece]]*Table1[[#This Row],[Quantity per board]]</f>
        <v>0.2</v>
      </c>
      <c r="G18" s="19" t="s">
        <v>37</v>
      </c>
      <c r="H18" s="23" t="s">
        <v>16</v>
      </c>
      <c r="I18" s="20" t="s">
        <v>26</v>
      </c>
    </row>
    <row r="19" spans="1:9" x14ac:dyDescent="0.25">
      <c r="A19" s="11" t="s">
        <v>30</v>
      </c>
      <c r="B19" s="25" t="s">
        <v>42</v>
      </c>
      <c r="C19" s="8" t="s">
        <v>31</v>
      </c>
      <c r="D19" s="14">
        <v>1</v>
      </c>
      <c r="E19" s="13">
        <v>0.1</v>
      </c>
      <c r="F19" s="13">
        <f>Table1[[#This Row],[Price per Piece]]*Table1[[#This Row],[Quantity per board]]</f>
        <v>0.1</v>
      </c>
      <c r="G19" s="19" t="s">
        <v>41</v>
      </c>
      <c r="H19" s="23" t="s">
        <v>16</v>
      </c>
      <c r="I19" s="20" t="s">
        <v>26</v>
      </c>
    </row>
    <row r="20" spans="1:9" x14ac:dyDescent="0.25">
      <c r="A20" s="11" t="s">
        <v>32</v>
      </c>
      <c r="B20" s="8" t="s">
        <v>40</v>
      </c>
      <c r="C20" s="8" t="s">
        <v>33</v>
      </c>
      <c r="D20" s="14">
        <v>1</v>
      </c>
      <c r="E20" s="13">
        <v>0.1</v>
      </c>
      <c r="F20" s="13">
        <f>Table1[[#This Row],[Price per Piece]]*Table1[[#This Row],[Quantity per board]]</f>
        <v>0.1</v>
      </c>
      <c r="G20" s="19" t="s">
        <v>39</v>
      </c>
      <c r="H20" s="23" t="s">
        <v>16</v>
      </c>
      <c r="I20" s="20" t="s">
        <v>26</v>
      </c>
    </row>
    <row r="21" spans="1:9" x14ac:dyDescent="0.25">
      <c r="A21" s="40" t="s">
        <v>43</v>
      </c>
      <c r="B21" s="8"/>
      <c r="C21" s="8" t="s">
        <v>44</v>
      </c>
      <c r="D21" s="14"/>
      <c r="E21" s="13"/>
      <c r="F21" s="13">
        <f>Table1[[#This Row],[Price per Piece]]*Table1[[#This Row],[Quantity per board]]</f>
        <v>0</v>
      </c>
      <c r="G21" s="17"/>
      <c r="H21" s="23" t="s">
        <v>16</v>
      </c>
      <c r="I21" s="21" t="s">
        <v>45</v>
      </c>
    </row>
    <row r="22" spans="1:9" x14ac:dyDescent="0.25">
      <c r="A22" s="5" t="s">
        <v>8</v>
      </c>
      <c r="D22" s="32">
        <f>SUM(Table1[Quantity per board])</f>
        <v>39</v>
      </c>
      <c r="E22" s="32"/>
      <c r="F22" s="33">
        <f>SUM(Table1[Total Price])</f>
        <v>20.012000000000004</v>
      </c>
      <c r="G22" s="7"/>
      <c r="I22" s="7"/>
    </row>
    <row r="23" spans="1:9" x14ac:dyDescent="0.25">
      <c r="D23" s="32"/>
      <c r="E23" s="32"/>
      <c r="F23" s="32"/>
    </row>
    <row r="24" spans="1:9" x14ac:dyDescent="0.25">
      <c r="C24" s="7"/>
      <c r="D24" s="32"/>
      <c r="E24" s="32"/>
      <c r="F24" s="32"/>
    </row>
    <row r="25" spans="1:9" x14ac:dyDescent="0.25">
      <c r="A25" s="10" t="s">
        <v>46</v>
      </c>
      <c r="C25" s="5" t="s">
        <v>57</v>
      </c>
    </row>
    <row r="26" spans="1:9" x14ac:dyDescent="0.25">
      <c r="A26" s="41"/>
      <c r="C26" s="7" t="s">
        <v>58</v>
      </c>
    </row>
    <row r="27" spans="1:9" x14ac:dyDescent="0.25">
      <c r="C27" s="7" t="s">
        <v>59</v>
      </c>
      <c r="E27" s="7"/>
    </row>
    <row r="28" spans="1:9" x14ac:dyDescent="0.25">
      <c r="C28" s="7" t="s">
        <v>60</v>
      </c>
      <c r="E28" s="7"/>
    </row>
    <row r="29" spans="1:9" x14ac:dyDescent="0.25">
      <c r="C29" s="7" t="s">
        <v>61</v>
      </c>
    </row>
    <row r="30" spans="1:9" x14ac:dyDescent="0.25">
      <c r="C30" s="7" t="s">
        <v>62</v>
      </c>
    </row>
  </sheetData>
  <conditionalFormatting sqref="F22">
    <cfRule type="cellIs" dxfId="1" priority="1" operator="lessThan">
      <formula>40</formula>
    </cfRule>
    <cfRule type="cellIs" dxfId="0" priority="2" operator="greaterThan">
      <formula>40</formula>
    </cfRule>
  </conditionalFormatting>
  <hyperlinks>
    <hyperlink ref="G13" r:id="rId1"/>
    <hyperlink ref="G15" r:id="rId2"/>
    <hyperlink ref="G14" r:id="rId3"/>
    <hyperlink ref="G16" r:id="rId4"/>
    <hyperlink ref="G18" r:id="rId5"/>
    <hyperlink ref="G20" r:id="rId6"/>
    <hyperlink ref="G19" r:id="rId7"/>
    <hyperlink ref="G2" r:id="rId8"/>
    <hyperlink ref="G11" r:id="rId9"/>
    <hyperlink ref="G10" r:id="rId10"/>
    <hyperlink ref="B6" r:id="rId11" display="http://search.digikey.com/scripts/DkSearch/dksus.dll?Detail&amp;name=P330GCT-ND"/>
    <hyperlink ref="B7" r:id="rId12" display="http://search.digikey.com/scripts/DkSearch/dksus.dll?Detail&amp;name=P10.0CCT-ND"/>
    <hyperlink ref="B8" r:id="rId13" display="http://search.digikey.com/scripts/DkSearch/dksus.dll?Detail&amp;name=445-4040-1-ND"/>
    <hyperlink ref="B9" r:id="rId14" display="http://search.digikey.com/scripts/DkSearch/dksus.dll?Detail&amp;name=490-1054-1-ND"/>
    <hyperlink ref="G5" r:id="rId15"/>
    <hyperlink ref="G4" r:id="rId16"/>
  </hyperlinks>
  <pageMargins left="0.7" right="0.7" top="0.75" bottom="0.75" header="0.3" footer="0.3"/>
  <pageSetup orientation="portrait" horizontalDpi="301" verticalDpi="300" r:id="rId17"/>
  <tableParts count="1"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PLL Board BOM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Thorner</dc:creator>
  <cp:lastModifiedBy>Dylan</cp:lastModifiedBy>
  <dcterms:created xsi:type="dcterms:W3CDTF">2010-10-01T22:59:50Z</dcterms:created>
  <dcterms:modified xsi:type="dcterms:W3CDTF">2011-01-29T19:45:14Z</dcterms:modified>
</cp:coreProperties>
</file>