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wings/Desktop/QMBE_3730_Jack_Ewings_2025/"/>
    </mc:Choice>
  </mc:AlternateContent>
  <xr:revisionPtr revIDLastSave="0" documentId="13_ncr:1_{4024FFD9-9AD9-2D41-A03D-D17410BD7B6A}" xr6:coauthVersionLast="47" xr6:coauthVersionMax="47" xr10:uidLastSave="{00000000-0000-0000-0000-000000000000}"/>
  <bookViews>
    <workbookView xWindow="0" yWindow="0" windowWidth="28800" windowHeight="18000" xr2:uid="{D8031B7E-A8A6-4544-91D0-FD91EEBEFC85}"/>
  </bookViews>
  <sheets>
    <sheet name="Sales Data" sheetId="1" r:id="rId1"/>
  </sheets>
  <definedNames>
    <definedName name="solver_adj" localSheetId="0" hidden="1">'Sales Data'!#REF!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'Sales Data'!#REF!</definedName>
    <definedName name="solver_lhs2" localSheetId="0" hidden="1">'Sales Data'!#REF!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'Sales Data'!$Q$33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Q13" i="1"/>
  <c r="R13" i="1" s="1"/>
  <c r="Q2" i="1"/>
  <c r="O3" i="1"/>
  <c r="O4" i="1"/>
  <c r="O5" i="1"/>
  <c r="O7" i="1"/>
  <c r="O15" i="1"/>
  <c r="O23" i="1"/>
  <c r="O2" i="1"/>
  <c r="N3" i="1"/>
  <c r="N4" i="1"/>
  <c r="N5" i="1"/>
  <c r="N7" i="1"/>
  <c r="N8" i="1"/>
  <c r="N9" i="1"/>
  <c r="N15" i="1"/>
  <c r="N23" i="1"/>
  <c r="N2" i="1"/>
  <c r="M3" i="1"/>
  <c r="M4" i="1"/>
  <c r="M5" i="1"/>
  <c r="M8" i="1"/>
  <c r="M15" i="1"/>
  <c r="M16" i="1"/>
  <c r="M24" i="1"/>
  <c r="M26" i="1"/>
  <c r="M27" i="1"/>
  <c r="M2" i="1"/>
  <c r="K3" i="1"/>
  <c r="K4" i="1"/>
  <c r="K13" i="1"/>
  <c r="K19" i="1"/>
  <c r="K2" i="1"/>
  <c r="J3" i="1"/>
  <c r="J4" i="1"/>
  <c r="J13" i="1"/>
  <c r="J14" i="1"/>
  <c r="J15" i="1"/>
  <c r="J21" i="1"/>
  <c r="J29" i="1"/>
  <c r="J2" i="1"/>
  <c r="I3" i="1"/>
  <c r="I4" i="1"/>
  <c r="I5" i="1"/>
  <c r="I6" i="1"/>
  <c r="I8" i="1"/>
  <c r="I9" i="1"/>
  <c r="I14" i="1"/>
  <c r="I21" i="1"/>
  <c r="I22" i="1"/>
  <c r="I30" i="1"/>
  <c r="I2" i="1"/>
  <c r="G3" i="1"/>
  <c r="G8" i="1"/>
  <c r="G11" i="1"/>
  <c r="G18" i="1"/>
  <c r="G19" i="1"/>
  <c r="G24" i="1"/>
  <c r="G27" i="1"/>
  <c r="G2" i="1"/>
  <c r="F3" i="1"/>
  <c r="F2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Q30" i="1" s="1"/>
  <c r="R30" i="1" s="1"/>
  <c r="L6" i="1"/>
  <c r="M6" i="1" s="1"/>
  <c r="L7" i="1"/>
  <c r="M7" i="1" s="1"/>
  <c r="L8" i="1"/>
  <c r="O8" i="1" s="1"/>
  <c r="L9" i="1"/>
  <c r="O9" i="1" s="1"/>
  <c r="L10" i="1"/>
  <c r="N10" i="1" s="1"/>
  <c r="L11" i="1"/>
  <c r="N11" i="1" s="1"/>
  <c r="L12" i="1"/>
  <c r="M12" i="1" s="1"/>
  <c r="L13" i="1"/>
  <c r="M13" i="1" s="1"/>
  <c r="L14" i="1"/>
  <c r="O14" i="1" s="1"/>
  <c r="L15" i="1"/>
  <c r="L16" i="1"/>
  <c r="O16" i="1" s="1"/>
  <c r="L17" i="1"/>
  <c r="O17" i="1" s="1"/>
  <c r="L18" i="1"/>
  <c r="N18" i="1" s="1"/>
  <c r="L19" i="1"/>
  <c r="N19" i="1" s="1"/>
  <c r="L20" i="1"/>
  <c r="M20" i="1" s="1"/>
  <c r="L21" i="1"/>
  <c r="M21" i="1" s="1"/>
  <c r="L22" i="1"/>
  <c r="M22" i="1" s="1"/>
  <c r="L23" i="1"/>
  <c r="M23" i="1" s="1"/>
  <c r="L24" i="1"/>
  <c r="O24" i="1" s="1"/>
  <c r="L25" i="1"/>
  <c r="O25" i="1" s="1"/>
  <c r="L26" i="1"/>
  <c r="N26" i="1" s="1"/>
  <c r="L27" i="1"/>
  <c r="N27" i="1" s="1"/>
  <c r="L28" i="1"/>
  <c r="M28" i="1" s="1"/>
  <c r="L29" i="1"/>
  <c r="M29" i="1" s="1"/>
  <c r="L30" i="1"/>
  <c r="M30" i="1" s="1"/>
  <c r="H5" i="1"/>
  <c r="J5" i="1" s="1"/>
  <c r="H6" i="1"/>
  <c r="K6" i="1" s="1"/>
  <c r="H7" i="1"/>
  <c r="K7" i="1" s="1"/>
  <c r="H8" i="1"/>
  <c r="J8" i="1" s="1"/>
  <c r="H9" i="1"/>
  <c r="J9" i="1" s="1"/>
  <c r="H10" i="1"/>
  <c r="I10" i="1" s="1"/>
  <c r="H11" i="1"/>
  <c r="I11" i="1" s="1"/>
  <c r="H12" i="1"/>
  <c r="I12" i="1" s="1"/>
  <c r="H13" i="1"/>
  <c r="I13" i="1" s="1"/>
  <c r="H14" i="1"/>
  <c r="K14" i="1" s="1"/>
  <c r="H15" i="1"/>
  <c r="K15" i="1" s="1"/>
  <c r="H16" i="1"/>
  <c r="J16" i="1" s="1"/>
  <c r="H17" i="1"/>
  <c r="J17" i="1" s="1"/>
  <c r="H18" i="1"/>
  <c r="I18" i="1" s="1"/>
  <c r="H19" i="1"/>
  <c r="I19" i="1" s="1"/>
  <c r="H20" i="1"/>
  <c r="K20" i="1" s="1"/>
  <c r="H21" i="1"/>
  <c r="K21" i="1" s="1"/>
  <c r="H22" i="1"/>
  <c r="K22" i="1" s="1"/>
  <c r="H23" i="1"/>
  <c r="K23" i="1" s="1"/>
  <c r="H24" i="1"/>
  <c r="J24" i="1" s="1"/>
  <c r="H25" i="1"/>
  <c r="J25" i="1" s="1"/>
  <c r="H26" i="1"/>
  <c r="I26" i="1" s="1"/>
  <c r="H27" i="1"/>
  <c r="I27" i="1" s="1"/>
  <c r="H28" i="1"/>
  <c r="I28" i="1" s="1"/>
  <c r="H29" i="1"/>
  <c r="I29" i="1" s="1"/>
  <c r="H30" i="1"/>
  <c r="K30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S17" i="1" l="1"/>
  <c r="N22" i="1"/>
  <c r="O29" i="1"/>
  <c r="O6" i="1"/>
  <c r="Q26" i="1"/>
  <c r="R26" i="1" s="1"/>
  <c r="Q12" i="1"/>
  <c r="R12" i="1" s="1"/>
  <c r="S30" i="1"/>
  <c r="S16" i="1"/>
  <c r="Q25" i="1"/>
  <c r="R25" i="1" s="1"/>
  <c r="Q11" i="1"/>
  <c r="R11" i="1" s="1"/>
  <c r="S29" i="1"/>
  <c r="S15" i="1"/>
  <c r="J28" i="1"/>
  <c r="I17" i="1"/>
  <c r="J23" i="1"/>
  <c r="J12" i="1"/>
  <c r="K29" i="1"/>
  <c r="K11" i="1"/>
  <c r="M11" i="1"/>
  <c r="N17" i="1"/>
  <c r="N6" i="1"/>
  <c r="O22" i="1"/>
  <c r="Q21" i="1"/>
  <c r="R21" i="1" s="1"/>
  <c r="Q10" i="1"/>
  <c r="R10" i="1" s="1"/>
  <c r="S25" i="1"/>
  <c r="S14" i="1"/>
  <c r="O30" i="1"/>
  <c r="G17" i="1"/>
  <c r="G16" i="1"/>
  <c r="I16" i="1"/>
  <c r="J22" i="1"/>
  <c r="J11" i="1"/>
  <c r="K28" i="1"/>
  <c r="K5" i="1"/>
  <c r="M10" i="1"/>
  <c r="N30" i="1"/>
  <c r="N16" i="1"/>
  <c r="O21" i="1"/>
  <c r="Q20" i="1"/>
  <c r="R20" i="1" s="1"/>
  <c r="Q9" i="1"/>
  <c r="R9" i="1" s="1"/>
  <c r="S24" i="1"/>
  <c r="S13" i="1"/>
  <c r="Q19" i="1"/>
  <c r="R19" i="1" s="1"/>
  <c r="Q5" i="1"/>
  <c r="R5" i="1" s="1"/>
  <c r="S23" i="1"/>
  <c r="S9" i="1"/>
  <c r="J27" i="1"/>
  <c r="M14" i="1"/>
  <c r="N21" i="1"/>
  <c r="N29" i="1"/>
  <c r="G26" i="1"/>
  <c r="G10" i="1"/>
  <c r="I25" i="1"/>
  <c r="J20" i="1"/>
  <c r="J6" i="1"/>
  <c r="M19" i="1"/>
  <c r="N25" i="1"/>
  <c r="N14" i="1"/>
  <c r="Q29" i="1"/>
  <c r="R29" i="1" s="1"/>
  <c r="Q18" i="1"/>
  <c r="R18" i="1" s="1"/>
  <c r="Q4" i="1"/>
  <c r="R4" i="1" s="1"/>
  <c r="S22" i="1"/>
  <c r="S8" i="1"/>
  <c r="Q27" i="1"/>
  <c r="R27" i="1" s="1"/>
  <c r="I20" i="1"/>
  <c r="K12" i="1"/>
  <c r="J7" i="1"/>
  <c r="K27" i="1"/>
  <c r="G25" i="1"/>
  <c r="G9" i="1"/>
  <c r="I24" i="1"/>
  <c r="J30" i="1"/>
  <c r="J19" i="1"/>
  <c r="M18" i="1"/>
  <c r="N24" i="1"/>
  <c r="N13" i="1"/>
  <c r="O13" i="1"/>
  <c r="Q28" i="1"/>
  <c r="R28" i="1" s="1"/>
  <c r="Q17" i="1"/>
  <c r="R17" i="1" s="1"/>
  <c r="Q3" i="1"/>
  <c r="R3" i="1" s="1"/>
  <c r="S21" i="1"/>
  <c r="S7" i="1"/>
  <c r="E2" i="1" a="1"/>
  <c r="I23" i="1"/>
  <c r="I15" i="1"/>
  <c r="I7" i="1"/>
  <c r="M25" i="1"/>
  <c r="M17" i="1"/>
  <c r="M9" i="1"/>
  <c r="K26" i="1"/>
  <c r="O28" i="1"/>
  <c r="S6" i="1"/>
  <c r="G15" i="1"/>
  <c r="O27" i="1"/>
  <c r="O19" i="1"/>
  <c r="O11" i="1"/>
  <c r="S5" i="1"/>
  <c r="K10" i="1"/>
  <c r="O20" i="1"/>
  <c r="G7" i="1"/>
  <c r="N28" i="1"/>
  <c r="N20" i="1"/>
  <c r="N12" i="1"/>
  <c r="N33" i="1" s="1"/>
  <c r="O26" i="1"/>
  <c r="O18" i="1"/>
  <c r="O10" i="1"/>
  <c r="Q24" i="1"/>
  <c r="R24" i="1" s="1"/>
  <c r="Q16" i="1"/>
  <c r="R16" i="1" s="1"/>
  <c r="Q8" i="1"/>
  <c r="R8" i="1" s="1"/>
  <c r="S28" i="1"/>
  <c r="S20" i="1"/>
  <c r="S12" i="1"/>
  <c r="S4" i="1"/>
  <c r="G23" i="1"/>
  <c r="K25" i="1"/>
  <c r="K17" i="1"/>
  <c r="K9" i="1"/>
  <c r="G30" i="1"/>
  <c r="G22" i="1"/>
  <c r="G14" i="1"/>
  <c r="G6" i="1"/>
  <c r="J26" i="1"/>
  <c r="J18" i="1"/>
  <c r="J10" i="1"/>
  <c r="K24" i="1"/>
  <c r="K16" i="1"/>
  <c r="K8" i="1"/>
  <c r="K33" i="1" s="1"/>
  <c r="G29" i="1"/>
  <c r="G21" i="1"/>
  <c r="G13" i="1"/>
  <c r="G5" i="1"/>
  <c r="Q23" i="1"/>
  <c r="R23" i="1" s="1"/>
  <c r="Q15" i="1"/>
  <c r="R15" i="1" s="1"/>
  <c r="Q7" i="1"/>
  <c r="R7" i="1" s="1"/>
  <c r="S27" i="1"/>
  <c r="S19" i="1"/>
  <c r="S11" i="1"/>
  <c r="S3" i="1"/>
  <c r="K18" i="1"/>
  <c r="O12" i="1"/>
  <c r="G28" i="1"/>
  <c r="G20" i="1"/>
  <c r="G12" i="1"/>
  <c r="G4" i="1"/>
  <c r="Q22" i="1"/>
  <c r="R22" i="1" s="1"/>
  <c r="Q14" i="1"/>
  <c r="R14" i="1" s="1"/>
  <c r="Q6" i="1"/>
  <c r="R6" i="1" s="1"/>
  <c r="S26" i="1"/>
  <c r="S18" i="1"/>
  <c r="S10" i="1"/>
  <c r="F33" i="1"/>
  <c r="I33" i="1" l="1"/>
  <c r="S33" i="1"/>
  <c r="O33" i="1"/>
  <c r="R33" i="1"/>
  <c r="J33" i="1"/>
  <c r="M33" i="1"/>
  <c r="Q33" i="1"/>
  <c r="E2" i="1"/>
  <c r="E33" i="1"/>
  <c r="G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<sst xmlns="http://schemas.openxmlformats.org/spreadsheetml/2006/main" count="30" uniqueCount="21">
  <si>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Week</t>
  </si>
  <si>
    <t>Sales</t>
  </si>
  <si>
    <t>3 Day Moving Average</t>
  </si>
  <si>
    <t>4 Day Moving Average</t>
  </si>
  <si>
    <t>5 Day Moving Average</t>
  </si>
  <si>
    <t>Exponential Smoothing (.5 alpha)</t>
  </si>
  <si>
    <t>MAE</t>
  </si>
  <si>
    <t>3 Day MA MAE</t>
  </si>
  <si>
    <t>4 Day MA MAE</t>
  </si>
  <si>
    <t>5 Day MA MAE</t>
  </si>
  <si>
    <t>MSE</t>
  </si>
  <si>
    <t>MAPE</t>
  </si>
  <si>
    <t>5 Day MA MSE</t>
  </si>
  <si>
    <t>5 Day MA MAPE</t>
  </si>
  <si>
    <t>3 Day MA MAPE</t>
  </si>
  <si>
    <t>3 Day MA MSE</t>
  </si>
  <si>
    <t>4 Day MA MAPE</t>
  </si>
  <si>
    <t>4 Day MA MSE</t>
  </si>
  <si>
    <t>EXP Smoothing MSE</t>
  </si>
  <si>
    <t>EXP Smoothing MAE</t>
  </si>
  <si>
    <t>EXP Smoothing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</si>
</sst>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34</xdr:row>
      <xdr:rowOff>0</xdr:rowOff>
    </xdr:from>
    <xdr:to>
      <xdr:col>6</xdr:col>
      <xdr:colOff>12700</xdr:colOff>
      <xdr:row>39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A86AA1-A974-9961-8F20-989339C50A7F}"/>
            </a:ext>
          </a:extLst>
        </xdr:cNvPr>
        <xdr:cNvSpPr txBox="1"/>
      </xdr:nvSpPr>
      <xdr:spPr>
        <a:xfrm>
          <a:off x="1371600" y="6845300"/>
          <a:ext cx="4851400" cy="97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After comparing the different evaluation metrics, you can determine that the 3</a:t>
          </a:r>
          <a:r>
            <a:rPr lang="en-US" sz="1400" baseline="0"/>
            <a:t> day moving average was the best model as it did the best job minimizing the MSE, MAE, and the MAPE.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4D1-A3B9-4F1F-873A-20E8F4C2A5A2}">
  <dimension ref="A1:S33"/>
  <sheetViews>
    <sheetView tabSelected="1" workbookViewId="0">
      <selection activeCell="F43" sqref="F43"/>
    </sheetView>
  </sheetViews>
  <sheetFormatPr baseColWidth="10" defaultColWidth="8.83203125" defaultRowHeight="15" x14ac:dyDescent="0.2"/>
  <cols>
    <col min="4" max="4" width="18.33203125" bestFit="1" customWidth="1"/>
    <col min="5" max="7" width="18.33203125" customWidth="1"/>
    <col min="8" max="8" width="18.33203125" bestFit="1" customWidth="1"/>
    <col min="9" max="11" width="18.33203125" customWidth="1"/>
    <col min="12" max="12" width="17.6640625" bestFit="1" customWidth="1"/>
    <col min="13" max="13" width="12.1640625" bestFit="1" customWidth="1"/>
    <col min="14" max="14" width="12.5" bestFit="1" customWidth="1"/>
    <col min="15" max="15" width="13.5" bestFit="1" customWidth="1"/>
    <col min="16" max="16" width="26.83203125" bestFit="1" customWidth="1"/>
    <col min="17" max="17" width="16.5" bestFit="1" customWidth="1"/>
    <col min="18" max="18" width="16.83203125" bestFit="1" customWidth="1"/>
    <col min="19" max="19" width="17.83203125" bestFit="1" customWidth="1"/>
  </cols>
  <sheetData>
    <row r="1" spans="1:19" x14ac:dyDescent="0.2">
      <c r="A1" s="1" t="s">
        <v>0</v>
      </c>
      <c r="B1" s="1" t="s">
        <v>1</v>
      </c>
      <c r="C1" s="1"/>
      <c r="D1" s="3" t="s">
        <v>2</v>
      </c>
      <c r="E1" s="3" t="s">
        <v>10</v>
      </c>
      <c r="F1" s="3" t="s">
        <v>6</v>
      </c>
      <c r="G1" s="3" t="s">
        <v>11</v>
      </c>
      <c r="H1" s="3" t="s">
        <v>3</v>
      </c>
      <c r="I1" s="3" t="s">
        <v>10</v>
      </c>
      <c r="J1" s="3" t="s">
        <v>6</v>
      </c>
      <c r="K1" s="3" t="s">
        <v>11</v>
      </c>
      <c r="L1" s="3" t="s">
        <v>4</v>
      </c>
      <c r="M1" s="3" t="s">
        <v>10</v>
      </c>
      <c r="N1" s="3" t="s">
        <v>6</v>
      </c>
      <c r="O1" s="3" t="s">
        <v>11</v>
      </c>
      <c r="P1" s="3" t="s">
        <v>5</v>
      </c>
      <c r="Q1" s="3" t="s">
        <v>10</v>
      </c>
      <c r="R1" s="3" t="s">
        <v>6</v>
      </c>
      <c r="S1" s="3" t="s">
        <v>11</v>
      </c>
    </row>
    <row r="2" spans="1:19" ht="16" x14ac:dyDescent="0.2">
      <c r="A2" s="2">
        <v>1</v>
      </c>
      <c r="B2" s="2">
        <v>17</v>
      </c>
      <c r="C2" s="2"/>
      <c r="D2" t="e">
        <v>#N/A</v>
      </c>
      <c r="E2" t="e" cm="1">
        <f t="array" ref="E2:E30">(B2:B30 - D2:D30)^2</f>
        <v>#N/A</v>
      </c>
      <c r="F2" t="e">
        <f>ABS(B2-D2)</f>
        <v>#N/A</v>
      </c>
      <c r="G2" t="e">
        <f>ABS((B2 - D2) / B2) * 100</f>
        <v>#N/A</v>
      </c>
      <c r="H2" t="e">
        <v>#N/A</v>
      </c>
      <c r="I2" t="e">
        <f>(B2 - H2)^2</f>
        <v>#N/A</v>
      </c>
      <c r="J2" t="e">
        <f>ABS(B2 - H2)</f>
        <v>#N/A</v>
      </c>
      <c r="K2" t="e">
        <f>ABS((B2 - H2) / B2) * 100</f>
        <v>#N/A</v>
      </c>
      <c r="L2" t="e">
        <v>#N/A</v>
      </c>
      <c r="M2" t="e">
        <f>(B2 - L2)^2</f>
        <v>#N/A</v>
      </c>
      <c r="N2" t="e">
        <f>ABS(B2 - L2)</f>
        <v>#N/A</v>
      </c>
      <c r="O2" t="e">
        <f>ABS((B2 - L2) / B2) * 100</f>
        <v>#N/A</v>
      </c>
      <c r="P2" t="e">
        <v>#N/A</v>
      </c>
      <c r="Q2" t="e">
        <f>(B2 - P2)^2</f>
        <v>#N/A</v>
      </c>
      <c r="R2" t="e">
        <f>ABS(B2 - Q2)</f>
        <v>#N/A</v>
      </c>
      <c r="S2" t="e">
        <f>ABS((B2 - P2) / B2) * 100</f>
        <v>#N/A</v>
      </c>
    </row>
    <row r="3" spans="1:19" ht="16" x14ac:dyDescent="0.2">
      <c r="A3" s="2">
        <v>2</v>
      </c>
      <c r="B3" s="2">
        <v>21</v>
      </c>
      <c r="C3" s="2"/>
      <c r="D3" t="e">
        <v>#N/A</v>
      </c>
      <c r="E3" t="e">
        <v>#N/A</v>
      </c>
      <c r="F3" t="e">
        <f>ABS(B3-D3)</f>
        <v>#N/A</v>
      </c>
      <c r="G3" t="e">
        <f t="shared" ref="G3:G30" si="0">ABS((B3 - D3) / B3) * 100</f>
        <v>#N/A</v>
      </c>
      <c r="H3" t="e">
        <v>#N/A</v>
      </c>
      <c r="I3" t="e">
        <f t="shared" ref="I3:I30" si="1">(B3 - H3)^2</f>
        <v>#N/A</v>
      </c>
      <c r="J3" t="e">
        <f t="shared" ref="J3:J30" si="2">ABS(B3 - H3)</f>
        <v>#N/A</v>
      </c>
      <c r="K3" t="e">
        <f t="shared" ref="K3:K30" si="3">ABS((B3 - H3) / B3) * 100</f>
        <v>#N/A</v>
      </c>
      <c r="L3" t="e">
        <v>#N/A</v>
      </c>
      <c r="M3" t="e">
        <f t="shared" ref="M3:M30" si="4">(B3 - L3)^2</f>
        <v>#N/A</v>
      </c>
      <c r="N3" t="e">
        <f t="shared" ref="N3:N30" si="5">ABS(B3 - L3)</f>
        <v>#N/A</v>
      </c>
      <c r="O3" t="e">
        <f t="shared" ref="O3:O30" si="6">ABS((B3 - L3) / B3) * 100</f>
        <v>#N/A</v>
      </c>
      <c r="P3">
        <f>B2</f>
        <v>17</v>
      </c>
      <c r="Q3">
        <f>(B3 - P3)^2</f>
        <v>16</v>
      </c>
      <c r="R3">
        <f>ABS(B3 - Q3)</f>
        <v>5</v>
      </c>
      <c r="S3" s="4">
        <f>ABS((B3 - P3) / B3) * 100</f>
        <v>19.047619047619047</v>
      </c>
    </row>
    <row r="4" spans="1:19" ht="16" x14ac:dyDescent="0.2">
      <c r="A4" s="2">
        <v>3</v>
      </c>
      <c r="B4" s="2">
        <v>19</v>
      </c>
      <c r="C4" s="2"/>
      <c r="D4">
        <f t="shared" ref="D4:D30" si="7">AVERAGE(B2:B4)</f>
        <v>19</v>
      </c>
      <c r="E4">
        <v>0</v>
      </c>
      <c r="F4">
        <f>ABS(B4-D4)</f>
        <v>0</v>
      </c>
      <c r="G4">
        <f t="shared" si="0"/>
        <v>0</v>
      </c>
      <c r="H4" t="e">
        <v>#N/A</v>
      </c>
      <c r="I4" t="e">
        <f t="shared" si="1"/>
        <v>#N/A</v>
      </c>
      <c r="J4" t="e">
        <f t="shared" si="2"/>
        <v>#N/A</v>
      </c>
      <c r="K4" t="e">
        <f t="shared" si="3"/>
        <v>#N/A</v>
      </c>
      <c r="L4" t="e">
        <v>#N/A</v>
      </c>
      <c r="M4" t="e">
        <f t="shared" si="4"/>
        <v>#N/A</v>
      </c>
      <c r="N4" t="e">
        <f t="shared" si="5"/>
        <v>#N/A</v>
      </c>
      <c r="O4" t="e">
        <f t="shared" si="6"/>
        <v>#N/A</v>
      </c>
      <c r="P4">
        <f>0.5*B3+0.5*P3</f>
        <v>19</v>
      </c>
      <c r="Q4">
        <f>(B4 - P4)^2</f>
        <v>0</v>
      </c>
      <c r="R4">
        <f>ABS(B4 - Q4)</f>
        <v>19</v>
      </c>
      <c r="S4" s="4">
        <f>ABS((B4 - P4) / B4) * 100</f>
        <v>0</v>
      </c>
    </row>
    <row r="5" spans="1:19" ht="16" x14ac:dyDescent="0.2">
      <c r="A5" s="2">
        <v>4</v>
      </c>
      <c r="B5" s="2">
        <v>23</v>
      </c>
      <c r="C5" s="2"/>
      <c r="D5">
        <f t="shared" si="7"/>
        <v>21</v>
      </c>
      <c r="E5">
        <v>4</v>
      </c>
      <c r="F5">
        <f>ABS(B5-D5)</f>
        <v>2</v>
      </c>
      <c r="G5" s="4">
        <f t="shared" si="0"/>
        <v>8.695652173913043</v>
      </c>
      <c r="H5">
        <f t="shared" ref="H5:H30" si="8">AVERAGE(B2:B5)</f>
        <v>20</v>
      </c>
      <c r="I5">
        <f t="shared" si="1"/>
        <v>9</v>
      </c>
      <c r="J5">
        <f t="shared" si="2"/>
        <v>3</v>
      </c>
      <c r="K5" s="4">
        <f t="shared" si="3"/>
        <v>13.043478260869565</v>
      </c>
      <c r="L5" t="e">
        <v>#N/A</v>
      </c>
      <c r="M5" t="e">
        <f t="shared" si="4"/>
        <v>#N/A</v>
      </c>
      <c r="N5" t="e">
        <f t="shared" si="5"/>
        <v>#N/A</v>
      </c>
      <c r="O5" t="e">
        <f t="shared" si="6"/>
        <v>#N/A</v>
      </c>
      <c r="P5">
        <f>0.5*B4+0.5*P4</f>
        <v>19</v>
      </c>
      <c r="Q5">
        <f>(B5 - P5)^2</f>
        <v>16</v>
      </c>
      <c r="R5">
        <f>ABS(B5 - Q5)</f>
        <v>7</v>
      </c>
      <c r="S5" s="4">
        <f>ABS((B5 - P5) / B5) * 100</f>
        <v>17.391304347826086</v>
      </c>
    </row>
    <row r="6" spans="1:19" ht="16" x14ac:dyDescent="0.2">
      <c r="A6" s="2">
        <v>5</v>
      </c>
      <c r="B6" s="2">
        <v>18</v>
      </c>
      <c r="C6" s="2"/>
      <c r="D6" s="4">
        <f t="shared" si="7"/>
        <v>20</v>
      </c>
      <c r="E6" s="4">
        <v>4</v>
      </c>
      <c r="F6" s="4">
        <f>ABS(B6-D6)</f>
        <v>2</v>
      </c>
      <c r="G6" s="4">
        <f t="shared" si="0"/>
        <v>11.111111111111111</v>
      </c>
      <c r="H6" s="4">
        <f t="shared" si="8"/>
        <v>20.25</v>
      </c>
      <c r="I6" s="4">
        <f t="shared" si="1"/>
        <v>5.0625</v>
      </c>
      <c r="J6" s="4">
        <f t="shared" si="2"/>
        <v>2.25</v>
      </c>
      <c r="K6" s="4">
        <f t="shared" si="3"/>
        <v>12.5</v>
      </c>
      <c r="L6" s="4">
        <f t="shared" ref="L6:L30" si="9">AVERAGE(B2:B6)</f>
        <v>19.600000000000001</v>
      </c>
      <c r="M6" s="4">
        <f t="shared" si="4"/>
        <v>2.5600000000000045</v>
      </c>
      <c r="N6" s="4">
        <f t="shared" si="5"/>
        <v>1.6000000000000014</v>
      </c>
      <c r="O6" s="4">
        <f t="shared" si="6"/>
        <v>8.8888888888888964</v>
      </c>
      <c r="P6" s="4">
        <f>0.5*B5+0.5*P5</f>
        <v>21</v>
      </c>
      <c r="Q6" s="4">
        <f>(B6 - P6)^2</f>
        <v>9</v>
      </c>
      <c r="R6" s="4">
        <f>ABS(B6 - Q6)</f>
        <v>9</v>
      </c>
      <c r="S6" s="4">
        <f>ABS((B6 - P6) / B6) * 100</f>
        <v>16.666666666666664</v>
      </c>
    </row>
    <row r="7" spans="1:19" ht="16" x14ac:dyDescent="0.2">
      <c r="A7" s="2">
        <v>6</v>
      </c>
      <c r="B7" s="2">
        <v>16</v>
      </c>
      <c r="C7" s="2"/>
      <c r="D7" s="4">
        <f t="shared" si="7"/>
        <v>19</v>
      </c>
      <c r="E7" s="4">
        <v>9</v>
      </c>
      <c r="F7" s="4">
        <f>ABS(B7-D7)</f>
        <v>3</v>
      </c>
      <c r="G7" s="4">
        <f t="shared" si="0"/>
        <v>18.75</v>
      </c>
      <c r="H7" s="4">
        <f t="shared" si="8"/>
        <v>19</v>
      </c>
      <c r="I7" s="4">
        <f t="shared" si="1"/>
        <v>9</v>
      </c>
      <c r="J7" s="4">
        <f t="shared" si="2"/>
        <v>3</v>
      </c>
      <c r="K7" s="4">
        <f t="shared" si="3"/>
        <v>18.75</v>
      </c>
      <c r="L7" s="4">
        <f t="shared" si="9"/>
        <v>19.399999999999999</v>
      </c>
      <c r="M7" s="4">
        <f t="shared" si="4"/>
        <v>11.55999999999999</v>
      </c>
      <c r="N7" s="4">
        <f t="shared" si="5"/>
        <v>3.3999999999999986</v>
      </c>
      <c r="O7" s="4">
        <f t="shared" si="6"/>
        <v>21.249999999999993</v>
      </c>
      <c r="P7" s="4">
        <f>0.5*B6+0.5*P6</f>
        <v>19.5</v>
      </c>
      <c r="Q7" s="4">
        <f>(B7 - P7)^2</f>
        <v>12.25</v>
      </c>
      <c r="R7" s="4">
        <f>ABS(B7 - Q7)</f>
        <v>3.75</v>
      </c>
      <c r="S7" s="4">
        <f>ABS((B7 - P7) / B7) * 100</f>
        <v>21.875</v>
      </c>
    </row>
    <row r="8" spans="1:19" ht="16" x14ac:dyDescent="0.2">
      <c r="A8" s="2">
        <v>7</v>
      </c>
      <c r="B8" s="2">
        <v>20</v>
      </c>
      <c r="C8" s="2"/>
      <c r="D8" s="4">
        <f t="shared" si="7"/>
        <v>18</v>
      </c>
      <c r="E8" s="4">
        <v>4</v>
      </c>
      <c r="F8" s="4">
        <f>ABS(B8-D8)</f>
        <v>2</v>
      </c>
      <c r="G8" s="4">
        <f t="shared" si="0"/>
        <v>10</v>
      </c>
      <c r="H8" s="4">
        <f t="shared" si="8"/>
        <v>19.25</v>
      </c>
      <c r="I8" s="4">
        <f t="shared" si="1"/>
        <v>0.5625</v>
      </c>
      <c r="J8" s="4">
        <f t="shared" si="2"/>
        <v>0.75</v>
      </c>
      <c r="K8" s="4">
        <f t="shared" si="3"/>
        <v>3.75</v>
      </c>
      <c r="L8" s="4">
        <f t="shared" si="9"/>
        <v>19.2</v>
      </c>
      <c r="M8" s="4">
        <f t="shared" si="4"/>
        <v>0.64000000000000112</v>
      </c>
      <c r="N8" s="4">
        <f t="shared" si="5"/>
        <v>0.80000000000000071</v>
      </c>
      <c r="O8" s="4">
        <f t="shared" si="6"/>
        <v>4.0000000000000036</v>
      </c>
      <c r="P8" s="4">
        <f>0.5*B7+0.5*P7</f>
        <v>17.75</v>
      </c>
      <c r="Q8" s="4">
        <f>(B8 - P8)^2</f>
        <v>5.0625</v>
      </c>
      <c r="R8" s="4">
        <f>ABS(B8 - Q8)</f>
        <v>14.9375</v>
      </c>
      <c r="S8" s="4">
        <f>ABS((B8 - P8) / B8) * 100</f>
        <v>11.25</v>
      </c>
    </row>
    <row r="9" spans="1:19" ht="16" x14ac:dyDescent="0.2">
      <c r="A9" s="2">
        <v>8</v>
      </c>
      <c r="B9" s="2">
        <v>18</v>
      </c>
      <c r="C9" s="2"/>
      <c r="D9" s="4">
        <f t="shared" si="7"/>
        <v>18</v>
      </c>
      <c r="E9" s="4">
        <v>0</v>
      </c>
      <c r="F9" s="4">
        <f>ABS(B9-D9)</f>
        <v>0</v>
      </c>
      <c r="G9" s="4">
        <f t="shared" si="0"/>
        <v>0</v>
      </c>
      <c r="H9" s="4">
        <f t="shared" si="8"/>
        <v>18</v>
      </c>
      <c r="I9" s="4">
        <f t="shared" si="1"/>
        <v>0</v>
      </c>
      <c r="J9" s="4">
        <f t="shared" si="2"/>
        <v>0</v>
      </c>
      <c r="K9" s="4">
        <f t="shared" si="3"/>
        <v>0</v>
      </c>
      <c r="L9" s="4">
        <f t="shared" si="9"/>
        <v>19</v>
      </c>
      <c r="M9" s="4">
        <f t="shared" si="4"/>
        <v>1</v>
      </c>
      <c r="N9" s="4">
        <f t="shared" si="5"/>
        <v>1</v>
      </c>
      <c r="O9" s="4">
        <f t="shared" si="6"/>
        <v>5.5555555555555554</v>
      </c>
      <c r="P9" s="4">
        <f>0.5*B8+0.5*P8</f>
        <v>18.875</v>
      </c>
      <c r="Q9" s="4">
        <f>(B9 - P9)^2</f>
        <v>0.765625</v>
      </c>
      <c r="R9" s="4">
        <f>ABS(B9 - Q9)</f>
        <v>17.234375</v>
      </c>
      <c r="S9" s="4">
        <f>ABS((B9 - P9) / B9) * 100</f>
        <v>4.8611111111111116</v>
      </c>
    </row>
    <row r="10" spans="1:19" ht="16" x14ac:dyDescent="0.2">
      <c r="A10" s="2">
        <v>9</v>
      </c>
      <c r="B10" s="2">
        <v>22</v>
      </c>
      <c r="C10" s="2"/>
      <c r="D10" s="4">
        <f t="shared" si="7"/>
        <v>20</v>
      </c>
      <c r="E10" s="4">
        <v>4</v>
      </c>
      <c r="F10" s="4">
        <f>ABS(B10-D10)</f>
        <v>2</v>
      </c>
      <c r="G10" s="4">
        <f t="shared" si="0"/>
        <v>9.0909090909090917</v>
      </c>
      <c r="H10" s="4">
        <f t="shared" si="8"/>
        <v>19</v>
      </c>
      <c r="I10" s="4">
        <f t="shared" si="1"/>
        <v>9</v>
      </c>
      <c r="J10" s="4">
        <f t="shared" si="2"/>
        <v>3</v>
      </c>
      <c r="K10" s="4">
        <f t="shared" si="3"/>
        <v>13.636363636363635</v>
      </c>
      <c r="L10" s="4">
        <f t="shared" si="9"/>
        <v>18.8</v>
      </c>
      <c r="M10" s="4">
        <f t="shared" si="4"/>
        <v>10.239999999999995</v>
      </c>
      <c r="N10" s="4">
        <f t="shared" si="5"/>
        <v>3.1999999999999993</v>
      </c>
      <c r="O10" s="4">
        <f t="shared" si="6"/>
        <v>14.545454545454541</v>
      </c>
      <c r="P10" s="4">
        <f>0.5*B9+0.5*P9</f>
        <v>18.4375</v>
      </c>
      <c r="Q10" s="4">
        <f>(B10 - P10)^2</f>
        <v>12.69140625</v>
      </c>
      <c r="R10" s="4">
        <f>ABS(B10 - Q10)</f>
        <v>9.30859375</v>
      </c>
      <c r="S10" s="4">
        <f>ABS((B10 - P10) / B10) * 100</f>
        <v>16.193181818181817</v>
      </c>
    </row>
    <row r="11" spans="1:19" ht="16" x14ac:dyDescent="0.2">
      <c r="A11" s="2">
        <v>10</v>
      </c>
      <c r="B11" s="2">
        <v>20</v>
      </c>
      <c r="C11" s="2"/>
      <c r="D11" s="4">
        <f t="shared" si="7"/>
        <v>20</v>
      </c>
      <c r="E11" s="4">
        <v>0</v>
      </c>
      <c r="F11" s="4">
        <f>ABS(B11-D11)</f>
        <v>0</v>
      </c>
      <c r="G11" s="4">
        <f t="shared" si="0"/>
        <v>0</v>
      </c>
      <c r="H11" s="4">
        <f t="shared" si="8"/>
        <v>20</v>
      </c>
      <c r="I11" s="4">
        <f t="shared" si="1"/>
        <v>0</v>
      </c>
      <c r="J11" s="4">
        <f t="shared" si="2"/>
        <v>0</v>
      </c>
      <c r="K11" s="4">
        <f t="shared" si="3"/>
        <v>0</v>
      </c>
      <c r="L11" s="4">
        <f t="shared" si="9"/>
        <v>19.2</v>
      </c>
      <c r="M11" s="4">
        <f t="shared" si="4"/>
        <v>0.64000000000000112</v>
      </c>
      <c r="N11" s="4">
        <f t="shared" si="5"/>
        <v>0.80000000000000071</v>
      </c>
      <c r="O11" s="4">
        <f t="shared" si="6"/>
        <v>4.0000000000000036</v>
      </c>
      <c r="P11" s="4">
        <f>0.5*B10+0.5*P10</f>
        <v>20.21875</v>
      </c>
      <c r="Q11" s="4">
        <f>(B11 - P11)^2</f>
        <v>4.78515625E-2</v>
      </c>
      <c r="R11" s="4">
        <f>ABS(B11 - Q11)</f>
        <v>19.9521484375</v>
      </c>
      <c r="S11" s="4">
        <f>ABS((B11 - P11) / B11) * 100</f>
        <v>1.09375</v>
      </c>
    </row>
    <row r="12" spans="1:19" ht="16" x14ac:dyDescent="0.2">
      <c r="A12" s="2">
        <v>11</v>
      </c>
      <c r="B12" s="2">
        <v>15</v>
      </c>
      <c r="C12" s="2"/>
      <c r="D12" s="4">
        <f t="shared" si="7"/>
        <v>19</v>
      </c>
      <c r="E12" s="4">
        <v>16</v>
      </c>
      <c r="F12" s="4">
        <f>ABS(B12-D12)</f>
        <v>4</v>
      </c>
      <c r="G12" s="4">
        <f t="shared" si="0"/>
        <v>26.666666666666668</v>
      </c>
      <c r="H12" s="4">
        <f t="shared" si="8"/>
        <v>18.75</v>
      </c>
      <c r="I12" s="4">
        <f t="shared" si="1"/>
        <v>14.0625</v>
      </c>
      <c r="J12" s="4">
        <f t="shared" si="2"/>
        <v>3.75</v>
      </c>
      <c r="K12" s="4">
        <f t="shared" si="3"/>
        <v>25</v>
      </c>
      <c r="L12" s="4">
        <f t="shared" si="9"/>
        <v>19</v>
      </c>
      <c r="M12" s="4">
        <f t="shared" si="4"/>
        <v>16</v>
      </c>
      <c r="N12" s="4">
        <f t="shared" si="5"/>
        <v>4</v>
      </c>
      <c r="O12" s="4">
        <f t="shared" si="6"/>
        <v>26.666666666666668</v>
      </c>
      <c r="P12" s="4">
        <f>0.5*B11+0.5*P11</f>
        <v>20.109375</v>
      </c>
      <c r="Q12" s="4">
        <f>(B12 - P12)^2</f>
        <v>26.105712890625</v>
      </c>
      <c r="R12" s="4">
        <f>ABS(B12 - Q12)</f>
        <v>11.105712890625</v>
      </c>
      <c r="S12" s="4">
        <f>ABS((B12 - P12) / B12) * 100</f>
        <v>34.0625</v>
      </c>
    </row>
    <row r="13" spans="1:19" ht="16" x14ac:dyDescent="0.2">
      <c r="A13" s="2">
        <v>12</v>
      </c>
      <c r="B13" s="2">
        <v>20</v>
      </c>
      <c r="C13" s="2"/>
      <c r="D13" s="4">
        <f t="shared" si="7"/>
        <v>18.333333333333332</v>
      </c>
      <c r="E13" s="4">
        <v>2.7777777777777817</v>
      </c>
      <c r="F13" s="4">
        <f>ABS(B13-D13)</f>
        <v>1.6666666666666679</v>
      </c>
      <c r="G13" s="4">
        <f t="shared" si="0"/>
        <v>8.3333333333333393</v>
      </c>
      <c r="H13" s="4">
        <f t="shared" si="8"/>
        <v>19.25</v>
      </c>
      <c r="I13" s="4">
        <f t="shared" si="1"/>
        <v>0.5625</v>
      </c>
      <c r="J13" s="4">
        <f t="shared" si="2"/>
        <v>0.75</v>
      </c>
      <c r="K13" s="4">
        <f t="shared" si="3"/>
        <v>3.75</v>
      </c>
      <c r="L13" s="4">
        <f t="shared" si="9"/>
        <v>19</v>
      </c>
      <c r="M13" s="4">
        <f t="shared" si="4"/>
        <v>1</v>
      </c>
      <c r="N13" s="4">
        <f t="shared" si="5"/>
        <v>1</v>
      </c>
      <c r="O13" s="4">
        <f t="shared" si="6"/>
        <v>5</v>
      </c>
      <c r="P13" s="4">
        <f>0.5*B12+0.5*P12</f>
        <v>17.5546875</v>
      </c>
      <c r="Q13" s="4">
        <f>(B13 - P13)^2</f>
        <v>5.97955322265625</v>
      </c>
      <c r="R13" s="4">
        <f>ABS(B13 - Q13)</f>
        <v>14.02044677734375</v>
      </c>
      <c r="S13" s="4">
        <f>ABS((B13 - P13) / B13) * 100</f>
        <v>12.2265625</v>
      </c>
    </row>
    <row r="14" spans="1:19" ht="16" x14ac:dyDescent="0.2">
      <c r="A14" s="2">
        <v>13</v>
      </c>
      <c r="B14" s="2">
        <v>20</v>
      </c>
      <c r="C14" s="2"/>
      <c r="D14" s="4">
        <f t="shared" si="7"/>
        <v>18.333333333333332</v>
      </c>
      <c r="E14" s="4">
        <v>2.7777777777777817</v>
      </c>
      <c r="F14" s="4">
        <f>ABS(B14-D14)</f>
        <v>1.6666666666666679</v>
      </c>
      <c r="G14" s="4">
        <f t="shared" si="0"/>
        <v>8.3333333333333393</v>
      </c>
      <c r="H14" s="4">
        <f t="shared" si="8"/>
        <v>18.75</v>
      </c>
      <c r="I14" s="4">
        <f t="shared" si="1"/>
        <v>1.5625</v>
      </c>
      <c r="J14" s="4">
        <f t="shared" si="2"/>
        <v>1.25</v>
      </c>
      <c r="K14" s="4">
        <f t="shared" si="3"/>
        <v>6.25</v>
      </c>
      <c r="L14" s="4">
        <f t="shared" si="9"/>
        <v>19.399999999999999</v>
      </c>
      <c r="M14" s="4">
        <f t="shared" si="4"/>
        <v>0.36000000000000171</v>
      </c>
      <c r="N14" s="4">
        <f t="shared" si="5"/>
        <v>0.60000000000000142</v>
      </c>
      <c r="O14" s="4">
        <f t="shared" si="6"/>
        <v>3.0000000000000071</v>
      </c>
      <c r="P14" s="4">
        <f>0.5*B13+0.5*P13</f>
        <v>18.77734375</v>
      </c>
      <c r="Q14" s="4">
        <f>(B14 - P14)^2</f>
        <v>1.4948883056640625</v>
      </c>
      <c r="R14" s="4">
        <f>ABS(B14 - Q14)</f>
        <v>18.505111694335938</v>
      </c>
      <c r="S14" s="4">
        <f>ABS((B14 - P14) / B14) * 100</f>
        <v>6.11328125</v>
      </c>
    </row>
    <row r="15" spans="1:19" ht="16" x14ac:dyDescent="0.2">
      <c r="A15" s="2">
        <v>14</v>
      </c>
      <c r="B15" s="2">
        <v>17</v>
      </c>
      <c r="C15" s="2"/>
      <c r="D15" s="4">
        <f t="shared" si="7"/>
        <v>19</v>
      </c>
      <c r="E15" s="4">
        <v>4</v>
      </c>
      <c r="F15" s="4">
        <f>ABS(B15-D15)</f>
        <v>2</v>
      </c>
      <c r="G15" s="4">
        <f t="shared" si="0"/>
        <v>11.76470588235294</v>
      </c>
      <c r="H15" s="4">
        <f t="shared" si="8"/>
        <v>18</v>
      </c>
      <c r="I15" s="4">
        <f t="shared" si="1"/>
        <v>1</v>
      </c>
      <c r="J15" s="4">
        <f t="shared" si="2"/>
        <v>1</v>
      </c>
      <c r="K15" s="4">
        <f t="shared" si="3"/>
        <v>5.8823529411764701</v>
      </c>
      <c r="L15" s="4">
        <f t="shared" si="9"/>
        <v>18.399999999999999</v>
      </c>
      <c r="M15" s="4">
        <f t="shared" si="4"/>
        <v>1.959999999999996</v>
      </c>
      <c r="N15" s="4">
        <f t="shared" si="5"/>
        <v>1.3999999999999986</v>
      </c>
      <c r="O15" s="4">
        <f t="shared" si="6"/>
        <v>8.2352941176470509</v>
      </c>
      <c r="P15" s="4">
        <f>0.5*B14+0.5*P14</f>
        <v>19.388671875</v>
      </c>
      <c r="Q15" s="4">
        <f>(B15 - P15)^2</f>
        <v>5.7057533264160156</v>
      </c>
      <c r="R15" s="4">
        <f>ABS(B15 - Q15)</f>
        <v>11.294246673583984</v>
      </c>
      <c r="S15" s="4">
        <f>ABS((B15 - P15) / B15) * 100</f>
        <v>14.051011029411764</v>
      </c>
    </row>
    <row r="16" spans="1:19" ht="16" x14ac:dyDescent="0.2">
      <c r="A16" s="2">
        <v>15</v>
      </c>
      <c r="B16" s="2">
        <v>24</v>
      </c>
      <c r="C16" s="2"/>
      <c r="D16" s="4">
        <f t="shared" si="7"/>
        <v>20.333333333333332</v>
      </c>
      <c r="E16" s="4">
        <v>13.444444444444454</v>
      </c>
      <c r="F16" s="4">
        <f>ABS(B16-D16)</f>
        <v>3.6666666666666679</v>
      </c>
      <c r="G16" s="4">
        <f t="shared" si="0"/>
        <v>15.277777777777782</v>
      </c>
      <c r="H16" s="4">
        <f t="shared" si="8"/>
        <v>20.25</v>
      </c>
      <c r="I16" s="4">
        <f t="shared" si="1"/>
        <v>14.0625</v>
      </c>
      <c r="J16" s="4">
        <f t="shared" si="2"/>
        <v>3.75</v>
      </c>
      <c r="K16" s="4">
        <f t="shared" si="3"/>
        <v>15.625</v>
      </c>
      <c r="L16" s="4">
        <f t="shared" si="9"/>
        <v>19.2</v>
      </c>
      <c r="M16" s="4">
        <f t="shared" si="4"/>
        <v>23.040000000000006</v>
      </c>
      <c r="N16" s="4">
        <f t="shared" si="5"/>
        <v>4.8000000000000007</v>
      </c>
      <c r="O16" s="4">
        <f t="shared" si="6"/>
        <v>20.000000000000004</v>
      </c>
      <c r="P16" s="4">
        <f>0.5*B15+0.5*P15</f>
        <v>18.1943359375</v>
      </c>
      <c r="Q16" s="4">
        <f>(B16 - P16)^2</f>
        <v>33.705735206604004</v>
      </c>
      <c r="R16" s="4">
        <f>ABS(B16 - Q16)</f>
        <v>9.7057352066040039</v>
      </c>
      <c r="S16" s="4">
        <f>ABS((B16 - P16) / B16) * 100</f>
        <v>24.190266927083336</v>
      </c>
    </row>
    <row r="17" spans="1:19" ht="16" x14ac:dyDescent="0.2">
      <c r="A17" s="2">
        <v>16</v>
      </c>
      <c r="B17" s="2">
        <v>21</v>
      </c>
      <c r="C17" s="2"/>
      <c r="D17" s="4">
        <f t="shared" si="7"/>
        <v>20.666666666666668</v>
      </c>
      <c r="E17" s="4">
        <v>0.11111111111111033</v>
      </c>
      <c r="F17" s="4">
        <f>ABS(B17-D17)</f>
        <v>0.33333333333333215</v>
      </c>
      <c r="G17" s="4">
        <f t="shared" si="0"/>
        <v>1.5873015873015817</v>
      </c>
      <c r="H17" s="4">
        <f t="shared" si="8"/>
        <v>20.5</v>
      </c>
      <c r="I17" s="4">
        <f t="shared" si="1"/>
        <v>0.25</v>
      </c>
      <c r="J17" s="4">
        <f t="shared" si="2"/>
        <v>0.5</v>
      </c>
      <c r="K17" s="4">
        <f t="shared" si="3"/>
        <v>2.3809523809523809</v>
      </c>
      <c r="L17" s="4">
        <f t="shared" si="9"/>
        <v>20.399999999999999</v>
      </c>
      <c r="M17" s="4">
        <f t="shared" si="4"/>
        <v>0.36000000000000171</v>
      </c>
      <c r="N17" s="4">
        <f t="shared" si="5"/>
        <v>0.60000000000000142</v>
      </c>
      <c r="O17" s="4">
        <f t="shared" si="6"/>
        <v>2.8571428571428639</v>
      </c>
      <c r="P17" s="4">
        <f>0.5*B16+0.5*P16</f>
        <v>21.09716796875</v>
      </c>
      <c r="Q17" s="4">
        <f>(B17 - P17)^2</f>
        <v>9.4416141510009766E-3</v>
      </c>
      <c r="R17" s="4">
        <f>ABS(B17 - Q17)</f>
        <v>20.990558385848999</v>
      </c>
      <c r="S17" s="4">
        <f>ABS((B17 - P17) / B17) * 100</f>
        <v>0.46270461309523808</v>
      </c>
    </row>
    <row r="18" spans="1:19" ht="16" x14ac:dyDescent="0.2">
      <c r="A18" s="2">
        <v>17</v>
      </c>
      <c r="B18" s="2">
        <v>22</v>
      </c>
      <c r="C18" s="2"/>
      <c r="D18" s="4">
        <f t="shared" si="7"/>
        <v>22.333333333333332</v>
      </c>
      <c r="E18" s="4">
        <v>0.11111111111111033</v>
      </c>
      <c r="F18" s="4">
        <f>ABS(B18-D18)</f>
        <v>0.33333333333333215</v>
      </c>
      <c r="G18" s="4">
        <f t="shared" si="0"/>
        <v>1.5151515151515098</v>
      </c>
      <c r="H18" s="4">
        <f t="shared" si="8"/>
        <v>21</v>
      </c>
      <c r="I18" s="4">
        <f t="shared" si="1"/>
        <v>1</v>
      </c>
      <c r="J18" s="4">
        <f t="shared" si="2"/>
        <v>1</v>
      </c>
      <c r="K18" s="4">
        <f t="shared" si="3"/>
        <v>4.5454545454545459</v>
      </c>
      <c r="L18" s="4">
        <f t="shared" si="9"/>
        <v>20.8</v>
      </c>
      <c r="M18" s="4">
        <f t="shared" si="4"/>
        <v>1.4399999999999984</v>
      </c>
      <c r="N18" s="4">
        <f t="shared" si="5"/>
        <v>1.1999999999999993</v>
      </c>
      <c r="O18" s="4">
        <f t="shared" si="6"/>
        <v>5.4545454545454515</v>
      </c>
      <c r="P18" s="4">
        <f>0.5*B17+0.5*P17</f>
        <v>21.048583984375</v>
      </c>
      <c r="Q18" s="4">
        <f>(B18 - P18)^2</f>
        <v>0.90519243478775024</v>
      </c>
      <c r="R18" s="4">
        <f>ABS(B18 - Q18)</f>
        <v>21.09480756521225</v>
      </c>
      <c r="S18" s="4">
        <f>ABS((B18 - P18) / B18) * 100</f>
        <v>4.3246182528409092</v>
      </c>
    </row>
    <row r="19" spans="1:19" ht="16" x14ac:dyDescent="0.2">
      <c r="A19" s="2">
        <v>18</v>
      </c>
      <c r="B19" s="2">
        <v>17</v>
      </c>
      <c r="C19" s="2"/>
      <c r="D19" s="4">
        <f t="shared" si="7"/>
        <v>20</v>
      </c>
      <c r="E19" s="4">
        <v>9</v>
      </c>
      <c r="F19" s="4">
        <f>ABS(B19-D19)</f>
        <v>3</v>
      </c>
      <c r="G19" s="4">
        <f t="shared" si="0"/>
        <v>17.647058823529413</v>
      </c>
      <c r="H19" s="4">
        <f t="shared" si="8"/>
        <v>21</v>
      </c>
      <c r="I19" s="4">
        <f t="shared" si="1"/>
        <v>16</v>
      </c>
      <c r="J19" s="4">
        <f t="shared" si="2"/>
        <v>4</v>
      </c>
      <c r="K19" s="4">
        <f t="shared" si="3"/>
        <v>23.52941176470588</v>
      </c>
      <c r="L19" s="4">
        <f t="shared" si="9"/>
        <v>20.2</v>
      </c>
      <c r="M19" s="4">
        <f t="shared" si="4"/>
        <v>10.239999999999995</v>
      </c>
      <c r="N19" s="4">
        <f t="shared" si="5"/>
        <v>3.1999999999999993</v>
      </c>
      <c r="O19" s="4">
        <f t="shared" si="6"/>
        <v>18.823529411764703</v>
      </c>
      <c r="P19" s="4">
        <f>0.5*B18+0.5*P18</f>
        <v>21.5242919921875</v>
      </c>
      <c r="Q19" s="4">
        <f>(B19 - P19)^2</f>
        <v>20.469218030571938</v>
      </c>
      <c r="R19" s="4">
        <f>ABS(B19 - Q19)</f>
        <v>3.4692180305719376</v>
      </c>
      <c r="S19" s="4">
        <f>ABS((B19 - P19) / B19) * 100</f>
        <v>26.613482306985293</v>
      </c>
    </row>
    <row r="20" spans="1:19" ht="16" x14ac:dyDescent="0.2">
      <c r="A20" s="2">
        <v>19</v>
      </c>
      <c r="B20" s="2">
        <v>24</v>
      </c>
      <c r="C20" s="2"/>
      <c r="D20" s="4">
        <f t="shared" si="7"/>
        <v>21</v>
      </c>
      <c r="E20" s="4">
        <v>9</v>
      </c>
      <c r="F20" s="4">
        <f>ABS(B20-D20)</f>
        <v>3</v>
      </c>
      <c r="G20" s="4">
        <f t="shared" si="0"/>
        <v>12.5</v>
      </c>
      <c r="H20" s="4">
        <f t="shared" si="8"/>
        <v>21</v>
      </c>
      <c r="I20" s="4">
        <f t="shared" si="1"/>
        <v>9</v>
      </c>
      <c r="J20" s="4">
        <f t="shared" si="2"/>
        <v>3</v>
      </c>
      <c r="K20" s="4">
        <f t="shared" si="3"/>
        <v>12.5</v>
      </c>
      <c r="L20" s="4">
        <f t="shared" si="9"/>
        <v>21.6</v>
      </c>
      <c r="M20" s="4">
        <f t="shared" si="4"/>
        <v>5.7599999999999936</v>
      </c>
      <c r="N20" s="4">
        <f t="shared" si="5"/>
        <v>2.3999999999999986</v>
      </c>
      <c r="O20" s="4">
        <f t="shared" si="6"/>
        <v>9.9999999999999929</v>
      </c>
      <c r="P20" s="4">
        <f>0.5*B19+0.5*P19</f>
        <v>19.26214599609375</v>
      </c>
      <c r="Q20" s="4">
        <f>(B20 - P20)^2</f>
        <v>22.447260562330484</v>
      </c>
      <c r="R20" s="4">
        <f>ABS(B20 - Q20)</f>
        <v>1.5527394376695156</v>
      </c>
      <c r="S20" s="4">
        <f>ABS((B20 - P20) / B20) * 100</f>
        <v>19.741058349609375</v>
      </c>
    </row>
    <row r="21" spans="1:19" ht="16" x14ac:dyDescent="0.2">
      <c r="A21" s="2">
        <v>20</v>
      </c>
      <c r="B21" s="2">
        <v>23</v>
      </c>
      <c r="C21" s="2"/>
      <c r="D21" s="4">
        <f t="shared" si="7"/>
        <v>21.333333333333332</v>
      </c>
      <c r="E21" s="4">
        <v>2.7777777777777817</v>
      </c>
      <c r="F21" s="4">
        <f>ABS(B21-D21)</f>
        <v>1.6666666666666679</v>
      </c>
      <c r="G21" s="4">
        <f t="shared" si="0"/>
        <v>7.2463768115942084</v>
      </c>
      <c r="H21" s="4">
        <f t="shared" si="8"/>
        <v>21.5</v>
      </c>
      <c r="I21" s="4">
        <f t="shared" si="1"/>
        <v>2.25</v>
      </c>
      <c r="J21" s="4">
        <f t="shared" si="2"/>
        <v>1.5</v>
      </c>
      <c r="K21" s="4">
        <f t="shared" si="3"/>
        <v>6.5217391304347823</v>
      </c>
      <c r="L21" s="4">
        <f t="shared" si="9"/>
        <v>21.4</v>
      </c>
      <c r="M21" s="4">
        <f t="shared" si="4"/>
        <v>2.5600000000000045</v>
      </c>
      <c r="N21" s="4">
        <f t="shared" si="5"/>
        <v>1.6000000000000014</v>
      </c>
      <c r="O21" s="4">
        <f t="shared" si="6"/>
        <v>6.9565217391304408</v>
      </c>
      <c r="P21" s="4">
        <f>0.5*B20+0.5*P20</f>
        <v>21.631072998046875</v>
      </c>
      <c r="Q21" s="4">
        <f>(B21 - P21)^2</f>
        <v>1.8739611366763711</v>
      </c>
      <c r="R21" s="4">
        <f>ABS(B21 - Q21)</f>
        <v>21.126038863323629</v>
      </c>
      <c r="S21" s="4">
        <f>ABS((B21 - P21) / B21) * 100</f>
        <v>5.9518565302309785</v>
      </c>
    </row>
    <row r="22" spans="1:19" ht="16" x14ac:dyDescent="0.2">
      <c r="A22" s="2">
        <v>21</v>
      </c>
      <c r="B22" s="2">
        <v>26</v>
      </c>
      <c r="C22" s="2"/>
      <c r="D22" s="4">
        <f t="shared" si="7"/>
        <v>24.333333333333332</v>
      </c>
      <c r="E22" s="4">
        <v>2.7777777777777817</v>
      </c>
      <c r="F22" s="4">
        <f>ABS(B22-D22)</f>
        <v>1.6666666666666679</v>
      </c>
      <c r="G22" s="4">
        <f t="shared" si="0"/>
        <v>6.410256410256415</v>
      </c>
      <c r="H22" s="4">
        <f t="shared" si="8"/>
        <v>22.5</v>
      </c>
      <c r="I22" s="4">
        <f t="shared" si="1"/>
        <v>12.25</v>
      </c>
      <c r="J22" s="4">
        <f t="shared" si="2"/>
        <v>3.5</v>
      </c>
      <c r="K22" s="4">
        <f t="shared" si="3"/>
        <v>13.461538461538462</v>
      </c>
      <c r="L22" s="4">
        <f t="shared" si="9"/>
        <v>22.4</v>
      </c>
      <c r="M22" s="4">
        <f t="shared" si="4"/>
        <v>12.96000000000001</v>
      </c>
      <c r="N22" s="4">
        <f t="shared" si="5"/>
        <v>3.6000000000000014</v>
      </c>
      <c r="O22" s="4">
        <f t="shared" si="6"/>
        <v>13.846153846153852</v>
      </c>
      <c r="P22" s="4">
        <f>0.5*B21+0.5*P21</f>
        <v>22.315536499023438</v>
      </c>
      <c r="Q22" s="4">
        <f>(B22 - P22)^2</f>
        <v>13.575271290028468</v>
      </c>
      <c r="R22" s="4">
        <f>ABS(B22 - Q22)</f>
        <v>12.424728709971532</v>
      </c>
      <c r="S22" s="4">
        <f>ABS((B22 - P22) / B22) * 100</f>
        <v>14.171013465294472</v>
      </c>
    </row>
    <row r="23" spans="1:19" ht="16" x14ac:dyDescent="0.2">
      <c r="A23" s="2">
        <v>22</v>
      </c>
      <c r="B23" s="2">
        <v>23</v>
      </c>
      <c r="C23" s="2"/>
      <c r="D23" s="4">
        <f t="shared" si="7"/>
        <v>24</v>
      </c>
      <c r="E23" s="4">
        <v>1</v>
      </c>
      <c r="F23" s="4">
        <f>ABS(B23-D23)</f>
        <v>1</v>
      </c>
      <c r="G23" s="4">
        <f t="shared" si="0"/>
        <v>4.3478260869565215</v>
      </c>
      <c r="H23" s="4">
        <f t="shared" si="8"/>
        <v>24</v>
      </c>
      <c r="I23" s="4">
        <f t="shared" si="1"/>
        <v>1</v>
      </c>
      <c r="J23" s="4">
        <f t="shared" si="2"/>
        <v>1</v>
      </c>
      <c r="K23" s="4">
        <f t="shared" si="3"/>
        <v>4.3478260869565215</v>
      </c>
      <c r="L23" s="4">
        <f t="shared" si="9"/>
        <v>22.6</v>
      </c>
      <c r="M23" s="4">
        <f t="shared" si="4"/>
        <v>0.15999999999999887</v>
      </c>
      <c r="N23" s="4">
        <f t="shared" si="5"/>
        <v>0.39999999999999858</v>
      </c>
      <c r="O23" s="4">
        <f t="shared" si="6"/>
        <v>1.7391304347826024</v>
      </c>
      <c r="P23" s="4">
        <f>0.5*B22+0.5*P22</f>
        <v>24.157768249511719</v>
      </c>
      <c r="Q23" s="4">
        <f>(B23 - P23)^2</f>
        <v>1.3404273195774294</v>
      </c>
      <c r="R23" s="4">
        <f>ABS(B23 - Q23)</f>
        <v>21.659572680422571</v>
      </c>
      <c r="S23" s="4">
        <f>ABS((B23 - P23) / B23) * 100</f>
        <v>5.0337749978770381</v>
      </c>
    </row>
    <row r="24" spans="1:19" ht="16" x14ac:dyDescent="0.2">
      <c r="A24" s="2">
        <v>23</v>
      </c>
      <c r="B24" s="2">
        <v>23</v>
      </c>
      <c r="C24" s="2"/>
      <c r="D24" s="4">
        <f t="shared" si="7"/>
        <v>24</v>
      </c>
      <c r="E24" s="4">
        <v>1</v>
      </c>
      <c r="F24" s="4">
        <f>ABS(B24-D24)</f>
        <v>1</v>
      </c>
      <c r="G24" s="4">
        <f t="shared" si="0"/>
        <v>4.3478260869565215</v>
      </c>
      <c r="H24" s="4">
        <f t="shared" si="8"/>
        <v>23.75</v>
      </c>
      <c r="I24" s="4">
        <f t="shared" si="1"/>
        <v>0.5625</v>
      </c>
      <c r="J24" s="4">
        <f t="shared" si="2"/>
        <v>0.75</v>
      </c>
      <c r="K24" s="4">
        <f t="shared" si="3"/>
        <v>3.2608695652173911</v>
      </c>
      <c r="L24" s="4">
        <f t="shared" si="9"/>
        <v>23.8</v>
      </c>
      <c r="M24" s="4">
        <f t="shared" si="4"/>
        <v>0.64000000000000112</v>
      </c>
      <c r="N24" s="4">
        <f t="shared" si="5"/>
        <v>0.80000000000000071</v>
      </c>
      <c r="O24" s="4">
        <f t="shared" si="6"/>
        <v>3.4782608695652204</v>
      </c>
      <c r="P24" s="4">
        <f>0.5*B23+0.5*P23</f>
        <v>23.578884124755859</v>
      </c>
      <c r="Q24" s="4">
        <f>(B24 - P24)^2</f>
        <v>0.33510682989435736</v>
      </c>
      <c r="R24" s="4">
        <f>ABS(B24 - Q24)</f>
        <v>22.664893170105643</v>
      </c>
      <c r="S24" s="4">
        <f>ABS((B24 - P24) / B24) * 100</f>
        <v>2.516887498938519</v>
      </c>
    </row>
    <row r="25" spans="1:19" ht="16" x14ac:dyDescent="0.2">
      <c r="A25" s="2">
        <v>24</v>
      </c>
      <c r="B25" s="2">
        <v>24</v>
      </c>
      <c r="C25" s="2"/>
      <c r="D25" s="4">
        <f t="shared" si="7"/>
        <v>23.333333333333332</v>
      </c>
      <c r="E25" s="4">
        <v>0.44444444444444603</v>
      </c>
      <c r="F25" s="4">
        <f>ABS(B25-D25)</f>
        <v>0.66666666666666785</v>
      </c>
      <c r="G25" s="4">
        <f t="shared" si="0"/>
        <v>2.777777777777783</v>
      </c>
      <c r="H25" s="4">
        <f t="shared" si="8"/>
        <v>24</v>
      </c>
      <c r="I25" s="4">
        <f t="shared" si="1"/>
        <v>0</v>
      </c>
      <c r="J25" s="4">
        <f t="shared" si="2"/>
        <v>0</v>
      </c>
      <c r="K25" s="4">
        <f t="shared" si="3"/>
        <v>0</v>
      </c>
      <c r="L25" s="4">
        <f t="shared" si="9"/>
        <v>23.8</v>
      </c>
      <c r="M25" s="4">
        <f t="shared" si="4"/>
        <v>3.9999999999999716E-2</v>
      </c>
      <c r="N25" s="4">
        <f t="shared" si="5"/>
        <v>0.19999999999999929</v>
      </c>
      <c r="O25" s="4">
        <f t="shared" si="6"/>
        <v>0.83333333333333037</v>
      </c>
      <c r="P25" s="4">
        <f>0.5*B24+0.5*P24</f>
        <v>23.28944206237793</v>
      </c>
      <c r="Q25" s="4">
        <f>(B25 - P25)^2</f>
        <v>0.50489258271772997</v>
      </c>
      <c r="R25" s="4">
        <f>ABS(B25 - Q25)</f>
        <v>23.49510741728227</v>
      </c>
      <c r="S25" s="4">
        <f>ABS((B25 - P25) / B25) * 100</f>
        <v>2.960658073425293</v>
      </c>
    </row>
    <row r="26" spans="1:19" ht="16" x14ac:dyDescent="0.2">
      <c r="A26" s="2">
        <v>25</v>
      </c>
      <c r="B26" s="2">
        <v>20</v>
      </c>
      <c r="C26" s="2"/>
      <c r="D26" s="4">
        <f t="shared" si="7"/>
        <v>22.333333333333332</v>
      </c>
      <c r="E26" s="4">
        <v>5.4444444444444393</v>
      </c>
      <c r="F26" s="4">
        <f>ABS(B26-D26)</f>
        <v>2.3333333333333321</v>
      </c>
      <c r="G26" s="4">
        <f t="shared" si="0"/>
        <v>11.666666666666661</v>
      </c>
      <c r="H26" s="4">
        <f t="shared" si="8"/>
        <v>22.5</v>
      </c>
      <c r="I26" s="4">
        <f t="shared" si="1"/>
        <v>6.25</v>
      </c>
      <c r="J26" s="4">
        <f t="shared" si="2"/>
        <v>2.5</v>
      </c>
      <c r="K26" s="4">
        <f t="shared" si="3"/>
        <v>12.5</v>
      </c>
      <c r="L26" s="4">
        <f t="shared" si="9"/>
        <v>23.2</v>
      </c>
      <c r="M26" s="4">
        <f t="shared" si="4"/>
        <v>10.239999999999995</v>
      </c>
      <c r="N26" s="4">
        <f t="shared" si="5"/>
        <v>3.1999999999999993</v>
      </c>
      <c r="O26" s="4">
        <f t="shared" si="6"/>
        <v>15.999999999999998</v>
      </c>
      <c r="P26" s="4">
        <f>0.5*B25+0.5*P25</f>
        <v>23.644721031188965</v>
      </c>
      <c r="Q26" s="4">
        <f>(B26 - P26)^2</f>
        <v>13.283991395191151</v>
      </c>
      <c r="R26" s="4">
        <f>ABS(B26 - Q26)</f>
        <v>6.7160086048088488</v>
      </c>
      <c r="S26" s="4">
        <f>ABS((B26 - P26) / B26) * 100</f>
        <v>18.223605155944824</v>
      </c>
    </row>
    <row r="27" spans="1:19" ht="16" x14ac:dyDescent="0.2">
      <c r="A27" s="2">
        <v>26</v>
      </c>
      <c r="B27" s="2">
        <v>20</v>
      </c>
      <c r="C27" s="2"/>
      <c r="D27" s="4">
        <f t="shared" si="7"/>
        <v>21.333333333333332</v>
      </c>
      <c r="E27" s="4">
        <v>1.7777777777777746</v>
      </c>
      <c r="F27" s="4">
        <f>ABS(B27-D27)</f>
        <v>1.3333333333333321</v>
      </c>
      <c r="G27" s="4">
        <f t="shared" si="0"/>
        <v>6.6666666666666607</v>
      </c>
      <c r="H27" s="4">
        <f t="shared" si="8"/>
        <v>21.75</v>
      </c>
      <c r="I27" s="4">
        <f t="shared" si="1"/>
        <v>3.0625</v>
      </c>
      <c r="J27" s="4">
        <f t="shared" si="2"/>
        <v>1.75</v>
      </c>
      <c r="K27" s="4">
        <f t="shared" si="3"/>
        <v>8.75</v>
      </c>
      <c r="L27" s="4">
        <f t="shared" si="9"/>
        <v>22</v>
      </c>
      <c r="M27" s="4">
        <f t="shared" si="4"/>
        <v>4</v>
      </c>
      <c r="N27" s="4">
        <f t="shared" si="5"/>
        <v>2</v>
      </c>
      <c r="O27" s="4">
        <f t="shared" si="6"/>
        <v>10</v>
      </c>
      <c r="P27" s="4">
        <f>0.5*B26+0.5*P26</f>
        <v>21.822360515594482</v>
      </c>
      <c r="Q27" s="4">
        <f>(B27 - P27)^2</f>
        <v>3.3209978487977878</v>
      </c>
      <c r="R27" s="4">
        <f>ABS(B27 - Q27)</f>
        <v>16.679002151202212</v>
      </c>
      <c r="S27" s="4">
        <f>ABS((B27 - P27) / B27) * 100</f>
        <v>9.1118025779724121</v>
      </c>
    </row>
    <row r="28" spans="1:19" ht="16" x14ac:dyDescent="0.2">
      <c r="A28" s="2">
        <v>27</v>
      </c>
      <c r="B28" s="2">
        <v>15</v>
      </c>
      <c r="C28" s="2"/>
      <c r="D28" s="4">
        <f t="shared" si="7"/>
        <v>18.333333333333332</v>
      </c>
      <c r="E28" s="4">
        <v>11.111111111111104</v>
      </c>
      <c r="F28" s="4">
        <f>ABS(B28-D28)</f>
        <v>3.3333333333333321</v>
      </c>
      <c r="G28" s="4">
        <f t="shared" si="0"/>
        <v>22.222222222222214</v>
      </c>
      <c r="H28" s="4">
        <f t="shared" si="8"/>
        <v>19.75</v>
      </c>
      <c r="I28" s="4">
        <f t="shared" si="1"/>
        <v>22.5625</v>
      </c>
      <c r="J28" s="4">
        <f t="shared" si="2"/>
        <v>4.75</v>
      </c>
      <c r="K28" s="4">
        <f t="shared" si="3"/>
        <v>31.666666666666664</v>
      </c>
      <c r="L28" s="4">
        <f t="shared" si="9"/>
        <v>20.399999999999999</v>
      </c>
      <c r="M28" s="4">
        <f t="shared" si="4"/>
        <v>29.159999999999986</v>
      </c>
      <c r="N28" s="4">
        <f t="shared" si="5"/>
        <v>5.3999999999999986</v>
      </c>
      <c r="O28" s="4">
        <f t="shared" si="6"/>
        <v>35.999999999999993</v>
      </c>
      <c r="P28" s="4">
        <f>0.5*B27+0.5*P27</f>
        <v>20.911180257797241</v>
      </c>
      <c r="Q28" s="4">
        <f>(B28 - P28)^2</f>
        <v>34.942052040171859</v>
      </c>
      <c r="R28" s="4">
        <f>ABS(B28 - Q28)</f>
        <v>19.942052040171859</v>
      </c>
      <c r="S28" s="4">
        <f>ABS((B28 - P28) / B28) * 100</f>
        <v>39.407868385314941</v>
      </c>
    </row>
    <row r="29" spans="1:19" ht="16" x14ac:dyDescent="0.2">
      <c r="A29" s="2">
        <v>28</v>
      </c>
      <c r="B29" s="2">
        <v>20</v>
      </c>
      <c r="C29" s="2"/>
      <c r="D29" s="4">
        <f t="shared" si="7"/>
        <v>18.333333333333332</v>
      </c>
      <c r="E29" s="4">
        <v>2.7777777777777817</v>
      </c>
      <c r="F29" s="4">
        <f>ABS(B29-D29)</f>
        <v>1.6666666666666679</v>
      </c>
      <c r="G29" s="4">
        <f t="shared" si="0"/>
        <v>8.3333333333333393</v>
      </c>
      <c r="H29" s="4">
        <f t="shared" si="8"/>
        <v>18.75</v>
      </c>
      <c r="I29" s="4">
        <f t="shared" si="1"/>
        <v>1.5625</v>
      </c>
      <c r="J29" s="4">
        <f t="shared" si="2"/>
        <v>1.25</v>
      </c>
      <c r="K29" s="4">
        <f t="shared" si="3"/>
        <v>6.25</v>
      </c>
      <c r="L29" s="4">
        <f t="shared" si="9"/>
        <v>19.8</v>
      </c>
      <c r="M29" s="4">
        <f t="shared" si="4"/>
        <v>3.9999999999999716E-2</v>
      </c>
      <c r="N29" s="4">
        <f t="shared" si="5"/>
        <v>0.19999999999999929</v>
      </c>
      <c r="O29" s="4">
        <f t="shared" si="6"/>
        <v>0.99999999999999634</v>
      </c>
      <c r="P29" s="4">
        <f>0.5*B28+0.5*P28</f>
        <v>17.955590128898621</v>
      </c>
      <c r="Q29" s="4">
        <f>(B29 - P29)^2</f>
        <v>4.1796117210567587</v>
      </c>
      <c r="R29" s="4">
        <f>ABS(B29 - Q29)</f>
        <v>15.820388278943241</v>
      </c>
      <c r="S29" s="4">
        <f>ABS((B29 - P29) / B29) * 100</f>
        <v>10.222049355506897</v>
      </c>
    </row>
    <row r="30" spans="1:19" ht="16" x14ac:dyDescent="0.2">
      <c r="A30" s="2">
        <v>29</v>
      </c>
      <c r="B30" s="2">
        <v>17</v>
      </c>
      <c r="C30" s="2"/>
      <c r="D30" s="4">
        <f t="shared" si="7"/>
        <v>17.333333333333332</v>
      </c>
      <c r="E30" s="4">
        <v>0.11111111111111033</v>
      </c>
      <c r="F30" s="4">
        <f>ABS(B30-D30)</f>
        <v>0.33333333333333215</v>
      </c>
      <c r="G30" s="4">
        <f t="shared" si="0"/>
        <v>1.9607843137254832</v>
      </c>
      <c r="H30" s="4">
        <f t="shared" si="8"/>
        <v>18</v>
      </c>
      <c r="I30" s="4">
        <f t="shared" si="1"/>
        <v>1</v>
      </c>
      <c r="J30" s="4">
        <f t="shared" si="2"/>
        <v>1</v>
      </c>
      <c r="K30" s="4">
        <f t="shared" si="3"/>
        <v>5.8823529411764701</v>
      </c>
      <c r="L30" s="4">
        <f t="shared" si="9"/>
        <v>18.399999999999999</v>
      </c>
      <c r="M30" s="4">
        <f t="shared" si="4"/>
        <v>1.959999999999996</v>
      </c>
      <c r="N30" s="4">
        <f t="shared" si="5"/>
        <v>1.3999999999999986</v>
      </c>
      <c r="O30" s="4">
        <f t="shared" si="6"/>
        <v>8.2352941176470509</v>
      </c>
      <c r="P30" s="4">
        <f>0.5*B29+0.5*P29</f>
        <v>18.97779506444931</v>
      </c>
      <c r="Q30" s="4">
        <f>(B30 - P30)^2</f>
        <v>3.9116733169600515</v>
      </c>
      <c r="R30" s="4">
        <f>ABS(B30 - Q30)</f>
        <v>13.088326683039949</v>
      </c>
      <c r="S30" s="4">
        <f>ABS((B30 - P30) / B30) * 100</f>
        <v>11.634088614407707</v>
      </c>
    </row>
    <row r="31" spans="1:19" x14ac:dyDescent="0.2">
      <c r="F31" s="3"/>
      <c r="G31" s="3"/>
    </row>
    <row r="32" spans="1:19" x14ac:dyDescent="0.2">
      <c r="D32" s="3"/>
      <c r="E32" s="3" t="s">
        <v>15</v>
      </c>
      <c r="F32" s="3" t="s">
        <v>7</v>
      </c>
      <c r="G32" s="3" t="s">
        <v>14</v>
      </c>
      <c r="H32" s="3"/>
      <c r="I32" s="3" t="s">
        <v>17</v>
      </c>
      <c r="J32" s="3" t="s">
        <v>8</v>
      </c>
      <c r="K32" s="3" t="s">
        <v>16</v>
      </c>
      <c r="L32" s="3"/>
      <c r="M32" s="3" t="s">
        <v>12</v>
      </c>
      <c r="N32" s="3" t="s">
        <v>9</v>
      </c>
      <c r="O32" s="3" t="s">
        <v>13</v>
      </c>
      <c r="Q32" s="3" t="s">
        <v>18</v>
      </c>
      <c r="R32" s="3" t="s">
        <v>19</v>
      </c>
      <c r="S32" s="3" t="s">
        <v>20</v>
      </c>
    </row>
    <row r="33" spans="5:19" x14ac:dyDescent="0.2">
      <c r="E33" s="4">
        <f>AVERAGE(E4:E30)</f>
        <v>4.1275720164609062</v>
      </c>
      <c r="F33" s="4">
        <f xml:space="preserve"> AVERAGE(F4:F30)</f>
        <v>1.6913580246913578</v>
      </c>
      <c r="G33" s="4">
        <f>AVERAGE(G4:G30)</f>
        <v>8.7871384322790984</v>
      </c>
      <c r="H33" s="4"/>
      <c r="I33" s="4">
        <f>AVERAGE(I5:I30)</f>
        <v>5.4086538461538458</v>
      </c>
      <c r="J33" s="4">
        <f>AVERAGE(J5:J30)</f>
        <v>1.8846153846153846</v>
      </c>
      <c r="K33" s="4">
        <f>AVERAGE(K5:K30)</f>
        <v>9.7609233223658745</v>
      </c>
      <c r="L33" s="4"/>
      <c r="M33" s="4">
        <f>AVERAGE(M6:M30)</f>
        <v>5.9423999999999992</v>
      </c>
      <c r="N33" s="4">
        <f>AVERAGE(N6:N30)</f>
        <v>1.9520000000000002</v>
      </c>
      <c r="O33" s="4">
        <f>AVERAGE(O6:O30)</f>
        <v>10.254630873531127</v>
      </c>
      <c r="P33" s="4"/>
      <c r="Q33" s="4">
        <f>AVERAGE(Q3:Q30)</f>
        <v>9.4967187102635169</v>
      </c>
      <c r="R33" s="4">
        <f>AVERAGE(R3:R30)</f>
        <v>13.947761158877398</v>
      </c>
      <c r="S33" s="4">
        <f>AVERAGE(S3:S30)</f>
        <v>13.192775816976562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Jack Ewings</cp:lastModifiedBy>
  <dcterms:created xsi:type="dcterms:W3CDTF">2021-04-19T03:52:47Z</dcterms:created>
  <dcterms:modified xsi:type="dcterms:W3CDTF">2025-02-17T03:59:02Z</dcterms:modified>
</cp:coreProperties>
</file>