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-51" sheetId="1" state="visible" r:id="rId2"/>
    <sheet name="T-6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<sst xmlns="http://schemas.openxmlformats.org/spreadsheetml/2006/main" count="24" uniqueCount="13">
  <si>
    <t xml:space="preserve">Damage</t>
  </si>
  <si>
    <t xml:space="preserve">T-51 Damage Resist</t>
  </si>
  <si>
    <t xml:space="preserve">Hellcat Damage Resist</t>
  </si>
  <si>
    <t xml:space="preserve">T-51 Final Damage</t>
  </si>
  <si>
    <t xml:space="preserve">Hellcat Final Damage</t>
  </si>
  <si>
    <t xml:space="preserve">Damage Difference</t>
  </si>
  <si>
    <t xml:space="preserve">T-51 Energy Resist</t>
  </si>
  <si>
    <t xml:space="preserve">Hellcat Energy Resist</t>
  </si>
  <si>
    <t xml:space="preserve">Energy Difference</t>
  </si>
  <si>
    <t xml:space="preserve">Overall Difference</t>
  </si>
  <si>
    <t xml:space="preserve">T-60 Damage Resist</t>
  </si>
  <si>
    <t xml:space="preserve">T-60 Final Damage</t>
  </si>
  <si>
    <t xml:space="preserve">T-60 Energy Resist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</si>
</sst>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llcat" xfId="20"/>
    <cellStyle name="Competitor" xfId="21"/>
  </cellStyles>
  <dxfs count="2">
    <dxf>
      <fill>
        <patternFill>
          <bgColor rgb="FFFFB66C"/>
        </patternFill>
      </fill>
    </dxf>
    <dxf>
      <fill>
        <patternFill>
          <bgColor rgb="FFB4C7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96"/>
    <col collapsed="false" customWidth="true" hidden="false" outlineLevel="0" max="3" min="3" style="0" width="20.05"/>
    <col collapsed="false" customWidth="true" hidden="false" outlineLevel="0" max="4" min="4" style="0" width="16.71"/>
    <col collapsed="false" customWidth="true" hidden="false" outlineLevel="0" max="5" min="5" style="0" width="20.46"/>
    <col collapsed="false" customWidth="true" hidden="false" outlineLevel="0" max="6" min="6" style="0" width="20.6"/>
    <col collapsed="false" customWidth="true" hidden="false" outlineLevel="0" max="7" min="7" style="0" width="17.96"/>
    <col collapsed="false" customWidth="true" hidden="false" outlineLevel="0" max="8" min="8" style="0" width="20.05"/>
    <col collapsed="false" customWidth="true" hidden="false" outlineLevel="0" max="9" min="9" style="0" width="16.71"/>
    <col collapsed="false" customWidth="true" hidden="false" outlineLevel="0" max="10" min="10" style="0" width="20.46"/>
    <col collapsed="false" customWidth="true" hidden="false" outlineLevel="0" max="11" min="11" style="0" width="20.6"/>
    <col collapsed="false" customWidth="true" hidden="false" outlineLevel="0" max="12" min="12" style="0" width="16.8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2" t="s">
        <v>3</v>
      </c>
      <c r="J1" s="3" t="s">
        <v>4</v>
      </c>
      <c r="K1" s="1" t="s">
        <v>8</v>
      </c>
      <c r="L1" s="1" t="s">
        <v>9</v>
      </c>
    </row>
    <row r="2" customFormat="false" ht="12.8" hidden="false" customHeight="false" outlineLevel="0" collapsed="false">
      <c r="A2" s="0" t="n">
        <v>10</v>
      </c>
      <c r="B2" s="0" t="n">
        <v>740</v>
      </c>
      <c r="C2" s="0" t="n">
        <v>740</v>
      </c>
      <c r="D2" s="4" t="n">
        <f aca="false">MIN(0.99, ($A2*0.15/B2)^0.365)*$A2</f>
        <v>1.03992910180813</v>
      </c>
      <c r="E2" s="4" t="n">
        <f aca="false">MIN(0.99, ($A2*0.15/C2)^0.365)*$A2*0.88</f>
        <v>0.915137609591158</v>
      </c>
      <c r="F2" s="4" t="n">
        <f aca="false">D2-E2</f>
        <v>0.124791492216976</v>
      </c>
      <c r="G2" s="0" t="n">
        <v>490</v>
      </c>
      <c r="H2" s="0" t="n">
        <v>310</v>
      </c>
      <c r="I2" s="4" t="n">
        <f aca="false">MIN(0.99, ($A2*0.15/G2)^0.365)*$A2</f>
        <v>1.20879245436023</v>
      </c>
      <c r="J2" s="4" t="n">
        <f aca="false">MIN(0.99, ($A2*0.15/H2)^0.365)*$A2</f>
        <v>1.42865146643473</v>
      </c>
      <c r="K2" s="4" t="n">
        <f aca="false">I2-J2</f>
        <v>-0.2198590120745</v>
      </c>
      <c r="L2" s="4" t="n">
        <f aca="false">SUM($F2,$K2)</f>
        <v>-0.095067519857524</v>
      </c>
    </row>
    <row r="3" customFormat="false" ht="12.8" hidden="false" customHeight="false" outlineLevel="0" collapsed="false">
      <c r="A3" s="0" t="n">
        <v>25</v>
      </c>
      <c r="B3" s="0" t="n">
        <v>740</v>
      </c>
      <c r="C3" s="0" t="n">
        <v>740</v>
      </c>
      <c r="D3" s="4" t="n">
        <f aca="false">MIN(0.99, ($A3*0.15/B3)^0.365)*$A3</f>
        <v>3.63238475000309</v>
      </c>
      <c r="E3" s="4" t="n">
        <f aca="false">MIN(0.99, ($A3*0.15/C3)^0.365)*$A3*0.88</f>
        <v>3.19649858000272</v>
      </c>
      <c r="F3" s="4" t="n">
        <f aca="false">D3-E3</f>
        <v>0.435886170000371</v>
      </c>
      <c r="G3" s="0" t="n">
        <v>490</v>
      </c>
      <c r="H3" s="0" t="n">
        <v>310</v>
      </c>
      <c r="I3" s="4" t="n">
        <f aca="false">MIN(0.99, ($A3*0.15/G3)^0.365)*$A3</f>
        <v>4.22221021558355</v>
      </c>
      <c r="J3" s="4" t="n">
        <f aca="false">MIN(0.99, ($A3*0.15/H3)^0.365)*$A3</f>
        <v>4.99015922405115</v>
      </c>
      <c r="K3" s="4" t="n">
        <f aca="false">I3-J3</f>
        <v>-0.767949008467602</v>
      </c>
      <c r="L3" s="4" t="n">
        <f aca="false">SUM($F3,$K3)</f>
        <v>-0.33206283846723</v>
      </c>
    </row>
    <row r="4" customFormat="false" ht="12.8" hidden="false" customHeight="false" outlineLevel="0" collapsed="false">
      <c r="A4" s="0" t="n">
        <v>50</v>
      </c>
      <c r="B4" s="0" t="n">
        <v>740</v>
      </c>
      <c r="C4" s="0" t="n">
        <v>740</v>
      </c>
      <c r="D4" s="4" t="n">
        <f aca="false">MIN(0.99, ($A4*0.15/B4)^0.365)*$A4</f>
        <v>9.35616318168124</v>
      </c>
      <c r="E4" s="4" t="n">
        <f aca="false">MIN(0.99, ($A4*0.15/C4)^0.365)*$A4*0.88</f>
        <v>8.23342359987949</v>
      </c>
      <c r="F4" s="4" t="n">
        <f aca="false">D4-E4</f>
        <v>1.12273958180175</v>
      </c>
      <c r="G4" s="0" t="n">
        <v>490</v>
      </c>
      <c r="H4" s="0" t="n">
        <v>310</v>
      </c>
      <c r="I4" s="4" t="n">
        <f aca="false">MIN(0.99, ($A4*0.15/G4)^0.365)*$A4</f>
        <v>10.8754139451575</v>
      </c>
      <c r="J4" s="4" t="n">
        <f aca="false">MIN(0.99, ($A4*0.15/H4)^0.365)*$A4</f>
        <v>12.853468785969</v>
      </c>
      <c r="K4" s="4" t="n">
        <f aca="false">I4-J4</f>
        <v>-1.97805484081142</v>
      </c>
      <c r="L4" s="4" t="n">
        <f aca="false">SUM($F4,$K4)</f>
        <v>-0.855315259009668</v>
      </c>
    </row>
    <row r="5" customFormat="false" ht="12.8" hidden="false" customHeight="false" outlineLevel="0" collapsed="false">
      <c r="A5" s="0" t="n">
        <v>100</v>
      </c>
      <c r="B5" s="0" t="n">
        <v>740</v>
      </c>
      <c r="C5" s="0" t="n">
        <v>740</v>
      </c>
      <c r="D5" s="4" t="n">
        <f aca="false">MIN(0.99, ($A5*0.15/B5)^0.365)*$A5</f>
        <v>24.0992613687669</v>
      </c>
      <c r="E5" s="4" t="n">
        <f aca="false">MIN(0.99, ($A5*0.15/C5)^0.365)*$A5*0.88</f>
        <v>21.2073500045149</v>
      </c>
      <c r="F5" s="4" t="n">
        <f aca="false">D5-E5</f>
        <v>2.89191136425204</v>
      </c>
      <c r="G5" s="0" t="n">
        <v>490</v>
      </c>
      <c r="H5" s="0" t="n">
        <v>310</v>
      </c>
      <c r="I5" s="4" t="n">
        <f aca="false">MIN(0.99, ($A5*0.15/G5)^0.365)*$A5</f>
        <v>28.0124916665667</v>
      </c>
      <c r="J5" s="4" t="n">
        <f aca="false">MIN(0.99, ($A5*0.15/H5)^0.365)*$A5</f>
        <v>33.1074926498548</v>
      </c>
      <c r="K5" s="4" t="n">
        <f aca="false">I5-J5</f>
        <v>-5.09500098328801</v>
      </c>
      <c r="L5" s="4" t="n">
        <f aca="false">SUM($F5,$K5)</f>
        <v>-2.20308961903598</v>
      </c>
    </row>
    <row r="6" customFormat="false" ht="12.8" hidden="false" customHeight="false" outlineLevel="0" collapsed="false">
      <c r="A6" s="0" t="n">
        <v>250</v>
      </c>
      <c r="B6" s="0" t="n">
        <v>740</v>
      </c>
      <c r="C6" s="0" t="n">
        <v>740</v>
      </c>
      <c r="D6" s="4" t="n">
        <f aca="false">MIN(0.99, ($A6*0.15/B6)^0.365)*$A6</f>
        <v>84.1766898628425</v>
      </c>
      <c r="E6" s="4" t="n">
        <f aca="false">MIN(0.99, ($A6*0.15/C6)^0.365)*$A6*0.88</f>
        <v>74.0754870793014</v>
      </c>
      <c r="F6" s="4" t="n">
        <f aca="false">D6-E6</f>
        <v>10.1012027835411</v>
      </c>
      <c r="G6" s="0" t="n">
        <v>490</v>
      </c>
      <c r="H6" s="0" t="n">
        <v>310</v>
      </c>
      <c r="I6" s="4" t="n">
        <f aca="false">MIN(0.99, ($A6*0.15/G6)^0.365)*$A6</f>
        <v>97.8452736463557</v>
      </c>
      <c r="J6" s="4" t="n">
        <f aca="false">MIN(0.99, ($A6*0.15/H6)^0.365)*$A6</f>
        <v>115.64168288307</v>
      </c>
      <c r="K6" s="4" t="n">
        <f aca="false">I6-J6</f>
        <v>-17.7964092367142</v>
      </c>
      <c r="L6" s="4" t="n">
        <f aca="false">SUM($F6,$K6)</f>
        <v>-7.69520645317306</v>
      </c>
    </row>
    <row r="7" customFormat="false" ht="12.8" hidden="false" customHeight="false" outlineLevel="0" collapsed="false">
      <c r="A7" s="0" t="n">
        <v>1000</v>
      </c>
      <c r="B7" s="0" t="n">
        <v>740</v>
      </c>
      <c r="C7" s="0" t="n">
        <v>740</v>
      </c>
      <c r="D7" s="4" t="n">
        <f aca="false">MIN(0.99, ($A7*0.15/B7)^0.365)*$A7</f>
        <v>558.474993641726</v>
      </c>
      <c r="E7" s="4" t="n">
        <f aca="false">MIN(0.99, ($A7*0.15/C7)^0.365)*$A7*0.88</f>
        <v>491.457994404719</v>
      </c>
      <c r="F7" s="4" t="n">
        <f aca="false">D7-E7</f>
        <v>67.016999237007</v>
      </c>
      <c r="G7" s="0" t="n">
        <v>490</v>
      </c>
      <c r="H7" s="0" t="n">
        <v>310</v>
      </c>
      <c r="I7" s="4" t="n">
        <f aca="false">MIN(0.99, ($A7*0.15/G7)^0.365)*$A7</f>
        <v>649.159983203884</v>
      </c>
      <c r="J7" s="4" t="n">
        <f aca="false">MIN(0.99, ($A7*0.15/H7)^0.365)*$A7</f>
        <v>767.231263406441</v>
      </c>
      <c r="K7" s="4" t="n">
        <f aca="false">I7-J7</f>
        <v>-118.071280202558</v>
      </c>
      <c r="L7" s="4" t="n">
        <f aca="false">SUM($F7,$K7)</f>
        <v>-51.0542809655507</v>
      </c>
    </row>
    <row r="8" customFormat="false" ht="12.8" hidden="false" customHeight="false" outlineLevel="0" collapsed="false">
      <c r="A8" s="0" t="n">
        <v>10</v>
      </c>
      <c r="B8" s="0" t="n">
        <v>1340</v>
      </c>
      <c r="C8" s="0" t="n">
        <v>1340</v>
      </c>
      <c r="D8" s="4" t="n">
        <f aca="false">MIN(0.99, ($A8*0.15/B8)^0.365)*$A8</f>
        <v>0.837298008317166</v>
      </c>
      <c r="E8" s="4" t="n">
        <f aca="false">MIN(0.99, ($A8*0.15/C8)^0.365)*$A8*0.88</f>
        <v>0.736822247319106</v>
      </c>
      <c r="F8" s="4" t="n">
        <f aca="false">D8-E8</f>
        <v>0.10047576099806</v>
      </c>
      <c r="G8" s="0" t="n">
        <v>1090</v>
      </c>
      <c r="H8" s="0" t="n">
        <v>910</v>
      </c>
      <c r="I8" s="4" t="n">
        <f aca="false">MIN(0.99, ($A8*0.15/G8)^0.365)*$A8</f>
        <v>0.902843837001993</v>
      </c>
      <c r="J8" s="4" t="n">
        <f aca="false">MIN(0.99, ($A8*0.15/H8)^0.365)*$A8</f>
        <v>0.964324501340019</v>
      </c>
      <c r="K8" s="4" t="n">
        <f aca="false">I8-J8</f>
        <v>-0.0614806643380262</v>
      </c>
      <c r="L8" s="4" t="n">
        <f aca="false">SUM($F8,$K8)</f>
        <v>0.0389950966600338</v>
      </c>
    </row>
    <row r="9" customFormat="false" ht="12.8" hidden="false" customHeight="false" outlineLevel="0" collapsed="false">
      <c r="A9" s="0" t="n">
        <v>25</v>
      </c>
      <c r="B9" s="0" t="n">
        <v>1340</v>
      </c>
      <c r="C9" s="0" t="n">
        <v>1340</v>
      </c>
      <c r="D9" s="4" t="n">
        <f aca="false">MIN(0.99, ($A9*0.15/B9)^0.365)*$A9</f>
        <v>2.92461140988472</v>
      </c>
      <c r="E9" s="4" t="n">
        <f aca="false">MIN(0.99, ($A9*0.15/C9)^0.365)*$A9*0.88</f>
        <v>2.57365804069855</v>
      </c>
      <c r="F9" s="4" t="n">
        <f aca="false">D9-E9</f>
        <v>0.350953369186166</v>
      </c>
      <c r="G9" s="0" t="n">
        <v>1090</v>
      </c>
      <c r="H9" s="0" t="n">
        <v>910</v>
      </c>
      <c r="I9" s="4" t="n">
        <f aca="false">MIN(0.99, ($A9*0.15/G9)^0.365)*$A9</f>
        <v>3.15355746796417</v>
      </c>
      <c r="J9" s="4" t="n">
        <f aca="false">MIN(0.99, ($A9*0.15/H9)^0.365)*$A9</f>
        <v>3.36830424942573</v>
      </c>
      <c r="K9" s="4" t="n">
        <f aca="false">I9-J9</f>
        <v>-0.214746781461558</v>
      </c>
      <c r="L9" s="4" t="n">
        <f aca="false">SUM($F9,$K9)</f>
        <v>0.136206587724608</v>
      </c>
    </row>
    <row r="10" customFormat="false" ht="12.8" hidden="false" customHeight="false" outlineLevel="0" collapsed="false">
      <c r="A10" s="0" t="n">
        <v>50</v>
      </c>
      <c r="B10" s="0" t="n">
        <v>1340</v>
      </c>
      <c r="C10" s="0" t="n">
        <v>1340</v>
      </c>
      <c r="D10" s="4" t="n">
        <f aca="false">MIN(0.99, ($A10*0.15/B10)^0.365)*$A10</f>
        <v>7.53310661649072</v>
      </c>
      <c r="E10" s="4" t="n">
        <f aca="false">MIN(0.99, ($A10*0.15/C10)^0.365)*$A10*0.88</f>
        <v>6.62913382251184</v>
      </c>
      <c r="F10" s="4" t="n">
        <f aca="false">D10-E10</f>
        <v>0.903972793978887</v>
      </c>
      <c r="G10" s="0" t="n">
        <v>1090</v>
      </c>
      <c r="H10" s="0" t="n">
        <v>910</v>
      </c>
      <c r="I10" s="4" t="n">
        <f aca="false">MIN(0.99, ($A10*0.15/G10)^0.365)*$A10</f>
        <v>8.12281746118916</v>
      </c>
      <c r="J10" s="4" t="n">
        <f aca="false">MIN(0.99, ($A10*0.15/H10)^0.365)*$A10</f>
        <v>8.67595433087056</v>
      </c>
      <c r="K10" s="4" t="n">
        <f aca="false">I10-J10</f>
        <v>-0.553136869681405</v>
      </c>
      <c r="L10" s="4" t="n">
        <f aca="false">SUM($F10,$K10)</f>
        <v>0.350835924297482</v>
      </c>
    </row>
    <row r="11" customFormat="false" ht="12.8" hidden="false" customHeight="false" outlineLevel="0" collapsed="false">
      <c r="A11" s="0" t="n">
        <v>100</v>
      </c>
      <c r="B11" s="0" t="n">
        <v>1340</v>
      </c>
      <c r="C11" s="0" t="n">
        <v>1340</v>
      </c>
      <c r="D11" s="4" t="n">
        <f aca="false">MIN(0.99, ($A11*0.15/B11)^0.365)*$A11</f>
        <v>19.4034992490346</v>
      </c>
      <c r="E11" s="4" t="n">
        <f aca="false">MIN(0.99, ($A11*0.15/C11)^0.365)*$A11*0.88</f>
        <v>17.0750793391505</v>
      </c>
      <c r="F11" s="4" t="n">
        <f aca="false">D11-E11</f>
        <v>2.32841990988416</v>
      </c>
      <c r="G11" s="0" t="n">
        <v>1090</v>
      </c>
      <c r="H11" s="0" t="n">
        <v>910</v>
      </c>
      <c r="I11" s="4" t="n">
        <f aca="false">MIN(0.99, ($A11*0.15/G11)^0.365)*$A11</f>
        <v>20.9224547762543</v>
      </c>
      <c r="J11" s="4" t="n">
        <f aca="false">MIN(0.99, ($A11*0.15/H11)^0.365)*$A11</f>
        <v>22.3472044023888</v>
      </c>
      <c r="K11" s="4" t="n">
        <f aca="false">I11-J11</f>
        <v>-1.4247496261345</v>
      </c>
      <c r="L11" s="4" t="n">
        <f aca="false">SUM($F11,$K11)</f>
        <v>0.903670283749655</v>
      </c>
    </row>
    <row r="12" customFormat="false" ht="12.8" hidden="false" customHeight="false" outlineLevel="0" collapsed="false">
      <c r="A12" s="0" t="n">
        <v>250</v>
      </c>
      <c r="B12" s="0" t="n">
        <v>1340</v>
      </c>
      <c r="C12" s="0" t="n">
        <v>1340</v>
      </c>
      <c r="D12" s="4" t="n">
        <f aca="false">MIN(0.99, ($A12*0.15/B12)^0.365)*$A12</f>
        <v>67.7747883450362</v>
      </c>
      <c r="E12" s="4" t="n">
        <f aca="false">MIN(0.99, ($A12*0.15/C12)^0.365)*$A12*0.88</f>
        <v>59.6418137436319</v>
      </c>
      <c r="F12" s="4" t="n">
        <f aca="false">D12-E12</f>
        <v>8.13297460140434</v>
      </c>
      <c r="G12" s="0" t="n">
        <v>1090</v>
      </c>
      <c r="H12" s="0" t="n">
        <v>910</v>
      </c>
      <c r="I12" s="4" t="n">
        <f aca="false">MIN(0.99, ($A12*0.15/G12)^0.365)*$A12</f>
        <v>73.0803720462832</v>
      </c>
      <c r="J12" s="4" t="n">
        <f aca="false">MIN(0.99, ($A12*0.15/H12)^0.365)*$A12</f>
        <v>78.0569024708528</v>
      </c>
      <c r="K12" s="4" t="n">
        <f aca="false">I12-J12</f>
        <v>-4.97653042456966</v>
      </c>
      <c r="L12" s="4" t="n">
        <f aca="false">SUM($F12,$K12)</f>
        <v>3.15644417683468</v>
      </c>
    </row>
    <row r="13" customFormat="false" ht="12.8" hidden="false" customHeight="false" outlineLevel="0" collapsed="false">
      <c r="A13" s="0" t="n">
        <v>1000</v>
      </c>
      <c r="B13" s="0" t="n">
        <v>1340</v>
      </c>
      <c r="C13" s="0" t="n">
        <v>1340</v>
      </c>
      <c r="D13" s="4" t="n">
        <f aca="false">MIN(0.99, ($A13*0.15/B13)^0.365)*$A13</f>
        <v>449.655653503803</v>
      </c>
      <c r="E13" s="4" t="n">
        <f aca="false">MIN(0.99, ($A13*0.15/C13)^0.365)*$A13*0.88</f>
        <v>395.696975083346</v>
      </c>
      <c r="F13" s="4" t="n">
        <f aca="false">D13-E13</f>
        <v>53.9586784204563</v>
      </c>
      <c r="G13" s="0" t="n">
        <v>1090</v>
      </c>
      <c r="H13" s="0" t="n">
        <v>910</v>
      </c>
      <c r="I13" s="4" t="n">
        <f aca="false">MIN(0.99, ($A13*0.15/G13)^0.365)*$A13</f>
        <v>484.855847626992</v>
      </c>
      <c r="J13" s="4" t="n">
        <f aca="false">MIN(0.99, ($A13*0.15/H13)^0.365)*$A13</f>
        <v>517.872919238479</v>
      </c>
      <c r="K13" s="4" t="n">
        <f aca="false">I13-J13</f>
        <v>-33.0170716114868</v>
      </c>
      <c r="L13" s="4" t="n">
        <f aca="false">SUM($F13,$K13)</f>
        <v>20.9416068089695</v>
      </c>
    </row>
  </sheetData>
  <conditionalFormatting sqref="F2:F13 K2:L13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96"/>
    <col collapsed="false" customWidth="true" hidden="false" outlineLevel="0" max="3" min="3" style="0" width="20.05"/>
    <col collapsed="false" customWidth="true" hidden="false" outlineLevel="0" max="4" min="4" style="0" width="16.71"/>
    <col collapsed="false" customWidth="true" hidden="false" outlineLevel="0" max="5" min="5" style="0" width="20.46"/>
    <col collapsed="false" customWidth="true" hidden="false" outlineLevel="0" max="6" min="6" style="0" width="20.6"/>
    <col collapsed="false" customWidth="true" hidden="false" outlineLevel="0" max="7" min="7" style="0" width="17.96"/>
    <col collapsed="false" customWidth="true" hidden="false" outlineLevel="0" max="8" min="8" style="0" width="20.05"/>
    <col collapsed="false" customWidth="true" hidden="false" outlineLevel="0" max="9" min="9" style="0" width="16.71"/>
    <col collapsed="false" customWidth="true" hidden="false" outlineLevel="0" max="10" min="10" style="0" width="20.46"/>
    <col collapsed="false" customWidth="true" hidden="false" outlineLevel="0" max="11" min="11" style="0" width="20.6"/>
    <col collapsed="false" customWidth="true" hidden="false" outlineLevel="0" max="12" min="12" style="0" width="16.86"/>
  </cols>
  <sheetData>
    <row r="1" s="1" customFormat="true" ht="12.8" hidden="false" customHeight="false" outlineLevel="0" collapsed="false">
      <c r="A1" s="1" t="s">
        <v>0</v>
      </c>
      <c r="B1" s="2" t="s">
        <v>10</v>
      </c>
      <c r="C1" s="3" t="s">
        <v>2</v>
      </c>
      <c r="D1" s="2" t="s">
        <v>11</v>
      </c>
      <c r="E1" s="3" t="s">
        <v>4</v>
      </c>
      <c r="F1" s="1" t="s">
        <v>5</v>
      </c>
      <c r="G1" s="2" t="s">
        <v>12</v>
      </c>
      <c r="H1" s="3" t="s">
        <v>7</v>
      </c>
      <c r="I1" s="2" t="s">
        <v>11</v>
      </c>
      <c r="J1" s="3" t="s">
        <v>4</v>
      </c>
      <c r="K1" s="1" t="s">
        <v>8</v>
      </c>
      <c r="L1" s="1" t="s">
        <v>9</v>
      </c>
    </row>
    <row r="2" customFormat="false" ht="12.8" hidden="false" customHeight="false" outlineLevel="0" collapsed="false">
      <c r="A2" s="0" t="n">
        <v>10</v>
      </c>
      <c r="B2" s="0" t="n">
        <v>980</v>
      </c>
      <c r="C2" s="0" t="n">
        <v>740</v>
      </c>
      <c r="D2" s="4" t="n">
        <f aca="false">MIN(0.99, ($A2*0.15/B2)^0.365)*$A2</f>
        <v>0.938589717146837</v>
      </c>
      <c r="E2" s="4" t="n">
        <f aca="false">MIN(0.99, ($A2*0.15/C2)^0.365)*$A2*0.88</f>
        <v>0.915137609591158</v>
      </c>
      <c r="F2" s="4" t="n">
        <f aca="false">D2-E2</f>
        <v>0.0234521075556793</v>
      </c>
      <c r="G2" s="0" t="n">
        <v>645</v>
      </c>
      <c r="H2" s="0" t="n">
        <v>310</v>
      </c>
      <c r="I2" s="4" t="n">
        <f aca="false">MIN(0.99, ($A2*0.15/G2)^0.365)*$A2</f>
        <v>1.09341244771292</v>
      </c>
      <c r="J2" s="4" t="n">
        <f aca="false">MIN(0.99, ($A2*0.15/H2)^0.365)*$A2</f>
        <v>1.42865146643473</v>
      </c>
      <c r="K2" s="4" t="n">
        <f aca="false">I2-J2</f>
        <v>-0.335239018721815</v>
      </c>
      <c r="L2" s="4" t="n">
        <f aca="false">SUM($F2,$K2)</f>
        <v>-0.311786911166136</v>
      </c>
    </row>
    <row r="3" customFormat="false" ht="12.8" hidden="false" customHeight="false" outlineLevel="0" collapsed="false">
      <c r="A3" s="0" t="n">
        <v>25</v>
      </c>
      <c r="B3" s="0" t="n">
        <v>980</v>
      </c>
      <c r="C3" s="0" t="n">
        <v>740</v>
      </c>
      <c r="D3" s="4" t="n">
        <f aca="false">MIN(0.99, ($A3*0.15/B3)^0.365)*$A3</f>
        <v>3.27841481611205</v>
      </c>
      <c r="E3" s="4" t="n">
        <f aca="false">MIN(0.99, ($A3*0.15/C3)^0.365)*$A3*0.88</f>
        <v>3.19649858000272</v>
      </c>
      <c r="F3" s="4" t="n">
        <f aca="false">D3-E3</f>
        <v>0.0819162361093331</v>
      </c>
      <c r="G3" s="0" t="n">
        <v>645</v>
      </c>
      <c r="H3" s="0" t="n">
        <v>310</v>
      </c>
      <c r="I3" s="4" t="n">
        <f aca="false">MIN(0.99, ($A3*0.15/G3)^0.365)*$A3</f>
        <v>3.81919757186364</v>
      </c>
      <c r="J3" s="4" t="n">
        <f aca="false">MIN(0.99, ($A3*0.15/H3)^0.365)*$A3</f>
        <v>4.99015922405115</v>
      </c>
      <c r="K3" s="4" t="n">
        <f aca="false">I3-J3</f>
        <v>-1.17096165218751</v>
      </c>
      <c r="L3" s="4" t="n">
        <f aca="false">SUM($F3,$K3)</f>
        <v>-1.08904541607817</v>
      </c>
    </row>
    <row r="4" customFormat="false" ht="12.8" hidden="false" customHeight="false" outlineLevel="0" collapsed="false">
      <c r="A4" s="0" t="n">
        <v>50</v>
      </c>
      <c r="B4" s="0" t="n">
        <v>980</v>
      </c>
      <c r="C4" s="0" t="n">
        <v>740</v>
      </c>
      <c r="D4" s="4" t="n">
        <f aca="false">MIN(0.99, ($A4*0.15/B4)^0.365)*$A4</f>
        <v>8.44442043116709</v>
      </c>
      <c r="E4" s="4" t="n">
        <f aca="false">MIN(0.99, ($A4*0.15/C4)^0.365)*$A4*0.88</f>
        <v>8.23342359987949</v>
      </c>
      <c r="F4" s="4" t="n">
        <f aca="false">D4-E4</f>
        <v>0.210996831287598</v>
      </c>
      <c r="G4" s="0" t="n">
        <v>645</v>
      </c>
      <c r="H4" s="0" t="n">
        <v>310</v>
      </c>
      <c r="I4" s="4" t="n">
        <f aca="false">MIN(0.99, ($A4*0.15/G4)^0.365)*$A4</f>
        <v>9.83734878454343</v>
      </c>
      <c r="J4" s="4" t="n">
        <f aca="false">MIN(0.99, ($A4*0.15/H4)^0.365)*$A4</f>
        <v>12.853468785969</v>
      </c>
      <c r="K4" s="4" t="n">
        <f aca="false">I4-J4</f>
        <v>-3.01612000142553</v>
      </c>
      <c r="L4" s="4" t="n">
        <f aca="false">SUM($F4,$K4)</f>
        <v>-2.80512317013793</v>
      </c>
    </row>
    <row r="5" customFormat="false" ht="12.8" hidden="false" customHeight="false" outlineLevel="0" collapsed="false">
      <c r="A5" s="0" t="n">
        <v>100</v>
      </c>
      <c r="B5" s="0" t="n">
        <v>980</v>
      </c>
      <c r="C5" s="0" t="n">
        <v>740</v>
      </c>
      <c r="D5" s="4" t="n">
        <f aca="false">MIN(0.99, ($A5*0.15/B5)^0.365)*$A5</f>
        <v>21.7508278903151</v>
      </c>
      <c r="E5" s="4" t="n">
        <f aca="false">MIN(0.99, ($A5*0.15/C5)^0.365)*$A5*0.88</f>
        <v>21.2073500045149</v>
      </c>
      <c r="F5" s="4" t="n">
        <f aca="false">D5-E5</f>
        <v>0.543477885800165</v>
      </c>
      <c r="G5" s="0" t="n">
        <v>645</v>
      </c>
      <c r="H5" s="0" t="n">
        <v>310</v>
      </c>
      <c r="I5" s="4" t="n">
        <f aca="false">MIN(0.99, ($A5*0.15/G5)^0.365)*$A5</f>
        <v>25.3386815653886</v>
      </c>
      <c r="J5" s="4" t="n">
        <f aca="false">MIN(0.99, ($A5*0.15/H5)^0.365)*$A5</f>
        <v>33.1074926498548</v>
      </c>
      <c r="K5" s="4" t="n">
        <f aca="false">I5-J5</f>
        <v>-7.76881108446617</v>
      </c>
      <c r="L5" s="4" t="n">
        <f aca="false">SUM($F5,$K5)</f>
        <v>-7.225333198666</v>
      </c>
    </row>
    <row r="6" customFormat="false" ht="12.8" hidden="false" customHeight="false" outlineLevel="0" collapsed="false">
      <c r="A6" s="0" t="n">
        <v>250</v>
      </c>
      <c r="B6" s="0" t="n">
        <v>980</v>
      </c>
      <c r="C6" s="0" t="n">
        <v>740</v>
      </c>
      <c r="D6" s="4" t="n">
        <f aca="false">MIN(0.99, ($A6*0.15/B6)^0.365)*$A6</f>
        <v>75.9738095523547</v>
      </c>
      <c r="E6" s="4" t="n">
        <f aca="false">MIN(0.99, ($A6*0.15/C6)^0.365)*$A6*0.88</f>
        <v>74.0754870793014</v>
      </c>
      <c r="F6" s="4" t="n">
        <f aca="false">D6-E6</f>
        <v>1.89832247305323</v>
      </c>
      <c r="G6" s="0" t="n">
        <v>645</v>
      </c>
      <c r="H6" s="0" t="n">
        <v>310</v>
      </c>
      <c r="I6" s="4" t="n">
        <f aca="false">MIN(0.99, ($A6*0.15/G6)^0.365)*$A6</f>
        <v>88.5058802020941</v>
      </c>
      <c r="J6" s="4" t="n">
        <f aca="false">MIN(0.99, ($A6*0.15/H6)^0.365)*$A6</f>
        <v>115.64168288307</v>
      </c>
      <c r="K6" s="4" t="n">
        <f aca="false">I6-J6</f>
        <v>-27.1358026809758</v>
      </c>
      <c r="L6" s="4" t="n">
        <f aca="false">SUM($F6,$K6)</f>
        <v>-25.2374802079225</v>
      </c>
    </row>
    <row r="7" customFormat="false" ht="12.8" hidden="false" customHeight="false" outlineLevel="0" collapsed="false">
      <c r="A7" s="0" t="n">
        <v>1000</v>
      </c>
      <c r="B7" s="0" t="n">
        <v>980</v>
      </c>
      <c r="C7" s="0" t="n">
        <v>740</v>
      </c>
      <c r="D7" s="4" t="n">
        <f aca="false">MIN(0.99, ($A7*0.15/B7)^0.365)*$A7</f>
        <v>504.052521854013</v>
      </c>
      <c r="E7" s="4" t="n">
        <f aca="false">MIN(0.99, ($A7*0.15/C7)^0.365)*$A7*0.88</f>
        <v>491.457994404719</v>
      </c>
      <c r="F7" s="4" t="n">
        <f aca="false">D7-E7</f>
        <v>12.5945274492948</v>
      </c>
      <c r="G7" s="0" t="n">
        <v>645</v>
      </c>
      <c r="H7" s="0" t="n">
        <v>310</v>
      </c>
      <c r="I7" s="4" t="n">
        <f aca="false">MIN(0.99, ($A7*0.15/G7)^0.365)*$A7</f>
        <v>587.197250968864</v>
      </c>
      <c r="J7" s="4" t="n">
        <f aca="false">MIN(0.99, ($A7*0.15/H7)^0.365)*$A7</f>
        <v>767.231263406441</v>
      </c>
      <c r="K7" s="4" t="n">
        <f aca="false">I7-J7</f>
        <v>-180.034012437577</v>
      </c>
      <c r="L7" s="4" t="n">
        <f aca="false">SUM($F7,$K7)</f>
        <v>-167.439484988282</v>
      </c>
    </row>
    <row r="8" customFormat="false" ht="12.8" hidden="false" customHeight="false" outlineLevel="0" collapsed="false">
      <c r="A8" s="0" t="n">
        <v>10</v>
      </c>
      <c r="B8" s="0" t="n">
        <v>1580</v>
      </c>
      <c r="C8" s="0" t="n">
        <v>1340</v>
      </c>
      <c r="D8" s="4" t="n">
        <f aca="false">MIN(0.99, ($A8*0.15/B8)^0.365)*$A8</f>
        <v>0.788430602465609</v>
      </c>
      <c r="E8" s="4" t="n">
        <f aca="false">MIN(0.99, ($A8*0.15/C8)^0.365)*$A8*0.88</f>
        <v>0.736822247319106</v>
      </c>
      <c r="F8" s="4" t="n">
        <f aca="false">D8-E8</f>
        <v>0.0516083551465026</v>
      </c>
      <c r="G8" s="0" t="n">
        <v>1245</v>
      </c>
      <c r="H8" s="0" t="n">
        <v>910</v>
      </c>
      <c r="I8" s="4" t="n">
        <f aca="false">MIN(0.99, ($A8*0.15/G8)^0.365)*$A8</f>
        <v>0.860075340968398</v>
      </c>
      <c r="J8" s="4" t="n">
        <f aca="false">MIN(0.99, ($A8*0.15/H8)^0.365)*$A8</f>
        <v>0.964324501340019</v>
      </c>
      <c r="K8" s="4" t="n">
        <f aca="false">I8-J8</f>
        <v>-0.104249160371621</v>
      </c>
      <c r="L8" s="4" t="n">
        <f aca="false">SUM($F8,$K8)</f>
        <v>-0.0526408052251186</v>
      </c>
    </row>
    <row r="9" customFormat="false" ht="12.8" hidden="false" customHeight="false" outlineLevel="0" collapsed="false">
      <c r="A9" s="0" t="n">
        <v>25</v>
      </c>
      <c r="B9" s="0" t="n">
        <v>1580</v>
      </c>
      <c r="C9" s="0" t="n">
        <v>1340</v>
      </c>
      <c r="D9" s="4" t="n">
        <f aca="false">MIN(0.99, ($A9*0.15/B9)^0.365)*$A9</f>
        <v>2.75392167778781</v>
      </c>
      <c r="E9" s="4" t="n">
        <f aca="false">MIN(0.99, ($A9*0.15/C9)^0.365)*$A9*0.88</f>
        <v>2.57365804069855</v>
      </c>
      <c r="F9" s="4" t="n">
        <f aca="false">D9-E9</f>
        <v>0.180263637089259</v>
      </c>
      <c r="G9" s="0" t="n">
        <v>1245</v>
      </c>
      <c r="H9" s="0" t="n">
        <v>910</v>
      </c>
      <c r="I9" s="4" t="n">
        <f aca="false">MIN(0.99, ($A9*0.15/G9)^0.365)*$A9</f>
        <v>3.0041707140952</v>
      </c>
      <c r="J9" s="4" t="n">
        <f aca="false">MIN(0.99, ($A9*0.15/H9)^0.365)*$A9</f>
        <v>3.36830424942573</v>
      </c>
      <c r="K9" s="4" t="n">
        <f aca="false">I9-J9</f>
        <v>-0.364133535330535</v>
      </c>
      <c r="L9" s="4" t="n">
        <f aca="false">SUM($F9,$K9)</f>
        <v>-0.183869898241277</v>
      </c>
    </row>
    <row r="10" customFormat="false" ht="12.8" hidden="false" customHeight="false" outlineLevel="0" collapsed="false">
      <c r="A10" s="0" t="n">
        <v>50</v>
      </c>
      <c r="B10" s="0" t="n">
        <v>1580</v>
      </c>
      <c r="C10" s="0" t="n">
        <v>1340</v>
      </c>
      <c r="D10" s="4" t="n">
        <f aca="false">MIN(0.99, ($A10*0.15/B10)^0.365)*$A10</f>
        <v>7.0934502758636</v>
      </c>
      <c r="E10" s="4" t="n">
        <f aca="false">MIN(0.99, ($A10*0.15/C10)^0.365)*$A10*0.88</f>
        <v>6.62913382251184</v>
      </c>
      <c r="F10" s="4" t="n">
        <f aca="false">D10-E10</f>
        <v>0.464316453351763</v>
      </c>
      <c r="G10" s="0" t="n">
        <v>1245</v>
      </c>
      <c r="H10" s="0" t="n">
        <v>910</v>
      </c>
      <c r="I10" s="4" t="n">
        <f aca="false">MIN(0.99, ($A10*0.15/G10)^0.365)*$A10</f>
        <v>7.73803254918923</v>
      </c>
      <c r="J10" s="4" t="n">
        <f aca="false">MIN(0.99, ($A10*0.15/H10)^0.365)*$A10</f>
        <v>8.67595433087056</v>
      </c>
      <c r="K10" s="4" t="n">
        <f aca="false">I10-J10</f>
        <v>-0.937921781681329</v>
      </c>
      <c r="L10" s="4" t="n">
        <f aca="false">SUM($F10,$K10)</f>
        <v>-0.473605328329565</v>
      </c>
    </row>
    <row r="11" customFormat="false" ht="12.8" hidden="false" customHeight="false" outlineLevel="0" collapsed="false">
      <c r="A11" s="0" t="n">
        <v>100</v>
      </c>
      <c r="B11" s="0" t="n">
        <v>1580</v>
      </c>
      <c r="C11" s="0" t="n">
        <v>1340</v>
      </c>
      <c r="D11" s="4" t="n">
        <f aca="false">MIN(0.99, ($A11*0.15/B11)^0.365)*$A11</f>
        <v>18.2710486002523</v>
      </c>
      <c r="E11" s="4" t="n">
        <f aca="false">MIN(0.99, ($A11*0.15/C11)^0.365)*$A11*0.88</f>
        <v>17.0750793391505</v>
      </c>
      <c r="F11" s="4" t="n">
        <f aca="false">D11-E11</f>
        <v>1.19596926110179</v>
      </c>
      <c r="G11" s="0" t="n">
        <v>1245</v>
      </c>
      <c r="H11" s="0" t="n">
        <v>910</v>
      </c>
      <c r="I11" s="4" t="n">
        <f aca="false">MIN(0.99, ($A11*0.15/G11)^0.365)*$A11</f>
        <v>19.9313399372998</v>
      </c>
      <c r="J11" s="4" t="n">
        <f aca="false">MIN(0.99, ($A11*0.15/H11)^0.365)*$A11</f>
        <v>22.3472044023888</v>
      </c>
      <c r="K11" s="4" t="n">
        <f aca="false">I11-J11</f>
        <v>-2.41586446508902</v>
      </c>
      <c r="L11" s="4" t="n">
        <f aca="false">SUM($F11,$K11)</f>
        <v>-1.21989520398723</v>
      </c>
    </row>
    <row r="12" customFormat="false" ht="12.8" hidden="false" customHeight="false" outlineLevel="0" collapsed="false">
      <c r="A12" s="0" t="n">
        <v>250</v>
      </c>
      <c r="B12" s="0" t="n">
        <v>1580</v>
      </c>
      <c r="C12" s="0" t="n">
        <v>1340</v>
      </c>
      <c r="D12" s="4" t="n">
        <f aca="false">MIN(0.99, ($A12*0.15/B12)^0.365)*$A12</f>
        <v>63.8192336253769</v>
      </c>
      <c r="E12" s="4" t="n">
        <f aca="false">MIN(0.99, ($A12*0.15/C12)^0.365)*$A12*0.88</f>
        <v>59.6418137436319</v>
      </c>
      <c r="F12" s="4" t="n">
        <f aca="false">D12-E12</f>
        <v>4.17741988174506</v>
      </c>
      <c r="G12" s="0" t="n">
        <v>1245</v>
      </c>
      <c r="H12" s="0" t="n">
        <v>910</v>
      </c>
      <c r="I12" s="4" t="n">
        <f aca="false">MIN(0.99, ($A12*0.15/G12)^0.365)*$A12</f>
        <v>69.6184914043619</v>
      </c>
      <c r="J12" s="4" t="n">
        <f aca="false">MIN(0.99, ($A12*0.15/H12)^0.365)*$A12</f>
        <v>78.0569024708528</v>
      </c>
      <c r="K12" s="4" t="n">
        <f aca="false">I12-J12</f>
        <v>-8.43841106649091</v>
      </c>
      <c r="L12" s="4" t="n">
        <f aca="false">SUM($F12,$K12)</f>
        <v>-4.26099118474586</v>
      </c>
    </row>
    <row r="13" customFormat="false" ht="12.8" hidden="false" customHeight="false" outlineLevel="0" collapsed="false">
      <c r="A13" s="0" t="n">
        <v>1000</v>
      </c>
      <c r="B13" s="0" t="n">
        <v>1580</v>
      </c>
      <c r="C13" s="0" t="n">
        <v>1340</v>
      </c>
      <c r="D13" s="4" t="n">
        <f aca="false">MIN(0.99, ($A13*0.15/B13)^0.365)*$A13</f>
        <v>423.412302755387</v>
      </c>
      <c r="E13" s="4" t="n">
        <f aca="false">MIN(0.99, ($A13*0.15/C13)^0.365)*$A13*0.88</f>
        <v>395.696975083346</v>
      </c>
      <c r="F13" s="4" t="n">
        <f aca="false">D13-E13</f>
        <v>27.7153276720402</v>
      </c>
      <c r="G13" s="0" t="n">
        <v>1245</v>
      </c>
      <c r="H13" s="0" t="n">
        <v>910</v>
      </c>
      <c r="I13" s="4" t="n">
        <f aca="false">MIN(0.99, ($A13*0.15/G13)^0.365)*$A13</f>
        <v>461.887805374016</v>
      </c>
      <c r="J13" s="4" t="n">
        <f aca="false">MIN(0.99, ($A13*0.15/H13)^0.365)*$A13</f>
        <v>517.872919238479</v>
      </c>
      <c r="K13" s="4" t="n">
        <f aca="false">I13-J13</f>
        <v>-55.9851138644624</v>
      </c>
      <c r="L13" s="4" t="n">
        <f aca="false">SUM($F13,$K13)</f>
        <v>-28.2697861924221</v>
      </c>
    </row>
  </sheetData>
  <conditionalFormatting sqref="F2:F13 K2:L13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2021-10-19T22:23:40Z</dcterms:created>
  <dc:creator/>
  <dc:description/>
  <dc:language>en-CA</dc:language>
  <cp:lastModifiedBy/>
  <dcterms:modified xsi:type="dcterms:W3CDTF">2021-10-19T22:56:54Z</dcterms:modified>
  <cp:revision>3</cp:revision>
  <dc:subject/>
  <dc:title/>
</cp:coreProperties>
</file>